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\\sgm434.lv.no\felles\CA\STAT\2019 Statistikk inkl. spedbarn - DVHStat\Månedsstatistikk\"/>
    </mc:Choice>
  </mc:AlternateContent>
  <xr:revisionPtr revIDLastSave="0" documentId="13_ncr:1_{E1E998D1-C2F5-458A-B3A7-A969FE4A5DBE}" xr6:coauthVersionLast="41" xr6:coauthVersionMax="41" xr10:uidLastSave="{00000000-0000-0000-0000-000000000000}"/>
  <bookViews>
    <workbookView xWindow="4845" yWindow="1395" windowWidth="30270" windowHeight="17775" tabRatio="866" xr2:uid="{00000000-000D-0000-FFFF-FFFF00000000}"/>
  </bookViews>
  <sheets>
    <sheet name="Hovedtall" sheetId="1" r:id="rId1"/>
    <sheet name="Passasjer - Måned" sheetId="40212" r:id="rId2"/>
    <sheet name="Passasjerer - Hittil i år" sheetId="40213" r:id="rId3"/>
    <sheet name="Flybevegelser - Måned" sheetId="40210" r:id="rId4"/>
    <sheet name="Flybevegelser - Hittil i år" sheetId="40211" r:id="rId5"/>
    <sheet name="Main" sheetId="40209" state="hidden" r:id="rId6"/>
    <sheet name="Tall til grafer" sheetId="40201" state="hidden" r:id="rId7"/>
  </sheets>
  <externalReferences>
    <externalReference r:id="rId8"/>
  </externalReferences>
  <definedNames>
    <definedName name="_xlnm.Print_Area" localSheetId="0">Hovedtall!$A$1:$I$52</definedName>
    <definedName name="_xlnm.Print_Area" localSheetId="5">Main!$A$1:$I$52</definedName>
    <definedName name="Recover">[1]Macro1!$A$245</definedName>
    <definedName name="TableName">"Dummy"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57" i="40213" l="1"/>
  <c r="K57" i="40213"/>
  <c r="H57" i="40213"/>
  <c r="P56" i="40213"/>
  <c r="P57" i="40213" s="1"/>
  <c r="M56" i="40213"/>
  <c r="M57" i="40213" s="1"/>
  <c r="I56" i="40213"/>
  <c r="I57" i="40213" s="1"/>
  <c r="G56" i="40213"/>
  <c r="G57" i="40213" s="1"/>
  <c r="E56" i="40213"/>
  <c r="E57" i="40213" s="1"/>
  <c r="D56" i="40213"/>
  <c r="D57" i="40213" s="1"/>
  <c r="C56" i="40213"/>
  <c r="C57" i="40213" s="1"/>
  <c r="C56" i="40212"/>
  <c r="C57" i="40212" s="1"/>
  <c r="P56" i="40212"/>
  <c r="P57" i="40212" s="1"/>
  <c r="I56" i="40212"/>
  <c r="I57" i="40212" s="1"/>
  <c r="G56" i="40212"/>
  <c r="G57" i="40212" s="1"/>
  <c r="E56" i="40212"/>
  <c r="E57" i="40212" s="1"/>
  <c r="D56" i="40212"/>
  <c r="B17" i="1" l="1"/>
  <c r="C17" i="1"/>
  <c r="G29" i="40209" l="1"/>
  <c r="F29" i="40209"/>
  <c r="G27" i="40209"/>
  <c r="F27" i="40209"/>
  <c r="G25" i="40209"/>
  <c r="F25" i="40209"/>
  <c r="G24" i="40209"/>
  <c r="F24" i="40209"/>
  <c r="G23" i="40209"/>
  <c r="F23" i="40209"/>
  <c r="G20" i="40209"/>
  <c r="F20" i="40209"/>
  <c r="G19" i="40209"/>
  <c r="F19" i="40209"/>
  <c r="G18" i="40209"/>
  <c r="F18" i="40209"/>
  <c r="G12" i="40209"/>
  <c r="F12" i="40209"/>
  <c r="A2" i="40209"/>
  <c r="G10" i="40209"/>
  <c r="F10" i="40209"/>
  <c r="G9" i="40209"/>
  <c r="F9" i="40209"/>
  <c r="G7" i="40209"/>
  <c r="F7" i="40209"/>
  <c r="C29" i="40209"/>
  <c r="B29" i="40209"/>
  <c r="C27" i="40209"/>
  <c r="B27" i="40209"/>
  <c r="C25" i="40209"/>
  <c r="B25" i="40209"/>
  <c r="C24" i="40209"/>
  <c r="B24" i="40209"/>
  <c r="C23" i="40209"/>
  <c r="B23" i="40209"/>
  <c r="C20" i="40209"/>
  <c r="B20" i="40209"/>
  <c r="C19" i="40209"/>
  <c r="B19" i="40209"/>
  <c r="C18" i="40209"/>
  <c r="B18" i="40209"/>
  <c r="C12" i="40209"/>
  <c r="B12" i="40209"/>
  <c r="C10" i="40209"/>
  <c r="B10" i="40209"/>
  <c r="C9" i="40209"/>
  <c r="B9" i="40209"/>
  <c r="C7" i="40209"/>
  <c r="B7" i="40209"/>
  <c r="C17" i="40209" l="1"/>
  <c r="D19" i="40209"/>
  <c r="D25" i="40209"/>
  <c r="H25" i="40209"/>
  <c r="D20" i="40209"/>
  <c r="H23" i="40209"/>
  <c r="D27" i="40209"/>
  <c r="B22" i="40209"/>
  <c r="C8" i="40209"/>
  <c r="C13" i="40209" s="1"/>
  <c r="D9" i="40209"/>
  <c r="H29" i="40209"/>
  <c r="G22" i="40209"/>
  <c r="H20" i="40209"/>
  <c r="H19" i="40209"/>
  <c r="D29" i="40209"/>
  <c r="D24" i="40209"/>
  <c r="H10" i="40209"/>
  <c r="F8" i="40209"/>
  <c r="F13" i="40209" s="1"/>
  <c r="D12" i="40209"/>
  <c r="H27" i="40209"/>
  <c r="H24" i="40209"/>
  <c r="G17" i="40209"/>
  <c r="H18" i="40209"/>
  <c r="H12" i="40209"/>
  <c r="G8" i="40209"/>
  <c r="G13" i="40209" s="1"/>
  <c r="C22" i="40209"/>
  <c r="D23" i="40209"/>
  <c r="D18" i="40209"/>
  <c r="B17" i="40209"/>
  <c r="D17" i="40209" s="1"/>
  <c r="D10" i="40209"/>
  <c r="H7" i="40209"/>
  <c r="H9" i="40209"/>
  <c r="D7" i="40209"/>
  <c r="B8" i="40209"/>
  <c r="F17" i="40209"/>
  <c r="F22" i="40209"/>
  <c r="C28" i="40209" l="1"/>
  <c r="C31" i="40209" s="1"/>
  <c r="G28" i="40209"/>
  <c r="G31" i="40209" s="1"/>
  <c r="D8" i="40209"/>
  <c r="H17" i="40209"/>
  <c r="H8" i="40209"/>
  <c r="H13" i="40209"/>
  <c r="D22" i="40209"/>
  <c r="B28" i="40209"/>
  <c r="F28" i="40209"/>
  <c r="H22" i="40209"/>
  <c r="B13" i="40209"/>
  <c r="D13" i="40209" s="1"/>
  <c r="B31" i="40209" l="1"/>
  <c r="D31" i="40209" s="1"/>
  <c r="D28" i="40209"/>
  <c r="H28" i="40209"/>
  <c r="F31" i="40209"/>
  <c r="H31" i="40209" s="1"/>
  <c r="B8" i="1" l="1"/>
  <c r="C8" i="1"/>
  <c r="B13" i="1" l="1"/>
  <c r="F8" i="1" l="1"/>
  <c r="G8" i="1"/>
  <c r="G17" i="1" l="1"/>
  <c r="F17" i="1"/>
  <c r="H9" i="1" l="1"/>
  <c r="G22" i="1" l="1"/>
  <c r="F22" i="1"/>
  <c r="C22" i="1"/>
  <c r="D29" i="1"/>
  <c r="H29" i="1"/>
  <c r="G13" i="1"/>
  <c r="B22" i="1"/>
  <c r="C13" i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D9" i="1"/>
  <c r="H7" i="1"/>
  <c r="D7" i="1"/>
  <c r="H12" i="1"/>
  <c r="B28" i="1" l="1"/>
  <c r="B31" i="1" s="1"/>
  <c r="H22" i="1"/>
  <c r="G28" i="1"/>
  <c r="G31" i="1" s="1"/>
  <c r="F28" i="1"/>
  <c r="H17" i="1"/>
  <c r="D22" i="1"/>
  <c r="C28" i="1"/>
  <c r="C31" i="1" s="1"/>
  <c r="D17" i="1"/>
  <c r="H8" i="1"/>
  <c r="F13" i="1"/>
  <c r="H13" i="1" s="1"/>
  <c r="D8" i="1"/>
  <c r="D13" i="1"/>
  <c r="D28" i="1" l="1"/>
  <c r="H28" i="1"/>
  <c r="F31" i="1"/>
  <c r="H31" i="1" s="1"/>
  <c r="D31" i="1"/>
  <c r="M56" i="40212"/>
  <c r="M57" i="40212" s="1"/>
</calcChain>
</file>

<file path=xl/sharedStrings.xml><?xml version="1.0" encoding="utf-8"?>
<sst xmlns="http://schemas.openxmlformats.org/spreadsheetml/2006/main" count="1139" uniqueCount="259">
  <si>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</si>
  <si>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</si>
  <si>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</si>
  <si>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</si>
  <si>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</si>
  <si>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</si>
  <si>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</si>
  <si>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</si>
  <si>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</si>
  <si>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</si>
  <si>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</si>
  <si>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</si>
  <si>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</si>
  <si>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</si>
  <si>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</si>
  <si>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</si>
  <si>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</si>
  <si>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</si>
  <si>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</si>
  <si>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</si>
  <si>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</si>
  <si>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</si>
  <si>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</si>
  <si>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</si>
  <si>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</si>
  <si>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</si>
  <si>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</si>
  <si>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</si>
  <si>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</si>
  <si>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</si>
  <si>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</si>
  <si>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</si>
  <si>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</si>
  <si>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</si>
  <si>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</si>
  <si>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</si>
  <si>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</si>
  <si>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</si>
  <si>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</si>
  <si>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</si>
  <si>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</si>
  <si>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* Fra og med 1. januar 2014 telles spedbarn (0-2 år) med i Avinors passasjerstatistikk</t>
  </si>
  <si>
    <t xml:space="preserve">    Domestic</t>
  </si>
  <si>
    <t>PASSENGERS,  terminal passengers (transfer and infants* included).</t>
  </si>
  <si>
    <t>Mai</t>
  </si>
  <si>
    <t>May</t>
  </si>
  <si>
    <t>Note! Movements HAU until 31/5 are included. New airport operator from 12. May 2019.</t>
  </si>
  <si>
    <t>Merk! Flybevegelser HAU tom. 31/5 er med i tallene. Ny operatør fom. 12/5-2019.</t>
  </si>
  <si>
    <t>Mai 2019 - Flybevegelser</t>
  </si>
  <si>
    <t>Lufthavn</t>
  </si>
  <si>
    <t>IATA</t>
  </si>
  <si>
    <t>Antall Innland (Rute, Charter og Frakt)</t>
  </si>
  <si>
    <t>Endring Innland</t>
  </si>
  <si>
    <t>Antall Utland (Rute, Charter og Frakt)</t>
  </si>
  <si>
    <t>Endring Utland</t>
  </si>
  <si>
    <t>Offshore</t>
  </si>
  <si>
    <t>Endring Offshore</t>
  </si>
  <si>
    <t>SUM (Rute, Charter, Frakt og Offshore)</t>
  </si>
  <si>
    <t xml:space="preserve">Endring Sum </t>
  </si>
  <si>
    <t>Endring Annen Trafikk</t>
  </si>
  <si>
    <t>Total</t>
  </si>
  <si>
    <t>Endring Total</t>
  </si>
  <si>
    <t>Sortering</t>
  </si>
  <si>
    <t>Avinor Konsern</t>
  </si>
  <si>
    <t>Avinor</t>
  </si>
  <si>
    <t>Antall Innland Prev SUM</t>
  </si>
  <si>
    <t>Antall Utland Prev SUM</t>
  </si>
  <si>
    <t>Offshore Prev SUM</t>
  </si>
  <si>
    <t>Sum Iuo Prev SUM</t>
  </si>
  <si>
    <t>Annen Trafikk Prev SUM</t>
  </si>
  <si>
    <t>Total Prev SUM</t>
  </si>
  <si>
    <t>Lufthavn Navn Eng</t>
  </si>
  <si>
    <t>ALTA LUFTHAVN</t>
  </si>
  <si>
    <t>ALF</t>
  </si>
  <si>
    <t>-</t>
  </si>
  <si>
    <t>J</t>
  </si>
  <si>
    <t>ALTA AIRPORT</t>
  </si>
  <si>
    <t>ANDØYA LUFTHAVN</t>
  </si>
  <si>
    <t>ANX</t>
  </si>
  <si>
    <t>ANDØYA AIRPORT</t>
  </si>
  <si>
    <t>BARDUFOSS LUFTHAVN</t>
  </si>
  <si>
    <t>BDU</t>
  </si>
  <si>
    <t>BARDUFOSS AIRPORT</t>
  </si>
  <si>
    <t>BERGEN LUFTHAVN</t>
  </si>
  <si>
    <t>BGO</t>
  </si>
  <si>
    <t>BERGEN AIRPORT</t>
  </si>
  <si>
    <t>BERLEVÅG LUFTHAVN</t>
  </si>
  <si>
    <t>BVG</t>
  </si>
  <si>
    <t>BERLEVÅG AIRPORT</t>
  </si>
  <si>
    <t>BODØ LUFTHAVN</t>
  </si>
  <si>
    <t>BOO</t>
  </si>
  <si>
    <t>BODØ AIRPORT</t>
  </si>
  <si>
    <t>BRØNNØYSUND LUFTHAVN</t>
  </si>
  <si>
    <t>BNN</t>
  </si>
  <si>
    <t>BRØNNØYSUND AIRPORT</t>
  </si>
  <si>
    <t>BÅTSFJORD LUFTHAVN</t>
  </si>
  <si>
    <t>BJF</t>
  </si>
  <si>
    <t>BÅTSFJORD AIRPORT</t>
  </si>
  <si>
    <t>FLORØ LUFTHAVN</t>
  </si>
  <si>
    <t>FRO</t>
  </si>
  <si>
    <t>FLORØ AIRPORT</t>
  </si>
  <si>
    <t>FØRDE LUFTHAVN</t>
  </si>
  <si>
    <t>FDE</t>
  </si>
  <si>
    <t>FØRDE AIRPORT</t>
  </si>
  <si>
    <t>HAMMERFEST LUFTHAVN</t>
  </si>
  <si>
    <t>HFT</t>
  </si>
  <si>
    <t>HAMMERFEST AIRPORT</t>
  </si>
  <si>
    <t>HARSTAD NARVIK LUFTHAVN</t>
  </si>
  <si>
    <t>EVE</t>
  </si>
  <si>
    <t>HARSTAD NARVIK AIRPORT</t>
  </si>
  <si>
    <t>HASVIK LUFTHAVN</t>
  </si>
  <si>
    <t>HAA</t>
  </si>
  <si>
    <t>HASVIK AIRPORT</t>
  </si>
  <si>
    <t>HAUGESUND LUFTHAVN (1-31/5)</t>
  </si>
  <si>
    <t>HAU</t>
  </si>
  <si>
    <t>HAUGESUND AIRPORT</t>
  </si>
  <si>
    <t>HONNINGSVÅG LUFTHAVN</t>
  </si>
  <si>
    <t>HVG</t>
  </si>
  <si>
    <t>HONNINGSVÅG AIRPORT</t>
  </si>
  <si>
    <t>KIRKENES LUFTHAVN</t>
  </si>
  <si>
    <t>KKN</t>
  </si>
  <si>
    <t>KIRKENES AIRPORT</t>
  </si>
  <si>
    <t>KRISTIANSAND LUFTHAVN</t>
  </si>
  <si>
    <t>KRS</t>
  </si>
  <si>
    <t>KRISTIANSAND AIRPORT</t>
  </si>
  <si>
    <t>KRISTIANSUND LUFTHAVN</t>
  </si>
  <si>
    <t>KSU</t>
  </si>
  <si>
    <t>KRISTIANSUND AIRPORT</t>
  </si>
  <si>
    <t>LAKSELV LUFTHAVN</t>
  </si>
  <si>
    <t>LKL</t>
  </si>
  <si>
    <t>LAKSELV AIRPORT</t>
  </si>
  <si>
    <t>LEKNES LUFTHAVN</t>
  </si>
  <si>
    <t>LKN</t>
  </si>
  <si>
    <t>LEKNES AIRPORT</t>
  </si>
  <si>
    <t>MEHAMN LUFTHAVN</t>
  </si>
  <si>
    <t>MEH</t>
  </si>
  <si>
    <t>MEHAMN AIRPORT</t>
  </si>
  <si>
    <t>MO I RANA LUFTHAVN</t>
  </si>
  <si>
    <t>MQN</t>
  </si>
  <si>
    <t>MO I RANA AIRPORT</t>
  </si>
  <si>
    <t>MOLDE LUFTHAVN</t>
  </si>
  <si>
    <t>MOL</t>
  </si>
  <si>
    <t>MOLDE AIRPORT</t>
  </si>
  <si>
    <t>MOSJØEN LUFTHAVN</t>
  </si>
  <si>
    <t>MJF</t>
  </si>
  <si>
    <t>MOSJØEN AIRPORT</t>
  </si>
  <si>
    <t>NAMSOS LUFTHAVN</t>
  </si>
  <si>
    <t>OSY</t>
  </si>
  <si>
    <t>NAMSOS AIRPORT</t>
  </si>
  <si>
    <t>OSLO LUFTHAVN</t>
  </si>
  <si>
    <t>OSL</t>
  </si>
  <si>
    <t>N</t>
  </si>
  <si>
    <t>OSLO AIRPORT</t>
  </si>
  <si>
    <t>RØROS LUFTHAVN</t>
  </si>
  <si>
    <t>RRS</t>
  </si>
  <si>
    <t>RØROS AIRPORT</t>
  </si>
  <si>
    <t>RØRVIK LUFTHAVN</t>
  </si>
  <si>
    <t>RVK</t>
  </si>
  <si>
    <t>RØRVIK AIRPORT</t>
  </si>
  <si>
    <t>RØST LUFTHAVN</t>
  </si>
  <si>
    <t>RET</t>
  </si>
  <si>
    <t>RØST AIRPORT</t>
  </si>
  <si>
    <t>SANDANE LUFTHAVN</t>
  </si>
  <si>
    <t>SDN</t>
  </si>
  <si>
    <t>SANDANE AIRPORT</t>
  </si>
  <si>
    <t>SANDNESSJØEN LUFTHAVN</t>
  </si>
  <si>
    <t>SSJ</t>
  </si>
  <si>
    <t>SANDNESSJØEN AIRPORT</t>
  </si>
  <si>
    <t>SOGNDAL LUFTHAVN</t>
  </si>
  <si>
    <t>SOG</t>
  </si>
  <si>
    <t>SOGNDAL AIRPORT</t>
  </si>
  <si>
    <t>STAVANGER LUFTHAVN</t>
  </si>
  <si>
    <t>SVG</t>
  </si>
  <si>
    <t>STAVANGER AIRPORT</t>
  </si>
  <si>
    <t>STOKMARKNES LUFTHAVN</t>
  </si>
  <si>
    <t>SKN</t>
  </si>
  <si>
    <t>STOKMARKNES AIRPORT</t>
  </si>
  <si>
    <t>SVALBARD LUFTHAVN</t>
  </si>
  <si>
    <t>LYR</t>
  </si>
  <si>
    <t>SVALBARD AIRPORT</t>
  </si>
  <si>
    <t>SVOLVÆR LUFTHAVN</t>
  </si>
  <si>
    <t>SVJ</t>
  </si>
  <si>
    <t>SVOLVÆR AIRPORT</t>
  </si>
  <si>
    <t>SØRKJOSEN LUFTHAVN</t>
  </si>
  <si>
    <t>SOJ</t>
  </si>
  <si>
    <t>SØRKJOSEN AIRPORT</t>
  </si>
  <si>
    <t>TROMSØ LUFTHAVN</t>
  </si>
  <si>
    <t>TOS</t>
  </si>
  <si>
    <t>TROMSØ AIRPORT</t>
  </si>
  <si>
    <t>TRONDHEIM LUFTHAVN</t>
  </si>
  <si>
    <t>TRD</t>
  </si>
  <si>
    <t>TRONDHEIM AIRPORT</t>
  </si>
  <si>
    <t>VADSØ LUFTHAVN</t>
  </si>
  <si>
    <t>VDS</t>
  </si>
  <si>
    <t>VADSØ AIRPORT</t>
  </si>
  <si>
    <t>VARDØ LUFTHAVN</t>
  </si>
  <si>
    <t>VAW</t>
  </si>
  <si>
    <t>VARDØ AIRPORT</t>
  </si>
  <si>
    <t>VÆRØY LUFTHAVN</t>
  </si>
  <si>
    <t>VRY</t>
  </si>
  <si>
    <t>VÆRØY AIRPORT</t>
  </si>
  <si>
    <t>ØRSTA VOLDA LUFTHAVN</t>
  </si>
  <si>
    <t>HOV</t>
  </si>
  <si>
    <t>ØRSTA VOLDA AIRPORT</t>
  </si>
  <si>
    <t>ÅLESUND LUFTHAVN</t>
  </si>
  <si>
    <t>AES</t>
  </si>
  <si>
    <t>ÅLESUND AIRPORT</t>
  </si>
  <si>
    <t xml:space="preserve">Sum Avinor </t>
  </si>
  <si>
    <t>Sum</t>
  </si>
  <si>
    <t>NOTODDEN LUFTHAVN</t>
  </si>
  <si>
    <t>NTB</t>
  </si>
  <si>
    <t>NOTODDEN AIRPORT</t>
  </si>
  <si>
    <t>SANDEFJORD TORP LUFTHAVN</t>
  </si>
  <si>
    <t>TRF</t>
  </si>
  <si>
    <t>SANDEFJORD TORP AIRPORT</t>
  </si>
  <si>
    <t>SKIEN LUFTHAVN</t>
  </si>
  <si>
    <t>SKE</t>
  </si>
  <si>
    <t>SKIEN AIRPORT</t>
  </si>
  <si>
    <t>STORD LUFTHAVN</t>
  </si>
  <si>
    <t>SRP</t>
  </si>
  <si>
    <t>STORD AIRPORT</t>
  </si>
  <si>
    <t>ØRLAND LUFTHAVN</t>
  </si>
  <si>
    <t>OLA</t>
  </si>
  <si>
    <t>ØRLAND AIRPORT</t>
  </si>
  <si>
    <t xml:space="preserve">Sum andre </t>
  </si>
  <si>
    <t>Total Sum</t>
  </si>
  <si>
    <t>Mai 2019 - Flybevegelser hittil i år</t>
  </si>
  <si>
    <t>HAUGESUND LUFTHAVN (1/1-31/5)</t>
  </si>
  <si>
    <t>Passasjerer inkl. spedbarn - Mai 2019</t>
  </si>
  <si>
    <t xml:space="preserve">Kommet/ reist innland                                                                   </t>
  </si>
  <si>
    <t>Transfer innland</t>
  </si>
  <si>
    <t>Sum Innland</t>
  </si>
  <si>
    <t>Endring sum Innland</t>
  </si>
  <si>
    <t>Kommet/ reist utland</t>
  </si>
  <si>
    <t>Transfer utland</t>
  </si>
  <si>
    <t>Sum Utland</t>
  </si>
  <si>
    <t>Endring sum Utland</t>
  </si>
  <si>
    <t>Kommet/ reist Offshore</t>
  </si>
  <si>
    <t>Endring sum Offshore</t>
  </si>
  <si>
    <t>Terminal- passasjerer (inkl Infants og Offshore)</t>
  </si>
  <si>
    <t>Endring Terminal Pax</t>
  </si>
  <si>
    <t>Transitt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</si>
  <si>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</si>
  <si>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</si>
  <si>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</si>
  <si>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</si>
  <si>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</si>
  <si>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</si>
  <si>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Transitt Prev SUM</t>
  </si>
  <si>
    <t>Term Pax Prev SUM</t>
  </si>
  <si>
    <t>Aar SUM</t>
  </si>
  <si>
    <t>Mnd SUM</t>
  </si>
  <si>
    <t>HAUGESUND LUFTHAVN (1-11/5)</t>
  </si>
  <si>
    <t>Totalt Avinor / Totalt private lufthavner</t>
  </si>
  <si>
    <t>Totalt alle lufthavner</t>
  </si>
  <si>
    <t>Passasjerer inkl. spedbarn - Hittil i år, Mai 2019</t>
  </si>
  <si>
    <t>HAUGESUND LUFTHAVN (12-31/5)</t>
  </si>
  <si>
    <t>HAUGESUND LUFTHAVN (1/1-11/5)</t>
  </si>
  <si>
    <t>Dato 15.08.2019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</si>
</sst>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_ * #,##0.00_ ;_ * \-#,##0.00_ ;_ * &quot;-&quot;??_ ;_ @_ "/>
    <numFmt numFmtId="165" formatCode="#\ ###\ ##0"/>
    <numFmt numFmtId="166" formatCode="#,#00%"/>
    <numFmt numFmtId="167" formatCode="#\ ###\ ###"/>
    <numFmt numFmtId="168" formatCode="mmm\ yy"/>
    <numFmt numFmtId="169" formatCode="#\ ###\ ###\ \ "/>
    <numFmt numFmtId="170" formatCode="####\ \ "/>
    <numFmt numFmtId="171" formatCode="0.0%\ \ "/>
    <numFmt numFmtId="172" formatCode="0%\ \ "/>
    <numFmt numFmtId="173" formatCode="0.0%\ "/>
    <numFmt numFmtId="174" formatCode="0.0\ %"/>
    <numFmt numFmtId="175" formatCode="_ * #,##0_ ;_ * \-#,##0_ ;_ * &quot;-&quot;??_ ;_ @_ "/>
    <numFmt numFmtId="176" formatCode="#,###,###,##0"/>
    <numFmt numFmtId="177" formatCode="#####################################0.0%"/>
    <numFmt numFmtId="178" formatCode="##0"/>
    <numFmt numFmtId="179" formatCode="##########0"/>
    <numFmt numFmtId="180" formatCode="#####################################0%"/>
    <numFmt numFmtId="181" formatCode="#########0.0%"/>
    <numFmt numFmtId="182" formatCode="##,###,###,###,###,###,###,###,###,###,###,###,##0.0%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9" fillId="0" borderId="0" xfId="0" applyFont="1" applyAlignment="1"/>
    <xf numFmtId="0" fontId="9" fillId="0" borderId="0" xfId="0" applyFont="1"/>
    <xf numFmtId="169" fontId="8" fillId="0" borderId="0" xfId="0" applyNumberFormat="1" applyFont="1" applyFill="1" applyBorder="1"/>
    <xf numFmtId="165" fontId="10" fillId="0" borderId="0" xfId="0" applyNumberFormat="1" applyFont="1"/>
    <xf numFmtId="166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5" fontId="6" fillId="0" borderId="0" xfId="0" applyNumberFormat="1" applyFont="1"/>
    <xf numFmtId="166" fontId="6" fillId="0" borderId="0" xfId="0" applyNumberFormat="1" applyFont="1" applyAlignment="1"/>
    <xf numFmtId="0" fontId="7" fillId="0" borderId="0" xfId="0" applyFont="1"/>
    <xf numFmtId="165" fontId="9" fillId="0" borderId="0" xfId="0" applyNumberFormat="1" applyFont="1"/>
    <xf numFmtId="169" fontId="12" fillId="0" borderId="1" xfId="0" applyNumberFormat="1" applyFont="1" applyFill="1" applyBorder="1" applyAlignment="1">
      <alignment vertical="center"/>
    </xf>
    <xf numFmtId="169" fontId="12" fillId="0" borderId="2" xfId="0" applyNumberFormat="1" applyFont="1" applyFill="1" applyBorder="1" applyAlignment="1">
      <alignment vertical="center"/>
    </xf>
    <xf numFmtId="169" fontId="12" fillId="0" borderId="3" xfId="0" applyNumberFormat="1" applyFont="1" applyFill="1" applyBorder="1" applyAlignment="1">
      <alignment vertical="center"/>
    </xf>
    <xf numFmtId="169" fontId="12" fillId="0" borderId="0" xfId="0" applyNumberFormat="1" applyFont="1" applyFill="1" applyBorder="1" applyAlignment="1">
      <alignment vertical="center"/>
    </xf>
    <xf numFmtId="173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9" fontId="8" fillId="0" borderId="0" xfId="0" applyNumberFormat="1" applyFont="1" applyFill="1" applyBorder="1" applyAlignment="1">
      <alignment vertical="center"/>
    </xf>
    <xf numFmtId="171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5" fontId="7" fillId="0" borderId="0" xfId="0" applyNumberFormat="1" applyFont="1" applyBorder="1"/>
    <xf numFmtId="173" fontId="5" fillId="0" borderId="0" xfId="0" applyNumberFormat="1" applyFont="1" applyBorder="1" applyAlignment="1">
      <alignment vertical="center"/>
    </xf>
    <xf numFmtId="165" fontId="4" fillId="0" borderId="0" xfId="0" applyNumberFormat="1" applyFont="1"/>
    <xf numFmtId="169" fontId="4" fillId="0" borderId="0" xfId="0" applyNumberFormat="1" applyFont="1"/>
    <xf numFmtId="173" fontId="5" fillId="0" borderId="0" xfId="0" applyNumberFormat="1" applyFont="1"/>
    <xf numFmtId="0" fontId="4" fillId="0" borderId="0" xfId="0" applyFont="1"/>
    <xf numFmtId="172" fontId="5" fillId="0" borderId="0" xfId="0" applyNumberFormat="1" applyFont="1" applyAlignment="1">
      <alignment vertical="center"/>
    </xf>
    <xf numFmtId="166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3" fontId="12" fillId="0" borderId="4" xfId="0" applyNumberFormat="1" applyFont="1" applyFill="1" applyBorder="1" applyAlignment="1">
      <alignment vertical="center"/>
    </xf>
    <xf numFmtId="169" fontId="5" fillId="0" borderId="0" xfId="0" applyNumberFormat="1" applyFont="1" applyFill="1" applyBorder="1" applyAlignment="1">
      <alignment vertical="center"/>
    </xf>
    <xf numFmtId="169" fontId="5" fillId="0" borderId="3" xfId="0" applyNumberFormat="1" applyFont="1" applyFill="1" applyBorder="1" applyAlignment="1">
      <alignment vertical="center"/>
    </xf>
    <xf numFmtId="169" fontId="5" fillId="0" borderId="7" xfId="0" applyNumberFormat="1" applyFont="1" applyFill="1" applyBorder="1" applyAlignment="1">
      <alignment vertical="center"/>
    </xf>
    <xf numFmtId="169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9" fontId="9" fillId="0" borderId="0" xfId="0" applyNumberFormat="1" applyFont="1"/>
    <xf numFmtId="174" fontId="9" fillId="0" borderId="0" xfId="0" applyNumberFormat="1" applyFont="1"/>
    <xf numFmtId="0" fontId="9" fillId="0" borderId="0" xfId="0" applyFont="1" applyBorder="1"/>
    <xf numFmtId="174" fontId="9" fillId="0" borderId="0" xfId="0" applyNumberFormat="1" applyFont="1" applyBorder="1"/>
    <xf numFmtId="171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3" fontId="12" fillId="0" borderId="9" xfId="0" applyNumberFormat="1" applyFont="1" applyFill="1" applyBorder="1" applyAlignment="1">
      <alignment vertical="center"/>
    </xf>
    <xf numFmtId="173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5" fontId="5" fillId="0" borderId="6" xfId="0" applyNumberFormat="1" applyFont="1" applyBorder="1"/>
    <xf numFmtId="0" fontId="5" fillId="0" borderId="6" xfId="0" applyFont="1" applyBorder="1"/>
    <xf numFmtId="175" fontId="5" fillId="0" borderId="6" xfId="1" applyNumberFormat="1" applyFont="1" applyBorder="1"/>
    <xf numFmtId="3" fontId="5" fillId="0" borderId="6" xfId="0" applyNumberFormat="1" applyFont="1" applyBorder="1"/>
    <xf numFmtId="167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9" fontId="12" fillId="0" borderId="1" xfId="0" applyNumberFormat="1" applyFont="1" applyFill="1" applyBorder="1" applyAlignment="1" applyProtection="1">
      <alignment vertical="center"/>
      <protection locked="0"/>
    </xf>
    <xf numFmtId="169" fontId="12" fillId="0" borderId="2" xfId="0" applyNumberFormat="1" applyFont="1" applyFill="1" applyBorder="1" applyAlignment="1" applyProtection="1">
      <alignment vertical="center"/>
      <protection locked="0"/>
    </xf>
    <xf numFmtId="169" fontId="5" fillId="0" borderId="3" xfId="0" applyNumberFormat="1" applyFont="1" applyFill="1" applyBorder="1" applyAlignment="1" applyProtection="1">
      <alignment vertical="center"/>
      <protection locked="0"/>
    </xf>
    <xf numFmtId="169" fontId="5" fillId="0" borderId="0" xfId="0" applyNumberFormat="1" applyFont="1" applyFill="1" applyBorder="1" applyAlignment="1" applyProtection="1">
      <alignment vertical="center"/>
      <protection locked="0"/>
    </xf>
    <xf numFmtId="169" fontId="12" fillId="0" borderId="3" xfId="0" applyNumberFormat="1" applyFont="1" applyFill="1" applyBorder="1" applyAlignment="1" applyProtection="1">
      <alignment vertical="center"/>
      <protection locked="0"/>
    </xf>
    <xf numFmtId="169" fontId="12" fillId="0" borderId="0" xfId="0" applyNumberFormat="1" applyFont="1" applyFill="1" applyBorder="1" applyAlignment="1" applyProtection="1">
      <alignment vertical="center"/>
      <protection locked="0"/>
    </xf>
    <xf numFmtId="169" fontId="9" fillId="0" borderId="3" xfId="0" applyNumberFormat="1" applyFont="1" applyFill="1" applyBorder="1" applyAlignment="1" applyProtection="1">
      <alignment vertical="center"/>
      <protection locked="0"/>
    </xf>
    <xf numFmtId="169" fontId="9" fillId="0" borderId="0" xfId="0" applyNumberFormat="1" applyFont="1" applyFill="1" applyBorder="1" applyAlignment="1" applyProtection="1">
      <alignment vertical="center"/>
      <protection locked="0"/>
    </xf>
    <xf numFmtId="168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9" fontId="12" fillId="0" borderId="1" xfId="0" applyNumberFormat="1" applyFont="1" applyFill="1" applyBorder="1" applyAlignment="1" applyProtection="1">
      <alignment vertical="center"/>
    </xf>
    <xf numFmtId="169" fontId="12" fillId="0" borderId="2" xfId="0" applyNumberFormat="1" applyFont="1" applyFill="1" applyBorder="1" applyAlignment="1" applyProtection="1">
      <alignment vertical="center"/>
    </xf>
    <xf numFmtId="169" fontId="5" fillId="0" borderId="3" xfId="0" applyNumberFormat="1" applyFont="1" applyFill="1" applyBorder="1" applyAlignment="1" applyProtection="1">
      <alignment vertical="center"/>
    </xf>
    <xf numFmtId="169" fontId="5" fillId="0" borderId="0" xfId="0" applyNumberFormat="1" applyFont="1" applyFill="1" applyBorder="1" applyAlignment="1" applyProtection="1">
      <alignment vertical="center"/>
    </xf>
    <xf numFmtId="169" fontId="12" fillId="0" borderId="3" xfId="0" applyNumberFormat="1" applyFont="1" applyFill="1" applyBorder="1" applyAlignment="1" applyProtection="1">
      <alignment vertical="center"/>
    </xf>
    <xf numFmtId="169" fontId="12" fillId="0" borderId="0" xfId="0" applyNumberFormat="1" applyFont="1" applyFill="1" applyBorder="1" applyAlignment="1" applyProtection="1">
      <alignment vertical="center"/>
    </xf>
    <xf numFmtId="169" fontId="9" fillId="0" borderId="3" xfId="0" applyNumberFormat="1" applyFont="1" applyFill="1" applyBorder="1" applyAlignment="1" applyProtection="1">
      <alignment vertical="center"/>
    </xf>
    <xf numFmtId="169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5" fontId="5" fillId="0" borderId="6" xfId="0" applyNumberFormat="1" applyFont="1" applyBorder="1" applyProtection="1">
      <protection locked="0"/>
    </xf>
    <xf numFmtId="0" fontId="17" fillId="0" borderId="0" xfId="0" applyFont="1"/>
    <xf numFmtId="169" fontId="16" fillId="0" borderId="7" xfId="0" applyNumberFormat="1" applyFont="1" applyFill="1" applyBorder="1" applyAlignment="1" applyProtection="1">
      <alignment vertical="center"/>
      <protection locked="0"/>
    </xf>
    <xf numFmtId="169" fontId="16" fillId="0" borderId="8" xfId="0" applyNumberFormat="1" applyFont="1" applyFill="1" applyBorder="1" applyAlignment="1" applyProtection="1">
      <alignment vertical="center"/>
      <protection locked="0"/>
    </xf>
    <xf numFmtId="173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9" fontId="16" fillId="0" borderId="7" xfId="0" applyNumberFormat="1" applyFont="1" applyFill="1" applyBorder="1" applyAlignment="1" applyProtection="1">
      <alignment vertical="center"/>
    </xf>
    <xf numFmtId="169" fontId="16" fillId="0" borderId="8" xfId="0" applyNumberFormat="1" applyFont="1" applyFill="1" applyBorder="1" applyAlignment="1" applyProtection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170" fontId="11" fillId="4" borderId="10" xfId="0" applyNumberFormat="1" applyFont="1" applyFill="1" applyBorder="1" applyAlignment="1">
      <alignment horizontal="right"/>
    </xf>
    <xf numFmtId="170" fontId="11" fillId="4" borderId="11" xfId="0" applyNumberFormat="1" applyFont="1" applyFill="1" applyBorder="1" applyAlignment="1">
      <alignment horizontal="right"/>
    </xf>
    <xf numFmtId="166" fontId="9" fillId="4" borderId="12" xfId="0" applyNumberFormat="1" applyFont="1" applyFill="1" applyBorder="1" applyAlignment="1">
      <alignment horizontal="center"/>
    </xf>
    <xf numFmtId="0" fontId="23" fillId="0" borderId="0" xfId="8" applyFont="1"/>
    <xf numFmtId="0" fontId="1" fillId="0" borderId="0" xfId="8"/>
    <xf numFmtId="0" fontId="24" fillId="4" borderId="16" xfId="8" applyFont="1" applyFill="1" applyBorder="1" applyAlignment="1">
      <alignment horizontal="left" vertical="top" wrapText="1"/>
    </xf>
    <xf numFmtId="0" fontId="24" fillId="5" borderId="16" xfId="8" applyFont="1" applyFill="1" applyBorder="1" applyAlignment="1">
      <alignment horizontal="left" vertical="top"/>
    </xf>
    <xf numFmtId="0" fontId="24" fillId="6" borderId="16" xfId="8" applyFont="1" applyFill="1" applyBorder="1" applyAlignment="1">
      <alignment horizontal="left" vertical="top"/>
    </xf>
    <xf numFmtId="176" fontId="24" fillId="6" borderId="16" xfId="8" applyNumberFormat="1" applyFont="1" applyFill="1" applyBorder="1" applyAlignment="1">
      <alignment horizontal="right" vertical="top"/>
    </xf>
    <xf numFmtId="177" fontId="24" fillId="6" borderId="16" xfId="8" applyNumberFormat="1" applyFont="1" applyFill="1" applyBorder="1" applyAlignment="1">
      <alignment horizontal="right" vertical="top"/>
    </xf>
    <xf numFmtId="178" fontId="24" fillId="6" borderId="16" xfId="8" applyNumberFormat="1" applyFont="1" applyFill="1" applyBorder="1" applyAlignment="1">
      <alignment horizontal="left" vertical="top"/>
    </xf>
    <xf numFmtId="0" fontId="24" fillId="6" borderId="17" xfId="8" applyFont="1" applyFill="1" applyBorder="1" applyAlignment="1">
      <alignment horizontal="left" vertical="top"/>
    </xf>
    <xf numFmtId="179" fontId="24" fillId="6" borderId="16" xfId="8" applyNumberFormat="1" applyFont="1" applyFill="1" applyBorder="1" applyAlignment="1">
      <alignment horizontal="right" vertical="top"/>
    </xf>
    <xf numFmtId="0" fontId="24" fillId="6" borderId="18" xfId="8" applyFont="1" applyFill="1" applyBorder="1" applyAlignment="1">
      <alignment horizontal="left" vertical="top"/>
    </xf>
    <xf numFmtId="0" fontId="24" fillId="6" borderId="19" xfId="8" applyFont="1" applyFill="1" applyBorder="1" applyAlignment="1">
      <alignment horizontal="left" vertical="top"/>
    </xf>
    <xf numFmtId="0" fontId="24" fillId="4" borderId="16" xfId="8" applyFont="1" applyFill="1" applyBorder="1" applyAlignment="1">
      <alignment horizontal="left" vertical="top"/>
    </xf>
    <xf numFmtId="0" fontId="24" fillId="4" borderId="16" xfId="8" applyFont="1" applyFill="1" applyBorder="1" applyAlignment="1">
      <alignment horizontal="right" vertical="top"/>
    </xf>
    <xf numFmtId="176" fontId="24" fillId="4" borderId="16" xfId="8" applyNumberFormat="1" applyFont="1" applyFill="1" applyBorder="1" applyAlignment="1">
      <alignment horizontal="right" vertical="top"/>
    </xf>
    <xf numFmtId="177" fontId="24" fillId="4" borderId="16" xfId="8" applyNumberFormat="1" applyFont="1" applyFill="1" applyBorder="1" applyAlignment="1">
      <alignment horizontal="right" vertical="top"/>
    </xf>
    <xf numFmtId="178" fontId="24" fillId="5" borderId="16" xfId="8" applyNumberFormat="1" applyFont="1" applyFill="1" applyBorder="1" applyAlignment="1">
      <alignment horizontal="right" vertical="top"/>
    </xf>
    <xf numFmtId="0" fontId="24" fillId="5" borderId="16" xfId="8" applyFont="1" applyFill="1" applyBorder="1" applyAlignment="1">
      <alignment horizontal="right" vertical="top"/>
    </xf>
    <xf numFmtId="179" fontId="24" fillId="5" borderId="16" xfId="8" applyNumberFormat="1" applyFont="1" applyFill="1" applyBorder="1" applyAlignment="1">
      <alignment horizontal="right" vertical="top"/>
    </xf>
    <xf numFmtId="180" fontId="24" fillId="6" borderId="16" xfId="8" applyNumberFormat="1" applyFont="1" applyFill="1" applyBorder="1" applyAlignment="1">
      <alignment horizontal="right" vertical="top"/>
    </xf>
    <xf numFmtId="181" fontId="24" fillId="6" borderId="16" xfId="8" applyNumberFormat="1" applyFont="1" applyFill="1" applyBorder="1" applyAlignment="1">
      <alignment horizontal="right" vertical="top"/>
    </xf>
    <xf numFmtId="180" fontId="24" fillId="4" borderId="16" xfId="8" applyNumberFormat="1" applyFont="1" applyFill="1" applyBorder="1" applyAlignment="1">
      <alignment horizontal="right" vertical="top"/>
    </xf>
    <xf numFmtId="179" fontId="24" fillId="4" borderId="16" xfId="8" applyNumberFormat="1" applyFont="1" applyFill="1" applyBorder="1" applyAlignment="1">
      <alignment horizontal="right" vertical="top"/>
    </xf>
    <xf numFmtId="181" fontId="24" fillId="4" borderId="16" xfId="8" applyNumberFormat="1" applyFont="1" applyFill="1" applyBorder="1" applyAlignment="1">
      <alignment horizontal="right" vertical="top"/>
    </xf>
    <xf numFmtId="182" fontId="24" fillId="6" borderId="16" xfId="8" applyNumberFormat="1" applyFont="1" applyFill="1" applyBorder="1" applyAlignment="1">
      <alignment horizontal="right" vertical="top"/>
    </xf>
    <xf numFmtId="182" fontId="24" fillId="4" borderId="16" xfId="8" applyNumberFormat="1" applyFont="1" applyFill="1" applyBorder="1" applyAlignment="1">
      <alignment horizontal="right" vertical="top"/>
    </xf>
    <xf numFmtId="0" fontId="24" fillId="5" borderId="17" xfId="8" applyFont="1" applyFill="1" applyBorder="1" applyAlignment="1">
      <alignment horizontal="right" vertical="top"/>
    </xf>
    <xf numFmtId="176" fontId="1" fillId="0" borderId="0" xfId="8" applyNumberFormat="1"/>
  </cellXfs>
  <cellStyles count="11">
    <cellStyle name="Comma" xfId="1" builtinId="3"/>
    <cellStyle name="Normal" xfId="0" builtinId="0"/>
    <cellStyle name="Normal 2" xfId="2" xr:uid="{00000000-0005-0000-0000-000002000000}"/>
    <cellStyle name="Normal 2 2" xfId="4" xr:uid="{00000000-0005-0000-0000-000003000000}"/>
    <cellStyle name="Normal 2 2 2" xfId="8" xr:uid="{00000000-0005-0000-0000-000004000000}"/>
    <cellStyle name="Normal 2 3" xfId="7" xr:uid="{00000000-0005-0000-0000-000005000000}"/>
    <cellStyle name="Normal 3" xfId="5" xr:uid="{00000000-0005-0000-0000-000006000000}"/>
    <cellStyle name="Percent 2" xfId="3" xr:uid="{00000000-0005-0000-0000-000007000000}"/>
    <cellStyle name="Percent 3" xfId="10" xr:uid="{00000000-0005-0000-0000-000008000000}"/>
    <cellStyle name="Prosent 2" xfId="6" xr:uid="{00000000-0005-0000-0000-000009000000}"/>
    <cellStyle name="Prosent 3" xfId="9" xr:uid="{00000000-0005-0000-0000-00000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0"/>
          <c:order val="0"/>
          <c:tx>
            <c:v>2015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00-47AB-8D97-BBE6589AAB17}"/>
            </c:ext>
          </c:extLst>
        </c:ser>
        <c:ser>
          <c:idx val="4"/>
          <c:order val="1"/>
          <c:tx>
            <c:v>2016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00-47AB-8D97-BBE6589AAB17}"/>
            </c:ext>
          </c:extLst>
        </c:ser>
        <c:ser>
          <c:idx val="3"/>
          <c:order val="2"/>
          <c:tx>
            <c:v>2017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  <c:pt idx="8">
                  <c:v>4810992</c:v>
                </c:pt>
                <c:pt idx="9">
                  <c:v>4818612</c:v>
                </c:pt>
                <c:pt idx="10">
                  <c:v>4182127</c:v>
                </c:pt>
                <c:pt idx="11">
                  <c:v>3675570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00-47AB-8D97-BBE6589AAB17}"/>
            </c:ext>
          </c:extLst>
        </c:ser>
        <c:ser>
          <c:idx val="2"/>
          <c:order val="3"/>
          <c:tx>
            <c:v>2018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3678892</c:v>
                </c:pt>
                <c:pt idx="1">
                  <c:v>3821234</c:v>
                </c:pt>
                <c:pt idx="2">
                  <c:v>4308026</c:v>
                </c:pt>
                <c:pt idx="3">
                  <c:v>4482038</c:v>
                </c:pt>
                <c:pt idx="4">
                  <c:v>4764241</c:v>
                </c:pt>
                <c:pt idx="5">
                  <c:v>5122114</c:v>
                </c:pt>
                <c:pt idx="6">
                  <c:v>5147106</c:v>
                </c:pt>
                <c:pt idx="7">
                  <c:v>5057473</c:v>
                </c:pt>
                <c:pt idx="8">
                  <c:v>4947931</c:v>
                </c:pt>
                <c:pt idx="9">
                  <c:v>4926252</c:v>
                </c:pt>
                <c:pt idx="10">
                  <c:v>4324792</c:v>
                </c:pt>
                <c:pt idx="11">
                  <c:v>3786006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400-47AB-8D97-BBE6589AAB17}"/>
            </c:ext>
          </c:extLst>
        </c:ser>
        <c:ser>
          <c:idx val="5"/>
          <c:order val="4"/>
          <c:tx>
            <c:v>2019</c:v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3807083</c:v>
                </c:pt>
                <c:pt idx="1">
                  <c:v>3880667</c:v>
                </c:pt>
                <c:pt idx="2">
                  <c:v>4520687</c:v>
                </c:pt>
                <c:pt idx="3">
                  <c:v>4256837</c:v>
                </c:pt>
                <c:pt idx="4">
                  <c:v>4658621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00-47AB-8D97-BBE6589AA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689312"/>
        <c:axId val="123688136"/>
      </c:lineChart>
      <c:catAx>
        <c:axId val="123689312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23688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3688136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23689312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5261457271029206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0"/>
          <c:order val="0"/>
          <c:tx>
            <c:v>2015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D-4826-98D8-B739A58853EA}"/>
            </c:ext>
          </c:extLst>
        </c:ser>
        <c:ser>
          <c:idx val="1"/>
          <c:order val="1"/>
          <c:tx>
            <c:v>2016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  <c:pt idx="11">
                  <c:v>56969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ED-4826-98D8-B739A58853EA}"/>
            </c:ext>
          </c:extLst>
        </c:ser>
        <c:ser>
          <c:idx val="3"/>
          <c:order val="2"/>
          <c:tx>
            <c:v>2017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  <c:pt idx="8">
                  <c:v>62314</c:v>
                </c:pt>
                <c:pt idx="9">
                  <c:v>63606</c:v>
                </c:pt>
                <c:pt idx="10">
                  <c:v>58855</c:v>
                </c:pt>
                <c:pt idx="11">
                  <c:v>50189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ED-4826-98D8-B739A58853EA}"/>
            </c:ext>
          </c:extLst>
        </c:ser>
        <c:ser>
          <c:idx val="2"/>
          <c:order val="3"/>
          <c:tx>
            <c:v>2018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#,##0</c:formatCode>
                <c:ptCount val="12"/>
                <c:pt idx="0">
                  <c:v>53680</c:v>
                </c:pt>
                <c:pt idx="1">
                  <c:v>51243</c:v>
                </c:pt>
                <c:pt idx="2">
                  <c:v>55200</c:v>
                </c:pt>
                <c:pt idx="3">
                  <c:v>59217</c:v>
                </c:pt>
                <c:pt idx="4">
                  <c:v>59347</c:v>
                </c:pt>
                <c:pt idx="5">
                  <c:v>60138</c:v>
                </c:pt>
                <c:pt idx="6">
                  <c:v>56281</c:v>
                </c:pt>
                <c:pt idx="7">
                  <c:v>61805</c:v>
                </c:pt>
                <c:pt idx="8">
                  <c:v>60534</c:v>
                </c:pt>
                <c:pt idx="9">
                  <c:v>63648</c:v>
                </c:pt>
                <c:pt idx="10">
                  <c:v>58979</c:v>
                </c:pt>
                <c:pt idx="11">
                  <c:v>50478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3ED-4826-98D8-B739A58853EA}"/>
            </c:ext>
          </c:extLst>
        </c:ser>
        <c:ser>
          <c:idx val="4"/>
          <c:order val="4"/>
          <c:tx>
            <c:v>2019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grafer'!$G$24:$G$35</c:f>
              <c:numCache>
                <c:formatCode>#,##0</c:formatCode>
                <c:ptCount val="12"/>
                <c:pt idx="0">
                  <c:v>54082</c:v>
                </c:pt>
                <c:pt idx="1">
                  <c:v>51273</c:v>
                </c:pt>
                <c:pt idx="2">
                  <c:v>57662</c:v>
                </c:pt>
                <c:pt idx="3">
                  <c:v>52629</c:v>
                </c:pt>
                <c:pt idx="4">
                  <c:v>59795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3ED-4826-98D8-B739A5885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690096"/>
        <c:axId val="234403760"/>
      </c:lineChart>
      <c:catAx>
        <c:axId val="123690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34403760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34403760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23690096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4218018943284258E-2"/>
          <c:y val="0.84681029764896409"/>
          <c:w val="0.88505724997263002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en-US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en-US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6-49CA-90D1-4B2503E79E84}"/>
            </c:ext>
          </c:extLst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46-49CA-90D1-4B2503E79E84}"/>
            </c:ext>
          </c:extLst>
        </c:ser>
        <c:ser>
          <c:idx val="4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46-49CA-90D1-4B2503E79E84}"/>
            </c:ext>
          </c:extLst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  <c:pt idx="8">
                  <c:v>4810992</c:v>
                </c:pt>
                <c:pt idx="9">
                  <c:v>4818612</c:v>
                </c:pt>
                <c:pt idx="10">
                  <c:v>4182127</c:v>
                </c:pt>
                <c:pt idx="11">
                  <c:v>3675570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46-49CA-90D1-4B2503E79E84}"/>
            </c:ext>
          </c:extLst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3678892</c:v>
                </c:pt>
                <c:pt idx="1">
                  <c:v>3821234</c:v>
                </c:pt>
                <c:pt idx="2">
                  <c:v>4308026</c:v>
                </c:pt>
                <c:pt idx="3">
                  <c:v>4482038</c:v>
                </c:pt>
                <c:pt idx="4">
                  <c:v>4764241</c:v>
                </c:pt>
                <c:pt idx="5">
                  <c:v>5122114</c:v>
                </c:pt>
                <c:pt idx="6">
                  <c:v>5147106</c:v>
                </c:pt>
                <c:pt idx="7">
                  <c:v>5057473</c:v>
                </c:pt>
                <c:pt idx="8">
                  <c:v>4947931</c:v>
                </c:pt>
                <c:pt idx="9">
                  <c:v>4926252</c:v>
                </c:pt>
                <c:pt idx="10">
                  <c:v>4324792</c:v>
                </c:pt>
                <c:pt idx="11">
                  <c:v>3786006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946-49CA-90D1-4B2503E79E84}"/>
            </c:ext>
          </c:extLst>
        </c:ser>
        <c:ser>
          <c:idx val="5"/>
          <c:order val="5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3807083</c:v>
                </c:pt>
                <c:pt idx="1">
                  <c:v>3880667</c:v>
                </c:pt>
                <c:pt idx="2">
                  <c:v>4520687</c:v>
                </c:pt>
                <c:pt idx="3">
                  <c:v>4256837</c:v>
                </c:pt>
                <c:pt idx="4">
                  <c:v>4658621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946-49CA-90D1-4B2503E79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4404544"/>
        <c:axId val="234404936"/>
      </c:lineChart>
      <c:catAx>
        <c:axId val="234404544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34404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4404936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34404544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8559332522459078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grafer'!$B$24:$B$35</c15:sqref>
                  </c15:fullRef>
                </c:ext>
              </c:extLst>
              <c:f>'Tall til grafer'!$B$24:$B$34</c:f>
              <c:numCache>
                <c:formatCode>#\ ###\ ##0</c:formatCode>
                <c:ptCount val="11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19-4E30-B7F9-C8761A120FEF}"/>
            </c:ext>
          </c:extLst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grafer'!$C$24:$C$35</c15:sqref>
                  </c15:fullRef>
                </c:ext>
              </c:extLst>
              <c:f>'Tall til grafer'!$C$24:$C$34</c:f>
              <c:numCache>
                <c:formatCode>#\ ###\ ##0</c:formatCode>
                <c:ptCount val="11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19-4E30-B7F9-C8761A120FEF}"/>
            </c:ext>
          </c:extLst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grafer'!$D$24:$D$35</c15:sqref>
                  </c15:fullRef>
                </c:ext>
              </c:extLst>
              <c:f>'Tall til grafer'!$D$24:$D$34</c:f>
              <c:numCache>
                <c:formatCode>#\ ###\ ##0</c:formatCode>
                <c:ptCount val="11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19-4E30-B7F9-C8761A120FEF}"/>
            </c:ext>
          </c:extLst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grafer'!$E$24:$E$35</c15:sqref>
                  </c15:fullRef>
                </c:ext>
              </c:extLst>
              <c:f>'Tall til grafer'!$E$24:$E$34</c:f>
              <c:numCache>
                <c:formatCode>#\ ###\ ##0</c:formatCode>
                <c:ptCount val="11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  <c:pt idx="8">
                  <c:v>62314</c:v>
                </c:pt>
                <c:pt idx="9">
                  <c:v>63606</c:v>
                </c:pt>
                <c:pt idx="10">
                  <c:v>58855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19-4E30-B7F9-C8761A120FEF}"/>
            </c:ext>
          </c:extLst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grafer'!$F$24:$F$35</c15:sqref>
                  </c15:fullRef>
                </c:ext>
              </c:extLst>
              <c:f>'Tall til grafer'!$F$24:$F$34</c:f>
              <c:numCache>
                <c:formatCode>#,##0</c:formatCode>
                <c:ptCount val="11"/>
                <c:pt idx="0">
                  <c:v>53680</c:v>
                </c:pt>
                <c:pt idx="1">
                  <c:v>51243</c:v>
                </c:pt>
                <c:pt idx="2">
                  <c:v>55200</c:v>
                </c:pt>
                <c:pt idx="3">
                  <c:v>59217</c:v>
                </c:pt>
                <c:pt idx="4">
                  <c:v>59347</c:v>
                </c:pt>
                <c:pt idx="5">
                  <c:v>60138</c:v>
                </c:pt>
                <c:pt idx="6">
                  <c:v>56281</c:v>
                </c:pt>
                <c:pt idx="7">
                  <c:v>61805</c:v>
                </c:pt>
                <c:pt idx="8">
                  <c:v>60534</c:v>
                </c:pt>
                <c:pt idx="9">
                  <c:v>63648</c:v>
                </c:pt>
                <c:pt idx="10">
                  <c:v>58979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19-4E30-B7F9-C8761A120FEF}"/>
            </c:ext>
          </c:extLst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grafer'!$G$24:$G$35</c15:sqref>
                  </c15:fullRef>
                </c:ext>
              </c:extLst>
              <c:f>'Tall til grafer'!$G$24:$G$34</c:f>
              <c:numCache>
                <c:formatCode>#,##0</c:formatCode>
                <c:ptCount val="11"/>
                <c:pt idx="0">
                  <c:v>54082</c:v>
                </c:pt>
                <c:pt idx="1">
                  <c:v>51273</c:v>
                </c:pt>
                <c:pt idx="2">
                  <c:v>57662</c:v>
                </c:pt>
                <c:pt idx="3">
                  <c:v>52629</c:v>
                </c:pt>
                <c:pt idx="4">
                  <c:v>59795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19-4E30-B7F9-C8761A120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4405720"/>
        <c:axId val="234406112"/>
      </c:lineChart>
      <c:catAx>
        <c:axId val="234405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34406112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34406112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34405720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16957794067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en-US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en-US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AS                      Oslo Atrium                                 Telefax:    6481 2001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Dronning Eufemias gate 6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          0191 Oslo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9050" y="97250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3" name="Diagram 3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4" name="Diagram 3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/STAT/2014%20Statistikk%20-%20DVHStat/M&#229;nedsstatistikk/Discoverer%20Rapporter/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2"/>
  <sheetViews>
    <sheetView showGridLines="0" tabSelected="1" showRuler="0" showWhiteSpace="0" view="pageLayout" zoomScaleNormal="100" workbookViewId="0">
      <selection activeCell="A4" sqref="A4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">
        <v>258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44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2019</v>
      </c>
      <c r="C4" s="95">
        <v>2018</v>
      </c>
      <c r="D4" s="96" t="s">
        <v>13</v>
      </c>
      <c r="E4" s="8"/>
      <c r="F4" s="94">
        <v>2019</v>
      </c>
      <c r="G4" s="95">
        <v>2018</v>
      </c>
      <c r="H4" s="96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15</v>
      </c>
      <c r="B7" s="61">
        <v>2686732</v>
      </c>
      <c r="C7" s="62">
        <v>2764472</v>
      </c>
      <c r="D7" s="46">
        <f>(B7-C7)/C7</f>
        <v>-2.8121102329848158E-2</v>
      </c>
      <c r="E7" s="45"/>
      <c r="F7" s="61">
        <v>12572240</v>
      </c>
      <c r="G7" s="62">
        <v>12666685</v>
      </c>
      <c r="H7" s="46">
        <f>(F7-G7)/G7</f>
        <v>-7.4561734186963675E-3</v>
      </c>
      <c r="I7" s="40"/>
      <c r="J7" s="41"/>
    </row>
    <row r="8" spans="1:17" ht="15" customHeight="1" x14ac:dyDescent="0.25">
      <c r="A8" s="89" t="s">
        <v>16</v>
      </c>
      <c r="B8" s="16">
        <f>SUM(B9:B10)</f>
        <v>1916550</v>
      </c>
      <c r="C8" s="17">
        <f>SUM(C9:C10)</f>
        <v>1955823</v>
      </c>
      <c r="D8" s="34">
        <f>(B8-C8)/C8</f>
        <v>-2.0080037917541618E-2</v>
      </c>
      <c r="E8" s="45"/>
      <c r="F8" s="16">
        <f>SUM(F9:F10)</f>
        <v>8312774</v>
      </c>
      <c r="G8" s="17">
        <f>SUM(G9:G10)</f>
        <v>8194767</v>
      </c>
      <c r="H8" s="34">
        <f>(F8-G8)/G8</f>
        <v>1.4400287402924329E-2</v>
      </c>
      <c r="I8" s="40"/>
      <c r="J8" s="41"/>
    </row>
    <row r="9" spans="1:17" ht="15" customHeight="1" x14ac:dyDescent="0.25">
      <c r="A9" s="90" t="s">
        <v>17</v>
      </c>
      <c r="B9" s="63">
        <v>1791368</v>
      </c>
      <c r="C9" s="64">
        <v>1808285</v>
      </c>
      <c r="D9" s="18">
        <f>(B9-C9)/C9</f>
        <v>-9.3552730902484952E-3</v>
      </c>
      <c r="E9" s="45"/>
      <c r="F9" s="63">
        <v>7847856</v>
      </c>
      <c r="G9" s="64">
        <v>7705215</v>
      </c>
      <c r="H9" s="18">
        <f>(F9-G9)/G9</f>
        <v>1.8512267341015142E-2</v>
      </c>
      <c r="J9" s="41"/>
    </row>
    <row r="10" spans="1:17" ht="15" customHeight="1" x14ac:dyDescent="0.25">
      <c r="A10" s="90" t="s">
        <v>18</v>
      </c>
      <c r="B10" s="63">
        <v>125182</v>
      </c>
      <c r="C10" s="64">
        <v>147538</v>
      </c>
      <c r="D10" s="18">
        <f>(B10-C10)/C10</f>
        <v>-0.15152706421396522</v>
      </c>
      <c r="E10" s="45"/>
      <c r="F10" s="63">
        <v>464918</v>
      </c>
      <c r="G10" s="64">
        <v>489552</v>
      </c>
      <c r="H10" s="18">
        <f>(F10-G10)/G10</f>
        <v>-5.0319475765597935E-2</v>
      </c>
      <c r="J10" s="41"/>
    </row>
    <row r="11" spans="1:17" ht="15" customHeight="1" x14ac:dyDescent="0.25">
      <c r="A11" s="91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65">
        <v>55339</v>
      </c>
      <c r="C12" s="66">
        <v>46399</v>
      </c>
      <c r="D12" s="44">
        <f>(B12-C12)/C12</f>
        <v>0.1926765663053083</v>
      </c>
      <c r="E12" s="45"/>
      <c r="F12" s="65">
        <v>238881</v>
      </c>
      <c r="G12" s="66">
        <v>198529</v>
      </c>
      <c r="H12" s="44">
        <f>(F12-G12)/G12</f>
        <v>0.20325494008432018</v>
      </c>
      <c r="J12" s="41"/>
    </row>
    <row r="13" spans="1:17" ht="15" customHeight="1" x14ac:dyDescent="0.25">
      <c r="A13" s="89" t="s">
        <v>19</v>
      </c>
      <c r="B13" s="16">
        <f>B7+B8+B12</f>
        <v>4658621</v>
      </c>
      <c r="C13" s="17">
        <f>C7+C8+C12</f>
        <v>4766694</v>
      </c>
      <c r="D13" s="34">
        <f>(B13-C13)/C13</f>
        <v>-2.2672527332360751E-2</v>
      </c>
      <c r="E13" s="45"/>
      <c r="F13" s="16">
        <f>F7+F8+F12</f>
        <v>21123895</v>
      </c>
      <c r="G13" s="17">
        <f>G7+G8+G12</f>
        <v>21059981</v>
      </c>
      <c r="H13" s="34">
        <f>(F13-G13)/G13</f>
        <v>3.0348555395182928E-3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C16" s="26" t="s">
        <v>47</v>
      </c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15</v>
      </c>
      <c r="B17" s="14">
        <f>SUM(B18:B20)</f>
        <v>38820</v>
      </c>
      <c r="C17" s="14">
        <f>SUM(C18:C20)</f>
        <v>39018</v>
      </c>
      <c r="D17" s="46">
        <f>(B17-C17)/C17</f>
        <v>-5.0745809626326311E-3</v>
      </c>
      <c r="E17" s="19"/>
      <c r="F17" s="14">
        <f>SUM(F18:F20)</f>
        <v>184165</v>
      </c>
      <c r="G17" s="15">
        <f>SUM(G18:G20)</f>
        <v>190551</v>
      </c>
      <c r="H17" s="46">
        <f>(F17-G17)/G17</f>
        <v>-3.3513337636643208E-2</v>
      </c>
      <c r="J17" s="43"/>
    </row>
    <row r="18" spans="1:10" ht="15" customHeight="1" x14ac:dyDescent="0.25">
      <c r="A18" s="90" t="s">
        <v>17</v>
      </c>
      <c r="B18" s="63">
        <v>37836</v>
      </c>
      <c r="C18" s="64">
        <v>37947</v>
      </c>
      <c r="D18" s="18">
        <f t="shared" ref="D18:D31" si="0">(B18-C18)/C18</f>
        <v>-2.9251324215352993E-3</v>
      </c>
      <c r="E18" s="19"/>
      <c r="F18" s="63">
        <v>179716</v>
      </c>
      <c r="G18" s="64">
        <v>185851</v>
      </c>
      <c r="H18" s="18">
        <f t="shared" ref="H18:H31" si="1">(F18-G18)/G18</f>
        <v>-3.3010314714475575E-2</v>
      </c>
      <c r="J18" s="41"/>
    </row>
    <row r="19" spans="1:10" ht="15" customHeight="1" x14ac:dyDescent="0.25">
      <c r="A19" s="90" t="s">
        <v>18</v>
      </c>
      <c r="B19" s="63">
        <v>554</v>
      </c>
      <c r="C19" s="64">
        <v>534</v>
      </c>
      <c r="D19" s="18">
        <f t="shared" si="0"/>
        <v>3.7453183520599252E-2</v>
      </c>
      <c r="E19" s="19"/>
      <c r="F19" s="63">
        <v>2232</v>
      </c>
      <c r="G19" s="64">
        <v>1721</v>
      </c>
      <c r="H19" s="18">
        <f t="shared" si="1"/>
        <v>0.29692039511911678</v>
      </c>
      <c r="J19" s="41"/>
    </row>
    <row r="20" spans="1:10" ht="15" customHeight="1" x14ac:dyDescent="0.25">
      <c r="A20" s="90" t="s">
        <v>20</v>
      </c>
      <c r="B20" s="63">
        <v>430</v>
      </c>
      <c r="C20" s="64">
        <v>537</v>
      </c>
      <c r="D20" s="18">
        <f t="shared" si="0"/>
        <v>-0.19925512104283055</v>
      </c>
      <c r="E20" s="19"/>
      <c r="F20" s="63">
        <v>2217</v>
      </c>
      <c r="G20" s="64">
        <v>2979</v>
      </c>
      <c r="H20" s="18">
        <f t="shared" si="1"/>
        <v>-0.25579053373615307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16</v>
      </c>
      <c r="B22" s="16">
        <f>SUM(B23:B25)</f>
        <v>16997</v>
      </c>
      <c r="C22" s="17">
        <f>SUM(C23:C25)</f>
        <v>16930</v>
      </c>
      <c r="D22" s="34">
        <f t="shared" si="0"/>
        <v>3.9574719432959246E-3</v>
      </c>
      <c r="E22" s="19"/>
      <c r="F22" s="16">
        <f>SUM(F23:F25)</f>
        <v>74289</v>
      </c>
      <c r="G22" s="17">
        <f>SUM(G23:G25)</f>
        <v>73392</v>
      </c>
      <c r="H22" s="34">
        <f t="shared" si="1"/>
        <v>1.222204054937868E-2</v>
      </c>
      <c r="J22" s="41"/>
    </row>
    <row r="23" spans="1:10" ht="15" customHeight="1" x14ac:dyDescent="0.25">
      <c r="A23" s="90" t="s">
        <v>17</v>
      </c>
      <c r="B23" s="63">
        <v>15248</v>
      </c>
      <c r="C23" s="64">
        <v>15178</v>
      </c>
      <c r="D23" s="18">
        <f t="shared" si="0"/>
        <v>4.6119383317960207E-3</v>
      </c>
      <c r="E23" s="19"/>
      <c r="F23" s="63">
        <v>67253</v>
      </c>
      <c r="G23" s="64">
        <v>66566</v>
      </c>
      <c r="H23" s="18">
        <f t="shared" si="1"/>
        <v>1.0320584081963765E-2</v>
      </c>
      <c r="J23" s="41"/>
    </row>
    <row r="24" spans="1:10" ht="15" customHeight="1" x14ac:dyDescent="0.25">
      <c r="A24" s="90" t="s">
        <v>18</v>
      </c>
      <c r="B24" s="63">
        <v>1204</v>
      </c>
      <c r="C24" s="64">
        <v>1257</v>
      </c>
      <c r="D24" s="18">
        <f t="shared" si="0"/>
        <v>-4.2163882259347654E-2</v>
      </c>
      <c r="E24" s="19"/>
      <c r="F24" s="63">
        <v>4326</v>
      </c>
      <c r="G24" s="64">
        <v>4376</v>
      </c>
      <c r="H24" s="18">
        <f t="shared" si="1"/>
        <v>-1.1425959780621572E-2</v>
      </c>
      <c r="J24" s="41"/>
    </row>
    <row r="25" spans="1:10" ht="15" customHeight="1" x14ac:dyDescent="0.25">
      <c r="A25" s="90" t="s">
        <v>20</v>
      </c>
      <c r="B25" s="63">
        <v>545</v>
      </c>
      <c r="C25" s="64">
        <v>495</v>
      </c>
      <c r="D25" s="18">
        <f t="shared" si="0"/>
        <v>0.10101010101010101</v>
      </c>
      <c r="E25" s="19"/>
      <c r="F25" s="63">
        <v>2710</v>
      </c>
      <c r="G25" s="64">
        <v>2450</v>
      </c>
      <c r="H25" s="18">
        <f t="shared" si="1"/>
        <v>0.10612244897959183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65">
        <v>3978</v>
      </c>
      <c r="C27" s="66">
        <v>3399</v>
      </c>
      <c r="D27" s="34">
        <f t="shared" si="0"/>
        <v>0.17034421888790821</v>
      </c>
      <c r="E27" s="19"/>
      <c r="F27" s="67">
        <v>16987</v>
      </c>
      <c r="G27" s="68">
        <v>14684</v>
      </c>
      <c r="H27" s="34">
        <f>(F27-G27)/G27</f>
        <v>0.15683737401253064</v>
      </c>
      <c r="J27" s="41"/>
    </row>
    <row r="28" spans="1:10" ht="15" customHeight="1" x14ac:dyDescent="0.25">
      <c r="A28" s="89" t="s">
        <v>19</v>
      </c>
      <c r="B28" s="16">
        <f>B22+B17+B27</f>
        <v>59795</v>
      </c>
      <c r="C28" s="17">
        <f>C22+C17+C27</f>
        <v>59347</v>
      </c>
      <c r="D28" s="34">
        <f t="shared" si="0"/>
        <v>7.5488230239102233E-3</v>
      </c>
      <c r="E28" s="19"/>
      <c r="F28" s="16">
        <f>F22+F17+F27</f>
        <v>275441</v>
      </c>
      <c r="G28" s="17">
        <f>G22+G17+G27</f>
        <v>278627</v>
      </c>
      <c r="H28" s="34">
        <f>(F28-G28)/G28</f>
        <v>-1.143464201243957E-2</v>
      </c>
      <c r="J28" s="41"/>
    </row>
    <row r="29" spans="1:10" ht="15" customHeight="1" x14ac:dyDescent="0.25">
      <c r="A29" s="89" t="s">
        <v>24</v>
      </c>
      <c r="B29" s="65">
        <v>10352</v>
      </c>
      <c r="C29" s="66">
        <v>11233</v>
      </c>
      <c r="D29" s="34">
        <f>(B29-C29)/C29</f>
        <v>-7.8429626991898871E-2</v>
      </c>
      <c r="E29" s="19"/>
      <c r="F29" s="65">
        <v>41443</v>
      </c>
      <c r="G29" s="66">
        <v>43525</v>
      </c>
      <c r="H29" s="34">
        <f>(F29-G29)/G29</f>
        <v>-4.7834577828834005E-2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23</v>
      </c>
      <c r="B31" s="16">
        <f>SUM(B28:B29)</f>
        <v>70147</v>
      </c>
      <c r="C31" s="17">
        <f>SUM(C28:C29)</f>
        <v>70580</v>
      </c>
      <c r="D31" s="34">
        <f t="shared" si="0"/>
        <v>-6.1348824029470103E-3</v>
      </c>
      <c r="E31" s="19"/>
      <c r="F31" s="16">
        <f>SUM(F28:F29)</f>
        <v>316884</v>
      </c>
      <c r="G31" s="17">
        <f>SUM(G28:G29)</f>
        <v>322152</v>
      </c>
      <c r="H31" s="34">
        <f t="shared" si="1"/>
        <v>-1.635252924085525E-2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2"/>
      <c r="C33" s="83"/>
      <c r="D33" s="84"/>
      <c r="E33" s="85"/>
      <c r="F33" s="82"/>
      <c r="G33" s="83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41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E18C6-1992-4DE1-A34B-A9AFFAFA5A42}">
  <sheetPr>
    <pageSetUpPr fitToPage="1"/>
  </sheetPr>
  <dimension ref="A1:AG62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4.28515625" style="98" customWidth="1"/>
    <col min="2" max="2" width="5.85546875" style="98" bestFit="1" customWidth="1"/>
    <col min="3" max="17" width="15.7109375" style="98" customWidth="1"/>
    <col min="18" max="18" width="9.42578125" style="98" hidden="1" customWidth="1"/>
    <col min="19" max="19" width="6.7109375" style="98" hidden="1" customWidth="1"/>
    <col min="20" max="20" width="30.140625" style="98" hidden="1" customWidth="1"/>
    <col min="21" max="21" width="22.85546875" style="98" hidden="1" customWidth="1"/>
    <col min="22" max="22" width="25.85546875" style="98" hidden="1" customWidth="1"/>
    <col min="23" max="23" width="29" style="98" hidden="1" customWidth="1"/>
    <col min="24" max="24" width="22.140625" style="98" hidden="1" customWidth="1"/>
    <col min="25" max="25" width="24.7109375" style="98" hidden="1" customWidth="1"/>
    <col min="26" max="26" width="19.28515625" style="98" hidden="1" customWidth="1"/>
    <col min="27" max="27" width="18.140625" style="98" hidden="1" customWidth="1"/>
    <col min="28" max="28" width="20.28515625" style="98" hidden="1" customWidth="1"/>
    <col min="29" max="29" width="15.5703125" style="98" hidden="1" customWidth="1"/>
    <col min="30" max="30" width="32.42578125" style="98" hidden="1" customWidth="1"/>
    <col min="31" max="31" width="0" style="98" hidden="1" customWidth="1"/>
    <col min="32" max="32" width="9.85546875" style="98" hidden="1" customWidth="1"/>
    <col min="33" max="33" width="36.42578125" style="98" hidden="1" customWidth="1"/>
    <col min="34" max="16384" width="9.140625" style="98"/>
  </cols>
  <sheetData>
    <row r="1" spans="1:33" ht="15.75" x14ac:dyDescent="0.25">
      <c r="A1" s="97" t="s">
        <v>228</v>
      </c>
    </row>
    <row r="4" spans="1:33" ht="57" x14ac:dyDescent="0.2">
      <c r="A4" s="99" t="s">
        <v>49</v>
      </c>
      <c r="B4" s="99" t="s">
        <v>50</v>
      </c>
      <c r="C4" s="99" t="s">
        <v>229</v>
      </c>
      <c r="D4" s="99" t="s">
        <v>230</v>
      </c>
      <c r="E4" s="99" t="s">
        <v>231</v>
      </c>
      <c r="F4" s="99" t="s">
        <v>232</v>
      </c>
      <c r="G4" s="99" t="s">
        <v>233</v>
      </c>
      <c r="H4" s="99" t="s">
        <v>234</v>
      </c>
      <c r="I4" s="99" t="s">
        <v>235</v>
      </c>
      <c r="J4" s="99" t="s">
        <v>236</v>
      </c>
      <c r="K4" s="99" t="s">
        <v>237</v>
      </c>
      <c r="L4" s="99" t="s">
        <v>238</v>
      </c>
      <c r="M4" s="99" t="s">
        <v>239</v>
      </c>
      <c r="N4" s="99" t="s">
        <v>240</v>
      </c>
      <c r="O4" s="99" t="s">
        <v>241</v>
      </c>
      <c r="P4" s="99" t="s">
        <v>60</v>
      </c>
      <c r="Q4" s="99" t="s">
        <v>61</v>
      </c>
      <c r="R4" s="100" t="s">
        <v>62</v>
      </c>
      <c r="S4" s="100" t="s">
        <v>64</v>
      </c>
      <c r="T4" s="100" t="s">
        <v>242</v>
      </c>
      <c r="U4" s="100" t="s">
        <v>243</v>
      </c>
      <c r="V4" s="100" t="s">
        <v>244</v>
      </c>
      <c r="W4" s="100" t="s">
        <v>245</v>
      </c>
      <c r="X4" s="100" t="s">
        <v>246</v>
      </c>
      <c r="Y4" s="100" t="s">
        <v>247</v>
      </c>
      <c r="Z4" s="100" t="s">
        <v>67</v>
      </c>
      <c r="AA4" s="100" t="s">
        <v>248</v>
      </c>
      <c r="AB4" s="100" t="s">
        <v>249</v>
      </c>
      <c r="AC4" s="100" t="s">
        <v>70</v>
      </c>
      <c r="AD4" s="100" t="s">
        <v>71</v>
      </c>
      <c r="AE4" s="100" t="s">
        <v>250</v>
      </c>
      <c r="AF4" s="100" t="s">
        <v>251</v>
      </c>
      <c r="AG4" s="100" t="s">
        <v>63</v>
      </c>
    </row>
    <row r="5" spans="1:33" ht="14.25" x14ac:dyDescent="0.2">
      <c r="A5" s="101" t="s">
        <v>72</v>
      </c>
      <c r="B5" s="101" t="s">
        <v>73</v>
      </c>
      <c r="C5" s="102">
        <v>29688</v>
      </c>
      <c r="D5" s="102">
        <v>1510</v>
      </c>
      <c r="E5" s="102">
        <v>31198</v>
      </c>
      <c r="F5" s="103">
        <v>-7.2178438661710004E-2</v>
      </c>
      <c r="G5" s="102">
        <v>1284</v>
      </c>
      <c r="H5" s="102">
        <v>0</v>
      </c>
      <c r="I5" s="102">
        <v>1284</v>
      </c>
      <c r="J5" s="116">
        <v>-0.226971703792896</v>
      </c>
      <c r="K5" s="106">
        <v>0</v>
      </c>
      <c r="L5" s="103">
        <v>0</v>
      </c>
      <c r="M5" s="106">
        <v>32482</v>
      </c>
      <c r="N5" s="103">
        <v>-7.9464943603695493E-2</v>
      </c>
      <c r="O5" s="106">
        <v>395</v>
      </c>
      <c r="P5" s="106">
        <v>32877</v>
      </c>
      <c r="Q5" s="117">
        <v>-8.3823324508847705E-2</v>
      </c>
      <c r="R5" s="104">
        <v>4</v>
      </c>
      <c r="S5" s="101" t="s">
        <v>75</v>
      </c>
      <c r="T5" s="106">
        <v>32009</v>
      </c>
      <c r="U5" s="106">
        <v>33625</v>
      </c>
      <c r="V5" s="106">
        <v>1616</v>
      </c>
      <c r="W5" s="106">
        <v>1661</v>
      </c>
      <c r="X5" s="106">
        <v>1661</v>
      </c>
      <c r="Y5" s="106">
        <v>0</v>
      </c>
      <c r="Z5" s="106">
        <v>0</v>
      </c>
      <c r="AA5" s="106">
        <v>599</v>
      </c>
      <c r="AB5" s="106">
        <v>35286</v>
      </c>
      <c r="AC5" s="106">
        <v>35885</v>
      </c>
      <c r="AD5" s="101" t="s">
        <v>76</v>
      </c>
      <c r="AE5" s="106">
        <v>4038</v>
      </c>
      <c r="AF5" s="106">
        <v>10</v>
      </c>
      <c r="AG5" s="105" t="s">
        <v>75</v>
      </c>
    </row>
    <row r="6" spans="1:33" ht="14.25" x14ac:dyDescent="0.2">
      <c r="A6" s="101" t="s">
        <v>77</v>
      </c>
      <c r="B6" s="101" t="s">
        <v>78</v>
      </c>
      <c r="C6" s="102">
        <v>3177</v>
      </c>
      <c r="D6" s="102">
        <v>12</v>
      </c>
      <c r="E6" s="102">
        <v>3189</v>
      </c>
      <c r="F6" s="103">
        <v>4.4094488188976396E-3</v>
      </c>
      <c r="G6" s="102">
        <v>0</v>
      </c>
      <c r="H6" s="102">
        <v>0</v>
      </c>
      <c r="I6" s="102">
        <v>0</v>
      </c>
      <c r="J6" s="116">
        <v>0</v>
      </c>
      <c r="K6" s="106">
        <v>0</v>
      </c>
      <c r="L6" s="103">
        <v>0</v>
      </c>
      <c r="M6" s="106">
        <v>3189</v>
      </c>
      <c r="N6" s="103">
        <v>4.4094488188976396E-3</v>
      </c>
      <c r="O6" s="106">
        <v>951</v>
      </c>
      <c r="P6" s="106">
        <v>4140</v>
      </c>
      <c r="Q6" s="117">
        <v>-0.10583153347732201</v>
      </c>
      <c r="R6" s="104">
        <v>5</v>
      </c>
      <c r="S6" s="101" t="s">
        <v>75</v>
      </c>
      <c r="T6" s="106">
        <v>3161</v>
      </c>
      <c r="U6" s="106">
        <v>3175</v>
      </c>
      <c r="V6" s="106">
        <v>14</v>
      </c>
      <c r="W6" s="106">
        <v>0</v>
      </c>
      <c r="X6" s="106">
        <v>0</v>
      </c>
      <c r="Y6" s="106">
        <v>0</v>
      </c>
      <c r="Z6" s="106">
        <v>0</v>
      </c>
      <c r="AA6" s="106">
        <v>1455</v>
      </c>
      <c r="AB6" s="106">
        <v>3175</v>
      </c>
      <c r="AC6" s="106">
        <v>4630</v>
      </c>
      <c r="AD6" s="101" t="s">
        <v>79</v>
      </c>
      <c r="AE6" s="106">
        <v>4038</v>
      </c>
      <c r="AF6" s="106">
        <v>10</v>
      </c>
      <c r="AG6" s="107"/>
    </row>
    <row r="7" spans="1:33" ht="14.25" x14ac:dyDescent="0.2">
      <c r="A7" s="101" t="s">
        <v>80</v>
      </c>
      <c r="B7" s="101" t="s">
        <v>81</v>
      </c>
      <c r="C7" s="102">
        <v>21991</v>
      </c>
      <c r="D7" s="102">
        <v>0</v>
      </c>
      <c r="E7" s="102">
        <v>21991</v>
      </c>
      <c r="F7" s="103">
        <v>5.4597570408116802E-4</v>
      </c>
      <c r="G7" s="102">
        <v>0</v>
      </c>
      <c r="H7" s="102">
        <v>0</v>
      </c>
      <c r="I7" s="102">
        <v>0</v>
      </c>
      <c r="J7" s="116">
        <v>0</v>
      </c>
      <c r="K7" s="106">
        <v>0</v>
      </c>
      <c r="L7" s="103">
        <v>0</v>
      </c>
      <c r="M7" s="106">
        <v>21991</v>
      </c>
      <c r="N7" s="103">
        <v>5.4597570408116802E-4</v>
      </c>
      <c r="O7" s="106">
        <v>0</v>
      </c>
      <c r="P7" s="106">
        <v>21991</v>
      </c>
      <c r="Q7" s="117">
        <v>5.4597570408116802E-4</v>
      </c>
      <c r="R7" s="104">
        <v>4</v>
      </c>
      <c r="S7" s="101" t="s">
        <v>75</v>
      </c>
      <c r="T7" s="106">
        <v>21979</v>
      </c>
      <c r="U7" s="106">
        <v>21979</v>
      </c>
      <c r="V7" s="106">
        <v>0</v>
      </c>
      <c r="W7" s="106">
        <v>0</v>
      </c>
      <c r="X7" s="106">
        <v>0</v>
      </c>
      <c r="Y7" s="106">
        <v>0</v>
      </c>
      <c r="Z7" s="106">
        <v>0</v>
      </c>
      <c r="AA7" s="106">
        <v>0</v>
      </c>
      <c r="AB7" s="106">
        <v>21979</v>
      </c>
      <c r="AC7" s="106">
        <v>21979</v>
      </c>
      <c r="AD7" s="101" t="s">
        <v>82</v>
      </c>
      <c r="AE7" s="106">
        <v>4038</v>
      </c>
      <c r="AF7" s="106">
        <v>10</v>
      </c>
      <c r="AG7" s="107"/>
    </row>
    <row r="8" spans="1:33" ht="14.25" x14ac:dyDescent="0.2">
      <c r="A8" s="101" t="s">
        <v>83</v>
      </c>
      <c r="B8" s="101" t="s">
        <v>84</v>
      </c>
      <c r="C8" s="102">
        <v>303240</v>
      </c>
      <c r="D8" s="102">
        <v>31604</v>
      </c>
      <c r="E8" s="102">
        <v>334844</v>
      </c>
      <c r="F8" s="103">
        <v>2.8261183327652199E-2</v>
      </c>
      <c r="G8" s="102">
        <v>208793</v>
      </c>
      <c r="H8" s="102">
        <v>7936</v>
      </c>
      <c r="I8" s="102">
        <v>216729</v>
      </c>
      <c r="J8" s="116">
        <v>3.2751029277218693E-2</v>
      </c>
      <c r="K8" s="106">
        <v>19752</v>
      </c>
      <c r="L8" s="103">
        <v>0.18028084852106399</v>
      </c>
      <c r="M8" s="106">
        <v>571325</v>
      </c>
      <c r="N8" s="103">
        <v>3.4574236914919801E-2</v>
      </c>
      <c r="O8" s="106">
        <v>6175</v>
      </c>
      <c r="P8" s="106">
        <v>577500</v>
      </c>
      <c r="Q8" s="117">
        <v>3.24982165939895E-2</v>
      </c>
      <c r="R8" s="104">
        <v>2</v>
      </c>
      <c r="S8" s="101" t="s">
        <v>75</v>
      </c>
      <c r="T8" s="106">
        <v>298915</v>
      </c>
      <c r="U8" s="106">
        <v>325641</v>
      </c>
      <c r="V8" s="106">
        <v>26726</v>
      </c>
      <c r="W8" s="106">
        <v>201850</v>
      </c>
      <c r="X8" s="106">
        <v>209856</v>
      </c>
      <c r="Y8" s="106">
        <v>8006</v>
      </c>
      <c r="Z8" s="106">
        <v>16735</v>
      </c>
      <c r="AA8" s="106">
        <v>7091</v>
      </c>
      <c r="AB8" s="106">
        <v>552232</v>
      </c>
      <c r="AC8" s="106">
        <v>559323</v>
      </c>
      <c r="AD8" s="101" t="s">
        <v>85</v>
      </c>
      <c r="AE8" s="106">
        <v>4038</v>
      </c>
      <c r="AF8" s="106">
        <v>10</v>
      </c>
      <c r="AG8" s="107"/>
    </row>
    <row r="9" spans="1:33" ht="14.25" x14ac:dyDescent="0.2">
      <c r="A9" s="101" t="s">
        <v>86</v>
      </c>
      <c r="B9" s="101" t="s">
        <v>87</v>
      </c>
      <c r="C9" s="102">
        <v>508</v>
      </c>
      <c r="D9" s="102">
        <v>2</v>
      </c>
      <c r="E9" s="102">
        <v>510</v>
      </c>
      <c r="F9" s="103">
        <v>4.2944785276073601E-2</v>
      </c>
      <c r="G9" s="102">
        <v>0</v>
      </c>
      <c r="H9" s="102">
        <v>0</v>
      </c>
      <c r="I9" s="102">
        <v>0</v>
      </c>
      <c r="J9" s="116">
        <v>0</v>
      </c>
      <c r="K9" s="106">
        <v>0</v>
      </c>
      <c r="L9" s="103">
        <v>0</v>
      </c>
      <c r="M9" s="106">
        <v>510</v>
      </c>
      <c r="N9" s="103">
        <v>4.2944785276073601E-2</v>
      </c>
      <c r="O9" s="106">
        <v>739</v>
      </c>
      <c r="P9" s="106">
        <v>1249</v>
      </c>
      <c r="Q9" s="117">
        <v>0.13031674208144803</v>
      </c>
      <c r="R9" s="104">
        <v>5</v>
      </c>
      <c r="S9" s="101" t="s">
        <v>75</v>
      </c>
      <c r="T9" s="106">
        <v>481</v>
      </c>
      <c r="U9" s="106">
        <v>489</v>
      </c>
      <c r="V9" s="106">
        <v>8</v>
      </c>
      <c r="W9" s="106">
        <v>0</v>
      </c>
      <c r="X9" s="106">
        <v>0</v>
      </c>
      <c r="Y9" s="106">
        <v>0</v>
      </c>
      <c r="Z9" s="106">
        <v>0</v>
      </c>
      <c r="AA9" s="106">
        <v>616</v>
      </c>
      <c r="AB9" s="106">
        <v>489</v>
      </c>
      <c r="AC9" s="106">
        <v>1105</v>
      </c>
      <c r="AD9" s="101" t="s">
        <v>88</v>
      </c>
      <c r="AE9" s="106">
        <v>4038</v>
      </c>
      <c r="AF9" s="106">
        <v>10</v>
      </c>
      <c r="AG9" s="107"/>
    </row>
    <row r="10" spans="1:33" ht="14.25" x14ac:dyDescent="0.2">
      <c r="A10" s="101" t="s">
        <v>89</v>
      </c>
      <c r="B10" s="101" t="s">
        <v>90</v>
      </c>
      <c r="C10" s="102">
        <v>102793</v>
      </c>
      <c r="D10" s="102">
        <v>37768</v>
      </c>
      <c r="E10" s="102">
        <v>140561</v>
      </c>
      <c r="F10" s="103">
        <v>-2.02350415435231E-2</v>
      </c>
      <c r="G10" s="102">
        <v>4428</v>
      </c>
      <c r="H10" s="102">
        <v>212</v>
      </c>
      <c r="I10" s="102">
        <v>4640</v>
      </c>
      <c r="J10" s="116">
        <v>-0.133520074696545</v>
      </c>
      <c r="K10" s="106">
        <v>0</v>
      </c>
      <c r="L10" s="103">
        <v>0</v>
      </c>
      <c r="M10" s="106">
        <v>145201</v>
      </c>
      <c r="N10" s="103">
        <v>-2.4311411849293401E-2</v>
      </c>
      <c r="O10" s="106">
        <v>12112</v>
      </c>
      <c r="P10" s="106">
        <v>157313</v>
      </c>
      <c r="Q10" s="117">
        <v>-1.8590955313082903E-2</v>
      </c>
      <c r="R10" s="104">
        <v>3</v>
      </c>
      <c r="S10" s="101" t="s">
        <v>75</v>
      </c>
      <c r="T10" s="106">
        <v>106536</v>
      </c>
      <c r="U10" s="106">
        <v>143464</v>
      </c>
      <c r="V10" s="106">
        <v>36928</v>
      </c>
      <c r="W10" s="106">
        <v>5281</v>
      </c>
      <c r="X10" s="106">
        <v>5355</v>
      </c>
      <c r="Y10" s="106">
        <v>74</v>
      </c>
      <c r="Z10" s="106">
        <v>0</v>
      </c>
      <c r="AA10" s="106">
        <v>11474</v>
      </c>
      <c r="AB10" s="106">
        <v>148819</v>
      </c>
      <c r="AC10" s="106">
        <v>160293</v>
      </c>
      <c r="AD10" s="101" t="s">
        <v>91</v>
      </c>
      <c r="AE10" s="106">
        <v>4038</v>
      </c>
      <c r="AF10" s="106">
        <v>10</v>
      </c>
      <c r="AG10" s="107"/>
    </row>
    <row r="11" spans="1:33" ht="14.25" x14ac:dyDescent="0.2">
      <c r="A11" s="101" t="s">
        <v>92</v>
      </c>
      <c r="B11" s="101" t="s">
        <v>93</v>
      </c>
      <c r="C11" s="102">
        <v>8537</v>
      </c>
      <c r="D11" s="102">
        <v>170</v>
      </c>
      <c r="E11" s="102">
        <v>8707</v>
      </c>
      <c r="F11" s="103">
        <v>-7.0703615007412504E-3</v>
      </c>
      <c r="G11" s="102">
        <v>0</v>
      </c>
      <c r="H11" s="102">
        <v>0</v>
      </c>
      <c r="I11" s="102">
        <v>0</v>
      </c>
      <c r="J11" s="116">
        <v>0</v>
      </c>
      <c r="K11" s="106">
        <v>1909</v>
      </c>
      <c r="L11" s="103">
        <v>-0.15717439293598198</v>
      </c>
      <c r="M11" s="106">
        <v>10616</v>
      </c>
      <c r="N11" s="103">
        <v>-3.7882907377197801E-2</v>
      </c>
      <c r="O11" s="106">
        <v>1010</v>
      </c>
      <c r="P11" s="106">
        <v>11626</v>
      </c>
      <c r="Q11" s="117">
        <v>-1.9812831970322901E-2</v>
      </c>
      <c r="R11" s="104">
        <v>5</v>
      </c>
      <c r="S11" s="101" t="s">
        <v>75</v>
      </c>
      <c r="T11" s="106">
        <v>8679</v>
      </c>
      <c r="U11" s="106">
        <v>8769</v>
      </c>
      <c r="V11" s="106">
        <v>90</v>
      </c>
      <c r="W11" s="106">
        <v>0</v>
      </c>
      <c r="X11" s="106">
        <v>0</v>
      </c>
      <c r="Y11" s="106">
        <v>0</v>
      </c>
      <c r="Z11" s="106">
        <v>2265</v>
      </c>
      <c r="AA11" s="106">
        <v>827</v>
      </c>
      <c r="AB11" s="106">
        <v>11034</v>
      </c>
      <c r="AC11" s="106">
        <v>11861</v>
      </c>
      <c r="AD11" s="101" t="s">
        <v>94</v>
      </c>
      <c r="AE11" s="106">
        <v>4038</v>
      </c>
      <c r="AF11" s="106">
        <v>10</v>
      </c>
      <c r="AG11" s="107"/>
    </row>
    <row r="12" spans="1:33" ht="14.25" x14ac:dyDescent="0.2">
      <c r="A12" s="101" t="s">
        <v>95</v>
      </c>
      <c r="B12" s="101" t="s">
        <v>96</v>
      </c>
      <c r="C12" s="102">
        <v>974</v>
      </c>
      <c r="D12" s="102">
        <v>32</v>
      </c>
      <c r="E12" s="102">
        <v>1006</v>
      </c>
      <c r="F12" s="103">
        <v>-1.9493177387914201E-2</v>
      </c>
      <c r="G12" s="102">
        <v>0</v>
      </c>
      <c r="H12" s="102">
        <v>0</v>
      </c>
      <c r="I12" s="102">
        <v>0</v>
      </c>
      <c r="J12" s="116">
        <v>0</v>
      </c>
      <c r="K12" s="106">
        <v>0</v>
      </c>
      <c r="L12" s="103">
        <v>0</v>
      </c>
      <c r="M12" s="106">
        <v>1006</v>
      </c>
      <c r="N12" s="103">
        <v>-1.9493177387914201E-2</v>
      </c>
      <c r="O12" s="106">
        <v>1169</v>
      </c>
      <c r="P12" s="106">
        <v>2175</v>
      </c>
      <c r="Q12" s="117">
        <v>5.32687651331719E-2</v>
      </c>
      <c r="R12" s="104">
        <v>5</v>
      </c>
      <c r="S12" s="101" t="s">
        <v>75</v>
      </c>
      <c r="T12" s="106">
        <v>992</v>
      </c>
      <c r="U12" s="106">
        <v>1026</v>
      </c>
      <c r="V12" s="106">
        <v>34</v>
      </c>
      <c r="W12" s="106">
        <v>0</v>
      </c>
      <c r="X12" s="106">
        <v>0</v>
      </c>
      <c r="Y12" s="106">
        <v>0</v>
      </c>
      <c r="Z12" s="106">
        <v>0</v>
      </c>
      <c r="AA12" s="106">
        <v>1039</v>
      </c>
      <c r="AB12" s="106">
        <v>1026</v>
      </c>
      <c r="AC12" s="106">
        <v>2065</v>
      </c>
      <c r="AD12" s="101" t="s">
        <v>97</v>
      </c>
      <c r="AE12" s="106">
        <v>4038</v>
      </c>
      <c r="AF12" s="106">
        <v>10</v>
      </c>
      <c r="AG12" s="107"/>
    </row>
    <row r="13" spans="1:33" ht="14.25" x14ac:dyDescent="0.2">
      <c r="A13" s="101" t="s">
        <v>98</v>
      </c>
      <c r="B13" s="101" t="s">
        <v>99</v>
      </c>
      <c r="C13" s="102">
        <v>8911</v>
      </c>
      <c r="D13" s="102">
        <v>290</v>
      </c>
      <c r="E13" s="102">
        <v>9201</v>
      </c>
      <c r="F13" s="103">
        <v>7.2127709158704298E-2</v>
      </c>
      <c r="G13" s="102">
        <v>0</v>
      </c>
      <c r="H13" s="102">
        <v>0</v>
      </c>
      <c r="I13" s="102">
        <v>0</v>
      </c>
      <c r="J13" s="116">
        <v>0</v>
      </c>
      <c r="K13" s="106">
        <v>3035</v>
      </c>
      <c r="L13" s="103">
        <v>8.8203657224811799E-2</v>
      </c>
      <c r="M13" s="106">
        <v>12236</v>
      </c>
      <c r="N13" s="103">
        <v>7.607070618239381E-2</v>
      </c>
      <c r="O13" s="106">
        <v>247</v>
      </c>
      <c r="P13" s="106">
        <v>12483</v>
      </c>
      <c r="Q13" s="117">
        <v>6.3559683053591207E-2</v>
      </c>
      <c r="R13" s="104">
        <v>5</v>
      </c>
      <c r="S13" s="101" t="s">
        <v>75</v>
      </c>
      <c r="T13" s="106">
        <v>8050</v>
      </c>
      <c r="U13" s="106">
        <v>8582</v>
      </c>
      <c r="V13" s="106">
        <v>532</v>
      </c>
      <c r="W13" s="106">
        <v>0</v>
      </c>
      <c r="X13" s="106">
        <v>0</v>
      </c>
      <c r="Y13" s="106">
        <v>0</v>
      </c>
      <c r="Z13" s="106">
        <v>2789</v>
      </c>
      <c r="AA13" s="106">
        <v>366</v>
      </c>
      <c r="AB13" s="106">
        <v>11371</v>
      </c>
      <c r="AC13" s="106">
        <v>11737</v>
      </c>
      <c r="AD13" s="101" t="s">
        <v>100</v>
      </c>
      <c r="AE13" s="106">
        <v>4038</v>
      </c>
      <c r="AF13" s="106">
        <v>10</v>
      </c>
      <c r="AG13" s="107"/>
    </row>
    <row r="14" spans="1:33" ht="14.25" x14ac:dyDescent="0.2">
      <c r="A14" s="101" t="s">
        <v>101</v>
      </c>
      <c r="B14" s="101" t="s">
        <v>102</v>
      </c>
      <c r="C14" s="102">
        <v>6789</v>
      </c>
      <c r="D14" s="102">
        <v>146</v>
      </c>
      <c r="E14" s="102">
        <v>6935</v>
      </c>
      <c r="F14" s="103">
        <v>2.7864235956721502E-2</v>
      </c>
      <c r="G14" s="102">
        <v>0</v>
      </c>
      <c r="H14" s="102">
        <v>0</v>
      </c>
      <c r="I14" s="102">
        <v>0</v>
      </c>
      <c r="J14" s="116">
        <v>0</v>
      </c>
      <c r="K14" s="106">
        <v>0</v>
      </c>
      <c r="L14" s="103">
        <v>0</v>
      </c>
      <c r="M14" s="106">
        <v>6935</v>
      </c>
      <c r="N14" s="103">
        <v>2.7864235956721502E-2</v>
      </c>
      <c r="O14" s="106">
        <v>136</v>
      </c>
      <c r="P14" s="106">
        <v>7071</v>
      </c>
      <c r="Q14" s="117">
        <v>1.14432842225719E-2</v>
      </c>
      <c r="R14" s="104">
        <v>5</v>
      </c>
      <c r="S14" s="101" t="s">
        <v>75</v>
      </c>
      <c r="T14" s="106">
        <v>6723</v>
      </c>
      <c r="U14" s="106">
        <v>6747</v>
      </c>
      <c r="V14" s="106">
        <v>24</v>
      </c>
      <c r="W14" s="106">
        <v>0</v>
      </c>
      <c r="X14" s="106">
        <v>0</v>
      </c>
      <c r="Y14" s="106">
        <v>0</v>
      </c>
      <c r="Z14" s="106">
        <v>0</v>
      </c>
      <c r="AA14" s="106">
        <v>244</v>
      </c>
      <c r="AB14" s="106">
        <v>6747</v>
      </c>
      <c r="AC14" s="106">
        <v>6991</v>
      </c>
      <c r="AD14" s="101" t="s">
        <v>103</v>
      </c>
      <c r="AE14" s="106">
        <v>4038</v>
      </c>
      <c r="AF14" s="106">
        <v>10</v>
      </c>
      <c r="AG14" s="107"/>
    </row>
    <row r="15" spans="1:33" ht="14.25" x14ac:dyDescent="0.2">
      <c r="A15" s="101" t="s">
        <v>104</v>
      </c>
      <c r="B15" s="101" t="s">
        <v>105</v>
      </c>
      <c r="C15" s="102">
        <v>8636</v>
      </c>
      <c r="D15" s="102">
        <v>658</v>
      </c>
      <c r="E15" s="102">
        <v>9294</v>
      </c>
      <c r="F15" s="103">
        <v>-9.4857810673938406E-2</v>
      </c>
      <c r="G15" s="102">
        <v>0</v>
      </c>
      <c r="H15" s="102">
        <v>0</v>
      </c>
      <c r="I15" s="102">
        <v>0</v>
      </c>
      <c r="J15" s="116">
        <v>0</v>
      </c>
      <c r="K15" s="106">
        <v>774</v>
      </c>
      <c r="L15" s="103">
        <v>-0.69718309859154903</v>
      </c>
      <c r="M15" s="106">
        <v>10068</v>
      </c>
      <c r="N15" s="103">
        <v>-0.21490954460386802</v>
      </c>
      <c r="O15" s="106">
        <v>3129</v>
      </c>
      <c r="P15" s="106">
        <v>13197</v>
      </c>
      <c r="Q15" s="117">
        <v>-0.12873836403248198</v>
      </c>
      <c r="R15" s="104">
        <v>5</v>
      </c>
      <c r="S15" s="101" t="s">
        <v>75</v>
      </c>
      <c r="T15" s="106">
        <v>9594</v>
      </c>
      <c r="U15" s="106">
        <v>10268</v>
      </c>
      <c r="V15" s="106">
        <v>674</v>
      </c>
      <c r="W15" s="106">
        <v>0</v>
      </c>
      <c r="X15" s="106">
        <v>0</v>
      </c>
      <c r="Y15" s="106">
        <v>0</v>
      </c>
      <c r="Z15" s="106">
        <v>2556</v>
      </c>
      <c r="AA15" s="106">
        <v>2323</v>
      </c>
      <c r="AB15" s="106">
        <v>12824</v>
      </c>
      <c r="AC15" s="106">
        <v>15147</v>
      </c>
      <c r="AD15" s="101" t="s">
        <v>106</v>
      </c>
      <c r="AE15" s="106">
        <v>4038</v>
      </c>
      <c r="AF15" s="106">
        <v>10</v>
      </c>
      <c r="AG15" s="107"/>
    </row>
    <row r="16" spans="1:33" ht="14.25" x14ac:dyDescent="0.2">
      <c r="A16" s="101" t="s">
        <v>107</v>
      </c>
      <c r="B16" s="101" t="s">
        <v>108</v>
      </c>
      <c r="C16" s="102">
        <v>57938</v>
      </c>
      <c r="D16" s="102">
        <v>744</v>
      </c>
      <c r="E16" s="102">
        <v>58682</v>
      </c>
      <c r="F16" s="103">
        <v>-3.7131840183772295E-2</v>
      </c>
      <c r="G16" s="102">
        <v>1637</v>
      </c>
      <c r="H16" s="102">
        <v>0</v>
      </c>
      <c r="I16" s="102">
        <v>1637</v>
      </c>
      <c r="J16" s="116">
        <v>-0.40709887721839899</v>
      </c>
      <c r="K16" s="106">
        <v>0</v>
      </c>
      <c r="L16" s="103">
        <v>0</v>
      </c>
      <c r="M16" s="106">
        <v>60319</v>
      </c>
      <c r="N16" s="103">
        <v>-5.3166106803126896E-2</v>
      </c>
      <c r="O16" s="106">
        <v>1000</v>
      </c>
      <c r="P16" s="106">
        <v>61319</v>
      </c>
      <c r="Q16" s="117">
        <v>-5.0451399104944498E-2</v>
      </c>
      <c r="R16" s="104">
        <v>4</v>
      </c>
      <c r="S16" s="101" t="s">
        <v>75</v>
      </c>
      <c r="T16" s="106">
        <v>60399</v>
      </c>
      <c r="U16" s="106">
        <v>60945</v>
      </c>
      <c r="V16" s="106">
        <v>546</v>
      </c>
      <c r="W16" s="106">
        <v>2761</v>
      </c>
      <c r="X16" s="106">
        <v>2761</v>
      </c>
      <c r="Y16" s="106">
        <v>0</v>
      </c>
      <c r="Z16" s="106">
        <v>0</v>
      </c>
      <c r="AA16" s="106">
        <v>871</v>
      </c>
      <c r="AB16" s="106">
        <v>63706</v>
      </c>
      <c r="AC16" s="106">
        <v>64577</v>
      </c>
      <c r="AD16" s="101" t="s">
        <v>109</v>
      </c>
      <c r="AE16" s="106">
        <v>4038</v>
      </c>
      <c r="AF16" s="106">
        <v>10</v>
      </c>
      <c r="AG16" s="107"/>
    </row>
    <row r="17" spans="1:33" ht="14.25" x14ac:dyDescent="0.2">
      <c r="A17" s="101" t="s">
        <v>110</v>
      </c>
      <c r="B17" s="101" t="s">
        <v>111</v>
      </c>
      <c r="C17" s="102">
        <v>987</v>
      </c>
      <c r="D17" s="102">
        <v>2</v>
      </c>
      <c r="E17" s="102">
        <v>989</v>
      </c>
      <c r="F17" s="103">
        <v>-6.6100094428706305E-2</v>
      </c>
      <c r="G17" s="102">
        <v>0</v>
      </c>
      <c r="H17" s="102">
        <v>0</v>
      </c>
      <c r="I17" s="102">
        <v>0</v>
      </c>
      <c r="J17" s="116">
        <v>0</v>
      </c>
      <c r="K17" s="106">
        <v>0</v>
      </c>
      <c r="L17" s="103">
        <v>0</v>
      </c>
      <c r="M17" s="106">
        <v>989</v>
      </c>
      <c r="N17" s="103">
        <v>-6.6100094428706305E-2</v>
      </c>
      <c r="O17" s="106">
        <v>1361</v>
      </c>
      <c r="P17" s="106">
        <v>2350</v>
      </c>
      <c r="Q17" s="117">
        <v>-2.4896265560166001E-2</v>
      </c>
      <c r="R17" s="104">
        <v>5</v>
      </c>
      <c r="S17" s="101" t="s">
        <v>75</v>
      </c>
      <c r="T17" s="106">
        <v>1057</v>
      </c>
      <c r="U17" s="106">
        <v>1059</v>
      </c>
      <c r="V17" s="106">
        <v>2</v>
      </c>
      <c r="W17" s="106">
        <v>0</v>
      </c>
      <c r="X17" s="106">
        <v>0</v>
      </c>
      <c r="Y17" s="106">
        <v>0</v>
      </c>
      <c r="Z17" s="106">
        <v>0</v>
      </c>
      <c r="AA17" s="106">
        <v>1351</v>
      </c>
      <c r="AB17" s="106">
        <v>1059</v>
      </c>
      <c r="AC17" s="106">
        <v>2410</v>
      </c>
      <c r="AD17" s="101" t="s">
        <v>112</v>
      </c>
      <c r="AE17" s="106">
        <v>4038</v>
      </c>
      <c r="AF17" s="106">
        <v>10</v>
      </c>
      <c r="AG17" s="107"/>
    </row>
    <row r="18" spans="1:33" ht="14.25" x14ac:dyDescent="0.2">
      <c r="A18" s="101" t="s">
        <v>252</v>
      </c>
      <c r="B18" s="101" t="s">
        <v>114</v>
      </c>
      <c r="C18" s="102">
        <v>13315</v>
      </c>
      <c r="D18" s="102">
        <v>0</v>
      </c>
      <c r="E18" s="102">
        <v>13315</v>
      </c>
      <c r="F18" s="103"/>
      <c r="G18" s="102">
        <v>5343</v>
      </c>
      <c r="H18" s="102">
        <v>0</v>
      </c>
      <c r="I18" s="102">
        <v>5343</v>
      </c>
      <c r="J18" s="116"/>
      <c r="K18" s="106">
        <v>0</v>
      </c>
      <c r="L18" s="103"/>
      <c r="M18" s="106">
        <v>18658</v>
      </c>
      <c r="N18" s="103"/>
      <c r="O18" s="106">
        <v>44</v>
      </c>
      <c r="P18" s="106">
        <v>18702</v>
      </c>
      <c r="Q18" s="117"/>
      <c r="R18" s="104">
        <v>4</v>
      </c>
      <c r="S18" s="101" t="s">
        <v>75</v>
      </c>
      <c r="T18" s="106">
        <v>42982</v>
      </c>
      <c r="U18" s="106">
        <v>42982</v>
      </c>
      <c r="V18" s="106">
        <v>0</v>
      </c>
      <c r="W18" s="106">
        <v>13542</v>
      </c>
      <c r="X18" s="106">
        <v>13542</v>
      </c>
      <c r="Y18" s="106">
        <v>0</v>
      </c>
      <c r="Z18" s="106">
        <v>14</v>
      </c>
      <c r="AA18" s="106">
        <v>233</v>
      </c>
      <c r="AB18" s="106">
        <v>56538</v>
      </c>
      <c r="AC18" s="106">
        <v>56771</v>
      </c>
      <c r="AD18" s="101" t="s">
        <v>115</v>
      </c>
      <c r="AE18" s="106">
        <v>4038</v>
      </c>
      <c r="AF18" s="106">
        <v>10</v>
      </c>
      <c r="AG18" s="107"/>
    </row>
    <row r="19" spans="1:33" ht="14.25" x14ac:dyDescent="0.2">
      <c r="A19" s="101" t="s">
        <v>116</v>
      </c>
      <c r="B19" s="101" t="s">
        <v>117</v>
      </c>
      <c r="C19" s="102">
        <v>1428</v>
      </c>
      <c r="D19" s="102">
        <v>8</v>
      </c>
      <c r="E19" s="102">
        <v>1436</v>
      </c>
      <c r="F19" s="103">
        <v>0.76629766297663005</v>
      </c>
      <c r="G19" s="102">
        <v>0</v>
      </c>
      <c r="H19" s="102">
        <v>0</v>
      </c>
      <c r="I19" s="102">
        <v>0</v>
      </c>
      <c r="J19" s="116">
        <v>0</v>
      </c>
      <c r="K19" s="106">
        <v>0</v>
      </c>
      <c r="L19" s="103">
        <v>0</v>
      </c>
      <c r="M19" s="106">
        <v>1436</v>
      </c>
      <c r="N19" s="103">
        <v>0.76629766297663005</v>
      </c>
      <c r="O19" s="106">
        <v>1050</v>
      </c>
      <c r="P19" s="106">
        <v>2486</v>
      </c>
      <c r="Q19" s="117">
        <v>0.44618964514252496</v>
      </c>
      <c r="R19" s="104">
        <v>5</v>
      </c>
      <c r="S19" s="101" t="s">
        <v>75</v>
      </c>
      <c r="T19" s="106">
        <v>803</v>
      </c>
      <c r="U19" s="106">
        <v>813</v>
      </c>
      <c r="V19" s="106">
        <v>10</v>
      </c>
      <c r="W19" s="106">
        <v>0</v>
      </c>
      <c r="X19" s="106">
        <v>0</v>
      </c>
      <c r="Y19" s="106">
        <v>0</v>
      </c>
      <c r="Z19" s="106">
        <v>0</v>
      </c>
      <c r="AA19" s="106">
        <v>906</v>
      </c>
      <c r="AB19" s="106">
        <v>813</v>
      </c>
      <c r="AC19" s="106">
        <v>1719</v>
      </c>
      <c r="AD19" s="101" t="s">
        <v>118</v>
      </c>
      <c r="AE19" s="106">
        <v>4038</v>
      </c>
      <c r="AF19" s="106">
        <v>10</v>
      </c>
      <c r="AG19" s="107"/>
    </row>
    <row r="20" spans="1:33" ht="14.25" x14ac:dyDescent="0.2">
      <c r="A20" s="101" t="s">
        <v>119</v>
      </c>
      <c r="B20" s="101" t="s">
        <v>120</v>
      </c>
      <c r="C20" s="102">
        <v>23843</v>
      </c>
      <c r="D20" s="102">
        <v>4562</v>
      </c>
      <c r="E20" s="102">
        <v>28405</v>
      </c>
      <c r="F20" s="103">
        <v>2.4267993653541001E-2</v>
      </c>
      <c r="G20" s="102">
        <v>0</v>
      </c>
      <c r="H20" s="102">
        <v>0</v>
      </c>
      <c r="I20" s="102">
        <v>0</v>
      </c>
      <c r="J20" s="116">
        <v>0</v>
      </c>
      <c r="K20" s="106">
        <v>385</v>
      </c>
      <c r="L20" s="103">
        <v>0</v>
      </c>
      <c r="M20" s="106">
        <v>28790</v>
      </c>
      <c r="N20" s="103">
        <v>3.8150872638107604E-2</v>
      </c>
      <c r="O20" s="106">
        <v>123</v>
      </c>
      <c r="P20" s="106">
        <v>28913</v>
      </c>
      <c r="Q20" s="117">
        <v>3.80196740145042E-2</v>
      </c>
      <c r="R20" s="104">
        <v>4</v>
      </c>
      <c r="S20" s="101" t="s">
        <v>75</v>
      </c>
      <c r="T20" s="106">
        <v>23034</v>
      </c>
      <c r="U20" s="106">
        <v>27732</v>
      </c>
      <c r="V20" s="106">
        <v>4698</v>
      </c>
      <c r="W20" s="106">
        <v>0</v>
      </c>
      <c r="X20" s="106">
        <v>0</v>
      </c>
      <c r="Y20" s="106">
        <v>0</v>
      </c>
      <c r="Z20" s="106">
        <v>0</v>
      </c>
      <c r="AA20" s="106">
        <v>122</v>
      </c>
      <c r="AB20" s="106">
        <v>27732</v>
      </c>
      <c r="AC20" s="106">
        <v>27854</v>
      </c>
      <c r="AD20" s="101" t="s">
        <v>121</v>
      </c>
      <c r="AE20" s="106">
        <v>4038</v>
      </c>
      <c r="AF20" s="106">
        <v>10</v>
      </c>
      <c r="AG20" s="107"/>
    </row>
    <row r="21" spans="1:33" ht="14.25" x14ac:dyDescent="0.2">
      <c r="A21" s="101" t="s">
        <v>122</v>
      </c>
      <c r="B21" s="101" t="s">
        <v>123</v>
      </c>
      <c r="C21" s="102">
        <v>63936</v>
      </c>
      <c r="D21" s="102">
        <v>596</v>
      </c>
      <c r="E21" s="102">
        <v>64532</v>
      </c>
      <c r="F21" s="103">
        <v>-4.4324324324324302E-2</v>
      </c>
      <c r="G21" s="102">
        <v>30085</v>
      </c>
      <c r="H21" s="102">
        <v>384</v>
      </c>
      <c r="I21" s="102">
        <v>30469</v>
      </c>
      <c r="J21" s="116">
        <v>0.207793237404368</v>
      </c>
      <c r="K21" s="106">
        <v>0</v>
      </c>
      <c r="L21" s="103">
        <v>0</v>
      </c>
      <c r="M21" s="106">
        <v>95001</v>
      </c>
      <c r="N21" s="103">
        <v>2.4247455580472702E-2</v>
      </c>
      <c r="O21" s="106">
        <v>309</v>
      </c>
      <c r="P21" s="106">
        <v>95310</v>
      </c>
      <c r="Q21" s="117">
        <v>2.1751482081023999E-2</v>
      </c>
      <c r="R21" s="104">
        <v>3</v>
      </c>
      <c r="S21" s="101" t="s">
        <v>75</v>
      </c>
      <c r="T21" s="106">
        <v>67213</v>
      </c>
      <c r="U21" s="106">
        <v>67525</v>
      </c>
      <c r="V21" s="106">
        <v>312</v>
      </c>
      <c r="W21" s="106">
        <v>25149</v>
      </c>
      <c r="X21" s="106">
        <v>25227</v>
      </c>
      <c r="Y21" s="106">
        <v>78</v>
      </c>
      <c r="Z21" s="106">
        <v>0</v>
      </c>
      <c r="AA21" s="106">
        <v>529</v>
      </c>
      <c r="AB21" s="106">
        <v>92752</v>
      </c>
      <c r="AC21" s="106">
        <v>93281</v>
      </c>
      <c r="AD21" s="101" t="s">
        <v>124</v>
      </c>
      <c r="AE21" s="106">
        <v>4038</v>
      </c>
      <c r="AF21" s="106">
        <v>10</v>
      </c>
      <c r="AG21" s="107"/>
    </row>
    <row r="22" spans="1:33" ht="14.25" x14ac:dyDescent="0.2">
      <c r="A22" s="101" t="s">
        <v>125</v>
      </c>
      <c r="B22" s="101" t="s">
        <v>126</v>
      </c>
      <c r="C22" s="102">
        <v>21709</v>
      </c>
      <c r="D22" s="102">
        <v>74</v>
      </c>
      <c r="E22" s="102">
        <v>21783</v>
      </c>
      <c r="F22" s="103">
        <v>6.9803994082840203E-3</v>
      </c>
      <c r="G22" s="102">
        <v>504</v>
      </c>
      <c r="H22" s="102">
        <v>0</v>
      </c>
      <c r="I22" s="102">
        <v>504</v>
      </c>
      <c r="J22" s="116">
        <v>1.27027027027027</v>
      </c>
      <c r="K22" s="106">
        <v>4500</v>
      </c>
      <c r="L22" s="103">
        <v>-4.3570669500531303E-2</v>
      </c>
      <c r="M22" s="106">
        <v>26787</v>
      </c>
      <c r="N22" s="103">
        <v>8.5846605670394198E-3</v>
      </c>
      <c r="O22" s="106">
        <v>354</v>
      </c>
      <c r="P22" s="106">
        <v>27141</v>
      </c>
      <c r="Q22" s="117">
        <v>-2.1691176470588201E-3</v>
      </c>
      <c r="R22" s="104">
        <v>4</v>
      </c>
      <c r="S22" s="101" t="s">
        <v>75</v>
      </c>
      <c r="T22" s="106">
        <v>21480</v>
      </c>
      <c r="U22" s="106">
        <v>21632</v>
      </c>
      <c r="V22" s="106">
        <v>152</v>
      </c>
      <c r="W22" s="106">
        <v>222</v>
      </c>
      <c r="X22" s="106">
        <v>222</v>
      </c>
      <c r="Y22" s="106">
        <v>0</v>
      </c>
      <c r="Z22" s="106">
        <v>4705</v>
      </c>
      <c r="AA22" s="106">
        <v>641</v>
      </c>
      <c r="AB22" s="106">
        <v>26559</v>
      </c>
      <c r="AC22" s="106">
        <v>27200</v>
      </c>
      <c r="AD22" s="101" t="s">
        <v>127</v>
      </c>
      <c r="AE22" s="106">
        <v>4038</v>
      </c>
      <c r="AF22" s="106">
        <v>10</v>
      </c>
      <c r="AG22" s="107"/>
    </row>
    <row r="23" spans="1:33" ht="14.25" x14ac:dyDescent="0.2">
      <c r="A23" s="101" t="s">
        <v>128</v>
      </c>
      <c r="B23" s="101" t="s">
        <v>129</v>
      </c>
      <c r="C23" s="102">
        <v>4323</v>
      </c>
      <c r="D23" s="102">
        <v>0</v>
      </c>
      <c r="E23" s="102">
        <v>4323</v>
      </c>
      <c r="F23" s="103">
        <v>1.0518934081346401E-2</v>
      </c>
      <c r="G23" s="102">
        <v>0</v>
      </c>
      <c r="H23" s="102">
        <v>0</v>
      </c>
      <c r="I23" s="102">
        <v>0</v>
      </c>
      <c r="J23" s="116">
        <v>0</v>
      </c>
      <c r="K23" s="106">
        <v>0</v>
      </c>
      <c r="L23" s="103">
        <v>0</v>
      </c>
      <c r="M23" s="106">
        <v>4323</v>
      </c>
      <c r="N23" s="103">
        <v>1.0518934081346401E-2</v>
      </c>
      <c r="O23" s="106">
        <v>0</v>
      </c>
      <c r="P23" s="106">
        <v>4323</v>
      </c>
      <c r="Q23" s="117">
        <v>-4.3795620437956199E-2</v>
      </c>
      <c r="R23" s="104">
        <v>4</v>
      </c>
      <c r="S23" s="101" t="s">
        <v>75</v>
      </c>
      <c r="T23" s="106">
        <v>4276</v>
      </c>
      <c r="U23" s="106">
        <v>4278</v>
      </c>
      <c r="V23" s="106">
        <v>2</v>
      </c>
      <c r="W23" s="106">
        <v>0</v>
      </c>
      <c r="X23" s="106">
        <v>0</v>
      </c>
      <c r="Y23" s="106">
        <v>0</v>
      </c>
      <c r="Z23" s="106">
        <v>0</v>
      </c>
      <c r="AA23" s="106">
        <v>243</v>
      </c>
      <c r="AB23" s="106">
        <v>4278</v>
      </c>
      <c r="AC23" s="106">
        <v>4521</v>
      </c>
      <c r="AD23" s="101" t="s">
        <v>130</v>
      </c>
      <c r="AE23" s="106">
        <v>4038</v>
      </c>
      <c r="AF23" s="106">
        <v>10</v>
      </c>
      <c r="AG23" s="107"/>
    </row>
    <row r="24" spans="1:33" ht="14.25" x14ac:dyDescent="0.2">
      <c r="A24" s="101" t="s">
        <v>131</v>
      </c>
      <c r="B24" s="101" t="s">
        <v>132</v>
      </c>
      <c r="C24" s="102">
        <v>10059</v>
      </c>
      <c r="D24" s="102">
        <v>126</v>
      </c>
      <c r="E24" s="102">
        <v>10185</v>
      </c>
      <c r="F24" s="103">
        <v>-3.6879432624113494E-2</v>
      </c>
      <c r="G24" s="102">
        <v>0</v>
      </c>
      <c r="H24" s="102">
        <v>0</v>
      </c>
      <c r="I24" s="102">
        <v>0</v>
      </c>
      <c r="J24" s="116">
        <v>0</v>
      </c>
      <c r="K24" s="106">
        <v>0</v>
      </c>
      <c r="L24" s="103">
        <v>0</v>
      </c>
      <c r="M24" s="106">
        <v>10185</v>
      </c>
      <c r="N24" s="103">
        <v>-3.6879432624113494E-2</v>
      </c>
      <c r="O24" s="106">
        <v>261</v>
      </c>
      <c r="P24" s="106">
        <v>10446</v>
      </c>
      <c r="Q24" s="117">
        <v>-8.6169189047327399E-2</v>
      </c>
      <c r="R24" s="104">
        <v>5</v>
      </c>
      <c r="S24" s="101" t="s">
        <v>75</v>
      </c>
      <c r="T24" s="106">
        <v>10479</v>
      </c>
      <c r="U24" s="106">
        <v>10575</v>
      </c>
      <c r="V24" s="106">
        <v>96</v>
      </c>
      <c r="W24" s="106">
        <v>0</v>
      </c>
      <c r="X24" s="106">
        <v>0</v>
      </c>
      <c r="Y24" s="106">
        <v>0</v>
      </c>
      <c r="Z24" s="106">
        <v>0</v>
      </c>
      <c r="AA24" s="106">
        <v>856</v>
      </c>
      <c r="AB24" s="106">
        <v>10575</v>
      </c>
      <c r="AC24" s="106">
        <v>11431</v>
      </c>
      <c r="AD24" s="101" t="s">
        <v>133</v>
      </c>
      <c r="AE24" s="106">
        <v>4038</v>
      </c>
      <c r="AF24" s="106">
        <v>10</v>
      </c>
      <c r="AG24" s="107"/>
    </row>
    <row r="25" spans="1:33" ht="14.25" x14ac:dyDescent="0.2">
      <c r="A25" s="101" t="s">
        <v>134</v>
      </c>
      <c r="B25" s="101" t="s">
        <v>135</v>
      </c>
      <c r="C25" s="102">
        <v>1254</v>
      </c>
      <c r="D25" s="102">
        <v>0</v>
      </c>
      <c r="E25" s="102">
        <v>1254</v>
      </c>
      <c r="F25" s="103">
        <v>-8.6956521739130384E-3</v>
      </c>
      <c r="G25" s="102">
        <v>0</v>
      </c>
      <c r="H25" s="102">
        <v>0</v>
      </c>
      <c r="I25" s="102">
        <v>0</v>
      </c>
      <c r="J25" s="116">
        <v>0</v>
      </c>
      <c r="K25" s="106">
        <v>0</v>
      </c>
      <c r="L25" s="103">
        <v>0</v>
      </c>
      <c r="M25" s="106">
        <v>1254</v>
      </c>
      <c r="N25" s="103">
        <v>-8.6956521739130384E-3</v>
      </c>
      <c r="O25" s="106">
        <v>847</v>
      </c>
      <c r="P25" s="106">
        <v>2101</v>
      </c>
      <c r="Q25" s="117">
        <v>0.13506212857914601</v>
      </c>
      <c r="R25" s="104">
        <v>5</v>
      </c>
      <c r="S25" s="101" t="s">
        <v>75</v>
      </c>
      <c r="T25" s="106">
        <v>1241</v>
      </c>
      <c r="U25" s="106">
        <v>1265</v>
      </c>
      <c r="V25" s="106">
        <v>24</v>
      </c>
      <c r="W25" s="106">
        <v>0</v>
      </c>
      <c r="X25" s="106">
        <v>0</v>
      </c>
      <c r="Y25" s="106">
        <v>0</v>
      </c>
      <c r="Z25" s="106">
        <v>0</v>
      </c>
      <c r="AA25" s="106">
        <v>586</v>
      </c>
      <c r="AB25" s="106">
        <v>1265</v>
      </c>
      <c r="AC25" s="106">
        <v>1851</v>
      </c>
      <c r="AD25" s="101" t="s">
        <v>136</v>
      </c>
      <c r="AE25" s="106">
        <v>4038</v>
      </c>
      <c r="AF25" s="106">
        <v>10</v>
      </c>
      <c r="AG25" s="107"/>
    </row>
    <row r="26" spans="1:33" ht="14.25" x14ac:dyDescent="0.2">
      <c r="A26" s="101" t="s">
        <v>137</v>
      </c>
      <c r="B26" s="101" t="s">
        <v>138</v>
      </c>
      <c r="C26" s="102">
        <v>9320</v>
      </c>
      <c r="D26" s="102">
        <v>104</v>
      </c>
      <c r="E26" s="102">
        <v>9424</v>
      </c>
      <c r="F26" s="103">
        <v>7.7028571428571405E-2</v>
      </c>
      <c r="G26" s="102">
        <v>0</v>
      </c>
      <c r="H26" s="102">
        <v>0</v>
      </c>
      <c r="I26" s="102">
        <v>0</v>
      </c>
      <c r="J26" s="116">
        <v>0</v>
      </c>
      <c r="K26" s="106">
        <v>0</v>
      </c>
      <c r="L26" s="103">
        <v>0</v>
      </c>
      <c r="M26" s="106">
        <v>9424</v>
      </c>
      <c r="N26" s="103">
        <v>7.7028571428571405E-2</v>
      </c>
      <c r="O26" s="106">
        <v>250</v>
      </c>
      <c r="P26" s="106">
        <v>9674</v>
      </c>
      <c r="Q26" s="117">
        <v>8.2708449916060411E-2</v>
      </c>
      <c r="R26" s="104">
        <v>5</v>
      </c>
      <c r="S26" s="101" t="s">
        <v>75</v>
      </c>
      <c r="T26" s="106">
        <v>8700</v>
      </c>
      <c r="U26" s="106">
        <v>8750</v>
      </c>
      <c r="V26" s="106">
        <v>50</v>
      </c>
      <c r="W26" s="106">
        <v>0</v>
      </c>
      <c r="X26" s="106">
        <v>0</v>
      </c>
      <c r="Y26" s="106">
        <v>0</v>
      </c>
      <c r="Z26" s="106">
        <v>0</v>
      </c>
      <c r="AA26" s="106">
        <v>185</v>
      </c>
      <c r="AB26" s="106">
        <v>8750</v>
      </c>
      <c r="AC26" s="106">
        <v>8935</v>
      </c>
      <c r="AD26" s="101" t="s">
        <v>139</v>
      </c>
      <c r="AE26" s="106">
        <v>4038</v>
      </c>
      <c r="AF26" s="106">
        <v>10</v>
      </c>
      <c r="AG26" s="107"/>
    </row>
    <row r="27" spans="1:33" ht="14.25" x14ac:dyDescent="0.2">
      <c r="A27" s="101" t="s">
        <v>140</v>
      </c>
      <c r="B27" s="101" t="s">
        <v>141</v>
      </c>
      <c r="C27" s="102">
        <v>36218</v>
      </c>
      <c r="D27" s="102">
        <v>50</v>
      </c>
      <c r="E27" s="102">
        <v>36268</v>
      </c>
      <c r="F27" s="103">
        <v>-4.0300600672117694E-2</v>
      </c>
      <c r="G27" s="102">
        <v>351</v>
      </c>
      <c r="H27" s="102">
        <v>0</v>
      </c>
      <c r="I27" s="102">
        <v>351</v>
      </c>
      <c r="J27" s="116">
        <v>1.0526315789473699</v>
      </c>
      <c r="K27" s="106">
        <v>0</v>
      </c>
      <c r="L27" s="103">
        <v>0</v>
      </c>
      <c r="M27" s="106">
        <v>36619</v>
      </c>
      <c r="N27" s="103">
        <v>-3.5377482745903799E-2</v>
      </c>
      <c r="O27" s="106">
        <v>307</v>
      </c>
      <c r="P27" s="106">
        <v>36926</v>
      </c>
      <c r="Q27" s="117">
        <v>-3.41093382160607E-2</v>
      </c>
      <c r="R27" s="104">
        <v>4</v>
      </c>
      <c r="S27" s="101" t="s">
        <v>75</v>
      </c>
      <c r="T27" s="106">
        <v>37711</v>
      </c>
      <c r="U27" s="106">
        <v>37791</v>
      </c>
      <c r="V27" s="106">
        <v>80</v>
      </c>
      <c r="W27" s="106">
        <v>171</v>
      </c>
      <c r="X27" s="106">
        <v>171</v>
      </c>
      <c r="Y27" s="106">
        <v>0</v>
      </c>
      <c r="Z27" s="106">
        <v>0</v>
      </c>
      <c r="AA27" s="106">
        <v>268</v>
      </c>
      <c r="AB27" s="106">
        <v>37962</v>
      </c>
      <c r="AC27" s="106">
        <v>38230</v>
      </c>
      <c r="AD27" s="101" t="s">
        <v>142</v>
      </c>
      <c r="AE27" s="106">
        <v>4038</v>
      </c>
      <c r="AF27" s="106">
        <v>10</v>
      </c>
      <c r="AG27" s="107"/>
    </row>
    <row r="28" spans="1:33" ht="14.25" x14ac:dyDescent="0.2">
      <c r="A28" s="101" t="s">
        <v>143</v>
      </c>
      <c r="B28" s="101" t="s">
        <v>144</v>
      </c>
      <c r="C28" s="102">
        <v>5461</v>
      </c>
      <c r="D28" s="102">
        <v>116</v>
      </c>
      <c r="E28" s="102">
        <v>5577</v>
      </c>
      <c r="F28" s="103">
        <v>-1.6402116402116401E-2</v>
      </c>
      <c r="G28" s="102">
        <v>0</v>
      </c>
      <c r="H28" s="102">
        <v>0</v>
      </c>
      <c r="I28" s="102">
        <v>0</v>
      </c>
      <c r="J28" s="116">
        <v>0</v>
      </c>
      <c r="K28" s="106">
        <v>0</v>
      </c>
      <c r="L28" s="103">
        <v>0</v>
      </c>
      <c r="M28" s="106">
        <v>5577</v>
      </c>
      <c r="N28" s="103">
        <v>-1.6402116402116401E-2</v>
      </c>
      <c r="O28" s="106">
        <v>538</v>
      </c>
      <c r="P28" s="106">
        <v>6115</v>
      </c>
      <c r="Q28" s="117">
        <v>2.4803083626613001E-2</v>
      </c>
      <c r="R28" s="104">
        <v>5</v>
      </c>
      <c r="S28" s="101" t="s">
        <v>75</v>
      </c>
      <c r="T28" s="106">
        <v>5616</v>
      </c>
      <c r="U28" s="106">
        <v>5670</v>
      </c>
      <c r="V28" s="106">
        <v>54</v>
      </c>
      <c r="W28" s="106">
        <v>0</v>
      </c>
      <c r="X28" s="106">
        <v>0</v>
      </c>
      <c r="Y28" s="106">
        <v>0</v>
      </c>
      <c r="Z28" s="106">
        <v>0</v>
      </c>
      <c r="AA28" s="106">
        <v>297</v>
      </c>
      <c r="AB28" s="106">
        <v>5670</v>
      </c>
      <c r="AC28" s="106">
        <v>5967</v>
      </c>
      <c r="AD28" s="101" t="s">
        <v>145</v>
      </c>
      <c r="AE28" s="106">
        <v>4038</v>
      </c>
      <c r="AF28" s="106">
        <v>10</v>
      </c>
      <c r="AG28" s="107"/>
    </row>
    <row r="29" spans="1:33" ht="14.25" x14ac:dyDescent="0.2">
      <c r="A29" s="101" t="s">
        <v>146</v>
      </c>
      <c r="B29" s="101" t="s">
        <v>147</v>
      </c>
      <c r="C29" s="102">
        <v>2620</v>
      </c>
      <c r="D29" s="102">
        <v>310</v>
      </c>
      <c r="E29" s="102">
        <v>2930</v>
      </c>
      <c r="F29" s="103">
        <v>0.19934506753990999</v>
      </c>
      <c r="G29" s="102">
        <v>0</v>
      </c>
      <c r="H29" s="102">
        <v>0</v>
      </c>
      <c r="I29" s="102">
        <v>0</v>
      </c>
      <c r="J29" s="116">
        <v>0</v>
      </c>
      <c r="K29" s="106">
        <v>0</v>
      </c>
      <c r="L29" s="103">
        <v>0</v>
      </c>
      <c r="M29" s="106">
        <v>2930</v>
      </c>
      <c r="N29" s="103">
        <v>0.19934506753990999</v>
      </c>
      <c r="O29" s="106">
        <v>897</v>
      </c>
      <c r="P29" s="106">
        <v>3827</v>
      </c>
      <c r="Q29" s="117">
        <v>3.9380771319934803E-2</v>
      </c>
      <c r="R29" s="104">
        <v>5</v>
      </c>
      <c r="S29" s="101" t="s">
        <v>75</v>
      </c>
      <c r="T29" s="106">
        <v>2425</v>
      </c>
      <c r="U29" s="106">
        <v>2443</v>
      </c>
      <c r="V29" s="106">
        <v>18</v>
      </c>
      <c r="W29" s="106">
        <v>0</v>
      </c>
      <c r="X29" s="106">
        <v>0</v>
      </c>
      <c r="Y29" s="106">
        <v>0</v>
      </c>
      <c r="Z29" s="106">
        <v>0</v>
      </c>
      <c r="AA29" s="106">
        <v>1239</v>
      </c>
      <c r="AB29" s="106">
        <v>2443</v>
      </c>
      <c r="AC29" s="106">
        <v>3682</v>
      </c>
      <c r="AD29" s="101" t="s">
        <v>148</v>
      </c>
      <c r="AE29" s="106">
        <v>4038</v>
      </c>
      <c r="AF29" s="106">
        <v>10</v>
      </c>
      <c r="AG29" s="107"/>
    </row>
    <row r="30" spans="1:33" ht="14.25" x14ac:dyDescent="0.2">
      <c r="A30" s="101" t="s">
        <v>149</v>
      </c>
      <c r="B30" s="101" t="s">
        <v>150</v>
      </c>
      <c r="C30" s="102">
        <v>696454</v>
      </c>
      <c r="D30" s="102">
        <v>331226</v>
      </c>
      <c r="E30" s="102">
        <v>1027680</v>
      </c>
      <c r="F30" s="103">
        <v>-3.1489228559607896E-2</v>
      </c>
      <c r="G30" s="102">
        <v>1133235</v>
      </c>
      <c r="H30" s="102">
        <v>276688</v>
      </c>
      <c r="I30" s="102">
        <v>1409923</v>
      </c>
      <c r="J30" s="116">
        <v>-2.2622329654911403E-2</v>
      </c>
      <c r="K30" s="106">
        <v>0</v>
      </c>
      <c r="L30" s="103">
        <v>0</v>
      </c>
      <c r="M30" s="106">
        <v>2437603</v>
      </c>
      <c r="N30" s="103">
        <v>-2.6380284784214999E-2</v>
      </c>
      <c r="O30" s="106">
        <v>1043</v>
      </c>
      <c r="P30" s="106">
        <v>2438646</v>
      </c>
      <c r="Q30" s="117">
        <v>-2.62845506543288E-2</v>
      </c>
      <c r="R30" s="104">
        <v>1</v>
      </c>
      <c r="S30" s="101" t="s">
        <v>151</v>
      </c>
      <c r="T30" s="106">
        <v>699333</v>
      </c>
      <c r="U30" s="106">
        <v>1061093</v>
      </c>
      <c r="V30" s="106">
        <v>361760</v>
      </c>
      <c r="W30" s="106">
        <v>1137819</v>
      </c>
      <c r="X30" s="106">
        <v>1442557</v>
      </c>
      <c r="Y30" s="106">
        <v>304738</v>
      </c>
      <c r="Z30" s="106">
        <v>0</v>
      </c>
      <c r="AA30" s="106">
        <v>825</v>
      </c>
      <c r="AB30" s="106">
        <v>2503650</v>
      </c>
      <c r="AC30" s="106">
        <v>2504475</v>
      </c>
      <c r="AD30" s="101" t="s">
        <v>152</v>
      </c>
      <c r="AE30" s="106">
        <v>4038</v>
      </c>
      <c r="AF30" s="106">
        <v>10</v>
      </c>
      <c r="AG30" s="107"/>
    </row>
    <row r="31" spans="1:33" ht="14.25" x14ac:dyDescent="0.2">
      <c r="A31" s="101" t="s">
        <v>153</v>
      </c>
      <c r="B31" s="101" t="s">
        <v>154</v>
      </c>
      <c r="C31" s="102">
        <v>1839</v>
      </c>
      <c r="D31" s="102">
        <v>0</v>
      </c>
      <c r="E31" s="102">
        <v>1839</v>
      </c>
      <c r="F31" s="103">
        <v>2.2803114571746403E-2</v>
      </c>
      <c r="G31" s="102">
        <v>0</v>
      </c>
      <c r="H31" s="102">
        <v>0</v>
      </c>
      <c r="I31" s="102">
        <v>0</v>
      </c>
      <c r="J31" s="116">
        <v>0</v>
      </c>
      <c r="K31" s="106">
        <v>0</v>
      </c>
      <c r="L31" s="103">
        <v>0</v>
      </c>
      <c r="M31" s="106">
        <v>1839</v>
      </c>
      <c r="N31" s="103">
        <v>2.2803114571746403E-2</v>
      </c>
      <c r="O31" s="106">
        <v>26</v>
      </c>
      <c r="P31" s="106">
        <v>1865</v>
      </c>
      <c r="Q31" s="117">
        <v>3.7263626251390403E-2</v>
      </c>
      <c r="R31" s="104">
        <v>5</v>
      </c>
      <c r="S31" s="101" t="s">
        <v>75</v>
      </c>
      <c r="T31" s="106">
        <v>1798</v>
      </c>
      <c r="U31" s="106">
        <v>1798</v>
      </c>
      <c r="V31" s="106">
        <v>0</v>
      </c>
      <c r="W31" s="106">
        <v>0</v>
      </c>
      <c r="X31" s="106">
        <v>0</v>
      </c>
      <c r="Y31" s="106">
        <v>0</v>
      </c>
      <c r="Z31" s="106">
        <v>0</v>
      </c>
      <c r="AA31" s="106">
        <v>0</v>
      </c>
      <c r="AB31" s="106">
        <v>1798</v>
      </c>
      <c r="AC31" s="106">
        <v>1798</v>
      </c>
      <c r="AD31" s="101" t="s">
        <v>155</v>
      </c>
      <c r="AE31" s="106">
        <v>4038</v>
      </c>
      <c r="AF31" s="106">
        <v>10</v>
      </c>
      <c r="AG31" s="107"/>
    </row>
    <row r="32" spans="1:33" ht="14.25" x14ac:dyDescent="0.2">
      <c r="A32" s="101" t="s">
        <v>156</v>
      </c>
      <c r="B32" s="101" t="s">
        <v>157</v>
      </c>
      <c r="C32" s="102">
        <v>3055</v>
      </c>
      <c r="D32" s="102">
        <v>16</v>
      </c>
      <c r="E32" s="102">
        <v>3071</v>
      </c>
      <c r="F32" s="103">
        <v>-4.0012503907471096E-2</v>
      </c>
      <c r="G32" s="102">
        <v>0</v>
      </c>
      <c r="H32" s="102">
        <v>0</v>
      </c>
      <c r="I32" s="102">
        <v>0</v>
      </c>
      <c r="J32" s="116">
        <v>0</v>
      </c>
      <c r="K32" s="106">
        <v>0</v>
      </c>
      <c r="L32" s="103">
        <v>0</v>
      </c>
      <c r="M32" s="106">
        <v>3071</v>
      </c>
      <c r="N32" s="103">
        <v>-4.0012503907471096E-2</v>
      </c>
      <c r="O32" s="106">
        <v>387</v>
      </c>
      <c r="P32" s="106">
        <v>3458</v>
      </c>
      <c r="Q32" s="117">
        <v>-5.78034682080925E-4</v>
      </c>
      <c r="R32" s="104">
        <v>5</v>
      </c>
      <c r="S32" s="101" t="s">
        <v>75</v>
      </c>
      <c r="T32" s="106">
        <v>3185</v>
      </c>
      <c r="U32" s="106">
        <v>3199</v>
      </c>
      <c r="V32" s="106">
        <v>14</v>
      </c>
      <c r="W32" s="106">
        <v>0</v>
      </c>
      <c r="X32" s="106">
        <v>0</v>
      </c>
      <c r="Y32" s="106">
        <v>0</v>
      </c>
      <c r="Z32" s="106">
        <v>0</v>
      </c>
      <c r="AA32" s="106">
        <v>261</v>
      </c>
      <c r="AB32" s="106">
        <v>3199</v>
      </c>
      <c r="AC32" s="106">
        <v>3460</v>
      </c>
      <c r="AD32" s="101" t="s">
        <v>158</v>
      </c>
      <c r="AE32" s="106">
        <v>4038</v>
      </c>
      <c r="AF32" s="106">
        <v>10</v>
      </c>
      <c r="AG32" s="107"/>
    </row>
    <row r="33" spans="1:33" ht="14.25" x14ac:dyDescent="0.2">
      <c r="A33" s="101" t="s">
        <v>159</v>
      </c>
      <c r="B33" s="101" t="s">
        <v>160</v>
      </c>
      <c r="C33" s="102">
        <v>694</v>
      </c>
      <c r="D33" s="102">
        <v>0</v>
      </c>
      <c r="E33" s="102">
        <v>694</v>
      </c>
      <c r="F33" s="103">
        <v>-0.15055079559363499</v>
      </c>
      <c r="G33" s="102">
        <v>0</v>
      </c>
      <c r="H33" s="102">
        <v>0</v>
      </c>
      <c r="I33" s="102">
        <v>0</v>
      </c>
      <c r="J33" s="116">
        <v>0</v>
      </c>
      <c r="K33" s="106">
        <v>0</v>
      </c>
      <c r="L33" s="103">
        <v>0</v>
      </c>
      <c r="M33" s="106">
        <v>694</v>
      </c>
      <c r="N33" s="103">
        <v>-0.15055079559363499</v>
      </c>
      <c r="O33" s="106">
        <v>602</v>
      </c>
      <c r="P33" s="106">
        <v>1296</v>
      </c>
      <c r="Q33" s="117">
        <v>-0.124324324324324</v>
      </c>
      <c r="R33" s="104">
        <v>5</v>
      </c>
      <c r="S33" s="101" t="s">
        <v>75</v>
      </c>
      <c r="T33" s="106">
        <v>817</v>
      </c>
      <c r="U33" s="106">
        <v>817</v>
      </c>
      <c r="V33" s="106">
        <v>0</v>
      </c>
      <c r="W33" s="106">
        <v>0</v>
      </c>
      <c r="X33" s="106">
        <v>0</v>
      </c>
      <c r="Y33" s="106">
        <v>0</v>
      </c>
      <c r="Z33" s="106">
        <v>0</v>
      </c>
      <c r="AA33" s="106">
        <v>663</v>
      </c>
      <c r="AB33" s="106">
        <v>817</v>
      </c>
      <c r="AC33" s="106">
        <v>1480</v>
      </c>
      <c r="AD33" s="101" t="s">
        <v>161</v>
      </c>
      <c r="AE33" s="106">
        <v>4038</v>
      </c>
      <c r="AF33" s="106">
        <v>10</v>
      </c>
      <c r="AG33" s="107"/>
    </row>
    <row r="34" spans="1:33" ht="14.25" x14ac:dyDescent="0.2">
      <c r="A34" s="101" t="s">
        <v>162</v>
      </c>
      <c r="B34" s="101" t="s">
        <v>163</v>
      </c>
      <c r="C34" s="102">
        <v>2780</v>
      </c>
      <c r="D34" s="102">
        <v>14</v>
      </c>
      <c r="E34" s="102">
        <v>2794</v>
      </c>
      <c r="F34" s="103">
        <v>-6.4926372155287793E-2</v>
      </c>
      <c r="G34" s="102">
        <v>0</v>
      </c>
      <c r="H34" s="102">
        <v>0</v>
      </c>
      <c r="I34" s="102">
        <v>0</v>
      </c>
      <c r="J34" s="116">
        <v>0</v>
      </c>
      <c r="K34" s="106">
        <v>0</v>
      </c>
      <c r="L34" s="103">
        <v>0</v>
      </c>
      <c r="M34" s="106">
        <v>2794</v>
      </c>
      <c r="N34" s="103">
        <v>-6.4926372155287793E-2</v>
      </c>
      <c r="O34" s="106">
        <v>549</v>
      </c>
      <c r="P34" s="106">
        <v>3343</v>
      </c>
      <c r="Q34" s="117">
        <v>-0.12669801462904898</v>
      </c>
      <c r="R34" s="104">
        <v>5</v>
      </c>
      <c r="S34" s="101" t="s">
        <v>75</v>
      </c>
      <c r="T34" s="106">
        <v>2968</v>
      </c>
      <c r="U34" s="106">
        <v>2988</v>
      </c>
      <c r="V34" s="106">
        <v>20</v>
      </c>
      <c r="W34" s="106">
        <v>0</v>
      </c>
      <c r="X34" s="106">
        <v>0</v>
      </c>
      <c r="Y34" s="106">
        <v>0</v>
      </c>
      <c r="Z34" s="106">
        <v>0</v>
      </c>
      <c r="AA34" s="106">
        <v>840</v>
      </c>
      <c r="AB34" s="106">
        <v>2988</v>
      </c>
      <c r="AC34" s="106">
        <v>3828</v>
      </c>
      <c r="AD34" s="101" t="s">
        <v>164</v>
      </c>
      <c r="AE34" s="106">
        <v>4038</v>
      </c>
      <c r="AF34" s="106">
        <v>10</v>
      </c>
      <c r="AG34" s="107"/>
    </row>
    <row r="35" spans="1:33" ht="14.25" x14ac:dyDescent="0.2">
      <c r="A35" s="101" t="s">
        <v>165</v>
      </c>
      <c r="B35" s="101" t="s">
        <v>166</v>
      </c>
      <c r="C35" s="102">
        <v>5757</v>
      </c>
      <c r="D35" s="102">
        <v>100</v>
      </c>
      <c r="E35" s="102">
        <v>5857</v>
      </c>
      <c r="F35" s="103">
        <v>4.8889684813753595E-2</v>
      </c>
      <c r="G35" s="102">
        <v>0</v>
      </c>
      <c r="H35" s="102">
        <v>0</v>
      </c>
      <c r="I35" s="102">
        <v>0</v>
      </c>
      <c r="J35" s="116">
        <v>0</v>
      </c>
      <c r="K35" s="106">
        <v>0</v>
      </c>
      <c r="L35" s="103">
        <v>0</v>
      </c>
      <c r="M35" s="106">
        <v>5857</v>
      </c>
      <c r="N35" s="103">
        <v>4.8889684813753595E-2</v>
      </c>
      <c r="O35" s="106">
        <v>696</v>
      </c>
      <c r="P35" s="106">
        <v>6553</v>
      </c>
      <c r="Q35" s="117">
        <v>-2.2669649515287101E-2</v>
      </c>
      <c r="R35" s="104">
        <v>5</v>
      </c>
      <c r="S35" s="101" t="s">
        <v>75</v>
      </c>
      <c r="T35" s="106">
        <v>5540</v>
      </c>
      <c r="U35" s="106">
        <v>5584</v>
      </c>
      <c r="V35" s="106">
        <v>44</v>
      </c>
      <c r="W35" s="106">
        <v>0</v>
      </c>
      <c r="X35" s="106">
        <v>0</v>
      </c>
      <c r="Y35" s="106">
        <v>0</v>
      </c>
      <c r="Z35" s="106">
        <v>0</v>
      </c>
      <c r="AA35" s="106">
        <v>1121</v>
      </c>
      <c r="AB35" s="106">
        <v>5584</v>
      </c>
      <c r="AC35" s="106">
        <v>6705</v>
      </c>
      <c r="AD35" s="101" t="s">
        <v>167</v>
      </c>
      <c r="AE35" s="106">
        <v>4038</v>
      </c>
      <c r="AF35" s="106">
        <v>10</v>
      </c>
      <c r="AG35" s="107"/>
    </row>
    <row r="36" spans="1:33" ht="14.25" x14ac:dyDescent="0.2">
      <c r="A36" s="101" t="s">
        <v>168</v>
      </c>
      <c r="B36" s="101" t="s">
        <v>169</v>
      </c>
      <c r="C36" s="102">
        <v>4404</v>
      </c>
      <c r="D36" s="102">
        <v>710</v>
      </c>
      <c r="E36" s="102">
        <v>5114</v>
      </c>
      <c r="F36" s="103">
        <v>-6.2511457378551794E-2</v>
      </c>
      <c r="G36" s="102">
        <v>0</v>
      </c>
      <c r="H36" s="102">
        <v>0</v>
      </c>
      <c r="I36" s="102">
        <v>0</v>
      </c>
      <c r="J36" s="116">
        <v>0</v>
      </c>
      <c r="K36" s="106">
        <v>0</v>
      </c>
      <c r="L36" s="103">
        <v>0</v>
      </c>
      <c r="M36" s="106">
        <v>5114</v>
      </c>
      <c r="N36" s="103">
        <v>-6.2511457378551794E-2</v>
      </c>
      <c r="O36" s="106">
        <v>1765</v>
      </c>
      <c r="P36" s="106">
        <v>6879</v>
      </c>
      <c r="Q36" s="117">
        <v>-5.5212196126905602E-2</v>
      </c>
      <c r="R36" s="104">
        <v>5</v>
      </c>
      <c r="S36" s="101" t="s">
        <v>75</v>
      </c>
      <c r="T36" s="106">
        <v>4569</v>
      </c>
      <c r="U36" s="106">
        <v>5455</v>
      </c>
      <c r="V36" s="106">
        <v>886</v>
      </c>
      <c r="W36" s="106">
        <v>0</v>
      </c>
      <c r="X36" s="106">
        <v>0</v>
      </c>
      <c r="Y36" s="106">
        <v>0</v>
      </c>
      <c r="Z36" s="106">
        <v>0</v>
      </c>
      <c r="AA36" s="106">
        <v>1826</v>
      </c>
      <c r="AB36" s="106">
        <v>5455</v>
      </c>
      <c r="AC36" s="106">
        <v>7281</v>
      </c>
      <c r="AD36" s="101" t="s">
        <v>170</v>
      </c>
      <c r="AE36" s="106">
        <v>4038</v>
      </c>
      <c r="AF36" s="106">
        <v>10</v>
      </c>
      <c r="AG36" s="107"/>
    </row>
    <row r="37" spans="1:33" ht="14.25" x14ac:dyDescent="0.2">
      <c r="A37" s="101" t="s">
        <v>171</v>
      </c>
      <c r="B37" s="101" t="s">
        <v>172</v>
      </c>
      <c r="C37" s="102">
        <v>219692</v>
      </c>
      <c r="D37" s="102">
        <v>4672</v>
      </c>
      <c r="E37" s="102">
        <v>224364</v>
      </c>
      <c r="F37" s="103">
        <v>6.3963972046039699E-3</v>
      </c>
      <c r="G37" s="102">
        <v>126042</v>
      </c>
      <c r="H37" s="102">
        <v>3524</v>
      </c>
      <c r="I37" s="102">
        <v>129566</v>
      </c>
      <c r="J37" s="116">
        <v>-5.9821493360423798E-2</v>
      </c>
      <c r="K37" s="106">
        <v>24782</v>
      </c>
      <c r="L37" s="103">
        <v>0.43116193116193102</v>
      </c>
      <c r="M37" s="106">
        <v>378712</v>
      </c>
      <c r="N37" s="103">
        <v>1.71399551398705E-3</v>
      </c>
      <c r="O37" s="106">
        <v>396</v>
      </c>
      <c r="P37" s="106">
        <v>379108</v>
      </c>
      <c r="Q37" s="117">
        <v>-1.0355703937539001E-3</v>
      </c>
      <c r="R37" s="104">
        <v>2</v>
      </c>
      <c r="S37" s="101" t="s">
        <v>75</v>
      </c>
      <c r="T37" s="106">
        <v>217066</v>
      </c>
      <c r="U37" s="106">
        <v>222938</v>
      </c>
      <c r="V37" s="106">
        <v>5872</v>
      </c>
      <c r="W37" s="106">
        <v>132726</v>
      </c>
      <c r="X37" s="106">
        <v>137810</v>
      </c>
      <c r="Y37" s="106">
        <v>5084</v>
      </c>
      <c r="Z37" s="106">
        <v>17316</v>
      </c>
      <c r="AA37" s="106">
        <v>1437</v>
      </c>
      <c r="AB37" s="106">
        <v>378064</v>
      </c>
      <c r="AC37" s="106">
        <v>379501</v>
      </c>
      <c r="AD37" s="101" t="s">
        <v>173</v>
      </c>
      <c r="AE37" s="106">
        <v>4038</v>
      </c>
      <c r="AF37" s="106">
        <v>10</v>
      </c>
      <c r="AG37" s="107"/>
    </row>
    <row r="38" spans="1:33" ht="14.25" x14ac:dyDescent="0.2">
      <c r="A38" s="101" t="s">
        <v>174</v>
      </c>
      <c r="B38" s="101" t="s">
        <v>175</v>
      </c>
      <c r="C38" s="102">
        <v>7955</v>
      </c>
      <c r="D38" s="102">
        <v>94</v>
      </c>
      <c r="E38" s="102">
        <v>8049</v>
      </c>
      <c r="F38" s="103">
        <v>-4.7906316536550697E-2</v>
      </c>
      <c r="G38" s="102">
        <v>0</v>
      </c>
      <c r="H38" s="102">
        <v>0</v>
      </c>
      <c r="I38" s="102">
        <v>0</v>
      </c>
      <c r="J38" s="116">
        <v>0</v>
      </c>
      <c r="K38" s="106">
        <v>0</v>
      </c>
      <c r="L38" s="103">
        <v>0</v>
      </c>
      <c r="M38" s="106">
        <v>8049</v>
      </c>
      <c r="N38" s="103">
        <v>-4.7906316536550697E-2</v>
      </c>
      <c r="O38" s="106">
        <v>734</v>
      </c>
      <c r="P38" s="106">
        <v>8783</v>
      </c>
      <c r="Q38" s="117">
        <v>-8.50088550890718E-2</v>
      </c>
      <c r="R38" s="104">
        <v>5</v>
      </c>
      <c r="S38" s="101" t="s">
        <v>75</v>
      </c>
      <c r="T38" s="106">
        <v>8404</v>
      </c>
      <c r="U38" s="106">
        <v>8454</v>
      </c>
      <c r="V38" s="106">
        <v>50</v>
      </c>
      <c r="W38" s="106">
        <v>0</v>
      </c>
      <c r="X38" s="106">
        <v>0</v>
      </c>
      <c r="Y38" s="106">
        <v>0</v>
      </c>
      <c r="Z38" s="106">
        <v>0</v>
      </c>
      <c r="AA38" s="106">
        <v>1145</v>
      </c>
      <c r="AB38" s="106">
        <v>8454</v>
      </c>
      <c r="AC38" s="106">
        <v>9599</v>
      </c>
      <c r="AD38" s="101" t="s">
        <v>176</v>
      </c>
      <c r="AE38" s="106">
        <v>4038</v>
      </c>
      <c r="AF38" s="106">
        <v>10</v>
      </c>
      <c r="AG38" s="107"/>
    </row>
    <row r="39" spans="1:33" ht="14.25" x14ac:dyDescent="0.2">
      <c r="A39" s="101" t="s">
        <v>177</v>
      </c>
      <c r="B39" s="101" t="s">
        <v>178</v>
      </c>
      <c r="C39" s="102">
        <v>16238</v>
      </c>
      <c r="D39" s="102">
        <v>14</v>
      </c>
      <c r="E39" s="102">
        <v>16252</v>
      </c>
      <c r="F39" s="103">
        <v>2.7177347996460603E-2</v>
      </c>
      <c r="G39" s="102">
        <v>238</v>
      </c>
      <c r="H39" s="102">
        <v>350</v>
      </c>
      <c r="I39" s="102">
        <v>588</v>
      </c>
      <c r="J39" s="116">
        <v>3.1118881118881099</v>
      </c>
      <c r="K39" s="106">
        <v>0</v>
      </c>
      <c r="L39" s="103">
        <v>0</v>
      </c>
      <c r="M39" s="106">
        <v>16840</v>
      </c>
      <c r="N39" s="103">
        <v>5.4807391168180404E-2</v>
      </c>
      <c r="O39" s="106">
        <v>0</v>
      </c>
      <c r="P39" s="106">
        <v>16840</v>
      </c>
      <c r="Q39" s="117">
        <v>5.4807391168180404E-2</v>
      </c>
      <c r="R39" s="104">
        <v>4</v>
      </c>
      <c r="S39" s="101" t="s">
        <v>75</v>
      </c>
      <c r="T39" s="106">
        <v>15808</v>
      </c>
      <c r="U39" s="106">
        <v>15822</v>
      </c>
      <c r="V39" s="106">
        <v>14</v>
      </c>
      <c r="W39" s="106">
        <v>143</v>
      </c>
      <c r="X39" s="106">
        <v>143</v>
      </c>
      <c r="Y39" s="106">
        <v>0</v>
      </c>
      <c r="Z39" s="106">
        <v>0</v>
      </c>
      <c r="AA39" s="106">
        <v>0</v>
      </c>
      <c r="AB39" s="106">
        <v>15965</v>
      </c>
      <c r="AC39" s="106">
        <v>15965</v>
      </c>
      <c r="AD39" s="101" t="s">
        <v>179</v>
      </c>
      <c r="AE39" s="106">
        <v>4038</v>
      </c>
      <c r="AF39" s="106">
        <v>10</v>
      </c>
      <c r="AG39" s="107"/>
    </row>
    <row r="40" spans="1:33" ht="14.25" x14ac:dyDescent="0.2">
      <c r="A40" s="101" t="s">
        <v>180</v>
      </c>
      <c r="B40" s="101" t="s">
        <v>181</v>
      </c>
      <c r="C40" s="102">
        <v>7514</v>
      </c>
      <c r="D40" s="102">
        <v>58</v>
      </c>
      <c r="E40" s="102">
        <v>7572</v>
      </c>
      <c r="F40" s="103">
        <v>-7.2513473787359103E-2</v>
      </c>
      <c r="G40" s="102">
        <v>0</v>
      </c>
      <c r="H40" s="102">
        <v>0</v>
      </c>
      <c r="I40" s="102">
        <v>0</v>
      </c>
      <c r="J40" s="116">
        <v>0</v>
      </c>
      <c r="K40" s="106">
        <v>0</v>
      </c>
      <c r="L40" s="103">
        <v>0</v>
      </c>
      <c r="M40" s="106">
        <v>7572</v>
      </c>
      <c r="N40" s="103">
        <v>-7.2513473787359103E-2</v>
      </c>
      <c r="O40" s="106">
        <v>340</v>
      </c>
      <c r="P40" s="106">
        <v>7912</v>
      </c>
      <c r="Q40" s="117">
        <v>-0.11399776035834301</v>
      </c>
      <c r="R40" s="104">
        <v>5</v>
      </c>
      <c r="S40" s="101" t="s">
        <v>75</v>
      </c>
      <c r="T40" s="106">
        <v>8066</v>
      </c>
      <c r="U40" s="106">
        <v>8164</v>
      </c>
      <c r="V40" s="106">
        <v>98</v>
      </c>
      <c r="W40" s="106">
        <v>0</v>
      </c>
      <c r="X40" s="106">
        <v>0</v>
      </c>
      <c r="Y40" s="106">
        <v>0</v>
      </c>
      <c r="Z40" s="106">
        <v>0</v>
      </c>
      <c r="AA40" s="106">
        <v>766</v>
      </c>
      <c r="AB40" s="106">
        <v>8164</v>
      </c>
      <c r="AC40" s="106">
        <v>8930</v>
      </c>
      <c r="AD40" s="101" t="s">
        <v>182</v>
      </c>
      <c r="AE40" s="106">
        <v>4038</v>
      </c>
      <c r="AF40" s="106">
        <v>10</v>
      </c>
      <c r="AG40" s="107"/>
    </row>
    <row r="41" spans="1:33" ht="14.25" x14ac:dyDescent="0.2">
      <c r="A41" s="101" t="s">
        <v>183</v>
      </c>
      <c r="B41" s="101" t="s">
        <v>184</v>
      </c>
      <c r="C41" s="102">
        <v>1093</v>
      </c>
      <c r="D41" s="102">
        <v>0</v>
      </c>
      <c r="E41" s="102">
        <v>1093</v>
      </c>
      <c r="F41" s="103">
        <v>1.86393289841566E-2</v>
      </c>
      <c r="G41" s="102">
        <v>0</v>
      </c>
      <c r="H41" s="102">
        <v>0</v>
      </c>
      <c r="I41" s="102">
        <v>0</v>
      </c>
      <c r="J41" s="116">
        <v>0</v>
      </c>
      <c r="K41" s="106">
        <v>0</v>
      </c>
      <c r="L41" s="103">
        <v>0</v>
      </c>
      <c r="M41" s="106">
        <v>1093</v>
      </c>
      <c r="N41" s="103">
        <v>1.86393289841566E-2</v>
      </c>
      <c r="O41" s="106">
        <v>688</v>
      </c>
      <c r="P41" s="106">
        <v>1781</v>
      </c>
      <c r="Q41" s="117">
        <v>-1.9273127753304004E-2</v>
      </c>
      <c r="R41" s="104">
        <v>5</v>
      </c>
      <c r="S41" s="101" t="s">
        <v>75</v>
      </c>
      <c r="T41" s="106">
        <v>1071</v>
      </c>
      <c r="U41" s="106">
        <v>1073</v>
      </c>
      <c r="V41" s="106">
        <v>2</v>
      </c>
      <c r="W41" s="106">
        <v>0</v>
      </c>
      <c r="X41" s="106">
        <v>0</v>
      </c>
      <c r="Y41" s="106">
        <v>0</v>
      </c>
      <c r="Z41" s="106">
        <v>0</v>
      </c>
      <c r="AA41" s="106">
        <v>743</v>
      </c>
      <c r="AB41" s="106">
        <v>1073</v>
      </c>
      <c r="AC41" s="106">
        <v>1816</v>
      </c>
      <c r="AD41" s="101" t="s">
        <v>185</v>
      </c>
      <c r="AE41" s="106">
        <v>4038</v>
      </c>
      <c r="AF41" s="106">
        <v>10</v>
      </c>
      <c r="AG41" s="107"/>
    </row>
    <row r="42" spans="1:33" ht="14.25" x14ac:dyDescent="0.2">
      <c r="A42" s="101" t="s">
        <v>186</v>
      </c>
      <c r="B42" s="101" t="s">
        <v>187</v>
      </c>
      <c r="C42" s="102">
        <v>127658</v>
      </c>
      <c r="D42" s="102">
        <v>34554</v>
      </c>
      <c r="E42" s="102">
        <v>162212</v>
      </c>
      <c r="F42" s="103">
        <v>-3.74431824924936E-2</v>
      </c>
      <c r="G42" s="102">
        <v>10427</v>
      </c>
      <c r="H42" s="102">
        <v>180</v>
      </c>
      <c r="I42" s="102">
        <v>10607</v>
      </c>
      <c r="J42" s="116">
        <v>6.6030150753768793E-2</v>
      </c>
      <c r="K42" s="106">
        <v>0</v>
      </c>
      <c r="L42" s="103">
        <v>-1</v>
      </c>
      <c r="M42" s="106">
        <v>172819</v>
      </c>
      <c r="N42" s="103">
        <v>-3.1777512591671296E-2</v>
      </c>
      <c r="O42" s="106">
        <v>8423</v>
      </c>
      <c r="P42" s="106">
        <v>181242</v>
      </c>
      <c r="Q42" s="117">
        <v>-1.5860949267768199E-2</v>
      </c>
      <c r="R42" s="104">
        <v>3</v>
      </c>
      <c r="S42" s="101" t="s">
        <v>75</v>
      </c>
      <c r="T42" s="106">
        <v>131686</v>
      </c>
      <c r="U42" s="106">
        <v>168522</v>
      </c>
      <c r="V42" s="106">
        <v>36836</v>
      </c>
      <c r="W42" s="106">
        <v>9784</v>
      </c>
      <c r="X42" s="106">
        <v>9950</v>
      </c>
      <c r="Y42" s="106">
        <v>166</v>
      </c>
      <c r="Z42" s="106">
        <v>19</v>
      </c>
      <c r="AA42" s="106">
        <v>5672</v>
      </c>
      <c r="AB42" s="106">
        <v>178491</v>
      </c>
      <c r="AC42" s="106">
        <v>184163</v>
      </c>
      <c r="AD42" s="101" t="s">
        <v>188</v>
      </c>
      <c r="AE42" s="106">
        <v>4038</v>
      </c>
      <c r="AF42" s="106">
        <v>10</v>
      </c>
      <c r="AG42" s="107"/>
    </row>
    <row r="43" spans="1:33" ht="14.25" x14ac:dyDescent="0.2">
      <c r="A43" s="101" t="s">
        <v>189</v>
      </c>
      <c r="B43" s="101" t="s">
        <v>190</v>
      </c>
      <c r="C43" s="102">
        <v>265625</v>
      </c>
      <c r="D43" s="102">
        <v>36814</v>
      </c>
      <c r="E43" s="102">
        <v>302439</v>
      </c>
      <c r="F43" s="103">
        <v>-2.3873920396596901E-2</v>
      </c>
      <c r="G43" s="102">
        <v>75528</v>
      </c>
      <c r="H43" s="102">
        <v>1756</v>
      </c>
      <c r="I43" s="102">
        <v>77284</v>
      </c>
      <c r="J43" s="116">
        <v>-4.9981561155500905E-2</v>
      </c>
      <c r="K43" s="106">
        <v>0</v>
      </c>
      <c r="L43" s="103">
        <v>0</v>
      </c>
      <c r="M43" s="106">
        <v>379723</v>
      </c>
      <c r="N43" s="103">
        <v>-2.93031959221445E-2</v>
      </c>
      <c r="O43" s="106">
        <v>1001</v>
      </c>
      <c r="P43" s="106">
        <v>380724</v>
      </c>
      <c r="Q43" s="117">
        <v>-2.82794458453717E-2</v>
      </c>
      <c r="R43" s="104">
        <v>2</v>
      </c>
      <c r="S43" s="101" t="s">
        <v>75</v>
      </c>
      <c r="T43" s="106">
        <v>272292</v>
      </c>
      <c r="U43" s="106">
        <v>309836</v>
      </c>
      <c r="V43" s="106">
        <v>37544</v>
      </c>
      <c r="W43" s="106">
        <v>80152</v>
      </c>
      <c r="X43" s="106">
        <v>81350</v>
      </c>
      <c r="Y43" s="106">
        <v>1198</v>
      </c>
      <c r="Z43" s="106">
        <v>0</v>
      </c>
      <c r="AA43" s="106">
        <v>618</v>
      </c>
      <c r="AB43" s="106">
        <v>391186</v>
      </c>
      <c r="AC43" s="106">
        <v>391804</v>
      </c>
      <c r="AD43" s="101" t="s">
        <v>191</v>
      </c>
      <c r="AE43" s="106">
        <v>4038</v>
      </c>
      <c r="AF43" s="106">
        <v>10</v>
      </c>
      <c r="AG43" s="107"/>
    </row>
    <row r="44" spans="1:33" ht="14.25" x14ac:dyDescent="0.2">
      <c r="A44" s="101" t="s">
        <v>192</v>
      </c>
      <c r="B44" s="101" t="s">
        <v>193</v>
      </c>
      <c r="C44" s="102">
        <v>5342</v>
      </c>
      <c r="D44" s="102">
        <v>1220</v>
      </c>
      <c r="E44" s="102">
        <v>6562</v>
      </c>
      <c r="F44" s="103">
        <v>0.11088539021499901</v>
      </c>
      <c r="G44" s="102">
        <v>0</v>
      </c>
      <c r="H44" s="102">
        <v>0</v>
      </c>
      <c r="I44" s="102">
        <v>0</v>
      </c>
      <c r="J44" s="116">
        <v>0</v>
      </c>
      <c r="K44" s="106">
        <v>0</v>
      </c>
      <c r="L44" s="103">
        <v>0</v>
      </c>
      <c r="M44" s="106">
        <v>6562</v>
      </c>
      <c r="N44" s="103">
        <v>0.11088539021499901</v>
      </c>
      <c r="O44" s="106">
        <v>2241</v>
      </c>
      <c r="P44" s="106">
        <v>8803</v>
      </c>
      <c r="Q44" s="117">
        <v>9.9413013613088491E-2</v>
      </c>
      <c r="R44" s="104">
        <v>5</v>
      </c>
      <c r="S44" s="101" t="s">
        <v>75</v>
      </c>
      <c r="T44" s="106">
        <v>4741</v>
      </c>
      <c r="U44" s="106">
        <v>5907</v>
      </c>
      <c r="V44" s="106">
        <v>1166</v>
      </c>
      <c r="W44" s="106">
        <v>0</v>
      </c>
      <c r="X44" s="106">
        <v>0</v>
      </c>
      <c r="Y44" s="106">
        <v>0</v>
      </c>
      <c r="Z44" s="106">
        <v>0</v>
      </c>
      <c r="AA44" s="106">
        <v>2100</v>
      </c>
      <c r="AB44" s="106">
        <v>5907</v>
      </c>
      <c r="AC44" s="106">
        <v>8007</v>
      </c>
      <c r="AD44" s="101" t="s">
        <v>194</v>
      </c>
      <c r="AE44" s="106">
        <v>4038</v>
      </c>
      <c r="AF44" s="106">
        <v>10</v>
      </c>
      <c r="AG44" s="107"/>
    </row>
    <row r="45" spans="1:33" ht="14.25" x14ac:dyDescent="0.2">
      <c r="A45" s="101" t="s">
        <v>195</v>
      </c>
      <c r="B45" s="101" t="s">
        <v>196</v>
      </c>
      <c r="C45" s="102">
        <v>1039</v>
      </c>
      <c r="D45" s="102">
        <v>12</v>
      </c>
      <c r="E45" s="102">
        <v>1051</v>
      </c>
      <c r="F45" s="103">
        <v>5.3106212424849697E-2</v>
      </c>
      <c r="G45" s="102">
        <v>0</v>
      </c>
      <c r="H45" s="102">
        <v>0</v>
      </c>
      <c r="I45" s="102">
        <v>0</v>
      </c>
      <c r="J45" s="116">
        <v>0</v>
      </c>
      <c r="K45" s="106">
        <v>202</v>
      </c>
      <c r="L45" s="103">
        <v>0</v>
      </c>
      <c r="M45" s="106">
        <v>1253</v>
      </c>
      <c r="N45" s="103">
        <v>0.25551102204408799</v>
      </c>
      <c r="O45" s="106">
        <v>1534</v>
      </c>
      <c r="P45" s="106">
        <v>2787</v>
      </c>
      <c r="Q45" s="117">
        <v>0.17199327165685402</v>
      </c>
      <c r="R45" s="104">
        <v>5</v>
      </c>
      <c r="S45" s="101" t="s">
        <v>75</v>
      </c>
      <c r="T45" s="106">
        <v>944</v>
      </c>
      <c r="U45" s="106">
        <v>998</v>
      </c>
      <c r="V45" s="106">
        <v>54</v>
      </c>
      <c r="W45" s="106">
        <v>0</v>
      </c>
      <c r="X45" s="106">
        <v>0</v>
      </c>
      <c r="Y45" s="106">
        <v>0</v>
      </c>
      <c r="Z45" s="106">
        <v>0</v>
      </c>
      <c r="AA45" s="106">
        <v>1380</v>
      </c>
      <c r="AB45" s="106">
        <v>998</v>
      </c>
      <c r="AC45" s="106">
        <v>2378</v>
      </c>
      <c r="AD45" s="101" t="s">
        <v>197</v>
      </c>
      <c r="AE45" s="106">
        <v>4038</v>
      </c>
      <c r="AF45" s="106">
        <v>10</v>
      </c>
      <c r="AG45" s="107"/>
    </row>
    <row r="46" spans="1:33" ht="14.25" x14ac:dyDescent="0.2">
      <c r="A46" s="101" t="s">
        <v>198</v>
      </c>
      <c r="B46" s="101" t="s">
        <v>199</v>
      </c>
      <c r="C46" s="102">
        <v>749</v>
      </c>
      <c r="D46" s="102">
        <v>0</v>
      </c>
      <c r="E46" s="102">
        <v>749</v>
      </c>
      <c r="F46" s="103">
        <v>-4.34227330779055E-2</v>
      </c>
      <c r="G46" s="102">
        <v>0</v>
      </c>
      <c r="H46" s="102">
        <v>0</v>
      </c>
      <c r="I46" s="102">
        <v>0</v>
      </c>
      <c r="J46" s="116">
        <v>0</v>
      </c>
      <c r="K46" s="106">
        <v>0</v>
      </c>
      <c r="L46" s="103">
        <v>0</v>
      </c>
      <c r="M46" s="106">
        <v>749</v>
      </c>
      <c r="N46" s="103">
        <v>-4.34227330779055E-2</v>
      </c>
      <c r="O46" s="106">
        <v>0</v>
      </c>
      <c r="P46" s="106">
        <v>749</v>
      </c>
      <c r="Q46" s="117">
        <v>-4.34227330779055E-2</v>
      </c>
      <c r="R46" s="104">
        <v>5</v>
      </c>
      <c r="S46" s="101" t="s">
        <v>75</v>
      </c>
      <c r="T46" s="106">
        <v>783</v>
      </c>
      <c r="U46" s="106">
        <v>783</v>
      </c>
      <c r="V46" s="106">
        <v>0</v>
      </c>
      <c r="W46" s="106">
        <v>0</v>
      </c>
      <c r="X46" s="106">
        <v>0</v>
      </c>
      <c r="Y46" s="106">
        <v>0</v>
      </c>
      <c r="Z46" s="106">
        <v>0</v>
      </c>
      <c r="AA46" s="106">
        <v>0</v>
      </c>
      <c r="AB46" s="106">
        <v>783</v>
      </c>
      <c r="AC46" s="106">
        <v>783</v>
      </c>
      <c r="AD46" s="101" t="s">
        <v>200</v>
      </c>
      <c r="AE46" s="106">
        <v>4038</v>
      </c>
      <c r="AF46" s="106">
        <v>10</v>
      </c>
      <c r="AG46" s="107"/>
    </row>
    <row r="47" spans="1:33" ht="14.25" x14ac:dyDescent="0.2">
      <c r="A47" s="101" t="s">
        <v>201</v>
      </c>
      <c r="B47" s="101" t="s">
        <v>202</v>
      </c>
      <c r="C47" s="102">
        <v>9233</v>
      </c>
      <c r="D47" s="102">
        <v>40</v>
      </c>
      <c r="E47" s="102">
        <v>9273</v>
      </c>
      <c r="F47" s="103">
        <v>1.1452879581151801E-2</v>
      </c>
      <c r="G47" s="102">
        <v>0</v>
      </c>
      <c r="H47" s="102">
        <v>0</v>
      </c>
      <c r="I47" s="102">
        <v>0</v>
      </c>
      <c r="J47" s="116">
        <v>0</v>
      </c>
      <c r="K47" s="106">
        <v>0</v>
      </c>
      <c r="L47" s="103">
        <v>0</v>
      </c>
      <c r="M47" s="106">
        <v>9273</v>
      </c>
      <c r="N47" s="103">
        <v>1.1452879581151801E-2</v>
      </c>
      <c r="O47" s="106">
        <v>124</v>
      </c>
      <c r="P47" s="106">
        <v>9397</v>
      </c>
      <c r="Q47" s="117">
        <v>-2.9736706246773402E-2</v>
      </c>
      <c r="R47" s="104">
        <v>5</v>
      </c>
      <c r="S47" s="101" t="s">
        <v>75</v>
      </c>
      <c r="T47" s="106">
        <v>9056</v>
      </c>
      <c r="U47" s="106">
        <v>9168</v>
      </c>
      <c r="V47" s="106">
        <v>112</v>
      </c>
      <c r="W47" s="106">
        <v>0</v>
      </c>
      <c r="X47" s="106">
        <v>0</v>
      </c>
      <c r="Y47" s="106">
        <v>0</v>
      </c>
      <c r="Z47" s="106">
        <v>0</v>
      </c>
      <c r="AA47" s="106">
        <v>517</v>
      </c>
      <c r="AB47" s="106">
        <v>9168</v>
      </c>
      <c r="AC47" s="106">
        <v>9685</v>
      </c>
      <c r="AD47" s="101" t="s">
        <v>203</v>
      </c>
      <c r="AE47" s="106">
        <v>4038</v>
      </c>
      <c r="AF47" s="106">
        <v>10</v>
      </c>
      <c r="AG47" s="107"/>
    </row>
    <row r="48" spans="1:33" ht="14.25" x14ac:dyDescent="0.2">
      <c r="A48" s="101" t="s">
        <v>204</v>
      </c>
      <c r="B48" s="101" t="s">
        <v>205</v>
      </c>
      <c r="C48" s="102">
        <v>72950</v>
      </c>
      <c r="D48" s="102">
        <v>578</v>
      </c>
      <c r="E48" s="102">
        <v>73528</v>
      </c>
      <c r="F48" s="103">
        <v>-1.50037509377344E-2</v>
      </c>
      <c r="G48" s="102">
        <v>27601</v>
      </c>
      <c r="H48" s="102">
        <v>24</v>
      </c>
      <c r="I48" s="102">
        <v>27625</v>
      </c>
      <c r="J48" s="116">
        <v>9.5447696090094403E-2</v>
      </c>
      <c r="K48" s="106">
        <v>0</v>
      </c>
      <c r="L48" s="103">
        <v>0</v>
      </c>
      <c r="M48" s="106">
        <v>101153</v>
      </c>
      <c r="N48" s="103">
        <v>1.2887268940380101E-2</v>
      </c>
      <c r="O48" s="106">
        <v>801</v>
      </c>
      <c r="P48" s="106">
        <v>101954</v>
      </c>
      <c r="Q48" s="117">
        <v>1.06763682504436E-2</v>
      </c>
      <c r="R48" s="104">
        <v>3</v>
      </c>
      <c r="S48" s="101" t="s">
        <v>75</v>
      </c>
      <c r="T48" s="106">
        <v>73838</v>
      </c>
      <c r="U48" s="106">
        <v>74648</v>
      </c>
      <c r="V48" s="106">
        <v>810</v>
      </c>
      <c r="W48" s="106">
        <v>25184</v>
      </c>
      <c r="X48" s="106">
        <v>25218</v>
      </c>
      <c r="Y48" s="106">
        <v>34</v>
      </c>
      <c r="Z48" s="106">
        <v>0</v>
      </c>
      <c r="AA48" s="106">
        <v>1011</v>
      </c>
      <c r="AB48" s="106">
        <v>99866</v>
      </c>
      <c r="AC48" s="106">
        <v>100877</v>
      </c>
      <c r="AD48" s="101" t="s">
        <v>206</v>
      </c>
      <c r="AE48" s="106">
        <v>4038</v>
      </c>
      <c r="AF48" s="106">
        <v>10</v>
      </c>
      <c r="AG48" s="108"/>
    </row>
    <row r="49" spans="1:33" ht="14.25" x14ac:dyDescent="0.2">
      <c r="A49" s="109" t="s">
        <v>207</v>
      </c>
      <c r="B49" s="110"/>
      <c r="C49" s="111">
        <v>2197726</v>
      </c>
      <c r="D49" s="111">
        <v>489006</v>
      </c>
      <c r="E49" s="111">
        <v>2686732</v>
      </c>
      <c r="F49" s="112">
        <v>-2.8121102329848199E-2</v>
      </c>
      <c r="G49" s="111">
        <v>1625496</v>
      </c>
      <c r="H49" s="111">
        <v>291054</v>
      </c>
      <c r="I49" s="111">
        <v>1916550</v>
      </c>
      <c r="J49" s="118">
        <v>-2.00800379175416E-2</v>
      </c>
      <c r="K49" s="119">
        <v>55339</v>
      </c>
      <c r="L49" s="112">
        <v>0.19267656630530799</v>
      </c>
      <c r="M49" s="119">
        <v>4658621</v>
      </c>
      <c r="N49" s="112">
        <v>-2.2672527332360803E-2</v>
      </c>
      <c r="O49" s="119">
        <v>54754</v>
      </c>
      <c r="P49" s="119">
        <v>4713375</v>
      </c>
      <c r="Q49" s="120">
        <v>-2.2522905528434403E-2</v>
      </c>
      <c r="R49" s="113">
        <v>0</v>
      </c>
      <c r="S49" s="114">
        <v>0</v>
      </c>
      <c r="T49" s="115">
        <v>2246500</v>
      </c>
      <c r="U49" s="115">
        <v>2764472</v>
      </c>
      <c r="V49" s="115">
        <v>517972</v>
      </c>
      <c r="W49" s="115">
        <v>1636445</v>
      </c>
      <c r="X49" s="115">
        <v>1955823</v>
      </c>
      <c r="Y49" s="115">
        <v>319378</v>
      </c>
      <c r="Z49" s="115">
        <v>46399</v>
      </c>
      <c r="AA49" s="115">
        <v>55286</v>
      </c>
      <c r="AB49" s="115">
        <v>4766694</v>
      </c>
      <c r="AC49" s="115">
        <v>4821980</v>
      </c>
      <c r="AD49" s="114">
        <v>0</v>
      </c>
      <c r="AE49" s="115">
        <v>177672</v>
      </c>
      <c r="AF49" s="115">
        <v>440</v>
      </c>
      <c r="AG49" s="114" t="s">
        <v>253</v>
      </c>
    </row>
    <row r="50" spans="1:33" ht="14.25" x14ac:dyDescent="0.2">
      <c r="A50" s="101" t="s">
        <v>256</v>
      </c>
      <c r="B50" s="101" t="s">
        <v>114</v>
      </c>
      <c r="C50" s="102">
        <v>27292</v>
      </c>
      <c r="D50" s="98">
        <v>0</v>
      </c>
      <c r="E50" s="102">
        <v>27292</v>
      </c>
      <c r="F50" s="103"/>
      <c r="G50" s="102">
        <v>9431</v>
      </c>
      <c r="H50" s="102">
        <v>0</v>
      </c>
      <c r="I50" s="102">
        <v>9431</v>
      </c>
      <c r="J50" s="116"/>
      <c r="K50" s="106">
        <v>0</v>
      </c>
      <c r="L50" s="103"/>
      <c r="M50" s="106">
        <v>36723</v>
      </c>
      <c r="N50" s="103"/>
      <c r="O50" s="106">
        <v>0</v>
      </c>
      <c r="P50" s="106">
        <v>36723</v>
      </c>
      <c r="Q50" s="117"/>
      <c r="R50" s="113"/>
      <c r="S50" s="114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4"/>
      <c r="AE50" s="115"/>
      <c r="AF50" s="115"/>
      <c r="AG50" s="123"/>
    </row>
    <row r="51" spans="1:33" ht="14.25" x14ac:dyDescent="0.2">
      <c r="A51" s="101" t="s">
        <v>209</v>
      </c>
      <c r="B51" s="101" t="s">
        <v>210</v>
      </c>
      <c r="C51" s="102">
        <v>190</v>
      </c>
      <c r="D51" s="102">
        <v>0</v>
      </c>
      <c r="E51" s="102">
        <v>190</v>
      </c>
      <c r="F51" s="103">
        <v>0.266666666666667</v>
      </c>
      <c r="G51" s="102">
        <v>0</v>
      </c>
      <c r="H51" s="102">
        <v>0</v>
      </c>
      <c r="I51" s="102">
        <v>0</v>
      </c>
      <c r="J51" s="116">
        <v>0</v>
      </c>
      <c r="K51" s="106">
        <v>0</v>
      </c>
      <c r="L51" s="103">
        <v>0</v>
      </c>
      <c r="M51" s="106">
        <v>190</v>
      </c>
      <c r="N51" s="103">
        <v>0.266666666666667</v>
      </c>
      <c r="O51" s="106">
        <v>0</v>
      </c>
      <c r="P51" s="106">
        <v>190</v>
      </c>
      <c r="Q51" s="117">
        <v>0.266666666666667</v>
      </c>
      <c r="R51" s="104">
        <v>6</v>
      </c>
      <c r="S51" s="101" t="s">
        <v>151</v>
      </c>
      <c r="T51" s="106">
        <v>150</v>
      </c>
      <c r="U51" s="106">
        <v>150</v>
      </c>
      <c r="V51" s="106">
        <v>0</v>
      </c>
      <c r="W51" s="106">
        <v>0</v>
      </c>
      <c r="X51" s="106">
        <v>0</v>
      </c>
      <c r="Y51" s="106">
        <v>0</v>
      </c>
      <c r="Z51" s="106">
        <v>0</v>
      </c>
      <c r="AA51" s="106">
        <v>0</v>
      </c>
      <c r="AB51" s="106">
        <v>150</v>
      </c>
      <c r="AC51" s="106">
        <v>150</v>
      </c>
      <c r="AD51" s="101" t="s">
        <v>211</v>
      </c>
      <c r="AE51" s="106">
        <v>4038</v>
      </c>
      <c r="AF51" s="106">
        <v>10</v>
      </c>
      <c r="AG51" s="105" t="s">
        <v>151</v>
      </c>
    </row>
    <row r="52" spans="1:33" ht="14.25" x14ac:dyDescent="0.2">
      <c r="A52" s="101" t="s">
        <v>212</v>
      </c>
      <c r="B52" s="101" t="s">
        <v>213</v>
      </c>
      <c r="C52" s="102">
        <v>30661</v>
      </c>
      <c r="D52" s="102">
        <v>0</v>
      </c>
      <c r="E52" s="102">
        <v>30661</v>
      </c>
      <c r="F52" s="103">
        <v>-2.2128933580656701E-3</v>
      </c>
      <c r="G52" s="102">
        <v>157242</v>
      </c>
      <c r="H52" s="102">
        <v>0</v>
      </c>
      <c r="I52" s="102">
        <v>157242</v>
      </c>
      <c r="J52" s="116">
        <v>2.7134719899665601E-2</v>
      </c>
      <c r="K52" s="106">
        <v>0</v>
      </c>
      <c r="L52" s="103">
        <v>0</v>
      </c>
      <c r="M52" s="106">
        <v>187903</v>
      </c>
      <c r="N52" s="103">
        <v>2.2228629560922E-2</v>
      </c>
      <c r="O52" s="106">
        <v>0</v>
      </c>
      <c r="P52" s="106">
        <v>187903</v>
      </c>
      <c r="Q52" s="117">
        <v>2.2228629560922E-2</v>
      </c>
      <c r="R52" s="104">
        <v>6</v>
      </c>
      <c r="S52" s="101" t="s">
        <v>151</v>
      </c>
      <c r="T52" s="106">
        <v>30729</v>
      </c>
      <c r="U52" s="106">
        <v>30729</v>
      </c>
      <c r="V52" s="106">
        <v>0</v>
      </c>
      <c r="W52" s="106">
        <v>153088</v>
      </c>
      <c r="X52" s="106">
        <v>153088</v>
      </c>
      <c r="Y52" s="106">
        <v>0</v>
      </c>
      <c r="Z52" s="106">
        <v>0</v>
      </c>
      <c r="AA52" s="106">
        <v>0</v>
      </c>
      <c r="AB52" s="106">
        <v>183817</v>
      </c>
      <c r="AC52" s="106">
        <v>183817</v>
      </c>
      <c r="AD52" s="101" t="s">
        <v>214</v>
      </c>
      <c r="AE52" s="106">
        <v>4038</v>
      </c>
      <c r="AF52" s="106">
        <v>10</v>
      </c>
      <c r="AG52" s="107"/>
    </row>
    <row r="53" spans="1:33" ht="14.25" x14ac:dyDescent="0.2">
      <c r="A53" s="101" t="s">
        <v>215</v>
      </c>
      <c r="B53" s="101" t="s">
        <v>216</v>
      </c>
      <c r="C53" s="102">
        <v>0</v>
      </c>
      <c r="D53" s="102">
        <v>0</v>
      </c>
      <c r="E53" s="102">
        <v>0</v>
      </c>
      <c r="F53" s="103">
        <v>0</v>
      </c>
      <c r="G53" s="102">
        <v>0</v>
      </c>
      <c r="H53" s="102">
        <v>0</v>
      </c>
      <c r="I53" s="102">
        <v>0</v>
      </c>
      <c r="J53" s="116">
        <v>0</v>
      </c>
      <c r="K53" s="106">
        <v>0</v>
      </c>
      <c r="L53" s="103">
        <v>0</v>
      </c>
      <c r="M53" s="106">
        <v>0</v>
      </c>
      <c r="N53" s="103">
        <v>0</v>
      </c>
      <c r="O53" s="106">
        <v>0</v>
      </c>
      <c r="P53" s="106">
        <v>0</v>
      </c>
      <c r="Q53" s="117">
        <v>0</v>
      </c>
      <c r="R53" s="104">
        <v>6</v>
      </c>
      <c r="S53" s="101" t="s">
        <v>151</v>
      </c>
      <c r="T53" s="106">
        <v>0</v>
      </c>
      <c r="U53" s="106">
        <v>0</v>
      </c>
      <c r="V53" s="106">
        <v>0</v>
      </c>
      <c r="W53" s="106">
        <v>0</v>
      </c>
      <c r="X53" s="106">
        <v>0</v>
      </c>
      <c r="Y53" s="106">
        <v>0</v>
      </c>
      <c r="Z53" s="106">
        <v>0</v>
      </c>
      <c r="AA53" s="106">
        <v>0</v>
      </c>
      <c r="AB53" s="106">
        <v>0</v>
      </c>
      <c r="AC53" s="106">
        <v>0</v>
      </c>
      <c r="AD53" s="101" t="s">
        <v>217</v>
      </c>
      <c r="AE53" s="106">
        <v>4038</v>
      </c>
      <c r="AF53" s="106">
        <v>10</v>
      </c>
      <c r="AG53" s="107"/>
    </row>
    <row r="54" spans="1:33" ht="14.25" x14ac:dyDescent="0.2">
      <c r="A54" s="101" t="s">
        <v>218</v>
      </c>
      <c r="B54" s="101" t="s">
        <v>219</v>
      </c>
      <c r="C54" s="102">
        <v>3420</v>
      </c>
      <c r="D54" s="102">
        <v>0</v>
      </c>
      <c r="E54" s="102">
        <v>3420</v>
      </c>
      <c r="F54" s="103">
        <v>7.8184110970996201E-2</v>
      </c>
      <c r="G54" s="102">
        <v>0</v>
      </c>
      <c r="H54" s="102">
        <v>0</v>
      </c>
      <c r="I54" s="102">
        <v>0</v>
      </c>
      <c r="J54" s="116">
        <v>0</v>
      </c>
      <c r="K54" s="106">
        <v>0</v>
      </c>
      <c r="L54" s="103">
        <v>0</v>
      </c>
      <c r="M54" s="106">
        <v>3420</v>
      </c>
      <c r="N54" s="103">
        <v>7.8184110970996201E-2</v>
      </c>
      <c r="O54" s="106">
        <v>0</v>
      </c>
      <c r="P54" s="106">
        <v>3420</v>
      </c>
      <c r="Q54" s="117">
        <v>7.8184110970996201E-2</v>
      </c>
      <c r="R54" s="104">
        <v>6</v>
      </c>
      <c r="S54" s="101" t="s">
        <v>151</v>
      </c>
      <c r="T54" s="106">
        <v>3172</v>
      </c>
      <c r="U54" s="106">
        <v>3172</v>
      </c>
      <c r="V54" s="106">
        <v>0</v>
      </c>
      <c r="W54" s="106">
        <v>0</v>
      </c>
      <c r="X54" s="106">
        <v>0</v>
      </c>
      <c r="Y54" s="106">
        <v>0</v>
      </c>
      <c r="Z54" s="106">
        <v>0</v>
      </c>
      <c r="AA54" s="106">
        <v>0</v>
      </c>
      <c r="AB54" s="106">
        <v>3172</v>
      </c>
      <c r="AC54" s="106">
        <v>3172</v>
      </c>
      <c r="AD54" s="101" t="s">
        <v>220</v>
      </c>
      <c r="AE54" s="106">
        <v>4038</v>
      </c>
      <c r="AF54" s="106">
        <v>10</v>
      </c>
      <c r="AG54" s="107"/>
    </row>
    <row r="55" spans="1:33" ht="14.25" x14ac:dyDescent="0.2">
      <c r="A55" s="101" t="s">
        <v>221</v>
      </c>
      <c r="B55" s="101" t="s">
        <v>222</v>
      </c>
      <c r="C55" s="102">
        <v>1954</v>
      </c>
      <c r="D55" s="102">
        <v>0</v>
      </c>
      <c r="E55" s="102">
        <v>1954</v>
      </c>
      <c r="F55" s="103">
        <v>-0.14932520679146699</v>
      </c>
      <c r="G55" s="102">
        <v>0</v>
      </c>
      <c r="H55" s="102">
        <v>0</v>
      </c>
      <c r="I55" s="102">
        <v>0</v>
      </c>
      <c r="J55" s="116">
        <v>0</v>
      </c>
      <c r="K55" s="106">
        <v>0</v>
      </c>
      <c r="L55" s="103">
        <v>0</v>
      </c>
      <c r="M55" s="106">
        <v>1954</v>
      </c>
      <c r="N55" s="103">
        <v>-0.14932520679146699</v>
      </c>
      <c r="O55" s="106">
        <v>0</v>
      </c>
      <c r="P55" s="106">
        <v>1954</v>
      </c>
      <c r="Q55" s="117">
        <v>-0.14932520679146699</v>
      </c>
      <c r="R55" s="104">
        <v>6</v>
      </c>
      <c r="S55" s="101" t="s">
        <v>151</v>
      </c>
      <c r="T55" s="106">
        <v>2297</v>
      </c>
      <c r="U55" s="106">
        <v>2297</v>
      </c>
      <c r="V55" s="106">
        <v>0</v>
      </c>
      <c r="W55" s="106">
        <v>0</v>
      </c>
      <c r="X55" s="106">
        <v>0</v>
      </c>
      <c r="Y55" s="106">
        <v>0</v>
      </c>
      <c r="Z55" s="106">
        <v>0</v>
      </c>
      <c r="AA55" s="106">
        <v>0</v>
      </c>
      <c r="AB55" s="106">
        <v>2297</v>
      </c>
      <c r="AC55" s="106">
        <v>2297</v>
      </c>
      <c r="AD55" s="101" t="s">
        <v>223</v>
      </c>
      <c r="AE55" s="106">
        <v>4038</v>
      </c>
      <c r="AF55" s="106">
        <v>10</v>
      </c>
      <c r="AG55" s="108"/>
    </row>
    <row r="56" spans="1:33" ht="14.25" x14ac:dyDescent="0.2">
      <c r="A56" s="109" t="s">
        <v>224</v>
      </c>
      <c r="B56" s="110"/>
      <c r="C56" s="111">
        <f>SUM(C50:C55)</f>
        <v>63517</v>
      </c>
      <c r="D56" s="111">
        <f>SUM(D50:D55)</f>
        <v>0</v>
      </c>
      <c r="E56" s="111">
        <f>SUM(E50:E55)</f>
        <v>63517</v>
      </c>
      <c r="F56" s="112"/>
      <c r="G56" s="111">
        <f>SUM(G50:G55)</f>
        <v>166673</v>
      </c>
      <c r="H56" s="111"/>
      <c r="I56" s="111">
        <f>SUM(I50:I55)</f>
        <v>166673</v>
      </c>
      <c r="J56" s="118"/>
      <c r="K56" s="119"/>
      <c r="L56" s="112"/>
      <c r="M56" s="111">
        <f>SUM(M50:M55)</f>
        <v>230190</v>
      </c>
      <c r="N56" s="112"/>
      <c r="O56" s="119"/>
      <c r="P56" s="111">
        <f>SUM(P50:P55)</f>
        <v>230190</v>
      </c>
      <c r="Q56" s="120"/>
      <c r="R56" s="113">
        <v>0</v>
      </c>
      <c r="S56" s="114">
        <v>0</v>
      </c>
      <c r="T56" s="115">
        <v>36348</v>
      </c>
      <c r="U56" s="115">
        <v>36348</v>
      </c>
      <c r="V56" s="115">
        <v>0</v>
      </c>
      <c r="W56" s="115">
        <v>153088</v>
      </c>
      <c r="X56" s="115">
        <v>153088</v>
      </c>
      <c r="Y56" s="115">
        <v>0</v>
      </c>
      <c r="Z56" s="115">
        <v>0</v>
      </c>
      <c r="AA56" s="115">
        <v>0</v>
      </c>
      <c r="AB56" s="115">
        <v>189436</v>
      </c>
      <c r="AC56" s="115">
        <v>189436</v>
      </c>
      <c r="AD56" s="114">
        <v>0</v>
      </c>
      <c r="AE56" s="115">
        <v>20190</v>
      </c>
      <c r="AF56" s="115">
        <v>50</v>
      </c>
      <c r="AG56" s="114" t="s">
        <v>253</v>
      </c>
    </row>
    <row r="57" spans="1:33" ht="14.25" x14ac:dyDescent="0.2">
      <c r="A57" s="109" t="s">
        <v>254</v>
      </c>
      <c r="B57" s="110"/>
      <c r="C57" s="111">
        <f>C49+C56</f>
        <v>2261243</v>
      </c>
      <c r="D57" s="111"/>
      <c r="E57" s="111">
        <f>E49+E56</f>
        <v>2750249</v>
      </c>
      <c r="F57" s="112"/>
      <c r="G57" s="111">
        <f>G49+G56</f>
        <v>1792169</v>
      </c>
      <c r="H57" s="111"/>
      <c r="I57" s="111">
        <f>I49+I56</f>
        <v>2083223</v>
      </c>
      <c r="J57" s="118"/>
      <c r="K57" s="119"/>
      <c r="L57" s="112"/>
      <c r="M57" s="111">
        <f>M49+M56</f>
        <v>4888811</v>
      </c>
      <c r="N57" s="112"/>
      <c r="O57" s="119"/>
      <c r="P57" s="111">
        <f>P49+P56</f>
        <v>4943565</v>
      </c>
      <c r="Q57" s="120"/>
      <c r="R57" s="113">
        <v>0</v>
      </c>
      <c r="S57" s="114">
        <v>0</v>
      </c>
      <c r="T57" s="115">
        <v>2282848</v>
      </c>
      <c r="U57" s="115">
        <v>2800820</v>
      </c>
      <c r="V57" s="115">
        <v>517972</v>
      </c>
      <c r="W57" s="115">
        <v>1789533</v>
      </c>
      <c r="X57" s="115">
        <v>2108911</v>
      </c>
      <c r="Y57" s="115">
        <v>319378</v>
      </c>
      <c r="Z57" s="115">
        <v>46399</v>
      </c>
      <c r="AA57" s="115">
        <v>55286</v>
      </c>
      <c r="AB57" s="115">
        <v>4956130</v>
      </c>
      <c r="AC57" s="115">
        <v>5011416</v>
      </c>
      <c r="AD57" s="114">
        <v>0</v>
      </c>
      <c r="AE57" s="115">
        <v>197862</v>
      </c>
      <c r="AF57" s="115">
        <v>490</v>
      </c>
      <c r="AG57" s="114">
        <v>0</v>
      </c>
    </row>
    <row r="62" spans="1:33" x14ac:dyDescent="0.2">
      <c r="I62" s="124"/>
    </row>
  </sheetData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9973E-3961-48D0-AAEF-ECE1082A3522}">
  <sheetPr>
    <pageSetUpPr fitToPage="1"/>
  </sheetPr>
  <dimension ref="A1:AG57"/>
  <sheetViews>
    <sheetView zoomScaleNormal="16686" zoomScaleSheetLayoutView="12540" workbookViewId="0">
      <pane xSplit="2" ySplit="4" topLeftCell="C21" activePane="bottomRight" state="frozen"/>
      <selection pane="topRight" activeCell="C1" sqref="C1"/>
      <selection pane="bottomLeft" activeCell="A5" sqref="A5"/>
      <selection pane="bottomRight" activeCell="C50" sqref="C50:Q50"/>
    </sheetView>
  </sheetViews>
  <sheetFormatPr defaultRowHeight="12.75" x14ac:dyDescent="0.2"/>
  <cols>
    <col min="1" max="1" width="35.5703125" style="98" customWidth="1"/>
    <col min="2" max="2" width="5.85546875" style="98" bestFit="1" customWidth="1"/>
    <col min="3" max="17" width="15.7109375" style="98" customWidth="1"/>
    <col min="18" max="18" width="9.42578125" style="98" hidden="1" customWidth="1"/>
    <col min="19" max="19" width="15.28515625" style="98" hidden="1" customWidth="1"/>
    <col min="20" max="20" width="6.7109375" style="98" hidden="1" customWidth="1"/>
    <col min="21" max="21" width="30.140625" style="98" hidden="1" customWidth="1"/>
    <col min="22" max="22" width="22.85546875" style="98" hidden="1" customWidth="1"/>
    <col min="23" max="23" width="25.85546875" style="98" hidden="1" customWidth="1"/>
    <col min="24" max="24" width="29" style="98" hidden="1" customWidth="1"/>
    <col min="25" max="25" width="22.140625" style="98" hidden="1" customWidth="1"/>
    <col min="26" max="26" width="24.7109375" style="98" hidden="1" customWidth="1"/>
    <col min="27" max="27" width="19.28515625" style="98" hidden="1" customWidth="1"/>
    <col min="28" max="28" width="18.140625" style="98" hidden="1" customWidth="1"/>
    <col min="29" max="29" width="20.28515625" style="98" hidden="1" customWidth="1"/>
    <col min="30" max="30" width="15.5703125" style="98" hidden="1" customWidth="1"/>
    <col min="31" max="31" width="32.42578125" style="98" hidden="1" customWidth="1"/>
    <col min="32" max="32" width="9.85546875" style="98" hidden="1" customWidth="1"/>
    <col min="33" max="33" width="0" style="98" hidden="1" customWidth="1"/>
    <col min="34" max="16384" width="9.140625" style="98"/>
  </cols>
  <sheetData>
    <row r="1" spans="1:33" ht="15.75" x14ac:dyDescent="0.25">
      <c r="A1" s="97" t="s">
        <v>255</v>
      </c>
    </row>
    <row r="4" spans="1:33" ht="57" x14ac:dyDescent="0.2">
      <c r="A4" s="99" t="s">
        <v>49</v>
      </c>
      <c r="B4" s="99" t="s">
        <v>50</v>
      </c>
      <c r="C4" s="99" t="s">
        <v>229</v>
      </c>
      <c r="D4" s="99" t="s">
        <v>230</v>
      </c>
      <c r="E4" s="99" t="s">
        <v>231</v>
      </c>
      <c r="F4" s="99" t="s">
        <v>232</v>
      </c>
      <c r="G4" s="99" t="s">
        <v>233</v>
      </c>
      <c r="H4" s="99" t="s">
        <v>234</v>
      </c>
      <c r="I4" s="99" t="s">
        <v>235</v>
      </c>
      <c r="J4" s="99" t="s">
        <v>236</v>
      </c>
      <c r="K4" s="99" t="s">
        <v>237</v>
      </c>
      <c r="L4" s="99" t="s">
        <v>238</v>
      </c>
      <c r="M4" s="99" t="s">
        <v>239</v>
      </c>
      <c r="N4" s="99" t="s">
        <v>240</v>
      </c>
      <c r="O4" s="99" t="s">
        <v>241</v>
      </c>
      <c r="P4" s="99" t="s">
        <v>60</v>
      </c>
      <c r="Q4" s="99" t="s">
        <v>61</v>
      </c>
      <c r="R4" s="100" t="s">
        <v>62</v>
      </c>
      <c r="S4" s="100" t="s">
        <v>63</v>
      </c>
      <c r="T4" s="100" t="s">
        <v>64</v>
      </c>
      <c r="U4" s="100" t="s">
        <v>242</v>
      </c>
      <c r="V4" s="100" t="s">
        <v>243</v>
      </c>
      <c r="W4" s="100" t="s">
        <v>244</v>
      </c>
      <c r="X4" s="100" t="s">
        <v>245</v>
      </c>
      <c r="Y4" s="100" t="s">
        <v>246</v>
      </c>
      <c r="Z4" s="100" t="s">
        <v>247</v>
      </c>
      <c r="AA4" s="100" t="s">
        <v>67</v>
      </c>
      <c r="AB4" s="100" t="s">
        <v>248</v>
      </c>
      <c r="AC4" s="100" t="s">
        <v>249</v>
      </c>
      <c r="AD4" s="100" t="s">
        <v>70</v>
      </c>
      <c r="AE4" s="100" t="s">
        <v>71</v>
      </c>
      <c r="AF4" s="100" t="s">
        <v>251</v>
      </c>
      <c r="AG4" s="100" t="s">
        <v>250</v>
      </c>
    </row>
    <row r="5" spans="1:33" ht="14.25" x14ac:dyDescent="0.2">
      <c r="A5" s="101" t="s">
        <v>72</v>
      </c>
      <c r="B5" s="101" t="s">
        <v>73</v>
      </c>
      <c r="C5" s="102">
        <v>134995</v>
      </c>
      <c r="D5" s="102">
        <v>7760</v>
      </c>
      <c r="E5" s="102">
        <v>142755</v>
      </c>
      <c r="F5" s="103">
        <v>-2.0495121516103804E-2</v>
      </c>
      <c r="G5" s="102">
        <v>1558</v>
      </c>
      <c r="H5" s="102">
        <v>0</v>
      </c>
      <c r="I5" s="102">
        <v>1558</v>
      </c>
      <c r="J5" s="103">
        <v>-0.224875621890547</v>
      </c>
      <c r="K5" s="102">
        <v>68</v>
      </c>
      <c r="L5" s="121">
        <v>1.6153846153846199</v>
      </c>
      <c r="M5" s="102">
        <v>144381</v>
      </c>
      <c r="N5" s="103">
        <v>-2.2987183477919601E-2</v>
      </c>
      <c r="O5" s="102">
        <v>2612</v>
      </c>
      <c r="P5" s="102">
        <v>146993</v>
      </c>
      <c r="Q5" s="103">
        <v>-3.1353994372359993E-2</v>
      </c>
      <c r="R5" s="104">
        <v>4</v>
      </c>
      <c r="S5" s="105" t="s">
        <v>75</v>
      </c>
      <c r="T5" s="101" t="s">
        <v>75</v>
      </c>
      <c r="U5" s="106">
        <v>138344</v>
      </c>
      <c r="V5" s="106">
        <v>145742</v>
      </c>
      <c r="W5" s="106">
        <v>7398</v>
      </c>
      <c r="X5" s="106">
        <v>2010</v>
      </c>
      <c r="Y5" s="106">
        <v>2010</v>
      </c>
      <c r="Z5" s="106">
        <v>0</v>
      </c>
      <c r="AA5" s="106">
        <v>26</v>
      </c>
      <c r="AB5" s="106">
        <v>3973</v>
      </c>
      <c r="AC5" s="106">
        <v>147778</v>
      </c>
      <c r="AD5" s="106">
        <v>151751</v>
      </c>
      <c r="AE5" s="101" t="s">
        <v>76</v>
      </c>
      <c r="AF5" s="106">
        <v>30</v>
      </c>
      <c r="AG5" s="106">
        <v>20190</v>
      </c>
    </row>
    <row r="6" spans="1:33" ht="14.25" x14ac:dyDescent="0.2">
      <c r="A6" s="101" t="s">
        <v>77</v>
      </c>
      <c r="B6" s="101" t="s">
        <v>78</v>
      </c>
      <c r="C6" s="102">
        <v>17125</v>
      </c>
      <c r="D6" s="102">
        <v>50</v>
      </c>
      <c r="E6" s="102">
        <v>17175</v>
      </c>
      <c r="F6" s="103">
        <v>-9.4013150305686903E-3</v>
      </c>
      <c r="G6" s="102">
        <v>0</v>
      </c>
      <c r="H6" s="102">
        <v>0</v>
      </c>
      <c r="I6" s="102">
        <v>0</v>
      </c>
      <c r="J6" s="103">
        <v>0</v>
      </c>
      <c r="K6" s="102">
        <v>0</v>
      </c>
      <c r="L6" s="121">
        <v>0</v>
      </c>
      <c r="M6" s="102">
        <v>17175</v>
      </c>
      <c r="N6" s="103">
        <v>-9.4013150305686903E-3</v>
      </c>
      <c r="O6" s="102">
        <v>3714</v>
      </c>
      <c r="P6" s="102">
        <v>20889</v>
      </c>
      <c r="Q6" s="103">
        <v>-0.14441941429449101</v>
      </c>
      <c r="R6" s="104">
        <v>5</v>
      </c>
      <c r="S6" s="107"/>
      <c r="T6" s="101" t="s">
        <v>75</v>
      </c>
      <c r="U6" s="106">
        <v>17200</v>
      </c>
      <c r="V6" s="106">
        <v>17338</v>
      </c>
      <c r="W6" s="106">
        <v>138</v>
      </c>
      <c r="X6" s="106">
        <v>0</v>
      </c>
      <c r="Y6" s="106">
        <v>0</v>
      </c>
      <c r="Z6" s="106">
        <v>0</v>
      </c>
      <c r="AA6" s="106">
        <v>0</v>
      </c>
      <c r="AB6" s="106">
        <v>7077</v>
      </c>
      <c r="AC6" s="106">
        <v>17338</v>
      </c>
      <c r="AD6" s="106">
        <v>24415</v>
      </c>
      <c r="AE6" s="101" t="s">
        <v>79</v>
      </c>
      <c r="AF6" s="106">
        <v>30</v>
      </c>
      <c r="AG6" s="106">
        <v>20190</v>
      </c>
    </row>
    <row r="7" spans="1:33" ht="14.25" x14ac:dyDescent="0.2">
      <c r="A7" s="101" t="s">
        <v>80</v>
      </c>
      <c r="B7" s="101" t="s">
        <v>81</v>
      </c>
      <c r="C7" s="102">
        <v>96960</v>
      </c>
      <c r="D7" s="102">
        <v>10</v>
      </c>
      <c r="E7" s="102">
        <v>96970</v>
      </c>
      <c r="F7" s="103">
        <v>4.3608342839923403E-2</v>
      </c>
      <c r="G7" s="102">
        <v>275</v>
      </c>
      <c r="H7" s="102">
        <v>0</v>
      </c>
      <c r="I7" s="102">
        <v>275</v>
      </c>
      <c r="J7" s="103">
        <v>-0.33090024330900203</v>
      </c>
      <c r="K7" s="102">
        <v>0</v>
      </c>
      <c r="L7" s="121">
        <v>0</v>
      </c>
      <c r="M7" s="102">
        <v>97245</v>
      </c>
      <c r="N7" s="103">
        <v>4.1959090957794494E-2</v>
      </c>
      <c r="O7" s="102">
        <v>0</v>
      </c>
      <c r="P7" s="102">
        <v>97245</v>
      </c>
      <c r="Q7" s="103">
        <v>3.7523472174803701E-2</v>
      </c>
      <c r="R7" s="104">
        <v>4</v>
      </c>
      <c r="S7" s="107"/>
      <c r="T7" s="101" t="s">
        <v>75</v>
      </c>
      <c r="U7" s="106">
        <v>92918</v>
      </c>
      <c r="V7" s="106">
        <v>92918</v>
      </c>
      <c r="W7" s="106">
        <v>0</v>
      </c>
      <c r="X7" s="106">
        <v>411</v>
      </c>
      <c r="Y7" s="106">
        <v>411</v>
      </c>
      <c r="Z7" s="106">
        <v>0</v>
      </c>
      <c r="AA7" s="106">
        <v>0</v>
      </c>
      <c r="AB7" s="106">
        <v>399</v>
      </c>
      <c r="AC7" s="106">
        <v>93329</v>
      </c>
      <c r="AD7" s="106">
        <v>93728</v>
      </c>
      <c r="AE7" s="101" t="s">
        <v>82</v>
      </c>
      <c r="AF7" s="106">
        <v>30</v>
      </c>
      <c r="AG7" s="106">
        <v>20190</v>
      </c>
    </row>
    <row r="8" spans="1:33" ht="14.25" x14ac:dyDescent="0.2">
      <c r="A8" s="101" t="s">
        <v>83</v>
      </c>
      <c r="B8" s="101" t="s">
        <v>84</v>
      </c>
      <c r="C8" s="102">
        <v>1374331</v>
      </c>
      <c r="D8" s="102">
        <v>125754</v>
      </c>
      <c r="E8" s="102">
        <v>1500085</v>
      </c>
      <c r="F8" s="103">
        <v>1.34791849927101E-2</v>
      </c>
      <c r="G8" s="102">
        <v>818658</v>
      </c>
      <c r="H8" s="102">
        <v>35644</v>
      </c>
      <c r="I8" s="102">
        <v>854302</v>
      </c>
      <c r="J8" s="103">
        <v>6.3469419257178999E-2</v>
      </c>
      <c r="K8" s="102">
        <v>88179</v>
      </c>
      <c r="L8" s="121">
        <v>0.25957404259574002</v>
      </c>
      <c r="M8" s="102">
        <v>2442566</v>
      </c>
      <c r="N8" s="103">
        <v>3.7863024478458705E-2</v>
      </c>
      <c r="O8" s="102">
        <v>29148</v>
      </c>
      <c r="P8" s="102">
        <v>2471714</v>
      </c>
      <c r="Q8" s="103">
        <v>3.7800548771143097E-2</v>
      </c>
      <c r="R8" s="104">
        <v>2</v>
      </c>
      <c r="S8" s="107"/>
      <c r="T8" s="101" t="s">
        <v>75</v>
      </c>
      <c r="U8" s="106">
        <v>1370360</v>
      </c>
      <c r="V8" s="106">
        <v>1480134</v>
      </c>
      <c r="W8" s="106">
        <v>109774</v>
      </c>
      <c r="X8" s="106">
        <v>771102</v>
      </c>
      <c r="Y8" s="106">
        <v>803316</v>
      </c>
      <c r="Z8" s="106">
        <v>32214</v>
      </c>
      <c r="AA8" s="106">
        <v>70007</v>
      </c>
      <c r="AB8" s="106">
        <v>28228</v>
      </c>
      <c r="AC8" s="106">
        <v>2353457</v>
      </c>
      <c r="AD8" s="106">
        <v>2381685</v>
      </c>
      <c r="AE8" s="101" t="s">
        <v>85</v>
      </c>
      <c r="AF8" s="106">
        <v>30</v>
      </c>
      <c r="AG8" s="106">
        <v>20190</v>
      </c>
    </row>
    <row r="9" spans="1:33" ht="14.25" x14ac:dyDescent="0.2">
      <c r="A9" s="101" t="s">
        <v>86</v>
      </c>
      <c r="B9" s="101" t="s">
        <v>87</v>
      </c>
      <c r="C9" s="102">
        <v>2281</v>
      </c>
      <c r="D9" s="102">
        <v>42</v>
      </c>
      <c r="E9" s="102">
        <v>2323</v>
      </c>
      <c r="F9" s="103">
        <v>5.8796718322698296E-2</v>
      </c>
      <c r="G9" s="102">
        <v>0</v>
      </c>
      <c r="H9" s="102">
        <v>0</v>
      </c>
      <c r="I9" s="102">
        <v>0</v>
      </c>
      <c r="J9" s="103">
        <v>0</v>
      </c>
      <c r="K9" s="102">
        <v>0</v>
      </c>
      <c r="L9" s="121">
        <v>0</v>
      </c>
      <c r="M9" s="102">
        <v>2323</v>
      </c>
      <c r="N9" s="103">
        <v>5.8796718322698296E-2</v>
      </c>
      <c r="O9" s="102">
        <v>3596</v>
      </c>
      <c r="P9" s="102">
        <v>5919</v>
      </c>
      <c r="Q9" s="103">
        <v>4.3915343915343907E-2</v>
      </c>
      <c r="R9" s="104">
        <v>5</v>
      </c>
      <c r="S9" s="107"/>
      <c r="T9" s="101" t="s">
        <v>75</v>
      </c>
      <c r="U9" s="106">
        <v>2160</v>
      </c>
      <c r="V9" s="106">
        <v>2194</v>
      </c>
      <c r="W9" s="106">
        <v>34</v>
      </c>
      <c r="X9" s="106">
        <v>0</v>
      </c>
      <c r="Y9" s="106">
        <v>0</v>
      </c>
      <c r="Z9" s="106">
        <v>0</v>
      </c>
      <c r="AA9" s="106">
        <v>0</v>
      </c>
      <c r="AB9" s="106">
        <v>3476</v>
      </c>
      <c r="AC9" s="106">
        <v>2194</v>
      </c>
      <c r="AD9" s="106">
        <v>5670</v>
      </c>
      <c r="AE9" s="101" t="s">
        <v>88</v>
      </c>
      <c r="AF9" s="106">
        <v>30</v>
      </c>
      <c r="AG9" s="106">
        <v>20190</v>
      </c>
    </row>
    <row r="10" spans="1:33" ht="14.25" x14ac:dyDescent="0.2">
      <c r="A10" s="101" t="s">
        <v>89</v>
      </c>
      <c r="B10" s="101" t="s">
        <v>90</v>
      </c>
      <c r="C10" s="102">
        <v>460026</v>
      </c>
      <c r="D10" s="102">
        <v>175618</v>
      </c>
      <c r="E10" s="102">
        <v>635644</v>
      </c>
      <c r="F10" s="103">
        <v>2.9711515855346104E-3</v>
      </c>
      <c r="G10" s="102">
        <v>18104</v>
      </c>
      <c r="H10" s="102">
        <v>288</v>
      </c>
      <c r="I10" s="102">
        <v>18392</v>
      </c>
      <c r="J10" s="103">
        <v>1.6132596685082899E-2</v>
      </c>
      <c r="K10" s="102">
        <v>0</v>
      </c>
      <c r="L10" s="121">
        <v>-1</v>
      </c>
      <c r="M10" s="102">
        <v>654036</v>
      </c>
      <c r="N10" s="103">
        <v>3.3335225346430202E-3</v>
      </c>
      <c r="O10" s="102">
        <v>56651</v>
      </c>
      <c r="P10" s="102">
        <v>710687</v>
      </c>
      <c r="Q10" s="103">
        <v>7.4907535125311297E-3</v>
      </c>
      <c r="R10" s="104">
        <v>3</v>
      </c>
      <c r="S10" s="107"/>
      <c r="T10" s="101" t="s">
        <v>75</v>
      </c>
      <c r="U10" s="106">
        <v>459205</v>
      </c>
      <c r="V10" s="106">
        <v>633761</v>
      </c>
      <c r="W10" s="106">
        <v>174556</v>
      </c>
      <c r="X10" s="106">
        <v>17972</v>
      </c>
      <c r="Y10" s="106">
        <v>18100</v>
      </c>
      <c r="Z10" s="106">
        <v>128</v>
      </c>
      <c r="AA10" s="106">
        <v>2</v>
      </c>
      <c r="AB10" s="106">
        <v>53540</v>
      </c>
      <c r="AC10" s="106">
        <v>651863</v>
      </c>
      <c r="AD10" s="106">
        <v>705403</v>
      </c>
      <c r="AE10" s="101" t="s">
        <v>91</v>
      </c>
      <c r="AF10" s="106">
        <v>30</v>
      </c>
      <c r="AG10" s="106">
        <v>20190</v>
      </c>
    </row>
    <row r="11" spans="1:33" ht="14.25" x14ac:dyDescent="0.2">
      <c r="A11" s="101" t="s">
        <v>92</v>
      </c>
      <c r="B11" s="101" t="s">
        <v>93</v>
      </c>
      <c r="C11" s="102">
        <v>37461</v>
      </c>
      <c r="D11" s="102">
        <v>522</v>
      </c>
      <c r="E11" s="102">
        <v>37983</v>
      </c>
      <c r="F11" s="103">
        <v>-1.7460810181592401E-2</v>
      </c>
      <c r="G11" s="102">
        <v>0</v>
      </c>
      <c r="H11" s="102">
        <v>0</v>
      </c>
      <c r="I11" s="102">
        <v>0</v>
      </c>
      <c r="J11" s="103">
        <v>0</v>
      </c>
      <c r="K11" s="102">
        <v>8561</v>
      </c>
      <c r="L11" s="121">
        <v>-0.16101528812230503</v>
      </c>
      <c r="M11" s="102">
        <v>46544</v>
      </c>
      <c r="N11" s="103">
        <v>-4.7439728214154098E-2</v>
      </c>
      <c r="O11" s="102">
        <v>4011</v>
      </c>
      <c r="P11" s="102">
        <v>50555</v>
      </c>
      <c r="Q11" s="103">
        <v>-5.4905406415912697E-2</v>
      </c>
      <c r="R11" s="104">
        <v>5</v>
      </c>
      <c r="S11" s="107"/>
      <c r="T11" s="101" t="s">
        <v>75</v>
      </c>
      <c r="U11" s="106">
        <v>38294</v>
      </c>
      <c r="V11" s="106">
        <v>38658</v>
      </c>
      <c r="W11" s="106">
        <v>364</v>
      </c>
      <c r="X11" s="106">
        <v>0</v>
      </c>
      <c r="Y11" s="106">
        <v>0</v>
      </c>
      <c r="Z11" s="106">
        <v>0</v>
      </c>
      <c r="AA11" s="106">
        <v>10204</v>
      </c>
      <c r="AB11" s="106">
        <v>4630</v>
      </c>
      <c r="AC11" s="106">
        <v>48862</v>
      </c>
      <c r="AD11" s="106">
        <v>53492</v>
      </c>
      <c r="AE11" s="101" t="s">
        <v>94</v>
      </c>
      <c r="AF11" s="106">
        <v>30</v>
      </c>
      <c r="AG11" s="106">
        <v>20190</v>
      </c>
    </row>
    <row r="12" spans="1:33" ht="14.25" x14ac:dyDescent="0.2">
      <c r="A12" s="101" t="s">
        <v>95</v>
      </c>
      <c r="B12" s="101" t="s">
        <v>96</v>
      </c>
      <c r="C12" s="102">
        <v>5336</v>
      </c>
      <c r="D12" s="102">
        <v>168</v>
      </c>
      <c r="E12" s="102">
        <v>5504</v>
      </c>
      <c r="F12" s="103">
        <v>9.09256228405165E-4</v>
      </c>
      <c r="G12" s="102">
        <v>0</v>
      </c>
      <c r="H12" s="102">
        <v>0</v>
      </c>
      <c r="I12" s="102">
        <v>0</v>
      </c>
      <c r="J12" s="103">
        <v>0</v>
      </c>
      <c r="K12" s="102">
        <v>0</v>
      </c>
      <c r="L12" s="121">
        <v>0</v>
      </c>
      <c r="M12" s="102">
        <v>5504</v>
      </c>
      <c r="N12" s="103">
        <v>9.09256228405165E-4</v>
      </c>
      <c r="O12" s="102">
        <v>5428</v>
      </c>
      <c r="P12" s="102">
        <v>10932</v>
      </c>
      <c r="Q12" s="103">
        <v>-1.11261872455902E-2</v>
      </c>
      <c r="R12" s="104">
        <v>5</v>
      </c>
      <c r="S12" s="107"/>
      <c r="T12" s="101" t="s">
        <v>75</v>
      </c>
      <c r="U12" s="106">
        <v>5333</v>
      </c>
      <c r="V12" s="106">
        <v>5499</v>
      </c>
      <c r="W12" s="106">
        <v>166</v>
      </c>
      <c r="X12" s="106">
        <v>0</v>
      </c>
      <c r="Y12" s="106">
        <v>0</v>
      </c>
      <c r="Z12" s="106">
        <v>0</v>
      </c>
      <c r="AA12" s="106">
        <v>0</v>
      </c>
      <c r="AB12" s="106">
        <v>5556</v>
      </c>
      <c r="AC12" s="106">
        <v>5499</v>
      </c>
      <c r="AD12" s="106">
        <v>11055</v>
      </c>
      <c r="AE12" s="101" t="s">
        <v>97</v>
      </c>
      <c r="AF12" s="106">
        <v>30</v>
      </c>
      <c r="AG12" s="106">
        <v>20190</v>
      </c>
    </row>
    <row r="13" spans="1:33" ht="14.25" x14ac:dyDescent="0.2">
      <c r="A13" s="101" t="s">
        <v>98</v>
      </c>
      <c r="B13" s="101" t="s">
        <v>99</v>
      </c>
      <c r="C13" s="102">
        <v>40436</v>
      </c>
      <c r="D13" s="102">
        <v>2476</v>
      </c>
      <c r="E13" s="102">
        <v>42912</v>
      </c>
      <c r="F13" s="103">
        <v>5.1945186674184296E-2</v>
      </c>
      <c r="G13" s="102">
        <v>0</v>
      </c>
      <c r="H13" s="102">
        <v>0</v>
      </c>
      <c r="I13" s="102">
        <v>0</v>
      </c>
      <c r="J13" s="103">
        <v>0</v>
      </c>
      <c r="K13" s="102">
        <v>13837</v>
      </c>
      <c r="L13" s="121">
        <v>9.4039351851851901E-4</v>
      </c>
      <c r="M13" s="102">
        <v>56749</v>
      </c>
      <c r="N13" s="103">
        <v>3.9035465148213898E-2</v>
      </c>
      <c r="O13" s="102">
        <v>1768</v>
      </c>
      <c r="P13" s="102">
        <v>58517</v>
      </c>
      <c r="Q13" s="103">
        <v>3.5672023186815102E-3</v>
      </c>
      <c r="R13" s="104">
        <v>5</v>
      </c>
      <c r="S13" s="107"/>
      <c r="T13" s="101" t="s">
        <v>75</v>
      </c>
      <c r="U13" s="106">
        <v>38977</v>
      </c>
      <c r="V13" s="106">
        <v>40793</v>
      </c>
      <c r="W13" s="106">
        <v>1816</v>
      </c>
      <c r="X13" s="106">
        <v>0</v>
      </c>
      <c r="Y13" s="106">
        <v>0</v>
      </c>
      <c r="Z13" s="106">
        <v>0</v>
      </c>
      <c r="AA13" s="106">
        <v>13824</v>
      </c>
      <c r="AB13" s="106">
        <v>3692</v>
      </c>
      <c r="AC13" s="106">
        <v>54617</v>
      </c>
      <c r="AD13" s="106">
        <v>58309</v>
      </c>
      <c r="AE13" s="101" t="s">
        <v>100</v>
      </c>
      <c r="AF13" s="106">
        <v>30</v>
      </c>
      <c r="AG13" s="106">
        <v>20190</v>
      </c>
    </row>
    <row r="14" spans="1:33" ht="14.25" x14ac:dyDescent="0.2">
      <c r="A14" s="101" t="s">
        <v>101</v>
      </c>
      <c r="B14" s="101" t="s">
        <v>102</v>
      </c>
      <c r="C14" s="102">
        <v>33762</v>
      </c>
      <c r="D14" s="102">
        <v>386</v>
      </c>
      <c r="E14" s="102">
        <v>34148</v>
      </c>
      <c r="F14" s="103">
        <v>1.1043671354552202E-2</v>
      </c>
      <c r="G14" s="102">
        <v>0</v>
      </c>
      <c r="H14" s="102">
        <v>0</v>
      </c>
      <c r="I14" s="102">
        <v>0</v>
      </c>
      <c r="J14" s="103">
        <v>0</v>
      </c>
      <c r="K14" s="102">
        <v>0</v>
      </c>
      <c r="L14" s="121">
        <v>0</v>
      </c>
      <c r="M14" s="102">
        <v>34148</v>
      </c>
      <c r="N14" s="103">
        <v>1.1043671354552202E-2</v>
      </c>
      <c r="O14" s="102">
        <v>969</v>
      </c>
      <c r="P14" s="102">
        <v>35117</v>
      </c>
      <c r="Q14" s="103">
        <v>4.60579013617119E-3</v>
      </c>
      <c r="R14" s="104">
        <v>5</v>
      </c>
      <c r="S14" s="107"/>
      <c r="T14" s="101" t="s">
        <v>75</v>
      </c>
      <c r="U14" s="106">
        <v>33519</v>
      </c>
      <c r="V14" s="106">
        <v>33775</v>
      </c>
      <c r="W14" s="106">
        <v>256</v>
      </c>
      <c r="X14" s="106">
        <v>0</v>
      </c>
      <c r="Y14" s="106">
        <v>0</v>
      </c>
      <c r="Z14" s="106">
        <v>0</v>
      </c>
      <c r="AA14" s="106">
        <v>0</v>
      </c>
      <c r="AB14" s="106">
        <v>1181</v>
      </c>
      <c r="AC14" s="106">
        <v>33775</v>
      </c>
      <c r="AD14" s="106">
        <v>34956</v>
      </c>
      <c r="AE14" s="101" t="s">
        <v>103</v>
      </c>
      <c r="AF14" s="106">
        <v>30</v>
      </c>
      <c r="AG14" s="106">
        <v>20190</v>
      </c>
    </row>
    <row r="15" spans="1:33" ht="14.25" x14ac:dyDescent="0.2">
      <c r="A15" s="101" t="s">
        <v>104</v>
      </c>
      <c r="B15" s="101" t="s">
        <v>105</v>
      </c>
      <c r="C15" s="102">
        <v>39940</v>
      </c>
      <c r="D15" s="102">
        <v>2694</v>
      </c>
      <c r="E15" s="102">
        <v>42634</v>
      </c>
      <c r="F15" s="103">
        <v>-7.1943229064629202E-2</v>
      </c>
      <c r="G15" s="102">
        <v>0</v>
      </c>
      <c r="H15" s="102">
        <v>0</v>
      </c>
      <c r="I15" s="102">
        <v>0</v>
      </c>
      <c r="J15" s="103">
        <v>0</v>
      </c>
      <c r="K15" s="102">
        <v>5121</v>
      </c>
      <c r="L15" s="121">
        <v>-0.124316005471956</v>
      </c>
      <c r="M15" s="102">
        <v>47755</v>
      </c>
      <c r="N15" s="103">
        <v>-7.7857377334079991E-2</v>
      </c>
      <c r="O15" s="102">
        <v>13763</v>
      </c>
      <c r="P15" s="102">
        <v>61518</v>
      </c>
      <c r="Q15" s="103">
        <v>-5.1248438487993701E-2</v>
      </c>
      <c r="R15" s="104">
        <v>5</v>
      </c>
      <c r="S15" s="107"/>
      <c r="T15" s="101" t="s">
        <v>75</v>
      </c>
      <c r="U15" s="106">
        <v>42143</v>
      </c>
      <c r="V15" s="106">
        <v>45939</v>
      </c>
      <c r="W15" s="106">
        <v>3796</v>
      </c>
      <c r="X15" s="106">
        <v>0</v>
      </c>
      <c r="Y15" s="106">
        <v>0</v>
      </c>
      <c r="Z15" s="106">
        <v>0</v>
      </c>
      <c r="AA15" s="106">
        <v>5848</v>
      </c>
      <c r="AB15" s="106">
        <v>13054</v>
      </c>
      <c r="AC15" s="106">
        <v>51787</v>
      </c>
      <c r="AD15" s="106">
        <v>64841</v>
      </c>
      <c r="AE15" s="101" t="s">
        <v>106</v>
      </c>
      <c r="AF15" s="106">
        <v>30</v>
      </c>
      <c r="AG15" s="106">
        <v>20190</v>
      </c>
    </row>
    <row r="16" spans="1:33" ht="14.25" x14ac:dyDescent="0.2">
      <c r="A16" s="101" t="s">
        <v>107</v>
      </c>
      <c r="B16" s="101" t="s">
        <v>108</v>
      </c>
      <c r="C16" s="102">
        <v>264178</v>
      </c>
      <c r="D16" s="102">
        <v>3282</v>
      </c>
      <c r="E16" s="102">
        <v>267460</v>
      </c>
      <c r="F16" s="103">
        <v>-8.8714638285887909E-3</v>
      </c>
      <c r="G16" s="102">
        <v>13606</v>
      </c>
      <c r="H16" s="102">
        <v>0</v>
      </c>
      <c r="I16" s="102">
        <v>13606</v>
      </c>
      <c r="J16" s="103">
        <v>-4.2707380567086499E-2</v>
      </c>
      <c r="K16" s="102">
        <v>0</v>
      </c>
      <c r="L16" s="121">
        <v>0</v>
      </c>
      <c r="M16" s="102">
        <v>281066</v>
      </c>
      <c r="N16" s="103">
        <v>-1.05644091006699E-2</v>
      </c>
      <c r="O16" s="102">
        <v>4659</v>
      </c>
      <c r="P16" s="102">
        <v>285725</v>
      </c>
      <c r="Q16" s="103">
        <v>-9.7113961604979801E-3</v>
      </c>
      <c r="R16" s="104">
        <v>4</v>
      </c>
      <c r="S16" s="107"/>
      <c r="T16" s="101" t="s">
        <v>75</v>
      </c>
      <c r="U16" s="106">
        <v>265498</v>
      </c>
      <c r="V16" s="106">
        <v>269854</v>
      </c>
      <c r="W16" s="106">
        <v>4356</v>
      </c>
      <c r="X16" s="106">
        <v>14213</v>
      </c>
      <c r="Y16" s="106">
        <v>14213</v>
      </c>
      <c r="Z16" s="106">
        <v>0</v>
      </c>
      <c r="AA16" s="106">
        <v>0</v>
      </c>
      <c r="AB16" s="106">
        <v>4460</v>
      </c>
      <c r="AC16" s="106">
        <v>284067</v>
      </c>
      <c r="AD16" s="106">
        <v>288527</v>
      </c>
      <c r="AE16" s="101" t="s">
        <v>109</v>
      </c>
      <c r="AF16" s="106">
        <v>30</v>
      </c>
      <c r="AG16" s="106">
        <v>20190</v>
      </c>
    </row>
    <row r="17" spans="1:33" ht="14.25" x14ac:dyDescent="0.2">
      <c r="A17" s="101" t="s">
        <v>110</v>
      </c>
      <c r="B17" s="101" t="s">
        <v>111</v>
      </c>
      <c r="C17" s="102">
        <v>4282</v>
      </c>
      <c r="D17" s="102">
        <v>26</v>
      </c>
      <c r="E17" s="102">
        <v>4308</v>
      </c>
      <c r="F17" s="103">
        <v>-8.9795055989858402E-2</v>
      </c>
      <c r="G17" s="102">
        <v>0</v>
      </c>
      <c r="H17" s="102">
        <v>0</v>
      </c>
      <c r="I17" s="102">
        <v>0</v>
      </c>
      <c r="J17" s="103">
        <v>-1</v>
      </c>
      <c r="K17" s="102">
        <v>0</v>
      </c>
      <c r="L17" s="121">
        <v>0</v>
      </c>
      <c r="M17" s="102">
        <v>4308</v>
      </c>
      <c r="N17" s="103">
        <v>-8.9987325728770592E-2</v>
      </c>
      <c r="O17" s="102">
        <v>6537</v>
      </c>
      <c r="P17" s="102">
        <v>10845</v>
      </c>
      <c r="Q17" s="103">
        <v>5.81520148307152E-2</v>
      </c>
      <c r="R17" s="104">
        <v>5</v>
      </c>
      <c r="S17" s="107"/>
      <c r="T17" s="101" t="s">
        <v>75</v>
      </c>
      <c r="U17" s="106">
        <v>4689</v>
      </c>
      <c r="V17" s="106">
        <v>4733</v>
      </c>
      <c r="W17" s="106">
        <v>44</v>
      </c>
      <c r="X17" s="106">
        <v>1</v>
      </c>
      <c r="Y17" s="106">
        <v>1</v>
      </c>
      <c r="Z17" s="106">
        <v>0</v>
      </c>
      <c r="AA17" s="106">
        <v>0</v>
      </c>
      <c r="AB17" s="106">
        <v>5515</v>
      </c>
      <c r="AC17" s="106">
        <v>4734</v>
      </c>
      <c r="AD17" s="106">
        <v>10249</v>
      </c>
      <c r="AE17" s="101" t="s">
        <v>112</v>
      </c>
      <c r="AF17" s="106">
        <v>30</v>
      </c>
      <c r="AG17" s="106">
        <v>20190</v>
      </c>
    </row>
    <row r="18" spans="1:33" ht="14.25" x14ac:dyDescent="0.2">
      <c r="A18" s="101" t="s">
        <v>257</v>
      </c>
      <c r="B18" s="101" t="s">
        <v>114</v>
      </c>
      <c r="C18" s="102">
        <v>167396</v>
      </c>
      <c r="D18" s="102">
        <v>0</v>
      </c>
      <c r="E18" s="102">
        <v>167396</v>
      </c>
      <c r="F18" s="103"/>
      <c r="G18" s="102">
        <v>36893</v>
      </c>
      <c r="H18" s="102">
        <v>0</v>
      </c>
      <c r="I18" s="102">
        <v>36893</v>
      </c>
      <c r="J18" s="103"/>
      <c r="K18" s="102">
        <v>0</v>
      </c>
      <c r="L18" s="121"/>
      <c r="M18" s="102">
        <v>204289</v>
      </c>
      <c r="N18" s="103"/>
      <c r="O18" s="102">
        <v>193</v>
      </c>
      <c r="P18" s="102">
        <v>204482</v>
      </c>
      <c r="Q18" s="103"/>
      <c r="R18" s="104">
        <v>4</v>
      </c>
      <c r="S18" s="107"/>
      <c r="T18" s="101" t="s">
        <v>75</v>
      </c>
      <c r="U18" s="106">
        <v>201293</v>
      </c>
      <c r="V18" s="106">
        <v>201293</v>
      </c>
      <c r="W18" s="106">
        <v>0</v>
      </c>
      <c r="X18" s="106">
        <v>47247</v>
      </c>
      <c r="Y18" s="106">
        <v>47247</v>
      </c>
      <c r="Z18" s="106">
        <v>0</v>
      </c>
      <c r="AA18" s="106">
        <v>14</v>
      </c>
      <c r="AB18" s="106">
        <v>436</v>
      </c>
      <c r="AC18" s="106">
        <v>248554</v>
      </c>
      <c r="AD18" s="106">
        <v>248990</v>
      </c>
      <c r="AE18" s="101" t="s">
        <v>115</v>
      </c>
      <c r="AF18" s="106">
        <v>30</v>
      </c>
      <c r="AG18" s="106">
        <v>20190</v>
      </c>
    </row>
    <row r="19" spans="1:33" ht="14.25" x14ac:dyDescent="0.2">
      <c r="A19" s="101" t="s">
        <v>116</v>
      </c>
      <c r="B19" s="101" t="s">
        <v>117</v>
      </c>
      <c r="C19" s="102">
        <v>6072</v>
      </c>
      <c r="D19" s="102">
        <v>128</v>
      </c>
      <c r="E19" s="102">
        <v>6200</v>
      </c>
      <c r="F19" s="103">
        <v>0.32027257240204399</v>
      </c>
      <c r="G19" s="102">
        <v>0</v>
      </c>
      <c r="H19" s="102">
        <v>0</v>
      </c>
      <c r="I19" s="102">
        <v>0</v>
      </c>
      <c r="J19" s="103">
        <v>0</v>
      </c>
      <c r="K19" s="102">
        <v>0</v>
      </c>
      <c r="L19" s="121">
        <v>0</v>
      </c>
      <c r="M19" s="102">
        <v>6200</v>
      </c>
      <c r="N19" s="103">
        <v>0.32027257240204399</v>
      </c>
      <c r="O19" s="102">
        <v>4441</v>
      </c>
      <c r="P19" s="102">
        <v>10641</v>
      </c>
      <c r="Q19" s="103">
        <v>0.11892744479495301</v>
      </c>
      <c r="R19" s="104">
        <v>5</v>
      </c>
      <c r="S19" s="107"/>
      <c r="T19" s="101" t="s">
        <v>75</v>
      </c>
      <c r="U19" s="106">
        <v>4628</v>
      </c>
      <c r="V19" s="106">
        <v>4696</v>
      </c>
      <c r="W19" s="106">
        <v>68</v>
      </c>
      <c r="X19" s="106">
        <v>0</v>
      </c>
      <c r="Y19" s="106">
        <v>0</v>
      </c>
      <c r="Z19" s="106">
        <v>0</v>
      </c>
      <c r="AA19" s="106">
        <v>0</v>
      </c>
      <c r="AB19" s="106">
        <v>4814</v>
      </c>
      <c r="AC19" s="106">
        <v>4696</v>
      </c>
      <c r="AD19" s="106">
        <v>9510</v>
      </c>
      <c r="AE19" s="101" t="s">
        <v>118</v>
      </c>
      <c r="AF19" s="106">
        <v>30</v>
      </c>
      <c r="AG19" s="106">
        <v>20190</v>
      </c>
    </row>
    <row r="20" spans="1:33" ht="14.25" x14ac:dyDescent="0.2">
      <c r="A20" s="101" t="s">
        <v>119</v>
      </c>
      <c r="B20" s="101" t="s">
        <v>120</v>
      </c>
      <c r="C20" s="102">
        <v>103683</v>
      </c>
      <c r="D20" s="102">
        <v>20604</v>
      </c>
      <c r="E20" s="102">
        <v>124287</v>
      </c>
      <c r="F20" s="103">
        <v>1.5831630568042498E-2</v>
      </c>
      <c r="G20" s="102">
        <v>6</v>
      </c>
      <c r="H20" s="102">
        <v>0</v>
      </c>
      <c r="I20" s="102">
        <v>6</v>
      </c>
      <c r="J20" s="103">
        <v>0</v>
      </c>
      <c r="K20" s="102">
        <v>808</v>
      </c>
      <c r="L20" s="121">
        <v>0</v>
      </c>
      <c r="M20" s="102">
        <v>125101</v>
      </c>
      <c r="N20" s="103">
        <v>2.2484675112382502E-2</v>
      </c>
      <c r="O20" s="102">
        <v>610</v>
      </c>
      <c r="P20" s="102">
        <v>125711</v>
      </c>
      <c r="Q20" s="103">
        <v>2.2348186039703E-2</v>
      </c>
      <c r="R20" s="104">
        <v>4</v>
      </c>
      <c r="S20" s="107"/>
      <c r="T20" s="101" t="s">
        <v>75</v>
      </c>
      <c r="U20" s="106">
        <v>100362</v>
      </c>
      <c r="V20" s="106">
        <v>122350</v>
      </c>
      <c r="W20" s="106">
        <v>21988</v>
      </c>
      <c r="X20" s="106">
        <v>0</v>
      </c>
      <c r="Y20" s="106">
        <v>0</v>
      </c>
      <c r="Z20" s="106">
        <v>0</v>
      </c>
      <c r="AA20" s="106">
        <v>0</v>
      </c>
      <c r="AB20" s="106">
        <v>613</v>
      </c>
      <c r="AC20" s="106">
        <v>122350</v>
      </c>
      <c r="AD20" s="106">
        <v>122963</v>
      </c>
      <c r="AE20" s="101" t="s">
        <v>121</v>
      </c>
      <c r="AF20" s="106">
        <v>30</v>
      </c>
      <c r="AG20" s="106">
        <v>20190</v>
      </c>
    </row>
    <row r="21" spans="1:33" ht="14.25" x14ac:dyDescent="0.2">
      <c r="A21" s="101" t="s">
        <v>122</v>
      </c>
      <c r="B21" s="101" t="s">
        <v>123</v>
      </c>
      <c r="C21" s="102">
        <v>293849</v>
      </c>
      <c r="D21" s="102">
        <v>2566</v>
      </c>
      <c r="E21" s="102">
        <v>296415</v>
      </c>
      <c r="F21" s="103">
        <v>-2.9947703605767702E-2</v>
      </c>
      <c r="G21" s="102">
        <v>121104</v>
      </c>
      <c r="H21" s="102">
        <v>936</v>
      </c>
      <c r="I21" s="102">
        <v>122040</v>
      </c>
      <c r="J21" s="103">
        <v>0.15569276224206699</v>
      </c>
      <c r="K21" s="102">
        <v>117</v>
      </c>
      <c r="L21" s="121">
        <v>0.88709677419354793</v>
      </c>
      <c r="M21" s="102">
        <v>418572</v>
      </c>
      <c r="N21" s="103">
        <v>1.7861181294029801E-2</v>
      </c>
      <c r="O21" s="102">
        <v>547</v>
      </c>
      <c r="P21" s="102">
        <v>419119</v>
      </c>
      <c r="Q21" s="103">
        <v>1.7573036872300499E-2</v>
      </c>
      <c r="R21" s="104">
        <v>3</v>
      </c>
      <c r="S21" s="107"/>
      <c r="T21" s="101" t="s">
        <v>75</v>
      </c>
      <c r="U21" s="106">
        <v>304166</v>
      </c>
      <c r="V21" s="106">
        <v>305566</v>
      </c>
      <c r="W21" s="106">
        <v>1400</v>
      </c>
      <c r="X21" s="106">
        <v>105183</v>
      </c>
      <c r="Y21" s="106">
        <v>105599</v>
      </c>
      <c r="Z21" s="106">
        <v>416</v>
      </c>
      <c r="AA21" s="106">
        <v>62</v>
      </c>
      <c r="AB21" s="106">
        <v>654</v>
      </c>
      <c r="AC21" s="106">
        <v>411227</v>
      </c>
      <c r="AD21" s="106">
        <v>411881</v>
      </c>
      <c r="AE21" s="101" t="s">
        <v>124</v>
      </c>
      <c r="AF21" s="106">
        <v>30</v>
      </c>
      <c r="AG21" s="106">
        <v>20190</v>
      </c>
    </row>
    <row r="22" spans="1:33" ht="14.25" x14ac:dyDescent="0.2">
      <c r="A22" s="101" t="s">
        <v>125</v>
      </c>
      <c r="B22" s="101" t="s">
        <v>126</v>
      </c>
      <c r="C22" s="102">
        <v>94981</v>
      </c>
      <c r="D22" s="102">
        <v>720</v>
      </c>
      <c r="E22" s="102">
        <v>95701</v>
      </c>
      <c r="F22" s="103">
        <v>-3.0031217059920498E-2</v>
      </c>
      <c r="G22" s="102">
        <v>509</v>
      </c>
      <c r="H22" s="102">
        <v>0</v>
      </c>
      <c r="I22" s="102">
        <v>509</v>
      </c>
      <c r="J22" s="103">
        <v>1.29279279279279</v>
      </c>
      <c r="K22" s="102">
        <v>19934</v>
      </c>
      <c r="L22" s="121">
        <v>-0.12412671910013601</v>
      </c>
      <c r="M22" s="102">
        <v>116144</v>
      </c>
      <c r="N22" s="103">
        <v>-4.5221751818816998E-2</v>
      </c>
      <c r="O22" s="102">
        <v>2499</v>
      </c>
      <c r="P22" s="102">
        <v>118643</v>
      </c>
      <c r="Q22" s="103">
        <v>-5.6141607000795499E-2</v>
      </c>
      <c r="R22" s="104">
        <v>4</v>
      </c>
      <c r="S22" s="107"/>
      <c r="T22" s="101" t="s">
        <v>75</v>
      </c>
      <c r="U22" s="106">
        <v>97306</v>
      </c>
      <c r="V22" s="106">
        <v>98664</v>
      </c>
      <c r="W22" s="106">
        <v>1358</v>
      </c>
      <c r="X22" s="106">
        <v>222</v>
      </c>
      <c r="Y22" s="106">
        <v>222</v>
      </c>
      <c r="Z22" s="106">
        <v>0</v>
      </c>
      <c r="AA22" s="106">
        <v>22759</v>
      </c>
      <c r="AB22" s="106">
        <v>4055</v>
      </c>
      <c r="AC22" s="106">
        <v>121645</v>
      </c>
      <c r="AD22" s="106">
        <v>125700</v>
      </c>
      <c r="AE22" s="101" t="s">
        <v>127</v>
      </c>
      <c r="AF22" s="106">
        <v>30</v>
      </c>
      <c r="AG22" s="106">
        <v>20190</v>
      </c>
    </row>
    <row r="23" spans="1:33" ht="14.25" x14ac:dyDescent="0.2">
      <c r="A23" s="101" t="s">
        <v>128</v>
      </c>
      <c r="B23" s="101" t="s">
        <v>129</v>
      </c>
      <c r="C23" s="102">
        <v>21801</v>
      </c>
      <c r="D23" s="102">
        <v>0</v>
      </c>
      <c r="E23" s="102">
        <v>21801</v>
      </c>
      <c r="F23" s="103">
        <v>5.5023228803716601E-2</v>
      </c>
      <c r="G23" s="102">
        <v>0</v>
      </c>
      <c r="H23" s="102">
        <v>0</v>
      </c>
      <c r="I23" s="102">
        <v>0</v>
      </c>
      <c r="J23" s="103">
        <v>0</v>
      </c>
      <c r="K23" s="102">
        <v>0</v>
      </c>
      <c r="L23" s="121">
        <v>0</v>
      </c>
      <c r="M23" s="102">
        <v>21801</v>
      </c>
      <c r="N23" s="103">
        <v>5.5023228803716601E-2</v>
      </c>
      <c r="O23" s="102">
        <v>162</v>
      </c>
      <c r="P23" s="102">
        <v>21963</v>
      </c>
      <c r="Q23" s="103">
        <v>6.6920291515790405E-3</v>
      </c>
      <c r="R23" s="104">
        <v>4</v>
      </c>
      <c r="S23" s="107"/>
      <c r="T23" s="101" t="s">
        <v>75</v>
      </c>
      <c r="U23" s="106">
        <v>20646</v>
      </c>
      <c r="V23" s="106">
        <v>20664</v>
      </c>
      <c r="W23" s="106">
        <v>18</v>
      </c>
      <c r="X23" s="106">
        <v>0</v>
      </c>
      <c r="Y23" s="106">
        <v>0</v>
      </c>
      <c r="Z23" s="106">
        <v>0</v>
      </c>
      <c r="AA23" s="106">
        <v>0</v>
      </c>
      <c r="AB23" s="106">
        <v>1153</v>
      </c>
      <c r="AC23" s="106">
        <v>20664</v>
      </c>
      <c r="AD23" s="106">
        <v>21817</v>
      </c>
      <c r="AE23" s="101" t="s">
        <v>130</v>
      </c>
      <c r="AF23" s="106">
        <v>30</v>
      </c>
      <c r="AG23" s="106">
        <v>20190</v>
      </c>
    </row>
    <row r="24" spans="1:33" ht="14.25" x14ac:dyDescent="0.2">
      <c r="A24" s="101" t="s">
        <v>131</v>
      </c>
      <c r="B24" s="101" t="s">
        <v>132</v>
      </c>
      <c r="C24" s="102">
        <v>49903</v>
      </c>
      <c r="D24" s="102">
        <v>304</v>
      </c>
      <c r="E24" s="102">
        <v>50207</v>
      </c>
      <c r="F24" s="103">
        <v>1.0180881672401E-2</v>
      </c>
      <c r="G24" s="102">
        <v>0</v>
      </c>
      <c r="H24" s="102">
        <v>0</v>
      </c>
      <c r="I24" s="102">
        <v>0</v>
      </c>
      <c r="J24" s="103">
        <v>0</v>
      </c>
      <c r="K24" s="102">
        <v>0</v>
      </c>
      <c r="L24" s="121">
        <v>0</v>
      </c>
      <c r="M24" s="102">
        <v>50207</v>
      </c>
      <c r="N24" s="103">
        <v>1.0180881672401E-2</v>
      </c>
      <c r="O24" s="102">
        <v>1017</v>
      </c>
      <c r="P24" s="102">
        <v>51224</v>
      </c>
      <c r="Q24" s="103">
        <v>-6.2501143871593598E-2</v>
      </c>
      <c r="R24" s="104">
        <v>5</v>
      </c>
      <c r="S24" s="107"/>
      <c r="T24" s="101" t="s">
        <v>75</v>
      </c>
      <c r="U24" s="106">
        <v>49267</v>
      </c>
      <c r="V24" s="106">
        <v>49701</v>
      </c>
      <c r="W24" s="106">
        <v>434</v>
      </c>
      <c r="X24" s="106">
        <v>0</v>
      </c>
      <c r="Y24" s="106">
        <v>0</v>
      </c>
      <c r="Z24" s="106">
        <v>0</v>
      </c>
      <c r="AA24" s="106">
        <v>0</v>
      </c>
      <c r="AB24" s="106">
        <v>4938</v>
      </c>
      <c r="AC24" s="106">
        <v>49701</v>
      </c>
      <c r="AD24" s="106">
        <v>54639</v>
      </c>
      <c r="AE24" s="101" t="s">
        <v>133</v>
      </c>
      <c r="AF24" s="106">
        <v>30</v>
      </c>
      <c r="AG24" s="106">
        <v>20190</v>
      </c>
    </row>
    <row r="25" spans="1:33" ht="14.25" x14ac:dyDescent="0.2">
      <c r="A25" s="101" t="s">
        <v>134</v>
      </c>
      <c r="B25" s="101" t="s">
        <v>135</v>
      </c>
      <c r="C25" s="102">
        <v>5567</v>
      </c>
      <c r="D25" s="102">
        <v>36</v>
      </c>
      <c r="E25" s="102">
        <v>5603</v>
      </c>
      <c r="F25" s="103">
        <v>-0.15324165029469503</v>
      </c>
      <c r="G25" s="102">
        <v>0</v>
      </c>
      <c r="H25" s="102">
        <v>0</v>
      </c>
      <c r="I25" s="102">
        <v>0</v>
      </c>
      <c r="J25" s="103">
        <v>0</v>
      </c>
      <c r="K25" s="102">
        <v>0</v>
      </c>
      <c r="L25" s="121">
        <v>0</v>
      </c>
      <c r="M25" s="102">
        <v>5603</v>
      </c>
      <c r="N25" s="103">
        <v>-0.15324165029469503</v>
      </c>
      <c r="O25" s="102">
        <v>3774</v>
      </c>
      <c r="P25" s="102">
        <v>9377</v>
      </c>
      <c r="Q25" s="103">
        <v>-7.1676071676071706E-2</v>
      </c>
      <c r="R25" s="104">
        <v>5</v>
      </c>
      <c r="S25" s="107"/>
      <c r="T25" s="101" t="s">
        <v>75</v>
      </c>
      <c r="U25" s="106">
        <v>6575</v>
      </c>
      <c r="V25" s="106">
        <v>6617</v>
      </c>
      <c r="W25" s="106">
        <v>42</v>
      </c>
      <c r="X25" s="106">
        <v>0</v>
      </c>
      <c r="Y25" s="106">
        <v>0</v>
      </c>
      <c r="Z25" s="106">
        <v>0</v>
      </c>
      <c r="AA25" s="106">
        <v>0</v>
      </c>
      <c r="AB25" s="106">
        <v>3484</v>
      </c>
      <c r="AC25" s="106">
        <v>6617</v>
      </c>
      <c r="AD25" s="106">
        <v>10101</v>
      </c>
      <c r="AE25" s="101" t="s">
        <v>136</v>
      </c>
      <c r="AF25" s="106">
        <v>30</v>
      </c>
      <c r="AG25" s="106">
        <v>20190</v>
      </c>
    </row>
    <row r="26" spans="1:33" ht="14.25" x14ac:dyDescent="0.2">
      <c r="A26" s="101" t="s">
        <v>137</v>
      </c>
      <c r="B26" s="101" t="s">
        <v>138</v>
      </c>
      <c r="C26" s="102">
        <v>41651</v>
      </c>
      <c r="D26" s="102">
        <v>402</v>
      </c>
      <c r="E26" s="102">
        <v>42053</v>
      </c>
      <c r="F26" s="103">
        <v>-2.77662181532344E-2</v>
      </c>
      <c r="G26" s="102">
        <v>0</v>
      </c>
      <c r="H26" s="102">
        <v>0</v>
      </c>
      <c r="I26" s="102">
        <v>0</v>
      </c>
      <c r="J26" s="103">
        <v>0</v>
      </c>
      <c r="K26" s="102">
        <v>0</v>
      </c>
      <c r="L26" s="121">
        <v>0</v>
      </c>
      <c r="M26" s="102">
        <v>42053</v>
      </c>
      <c r="N26" s="103">
        <v>-2.77662181532344E-2</v>
      </c>
      <c r="O26" s="102">
        <v>1116</v>
      </c>
      <c r="P26" s="102">
        <v>43169</v>
      </c>
      <c r="Q26" s="103">
        <v>-1.9666174633813999E-2</v>
      </c>
      <c r="R26" s="104">
        <v>5</v>
      </c>
      <c r="S26" s="107"/>
      <c r="T26" s="101" t="s">
        <v>75</v>
      </c>
      <c r="U26" s="106">
        <v>42998</v>
      </c>
      <c r="V26" s="106">
        <v>43254</v>
      </c>
      <c r="W26" s="106">
        <v>256</v>
      </c>
      <c r="X26" s="106">
        <v>0</v>
      </c>
      <c r="Y26" s="106">
        <v>0</v>
      </c>
      <c r="Z26" s="106">
        <v>0</v>
      </c>
      <c r="AA26" s="106">
        <v>0</v>
      </c>
      <c r="AB26" s="106">
        <v>781</v>
      </c>
      <c r="AC26" s="106">
        <v>43254</v>
      </c>
      <c r="AD26" s="106">
        <v>44035</v>
      </c>
      <c r="AE26" s="101" t="s">
        <v>139</v>
      </c>
      <c r="AF26" s="106">
        <v>30</v>
      </c>
      <c r="AG26" s="106">
        <v>20190</v>
      </c>
    </row>
    <row r="27" spans="1:33" ht="14.25" x14ac:dyDescent="0.2">
      <c r="A27" s="101" t="s">
        <v>140</v>
      </c>
      <c r="B27" s="101" t="s">
        <v>141</v>
      </c>
      <c r="C27" s="102">
        <v>158237</v>
      </c>
      <c r="D27" s="102">
        <v>294</v>
      </c>
      <c r="E27" s="102">
        <v>158531</v>
      </c>
      <c r="F27" s="103">
        <v>-2.05005900561635E-2</v>
      </c>
      <c r="G27" s="102">
        <v>6399</v>
      </c>
      <c r="H27" s="102">
        <v>0</v>
      </c>
      <c r="I27" s="102">
        <v>6399</v>
      </c>
      <c r="J27" s="103">
        <v>-0.43301435406698596</v>
      </c>
      <c r="K27" s="102">
        <v>0</v>
      </c>
      <c r="L27" s="121">
        <v>0</v>
      </c>
      <c r="M27" s="102">
        <v>164930</v>
      </c>
      <c r="N27" s="103">
        <v>-4.7390764432379398E-2</v>
      </c>
      <c r="O27" s="102">
        <v>1048</v>
      </c>
      <c r="P27" s="102">
        <v>165978</v>
      </c>
      <c r="Q27" s="103">
        <v>-5.2431463445267799E-2</v>
      </c>
      <c r="R27" s="104">
        <v>4</v>
      </c>
      <c r="S27" s="107"/>
      <c r="T27" s="101" t="s">
        <v>75</v>
      </c>
      <c r="U27" s="106">
        <v>161311</v>
      </c>
      <c r="V27" s="106">
        <v>161849</v>
      </c>
      <c r="W27" s="106">
        <v>538</v>
      </c>
      <c r="X27" s="106">
        <v>11286</v>
      </c>
      <c r="Y27" s="106">
        <v>11286</v>
      </c>
      <c r="Z27" s="106">
        <v>0</v>
      </c>
      <c r="AA27" s="106">
        <v>0</v>
      </c>
      <c r="AB27" s="106">
        <v>2027</v>
      </c>
      <c r="AC27" s="106">
        <v>173135</v>
      </c>
      <c r="AD27" s="106">
        <v>175162</v>
      </c>
      <c r="AE27" s="101" t="s">
        <v>142</v>
      </c>
      <c r="AF27" s="106">
        <v>30</v>
      </c>
      <c r="AG27" s="106">
        <v>20190</v>
      </c>
    </row>
    <row r="28" spans="1:33" ht="14.25" x14ac:dyDescent="0.2">
      <c r="A28" s="101" t="s">
        <v>143</v>
      </c>
      <c r="B28" s="101" t="s">
        <v>144</v>
      </c>
      <c r="C28" s="102">
        <v>25137</v>
      </c>
      <c r="D28" s="102">
        <v>390</v>
      </c>
      <c r="E28" s="102">
        <v>25527</v>
      </c>
      <c r="F28" s="103">
        <v>-8.0472605453694002E-2</v>
      </c>
      <c r="G28" s="102">
        <v>0</v>
      </c>
      <c r="H28" s="102">
        <v>0</v>
      </c>
      <c r="I28" s="102">
        <v>0</v>
      </c>
      <c r="J28" s="103">
        <v>0</v>
      </c>
      <c r="K28" s="102">
        <v>0</v>
      </c>
      <c r="L28" s="121">
        <v>0</v>
      </c>
      <c r="M28" s="102">
        <v>25527</v>
      </c>
      <c r="N28" s="103">
        <v>-8.0472605453694002E-2</v>
      </c>
      <c r="O28" s="102">
        <v>1756</v>
      </c>
      <c r="P28" s="102">
        <v>27283</v>
      </c>
      <c r="Q28" s="103">
        <v>-6.4015918213317799E-2</v>
      </c>
      <c r="R28" s="104">
        <v>5</v>
      </c>
      <c r="S28" s="107"/>
      <c r="T28" s="101" t="s">
        <v>75</v>
      </c>
      <c r="U28" s="106">
        <v>27575</v>
      </c>
      <c r="V28" s="106">
        <v>27761</v>
      </c>
      <c r="W28" s="106">
        <v>186</v>
      </c>
      <c r="X28" s="106">
        <v>0</v>
      </c>
      <c r="Y28" s="106">
        <v>0</v>
      </c>
      <c r="Z28" s="106">
        <v>0</v>
      </c>
      <c r="AA28" s="106">
        <v>0</v>
      </c>
      <c r="AB28" s="106">
        <v>1388</v>
      </c>
      <c r="AC28" s="106">
        <v>27761</v>
      </c>
      <c r="AD28" s="106">
        <v>29149</v>
      </c>
      <c r="AE28" s="101" t="s">
        <v>145</v>
      </c>
      <c r="AF28" s="106">
        <v>30</v>
      </c>
      <c r="AG28" s="106">
        <v>20190</v>
      </c>
    </row>
    <row r="29" spans="1:33" ht="14.25" x14ac:dyDescent="0.2">
      <c r="A29" s="101" t="s">
        <v>146</v>
      </c>
      <c r="B29" s="101" t="s">
        <v>147</v>
      </c>
      <c r="C29" s="102">
        <v>12016</v>
      </c>
      <c r="D29" s="102">
        <v>640</v>
      </c>
      <c r="E29" s="102">
        <v>12656</v>
      </c>
      <c r="F29" s="103">
        <v>0.11428068321887699</v>
      </c>
      <c r="G29" s="102">
        <v>0</v>
      </c>
      <c r="H29" s="102">
        <v>0</v>
      </c>
      <c r="I29" s="102">
        <v>0</v>
      </c>
      <c r="J29" s="103">
        <v>0</v>
      </c>
      <c r="K29" s="102">
        <v>0</v>
      </c>
      <c r="L29" s="121">
        <v>0</v>
      </c>
      <c r="M29" s="102">
        <v>12656</v>
      </c>
      <c r="N29" s="103">
        <v>0.11428068321887699</v>
      </c>
      <c r="O29" s="102">
        <v>4976</v>
      </c>
      <c r="P29" s="102">
        <v>17632</v>
      </c>
      <c r="Q29" s="103">
        <v>2.9786239925242403E-2</v>
      </c>
      <c r="R29" s="104">
        <v>5</v>
      </c>
      <c r="S29" s="107"/>
      <c r="T29" s="101" t="s">
        <v>75</v>
      </c>
      <c r="U29" s="106">
        <v>11250</v>
      </c>
      <c r="V29" s="106">
        <v>11358</v>
      </c>
      <c r="W29" s="106">
        <v>108</v>
      </c>
      <c r="X29" s="106">
        <v>0</v>
      </c>
      <c r="Y29" s="106">
        <v>0</v>
      </c>
      <c r="Z29" s="106">
        <v>0</v>
      </c>
      <c r="AA29" s="106">
        <v>0</v>
      </c>
      <c r="AB29" s="106">
        <v>5764</v>
      </c>
      <c r="AC29" s="106">
        <v>11358</v>
      </c>
      <c r="AD29" s="106">
        <v>17122</v>
      </c>
      <c r="AE29" s="101" t="s">
        <v>148</v>
      </c>
      <c r="AF29" s="106">
        <v>30</v>
      </c>
      <c r="AG29" s="106">
        <v>20190</v>
      </c>
    </row>
    <row r="30" spans="1:33" ht="14.25" x14ac:dyDescent="0.2">
      <c r="A30" s="101" t="s">
        <v>149</v>
      </c>
      <c r="B30" s="101" t="s">
        <v>150</v>
      </c>
      <c r="C30" s="102">
        <v>3264294</v>
      </c>
      <c r="D30" s="102">
        <v>1516562</v>
      </c>
      <c r="E30" s="102">
        <v>4780856</v>
      </c>
      <c r="F30" s="103">
        <v>-1.4872351964709899E-2</v>
      </c>
      <c r="G30" s="102">
        <v>4908181</v>
      </c>
      <c r="H30" s="102">
        <v>1280298</v>
      </c>
      <c r="I30" s="102">
        <v>6188479</v>
      </c>
      <c r="J30" s="103">
        <v>1.0480721689952101E-2</v>
      </c>
      <c r="K30" s="102">
        <v>0</v>
      </c>
      <c r="L30" s="121">
        <v>0</v>
      </c>
      <c r="M30" s="102">
        <v>10969335</v>
      </c>
      <c r="N30" s="103">
        <v>-7.2777299822798303E-4</v>
      </c>
      <c r="O30" s="102">
        <v>11086</v>
      </c>
      <c r="P30" s="102">
        <v>10980421</v>
      </c>
      <c r="Q30" s="103">
        <v>-4.9891215122800105E-4</v>
      </c>
      <c r="R30" s="104">
        <v>1</v>
      </c>
      <c r="S30" s="107"/>
      <c r="T30" s="101" t="s">
        <v>151</v>
      </c>
      <c r="U30" s="106">
        <v>3279776</v>
      </c>
      <c r="V30" s="106">
        <v>4853032</v>
      </c>
      <c r="W30" s="106">
        <v>1573256</v>
      </c>
      <c r="X30" s="106">
        <v>4823708</v>
      </c>
      <c r="Y30" s="106">
        <v>6124292</v>
      </c>
      <c r="Z30" s="106">
        <v>1300584</v>
      </c>
      <c r="AA30" s="106">
        <v>0</v>
      </c>
      <c r="AB30" s="106">
        <v>8578</v>
      </c>
      <c r="AC30" s="106">
        <v>10977324</v>
      </c>
      <c r="AD30" s="106">
        <v>10985902</v>
      </c>
      <c r="AE30" s="101" t="s">
        <v>152</v>
      </c>
      <c r="AF30" s="106">
        <v>30</v>
      </c>
      <c r="AG30" s="106">
        <v>20190</v>
      </c>
    </row>
    <row r="31" spans="1:33" ht="14.25" x14ac:dyDescent="0.2">
      <c r="A31" s="101" t="s">
        <v>153</v>
      </c>
      <c r="B31" s="101" t="s">
        <v>154</v>
      </c>
      <c r="C31" s="102">
        <v>10921</v>
      </c>
      <c r="D31" s="102">
        <v>0</v>
      </c>
      <c r="E31" s="102">
        <v>10921</v>
      </c>
      <c r="F31" s="103">
        <v>2.9214965601734002E-2</v>
      </c>
      <c r="G31" s="102">
        <v>49</v>
      </c>
      <c r="H31" s="102">
        <v>0</v>
      </c>
      <c r="I31" s="102">
        <v>49</v>
      </c>
      <c r="J31" s="103">
        <v>1.1304347826087</v>
      </c>
      <c r="K31" s="102">
        <v>0</v>
      </c>
      <c r="L31" s="121">
        <v>0</v>
      </c>
      <c r="M31" s="102">
        <v>10970</v>
      </c>
      <c r="N31" s="103">
        <v>3.1596765093097605E-2</v>
      </c>
      <c r="O31" s="102">
        <v>26</v>
      </c>
      <c r="P31" s="102">
        <v>10996</v>
      </c>
      <c r="Q31" s="103">
        <v>3.4041752868158699E-2</v>
      </c>
      <c r="R31" s="104">
        <v>5</v>
      </c>
      <c r="S31" s="107"/>
      <c r="T31" s="101" t="s">
        <v>75</v>
      </c>
      <c r="U31" s="106">
        <v>10611</v>
      </c>
      <c r="V31" s="106">
        <v>10611</v>
      </c>
      <c r="W31" s="106">
        <v>0</v>
      </c>
      <c r="X31" s="106">
        <v>23</v>
      </c>
      <c r="Y31" s="106">
        <v>23</v>
      </c>
      <c r="Z31" s="106">
        <v>0</v>
      </c>
      <c r="AA31" s="106">
        <v>0</v>
      </c>
      <c r="AB31" s="106">
        <v>0</v>
      </c>
      <c r="AC31" s="106">
        <v>10634</v>
      </c>
      <c r="AD31" s="106">
        <v>10634</v>
      </c>
      <c r="AE31" s="101" t="s">
        <v>155</v>
      </c>
      <c r="AF31" s="106">
        <v>30</v>
      </c>
      <c r="AG31" s="106">
        <v>20190</v>
      </c>
    </row>
    <row r="32" spans="1:33" ht="14.25" x14ac:dyDescent="0.2">
      <c r="A32" s="101" t="s">
        <v>156</v>
      </c>
      <c r="B32" s="101" t="s">
        <v>157</v>
      </c>
      <c r="C32" s="102">
        <v>15599</v>
      </c>
      <c r="D32" s="102">
        <v>48</v>
      </c>
      <c r="E32" s="102">
        <v>15647</v>
      </c>
      <c r="F32" s="103">
        <v>3.83568916318269E-2</v>
      </c>
      <c r="G32" s="102">
        <v>0</v>
      </c>
      <c r="H32" s="102">
        <v>0</v>
      </c>
      <c r="I32" s="102">
        <v>0</v>
      </c>
      <c r="J32" s="103">
        <v>0</v>
      </c>
      <c r="K32" s="102">
        <v>0</v>
      </c>
      <c r="L32" s="121">
        <v>0</v>
      </c>
      <c r="M32" s="102">
        <v>15647</v>
      </c>
      <c r="N32" s="103">
        <v>3.83568916318269E-2</v>
      </c>
      <c r="O32" s="102">
        <v>1418</v>
      </c>
      <c r="P32" s="102">
        <v>17065</v>
      </c>
      <c r="Q32" s="103">
        <v>4.9960007383252306E-2</v>
      </c>
      <c r="R32" s="104">
        <v>5</v>
      </c>
      <c r="S32" s="107"/>
      <c r="T32" s="101" t="s">
        <v>75</v>
      </c>
      <c r="U32" s="106">
        <v>15017</v>
      </c>
      <c r="V32" s="106">
        <v>15069</v>
      </c>
      <c r="W32" s="106">
        <v>52</v>
      </c>
      <c r="X32" s="106">
        <v>0</v>
      </c>
      <c r="Y32" s="106">
        <v>0</v>
      </c>
      <c r="Z32" s="106">
        <v>0</v>
      </c>
      <c r="AA32" s="106">
        <v>0</v>
      </c>
      <c r="AB32" s="106">
        <v>1184</v>
      </c>
      <c r="AC32" s="106">
        <v>15069</v>
      </c>
      <c r="AD32" s="106">
        <v>16253</v>
      </c>
      <c r="AE32" s="101" t="s">
        <v>158</v>
      </c>
      <c r="AF32" s="106">
        <v>30</v>
      </c>
      <c r="AG32" s="106">
        <v>20190</v>
      </c>
    </row>
    <row r="33" spans="1:33" ht="14.25" x14ac:dyDescent="0.2">
      <c r="A33" s="101" t="s">
        <v>159</v>
      </c>
      <c r="B33" s="101" t="s">
        <v>160</v>
      </c>
      <c r="C33" s="102">
        <v>3360</v>
      </c>
      <c r="D33" s="102">
        <v>6</v>
      </c>
      <c r="E33" s="102">
        <v>3366</v>
      </c>
      <c r="F33" s="103">
        <v>-5.8461538461538502E-2</v>
      </c>
      <c r="G33" s="102">
        <v>0</v>
      </c>
      <c r="H33" s="102">
        <v>0</v>
      </c>
      <c r="I33" s="102">
        <v>0</v>
      </c>
      <c r="J33" s="103">
        <v>0</v>
      </c>
      <c r="K33" s="102">
        <v>0</v>
      </c>
      <c r="L33" s="121">
        <v>0</v>
      </c>
      <c r="M33" s="102">
        <v>3366</v>
      </c>
      <c r="N33" s="103">
        <v>-5.8461538461538502E-2</v>
      </c>
      <c r="O33" s="102">
        <v>2763</v>
      </c>
      <c r="P33" s="102">
        <v>6129</v>
      </c>
      <c r="Q33" s="103">
        <v>-4.9767441860465104E-2</v>
      </c>
      <c r="R33" s="104">
        <v>5</v>
      </c>
      <c r="S33" s="107"/>
      <c r="T33" s="101" t="s">
        <v>75</v>
      </c>
      <c r="U33" s="106">
        <v>3569</v>
      </c>
      <c r="V33" s="106">
        <v>3575</v>
      </c>
      <c r="W33" s="106">
        <v>6</v>
      </c>
      <c r="X33" s="106">
        <v>0</v>
      </c>
      <c r="Y33" s="106">
        <v>0</v>
      </c>
      <c r="Z33" s="106">
        <v>0</v>
      </c>
      <c r="AA33" s="106">
        <v>0</v>
      </c>
      <c r="AB33" s="106">
        <v>2875</v>
      </c>
      <c r="AC33" s="106">
        <v>3575</v>
      </c>
      <c r="AD33" s="106">
        <v>6450</v>
      </c>
      <c r="AE33" s="101" t="s">
        <v>161</v>
      </c>
      <c r="AF33" s="106">
        <v>30</v>
      </c>
      <c r="AG33" s="106">
        <v>20190</v>
      </c>
    </row>
    <row r="34" spans="1:33" ht="14.25" x14ac:dyDescent="0.2">
      <c r="A34" s="101" t="s">
        <v>162</v>
      </c>
      <c r="B34" s="101" t="s">
        <v>163</v>
      </c>
      <c r="C34" s="102">
        <v>12924</v>
      </c>
      <c r="D34" s="102">
        <v>66</v>
      </c>
      <c r="E34" s="102">
        <v>12990</v>
      </c>
      <c r="F34" s="103">
        <v>-2.6966292134831499E-2</v>
      </c>
      <c r="G34" s="102">
        <v>0</v>
      </c>
      <c r="H34" s="102">
        <v>0</v>
      </c>
      <c r="I34" s="102">
        <v>0</v>
      </c>
      <c r="J34" s="103">
        <v>0</v>
      </c>
      <c r="K34" s="102">
        <v>0</v>
      </c>
      <c r="L34" s="121">
        <v>0</v>
      </c>
      <c r="M34" s="102">
        <v>12990</v>
      </c>
      <c r="N34" s="103">
        <v>-2.6966292134831499E-2</v>
      </c>
      <c r="O34" s="102">
        <v>3505</v>
      </c>
      <c r="P34" s="102">
        <v>16495</v>
      </c>
      <c r="Q34" s="103">
        <v>-5.34802318241809E-2</v>
      </c>
      <c r="R34" s="104">
        <v>5</v>
      </c>
      <c r="S34" s="107"/>
      <c r="T34" s="101" t="s">
        <v>75</v>
      </c>
      <c r="U34" s="106">
        <v>13294</v>
      </c>
      <c r="V34" s="106">
        <v>13350</v>
      </c>
      <c r="W34" s="106">
        <v>56</v>
      </c>
      <c r="X34" s="106">
        <v>0</v>
      </c>
      <c r="Y34" s="106">
        <v>0</v>
      </c>
      <c r="Z34" s="106">
        <v>0</v>
      </c>
      <c r="AA34" s="106">
        <v>0</v>
      </c>
      <c r="AB34" s="106">
        <v>4077</v>
      </c>
      <c r="AC34" s="106">
        <v>13350</v>
      </c>
      <c r="AD34" s="106">
        <v>17427</v>
      </c>
      <c r="AE34" s="101" t="s">
        <v>164</v>
      </c>
      <c r="AF34" s="106">
        <v>30</v>
      </c>
      <c r="AG34" s="106">
        <v>20190</v>
      </c>
    </row>
    <row r="35" spans="1:33" ht="14.25" x14ac:dyDescent="0.2">
      <c r="A35" s="101" t="s">
        <v>165</v>
      </c>
      <c r="B35" s="101" t="s">
        <v>166</v>
      </c>
      <c r="C35" s="102">
        <v>25764</v>
      </c>
      <c r="D35" s="102">
        <v>244</v>
      </c>
      <c r="E35" s="102">
        <v>26008</v>
      </c>
      <c r="F35" s="103">
        <v>5.9647979139504599E-2</v>
      </c>
      <c r="G35" s="102">
        <v>0</v>
      </c>
      <c r="H35" s="102">
        <v>0</v>
      </c>
      <c r="I35" s="102">
        <v>0</v>
      </c>
      <c r="J35" s="103">
        <v>0</v>
      </c>
      <c r="K35" s="102">
        <v>0</v>
      </c>
      <c r="L35" s="121">
        <v>0</v>
      </c>
      <c r="M35" s="102">
        <v>26008</v>
      </c>
      <c r="N35" s="103">
        <v>5.9647979139504599E-2</v>
      </c>
      <c r="O35" s="102">
        <v>3526</v>
      </c>
      <c r="P35" s="102">
        <v>29534</v>
      </c>
      <c r="Q35" s="103">
        <v>1.7298103992131101E-3</v>
      </c>
      <c r="R35" s="104">
        <v>5</v>
      </c>
      <c r="S35" s="107"/>
      <c r="T35" s="101" t="s">
        <v>75</v>
      </c>
      <c r="U35" s="106">
        <v>24392</v>
      </c>
      <c r="V35" s="106">
        <v>24544</v>
      </c>
      <c r="W35" s="106">
        <v>152</v>
      </c>
      <c r="X35" s="106">
        <v>0</v>
      </c>
      <c r="Y35" s="106">
        <v>0</v>
      </c>
      <c r="Z35" s="106">
        <v>0</v>
      </c>
      <c r="AA35" s="106">
        <v>0</v>
      </c>
      <c r="AB35" s="106">
        <v>4939</v>
      </c>
      <c r="AC35" s="106">
        <v>24544</v>
      </c>
      <c r="AD35" s="106">
        <v>29483</v>
      </c>
      <c r="AE35" s="101" t="s">
        <v>167</v>
      </c>
      <c r="AF35" s="106">
        <v>30</v>
      </c>
      <c r="AG35" s="106">
        <v>20190</v>
      </c>
    </row>
    <row r="36" spans="1:33" ht="14.25" x14ac:dyDescent="0.2">
      <c r="A36" s="101" t="s">
        <v>168</v>
      </c>
      <c r="B36" s="101" t="s">
        <v>169</v>
      </c>
      <c r="C36" s="102">
        <v>21048</v>
      </c>
      <c r="D36" s="102">
        <v>3746</v>
      </c>
      <c r="E36" s="102">
        <v>24794</v>
      </c>
      <c r="F36" s="103">
        <v>-4.4031462060456501E-2</v>
      </c>
      <c r="G36" s="102">
        <v>0</v>
      </c>
      <c r="H36" s="102">
        <v>0</v>
      </c>
      <c r="I36" s="102">
        <v>0</v>
      </c>
      <c r="J36" s="103">
        <v>0</v>
      </c>
      <c r="K36" s="102">
        <v>0</v>
      </c>
      <c r="L36" s="121">
        <v>0</v>
      </c>
      <c r="M36" s="102">
        <v>24794</v>
      </c>
      <c r="N36" s="103">
        <v>-4.4031462060456501E-2</v>
      </c>
      <c r="O36" s="102">
        <v>8918</v>
      </c>
      <c r="P36" s="102">
        <v>33712</v>
      </c>
      <c r="Q36" s="103">
        <v>-3.3375387085675001E-2</v>
      </c>
      <c r="R36" s="104">
        <v>5</v>
      </c>
      <c r="S36" s="107"/>
      <c r="T36" s="101" t="s">
        <v>75</v>
      </c>
      <c r="U36" s="106">
        <v>21954</v>
      </c>
      <c r="V36" s="106">
        <v>25936</v>
      </c>
      <c r="W36" s="106">
        <v>3982</v>
      </c>
      <c r="X36" s="106">
        <v>0</v>
      </c>
      <c r="Y36" s="106">
        <v>0</v>
      </c>
      <c r="Z36" s="106">
        <v>0</v>
      </c>
      <c r="AA36" s="106">
        <v>0</v>
      </c>
      <c r="AB36" s="106">
        <v>8940</v>
      </c>
      <c r="AC36" s="106">
        <v>25936</v>
      </c>
      <c r="AD36" s="106">
        <v>34876</v>
      </c>
      <c r="AE36" s="101" t="s">
        <v>170</v>
      </c>
      <c r="AF36" s="106">
        <v>30</v>
      </c>
      <c r="AG36" s="106">
        <v>20190</v>
      </c>
    </row>
    <row r="37" spans="1:33" ht="14.25" x14ac:dyDescent="0.2">
      <c r="A37" s="101" t="s">
        <v>171</v>
      </c>
      <c r="B37" s="101" t="s">
        <v>172</v>
      </c>
      <c r="C37" s="102">
        <v>995323</v>
      </c>
      <c r="D37" s="102">
        <v>22894</v>
      </c>
      <c r="E37" s="102">
        <v>1018217</v>
      </c>
      <c r="F37" s="103">
        <v>1.4139146491955799E-2</v>
      </c>
      <c r="G37" s="102">
        <v>540436</v>
      </c>
      <c r="H37" s="102">
        <v>18398</v>
      </c>
      <c r="I37" s="102">
        <v>558834</v>
      </c>
      <c r="J37" s="103">
        <v>-2.3092629238310302E-2</v>
      </c>
      <c r="K37" s="102">
        <v>102054</v>
      </c>
      <c r="L37" s="121">
        <v>0.34699857452088101</v>
      </c>
      <c r="M37" s="102">
        <v>1679105</v>
      </c>
      <c r="N37" s="103">
        <v>1.65126051183264E-2</v>
      </c>
      <c r="O37" s="102">
        <v>4389</v>
      </c>
      <c r="P37" s="102">
        <v>1683494</v>
      </c>
      <c r="Q37" s="103">
        <v>1.5093502293088401E-2</v>
      </c>
      <c r="R37" s="104">
        <v>2</v>
      </c>
      <c r="S37" s="107"/>
      <c r="T37" s="101" t="s">
        <v>75</v>
      </c>
      <c r="U37" s="106">
        <v>979383</v>
      </c>
      <c r="V37" s="106">
        <v>1004021</v>
      </c>
      <c r="W37" s="106">
        <v>24638</v>
      </c>
      <c r="X37" s="106">
        <v>547316</v>
      </c>
      <c r="Y37" s="106">
        <v>572044</v>
      </c>
      <c r="Z37" s="106">
        <v>24728</v>
      </c>
      <c r="AA37" s="106">
        <v>75764</v>
      </c>
      <c r="AB37" s="106">
        <v>6633</v>
      </c>
      <c r="AC37" s="106">
        <v>1651829</v>
      </c>
      <c r="AD37" s="106">
        <v>1658462</v>
      </c>
      <c r="AE37" s="101" t="s">
        <v>173</v>
      </c>
      <c r="AF37" s="106">
        <v>30</v>
      </c>
      <c r="AG37" s="106">
        <v>20190</v>
      </c>
    </row>
    <row r="38" spans="1:33" ht="14.25" x14ac:dyDescent="0.2">
      <c r="A38" s="101" t="s">
        <v>174</v>
      </c>
      <c r="B38" s="101" t="s">
        <v>175</v>
      </c>
      <c r="C38" s="102">
        <v>40121</v>
      </c>
      <c r="D38" s="102">
        <v>342</v>
      </c>
      <c r="E38" s="102">
        <v>40463</v>
      </c>
      <c r="F38" s="103">
        <v>-5.0899537916637295E-2</v>
      </c>
      <c r="G38" s="102">
        <v>0</v>
      </c>
      <c r="H38" s="102">
        <v>0</v>
      </c>
      <c r="I38" s="102">
        <v>0</v>
      </c>
      <c r="J38" s="103">
        <v>0</v>
      </c>
      <c r="K38" s="102">
        <v>0</v>
      </c>
      <c r="L38" s="121">
        <v>0</v>
      </c>
      <c r="M38" s="102">
        <v>40463</v>
      </c>
      <c r="N38" s="103">
        <v>-5.0899537916637295E-2</v>
      </c>
      <c r="O38" s="102">
        <v>3218</v>
      </c>
      <c r="P38" s="102">
        <v>43681</v>
      </c>
      <c r="Q38" s="103">
        <v>-0.104255100994566</v>
      </c>
      <c r="R38" s="104">
        <v>5</v>
      </c>
      <c r="S38" s="107"/>
      <c r="T38" s="101" t="s">
        <v>75</v>
      </c>
      <c r="U38" s="106">
        <v>42371</v>
      </c>
      <c r="V38" s="106">
        <v>42633</v>
      </c>
      <c r="W38" s="106">
        <v>262</v>
      </c>
      <c r="X38" s="106">
        <v>0</v>
      </c>
      <c r="Y38" s="106">
        <v>0</v>
      </c>
      <c r="Z38" s="106">
        <v>0</v>
      </c>
      <c r="AA38" s="106">
        <v>0</v>
      </c>
      <c r="AB38" s="106">
        <v>6132</v>
      </c>
      <c r="AC38" s="106">
        <v>42633</v>
      </c>
      <c r="AD38" s="106">
        <v>48765</v>
      </c>
      <c r="AE38" s="101" t="s">
        <v>176</v>
      </c>
      <c r="AF38" s="106">
        <v>30</v>
      </c>
      <c r="AG38" s="106">
        <v>20190</v>
      </c>
    </row>
    <row r="39" spans="1:33" ht="14.25" x14ac:dyDescent="0.2">
      <c r="A39" s="101" t="s">
        <v>177</v>
      </c>
      <c r="B39" s="101" t="s">
        <v>178</v>
      </c>
      <c r="C39" s="102">
        <v>74238</v>
      </c>
      <c r="D39" s="102">
        <v>88</v>
      </c>
      <c r="E39" s="102">
        <v>74326</v>
      </c>
      <c r="F39" s="103">
        <v>4.4183138758938499E-2</v>
      </c>
      <c r="G39" s="102">
        <v>688</v>
      </c>
      <c r="H39" s="102">
        <v>350</v>
      </c>
      <c r="I39" s="102">
        <v>1038</v>
      </c>
      <c r="J39" s="103">
        <v>0.21403508771929802</v>
      </c>
      <c r="K39" s="102">
        <v>0</v>
      </c>
      <c r="L39" s="121">
        <v>0</v>
      </c>
      <c r="M39" s="102">
        <v>75364</v>
      </c>
      <c r="N39" s="103">
        <v>4.6199122660891802E-2</v>
      </c>
      <c r="O39" s="102">
        <v>0</v>
      </c>
      <c r="P39" s="102">
        <v>75364</v>
      </c>
      <c r="Q39" s="103">
        <v>4.6199122660891802E-2</v>
      </c>
      <c r="R39" s="104">
        <v>4</v>
      </c>
      <c r="S39" s="107"/>
      <c r="T39" s="101" t="s">
        <v>75</v>
      </c>
      <c r="U39" s="106">
        <v>71123</v>
      </c>
      <c r="V39" s="106">
        <v>71181</v>
      </c>
      <c r="W39" s="106">
        <v>58</v>
      </c>
      <c r="X39" s="106">
        <v>855</v>
      </c>
      <c r="Y39" s="106">
        <v>855</v>
      </c>
      <c r="Z39" s="106">
        <v>0</v>
      </c>
      <c r="AA39" s="106">
        <v>0</v>
      </c>
      <c r="AB39" s="106">
        <v>0</v>
      </c>
      <c r="AC39" s="106">
        <v>72036</v>
      </c>
      <c r="AD39" s="106">
        <v>72036</v>
      </c>
      <c r="AE39" s="101" t="s">
        <v>179</v>
      </c>
      <c r="AF39" s="106">
        <v>30</v>
      </c>
      <c r="AG39" s="106">
        <v>20190</v>
      </c>
    </row>
    <row r="40" spans="1:33" ht="14.25" x14ac:dyDescent="0.2">
      <c r="A40" s="101" t="s">
        <v>180</v>
      </c>
      <c r="B40" s="101" t="s">
        <v>181</v>
      </c>
      <c r="C40" s="102">
        <v>35274</v>
      </c>
      <c r="D40" s="102">
        <v>212</v>
      </c>
      <c r="E40" s="102">
        <v>35486</v>
      </c>
      <c r="F40" s="103">
        <v>-7.7854581362715003E-2</v>
      </c>
      <c r="G40" s="102">
        <v>0</v>
      </c>
      <c r="H40" s="102">
        <v>0</v>
      </c>
      <c r="I40" s="102">
        <v>0</v>
      </c>
      <c r="J40" s="103">
        <v>0</v>
      </c>
      <c r="K40" s="102">
        <v>0</v>
      </c>
      <c r="L40" s="121">
        <v>0</v>
      </c>
      <c r="M40" s="102">
        <v>35486</v>
      </c>
      <c r="N40" s="103">
        <v>-7.7854581362715003E-2</v>
      </c>
      <c r="O40" s="102">
        <v>1532</v>
      </c>
      <c r="P40" s="102">
        <v>37018</v>
      </c>
      <c r="Q40" s="103">
        <v>-0.14600779754077597</v>
      </c>
      <c r="R40" s="104">
        <v>5</v>
      </c>
      <c r="S40" s="107"/>
      <c r="T40" s="101" t="s">
        <v>75</v>
      </c>
      <c r="U40" s="106">
        <v>37882</v>
      </c>
      <c r="V40" s="106">
        <v>38482</v>
      </c>
      <c r="W40" s="106">
        <v>600</v>
      </c>
      <c r="X40" s="106">
        <v>0</v>
      </c>
      <c r="Y40" s="106">
        <v>0</v>
      </c>
      <c r="Z40" s="106">
        <v>0</v>
      </c>
      <c r="AA40" s="106">
        <v>0</v>
      </c>
      <c r="AB40" s="106">
        <v>4865</v>
      </c>
      <c r="AC40" s="106">
        <v>38482</v>
      </c>
      <c r="AD40" s="106">
        <v>43347</v>
      </c>
      <c r="AE40" s="101" t="s">
        <v>182</v>
      </c>
      <c r="AF40" s="106">
        <v>30</v>
      </c>
      <c r="AG40" s="106">
        <v>20190</v>
      </c>
    </row>
    <row r="41" spans="1:33" ht="14.25" x14ac:dyDescent="0.2">
      <c r="A41" s="101" t="s">
        <v>183</v>
      </c>
      <c r="B41" s="101" t="s">
        <v>184</v>
      </c>
      <c r="C41" s="102">
        <v>5053</v>
      </c>
      <c r="D41" s="102">
        <v>52</v>
      </c>
      <c r="E41" s="102">
        <v>5105</v>
      </c>
      <c r="F41" s="103">
        <v>5.8689340522604702E-2</v>
      </c>
      <c r="G41" s="102">
        <v>0</v>
      </c>
      <c r="H41" s="102">
        <v>0</v>
      </c>
      <c r="I41" s="102">
        <v>0</v>
      </c>
      <c r="J41" s="103">
        <v>0</v>
      </c>
      <c r="K41" s="102">
        <v>0</v>
      </c>
      <c r="L41" s="121">
        <v>0</v>
      </c>
      <c r="M41" s="102">
        <v>5105</v>
      </c>
      <c r="N41" s="103">
        <v>5.8689340522604702E-2</v>
      </c>
      <c r="O41" s="102">
        <v>3030</v>
      </c>
      <c r="P41" s="102">
        <v>8135</v>
      </c>
      <c r="Q41" s="103">
        <v>2.75356827080965E-2</v>
      </c>
      <c r="R41" s="104">
        <v>5</v>
      </c>
      <c r="S41" s="107"/>
      <c r="T41" s="101" t="s">
        <v>75</v>
      </c>
      <c r="U41" s="106">
        <v>4820</v>
      </c>
      <c r="V41" s="106">
        <v>4822</v>
      </c>
      <c r="W41" s="106">
        <v>2</v>
      </c>
      <c r="X41" s="106">
        <v>0</v>
      </c>
      <c r="Y41" s="106">
        <v>0</v>
      </c>
      <c r="Z41" s="106">
        <v>0</v>
      </c>
      <c r="AA41" s="106">
        <v>0</v>
      </c>
      <c r="AB41" s="106">
        <v>3095</v>
      </c>
      <c r="AC41" s="106">
        <v>4822</v>
      </c>
      <c r="AD41" s="106">
        <v>7917</v>
      </c>
      <c r="AE41" s="101" t="s">
        <v>185</v>
      </c>
      <c r="AF41" s="106">
        <v>30</v>
      </c>
      <c r="AG41" s="106">
        <v>20190</v>
      </c>
    </row>
    <row r="42" spans="1:33" ht="14.25" x14ac:dyDescent="0.2">
      <c r="A42" s="101" t="s">
        <v>186</v>
      </c>
      <c r="B42" s="101" t="s">
        <v>187</v>
      </c>
      <c r="C42" s="102">
        <v>671859</v>
      </c>
      <c r="D42" s="102">
        <v>165240</v>
      </c>
      <c r="E42" s="102">
        <v>837099</v>
      </c>
      <c r="F42" s="103">
        <v>-1.28526246524166E-2</v>
      </c>
      <c r="G42" s="102">
        <v>102967</v>
      </c>
      <c r="H42" s="102">
        <v>1948</v>
      </c>
      <c r="I42" s="102">
        <v>104915</v>
      </c>
      <c r="J42" s="103">
        <v>0.29835655768135999</v>
      </c>
      <c r="K42" s="102">
        <v>0</v>
      </c>
      <c r="L42" s="121">
        <v>-1</v>
      </c>
      <c r="M42" s="102">
        <v>942014</v>
      </c>
      <c r="N42" s="103">
        <v>1.4201844700228101E-2</v>
      </c>
      <c r="O42" s="102">
        <v>35888</v>
      </c>
      <c r="P42" s="102">
        <v>977902</v>
      </c>
      <c r="Q42" s="103">
        <v>2.0334657397176398E-2</v>
      </c>
      <c r="R42" s="104">
        <v>3</v>
      </c>
      <c r="S42" s="107"/>
      <c r="T42" s="101" t="s">
        <v>75</v>
      </c>
      <c r="U42" s="106">
        <v>676176</v>
      </c>
      <c r="V42" s="106">
        <v>847998</v>
      </c>
      <c r="W42" s="106">
        <v>171822</v>
      </c>
      <c r="X42" s="106">
        <v>78878</v>
      </c>
      <c r="Y42" s="106">
        <v>80806</v>
      </c>
      <c r="Z42" s="106">
        <v>1928</v>
      </c>
      <c r="AA42" s="106">
        <v>19</v>
      </c>
      <c r="AB42" s="106">
        <v>29590</v>
      </c>
      <c r="AC42" s="106">
        <v>928823</v>
      </c>
      <c r="AD42" s="106">
        <v>958413</v>
      </c>
      <c r="AE42" s="101" t="s">
        <v>188</v>
      </c>
      <c r="AF42" s="106">
        <v>30</v>
      </c>
      <c r="AG42" s="106">
        <v>20190</v>
      </c>
    </row>
    <row r="43" spans="1:33" ht="14.25" x14ac:dyDescent="0.2">
      <c r="A43" s="101" t="s">
        <v>189</v>
      </c>
      <c r="B43" s="101" t="s">
        <v>190</v>
      </c>
      <c r="C43" s="102">
        <v>1258720</v>
      </c>
      <c r="D43" s="102">
        <v>165744</v>
      </c>
      <c r="E43" s="102">
        <v>1424464</v>
      </c>
      <c r="F43" s="103">
        <v>-4.7538266767649402E-3</v>
      </c>
      <c r="G43" s="102">
        <v>298427</v>
      </c>
      <c r="H43" s="102">
        <v>5830</v>
      </c>
      <c r="I43" s="102">
        <v>304257</v>
      </c>
      <c r="J43" s="103">
        <v>-2.5510694313661399E-2</v>
      </c>
      <c r="K43" s="102">
        <v>0</v>
      </c>
      <c r="L43" s="121">
        <v>0</v>
      </c>
      <c r="M43" s="102">
        <v>1728721</v>
      </c>
      <c r="N43" s="103">
        <v>-8.4709404699768905E-3</v>
      </c>
      <c r="O43" s="102">
        <v>2632</v>
      </c>
      <c r="P43" s="102">
        <v>1731353</v>
      </c>
      <c r="Q43" s="103">
        <v>-8.6653951618305813E-3</v>
      </c>
      <c r="R43" s="104">
        <v>2</v>
      </c>
      <c r="S43" s="107"/>
      <c r="T43" s="101" t="s">
        <v>75</v>
      </c>
      <c r="U43" s="106">
        <v>1263066</v>
      </c>
      <c r="V43" s="106">
        <v>1431268</v>
      </c>
      <c r="W43" s="106">
        <v>168202</v>
      </c>
      <c r="X43" s="106">
        <v>306022</v>
      </c>
      <c r="Y43" s="106">
        <v>312222</v>
      </c>
      <c r="Z43" s="106">
        <v>6200</v>
      </c>
      <c r="AA43" s="106">
        <v>0</v>
      </c>
      <c r="AB43" s="106">
        <v>2997</v>
      </c>
      <c r="AC43" s="106">
        <v>1743490</v>
      </c>
      <c r="AD43" s="106">
        <v>1746487</v>
      </c>
      <c r="AE43" s="101" t="s">
        <v>191</v>
      </c>
      <c r="AF43" s="106">
        <v>30</v>
      </c>
      <c r="AG43" s="106">
        <v>20190</v>
      </c>
    </row>
    <row r="44" spans="1:33" ht="14.25" x14ac:dyDescent="0.2">
      <c r="A44" s="101" t="s">
        <v>192</v>
      </c>
      <c r="B44" s="101" t="s">
        <v>193</v>
      </c>
      <c r="C44" s="102">
        <v>24804</v>
      </c>
      <c r="D44" s="102">
        <v>6068</v>
      </c>
      <c r="E44" s="102">
        <v>30872</v>
      </c>
      <c r="F44" s="103">
        <v>3.1519090170593002E-3</v>
      </c>
      <c r="G44" s="102">
        <v>0</v>
      </c>
      <c r="H44" s="102">
        <v>0</v>
      </c>
      <c r="I44" s="102">
        <v>0</v>
      </c>
      <c r="J44" s="103">
        <v>0</v>
      </c>
      <c r="K44" s="102">
        <v>0</v>
      </c>
      <c r="L44" s="121">
        <v>0</v>
      </c>
      <c r="M44" s="102">
        <v>30872</v>
      </c>
      <c r="N44" s="103">
        <v>3.1519090170593002E-3</v>
      </c>
      <c r="O44" s="102">
        <v>11252</v>
      </c>
      <c r="P44" s="102">
        <v>42124</v>
      </c>
      <c r="Q44" s="103">
        <v>6.7877629063097505E-3</v>
      </c>
      <c r="R44" s="104">
        <v>5</v>
      </c>
      <c r="S44" s="107"/>
      <c r="T44" s="101" t="s">
        <v>75</v>
      </c>
      <c r="U44" s="106">
        <v>24883</v>
      </c>
      <c r="V44" s="106">
        <v>30775</v>
      </c>
      <c r="W44" s="106">
        <v>5892</v>
      </c>
      <c r="X44" s="106">
        <v>0</v>
      </c>
      <c r="Y44" s="106">
        <v>0</v>
      </c>
      <c r="Z44" s="106">
        <v>0</v>
      </c>
      <c r="AA44" s="106">
        <v>0</v>
      </c>
      <c r="AB44" s="106">
        <v>11065</v>
      </c>
      <c r="AC44" s="106">
        <v>30775</v>
      </c>
      <c r="AD44" s="106">
        <v>41840</v>
      </c>
      <c r="AE44" s="101" t="s">
        <v>194</v>
      </c>
      <c r="AF44" s="106">
        <v>30</v>
      </c>
      <c r="AG44" s="106">
        <v>20190</v>
      </c>
    </row>
    <row r="45" spans="1:33" ht="14.25" x14ac:dyDescent="0.2">
      <c r="A45" s="101" t="s">
        <v>195</v>
      </c>
      <c r="B45" s="101" t="s">
        <v>196</v>
      </c>
      <c r="C45" s="102">
        <v>4675</v>
      </c>
      <c r="D45" s="102">
        <v>104</v>
      </c>
      <c r="E45" s="102">
        <v>4779</v>
      </c>
      <c r="F45" s="103">
        <v>1.52963671128107E-2</v>
      </c>
      <c r="G45" s="102">
        <v>0</v>
      </c>
      <c r="H45" s="102">
        <v>0</v>
      </c>
      <c r="I45" s="102">
        <v>0</v>
      </c>
      <c r="J45" s="103">
        <v>0</v>
      </c>
      <c r="K45" s="102">
        <v>202</v>
      </c>
      <c r="L45" s="121">
        <v>0</v>
      </c>
      <c r="M45" s="102">
        <v>4981</v>
      </c>
      <c r="N45" s="103">
        <v>5.8211174845974094E-2</v>
      </c>
      <c r="O45" s="102">
        <v>7259</v>
      </c>
      <c r="P45" s="102">
        <v>12240</v>
      </c>
      <c r="Q45" s="103">
        <v>3.6322072644145297E-2</v>
      </c>
      <c r="R45" s="104">
        <v>5</v>
      </c>
      <c r="S45" s="107"/>
      <c r="T45" s="101" t="s">
        <v>75</v>
      </c>
      <c r="U45" s="106">
        <v>4483</v>
      </c>
      <c r="V45" s="106">
        <v>4707</v>
      </c>
      <c r="W45" s="106">
        <v>224</v>
      </c>
      <c r="X45" s="106">
        <v>0</v>
      </c>
      <c r="Y45" s="106">
        <v>0</v>
      </c>
      <c r="Z45" s="106">
        <v>0</v>
      </c>
      <c r="AA45" s="106">
        <v>0</v>
      </c>
      <c r="AB45" s="106">
        <v>7104</v>
      </c>
      <c r="AC45" s="106">
        <v>4707</v>
      </c>
      <c r="AD45" s="106">
        <v>11811</v>
      </c>
      <c r="AE45" s="101" t="s">
        <v>197</v>
      </c>
      <c r="AF45" s="106">
        <v>30</v>
      </c>
      <c r="AG45" s="106">
        <v>20190</v>
      </c>
    </row>
    <row r="46" spans="1:33" ht="14.25" x14ac:dyDescent="0.2">
      <c r="A46" s="101" t="s">
        <v>198</v>
      </c>
      <c r="B46" s="101" t="s">
        <v>199</v>
      </c>
      <c r="C46" s="102">
        <v>3210</v>
      </c>
      <c r="D46" s="102">
        <v>0</v>
      </c>
      <c r="E46" s="102">
        <v>3210</v>
      </c>
      <c r="F46" s="103">
        <v>-3.7192561487702495E-2</v>
      </c>
      <c r="G46" s="102">
        <v>0</v>
      </c>
      <c r="H46" s="102">
        <v>0</v>
      </c>
      <c r="I46" s="102">
        <v>0</v>
      </c>
      <c r="J46" s="103">
        <v>0</v>
      </c>
      <c r="K46" s="102">
        <v>0</v>
      </c>
      <c r="L46" s="121">
        <v>0</v>
      </c>
      <c r="M46" s="102">
        <v>3210</v>
      </c>
      <c r="N46" s="103">
        <v>-3.7192561487702495E-2</v>
      </c>
      <c r="O46" s="102">
        <v>0</v>
      </c>
      <c r="P46" s="102">
        <v>3210</v>
      </c>
      <c r="Q46" s="103">
        <v>-3.7192561487702495E-2</v>
      </c>
      <c r="R46" s="104">
        <v>5</v>
      </c>
      <c r="S46" s="107"/>
      <c r="T46" s="101" t="s">
        <v>75</v>
      </c>
      <c r="U46" s="106">
        <v>3334</v>
      </c>
      <c r="V46" s="106">
        <v>3334</v>
      </c>
      <c r="W46" s="106">
        <v>0</v>
      </c>
      <c r="X46" s="106">
        <v>0</v>
      </c>
      <c r="Y46" s="106">
        <v>0</v>
      </c>
      <c r="Z46" s="106">
        <v>0</v>
      </c>
      <c r="AA46" s="106">
        <v>0</v>
      </c>
      <c r="AB46" s="106">
        <v>0</v>
      </c>
      <c r="AC46" s="106">
        <v>3334</v>
      </c>
      <c r="AD46" s="106">
        <v>3334</v>
      </c>
      <c r="AE46" s="101" t="s">
        <v>200</v>
      </c>
      <c r="AF46" s="106">
        <v>30</v>
      </c>
      <c r="AG46" s="106">
        <v>20190</v>
      </c>
    </row>
    <row r="47" spans="1:33" ht="14.25" x14ac:dyDescent="0.2">
      <c r="A47" s="101" t="s">
        <v>201</v>
      </c>
      <c r="B47" s="101" t="s">
        <v>202</v>
      </c>
      <c r="C47" s="102">
        <v>43282</v>
      </c>
      <c r="D47" s="102">
        <v>290</v>
      </c>
      <c r="E47" s="102">
        <v>43572</v>
      </c>
      <c r="F47" s="103">
        <v>-3.8060755916637198E-2</v>
      </c>
      <c r="G47" s="102">
        <v>0</v>
      </c>
      <c r="H47" s="102">
        <v>0</v>
      </c>
      <c r="I47" s="102">
        <v>0</v>
      </c>
      <c r="J47" s="103">
        <v>0</v>
      </c>
      <c r="K47" s="102">
        <v>0</v>
      </c>
      <c r="L47" s="121">
        <v>0</v>
      </c>
      <c r="M47" s="102">
        <v>43572</v>
      </c>
      <c r="N47" s="103">
        <v>-3.8060755916637198E-2</v>
      </c>
      <c r="O47" s="102">
        <v>1623</v>
      </c>
      <c r="P47" s="102">
        <v>45195</v>
      </c>
      <c r="Q47" s="103">
        <v>-5.1262673971912601E-2</v>
      </c>
      <c r="R47" s="104">
        <v>5</v>
      </c>
      <c r="S47" s="107"/>
      <c r="T47" s="101" t="s">
        <v>75</v>
      </c>
      <c r="U47" s="106">
        <v>44952</v>
      </c>
      <c r="V47" s="106">
        <v>45296</v>
      </c>
      <c r="W47" s="106">
        <v>344</v>
      </c>
      <c r="X47" s="106">
        <v>0</v>
      </c>
      <c r="Y47" s="106">
        <v>0</v>
      </c>
      <c r="Z47" s="106">
        <v>0</v>
      </c>
      <c r="AA47" s="106">
        <v>0</v>
      </c>
      <c r="AB47" s="106">
        <v>2341</v>
      </c>
      <c r="AC47" s="106">
        <v>45296</v>
      </c>
      <c r="AD47" s="106">
        <v>47637</v>
      </c>
      <c r="AE47" s="101" t="s">
        <v>203</v>
      </c>
      <c r="AF47" s="106">
        <v>30</v>
      </c>
      <c r="AG47" s="106">
        <v>20190</v>
      </c>
    </row>
    <row r="48" spans="1:33" ht="14.25" x14ac:dyDescent="0.2">
      <c r="A48" s="101" t="s">
        <v>204</v>
      </c>
      <c r="B48" s="101" t="s">
        <v>205</v>
      </c>
      <c r="C48" s="102">
        <v>341071</v>
      </c>
      <c r="D48" s="102">
        <v>2716</v>
      </c>
      <c r="E48" s="102">
        <v>343787</v>
      </c>
      <c r="F48" s="103">
        <v>3.8819725630023602E-2</v>
      </c>
      <c r="G48" s="102">
        <v>101134</v>
      </c>
      <c r="H48" s="102">
        <v>88</v>
      </c>
      <c r="I48" s="102">
        <v>101222</v>
      </c>
      <c r="J48" s="103">
        <v>8.237462025001252E-3</v>
      </c>
      <c r="K48" s="102">
        <v>0</v>
      </c>
      <c r="L48" s="121">
        <v>0</v>
      </c>
      <c r="M48" s="102">
        <v>445009</v>
      </c>
      <c r="N48" s="103">
        <v>3.1701577660055401E-2</v>
      </c>
      <c r="O48" s="102">
        <v>3717</v>
      </c>
      <c r="P48" s="102">
        <v>448726</v>
      </c>
      <c r="Q48" s="103">
        <v>2.8942637536000602E-2</v>
      </c>
      <c r="R48" s="104">
        <v>3</v>
      </c>
      <c r="S48" s="108"/>
      <c r="T48" s="101" t="s">
        <v>75</v>
      </c>
      <c r="U48" s="106">
        <v>327592</v>
      </c>
      <c r="V48" s="106">
        <v>330940</v>
      </c>
      <c r="W48" s="106">
        <v>3348</v>
      </c>
      <c r="X48" s="106">
        <v>100307</v>
      </c>
      <c r="Y48" s="106">
        <v>100395</v>
      </c>
      <c r="Z48" s="106">
        <v>88</v>
      </c>
      <c r="AA48" s="106">
        <v>0</v>
      </c>
      <c r="AB48" s="106">
        <v>4769</v>
      </c>
      <c r="AC48" s="106">
        <v>431335</v>
      </c>
      <c r="AD48" s="106">
        <v>436104</v>
      </c>
      <c r="AE48" s="101" t="s">
        <v>206</v>
      </c>
      <c r="AF48" s="106">
        <v>30</v>
      </c>
      <c r="AG48" s="106">
        <v>20190</v>
      </c>
    </row>
    <row r="49" spans="1:33" ht="14.25" x14ac:dyDescent="0.2">
      <c r="A49" s="109" t="s">
        <v>207</v>
      </c>
      <c r="B49" s="110"/>
      <c r="C49" s="111">
        <v>10342946</v>
      </c>
      <c r="D49" s="111">
        <v>2229294</v>
      </c>
      <c r="E49" s="111">
        <v>12572240</v>
      </c>
      <c r="F49" s="112">
        <v>-7.4561734186963701E-3</v>
      </c>
      <c r="G49" s="111">
        <v>6968994</v>
      </c>
      <c r="H49" s="111">
        <v>1343780</v>
      </c>
      <c r="I49" s="111">
        <v>8312774</v>
      </c>
      <c r="J49" s="112">
        <v>1.4613863812732801E-2</v>
      </c>
      <c r="K49" s="111">
        <v>238881</v>
      </c>
      <c r="L49" s="122">
        <v>0.20325494008431999</v>
      </c>
      <c r="M49" s="111">
        <v>21123895</v>
      </c>
      <c r="N49" s="112">
        <v>3.1170197570017199E-3</v>
      </c>
      <c r="O49" s="111">
        <v>260777</v>
      </c>
      <c r="P49" s="111">
        <v>21384672</v>
      </c>
      <c r="Q49" s="112">
        <v>2.4537406325273099E-3</v>
      </c>
      <c r="R49" s="113">
        <v>0</v>
      </c>
      <c r="S49" s="114" t="s">
        <v>208</v>
      </c>
      <c r="T49" s="114">
        <v>0</v>
      </c>
      <c r="U49" s="115">
        <v>10384695</v>
      </c>
      <c r="V49" s="115">
        <v>12666685</v>
      </c>
      <c r="W49" s="115">
        <v>2281990</v>
      </c>
      <c r="X49" s="115">
        <v>6826756</v>
      </c>
      <c r="Y49" s="115">
        <v>8193042</v>
      </c>
      <c r="Z49" s="115">
        <v>1366286</v>
      </c>
      <c r="AA49" s="115">
        <v>198529</v>
      </c>
      <c r="AB49" s="115">
        <v>274072</v>
      </c>
      <c r="AC49" s="115">
        <v>21058256</v>
      </c>
      <c r="AD49" s="115">
        <v>21332328</v>
      </c>
      <c r="AE49" s="114">
        <v>0</v>
      </c>
      <c r="AF49" s="115">
        <v>1320</v>
      </c>
      <c r="AG49" s="115">
        <v>888360</v>
      </c>
    </row>
    <row r="50" spans="1:33" ht="14.25" x14ac:dyDescent="0.2">
      <c r="A50" s="101" t="s">
        <v>256</v>
      </c>
      <c r="B50" s="101" t="s">
        <v>114</v>
      </c>
      <c r="C50" s="102">
        <v>27292</v>
      </c>
      <c r="D50" s="98">
        <v>0</v>
      </c>
      <c r="E50" s="102">
        <v>27292</v>
      </c>
      <c r="F50" s="103"/>
      <c r="G50" s="102">
        <v>9431</v>
      </c>
      <c r="H50" s="102">
        <v>0</v>
      </c>
      <c r="I50" s="102">
        <v>9431</v>
      </c>
      <c r="J50" s="116"/>
      <c r="K50" s="106">
        <v>0</v>
      </c>
      <c r="L50" s="103"/>
      <c r="M50" s="106">
        <v>36723</v>
      </c>
      <c r="N50" s="103"/>
      <c r="O50" s="106">
        <v>0</v>
      </c>
      <c r="P50" s="106">
        <v>36723</v>
      </c>
      <c r="Q50" s="117"/>
      <c r="R50" s="113"/>
      <c r="S50" s="123"/>
      <c r="T50" s="114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4"/>
      <c r="AF50" s="115"/>
      <c r="AG50" s="115"/>
    </row>
    <row r="51" spans="1:33" ht="14.25" x14ac:dyDescent="0.2">
      <c r="A51" s="101" t="s">
        <v>209</v>
      </c>
      <c r="B51" s="101" t="s">
        <v>210</v>
      </c>
      <c r="C51" s="102">
        <v>806</v>
      </c>
      <c r="D51" s="102">
        <v>0</v>
      </c>
      <c r="E51" s="102">
        <v>806</v>
      </c>
      <c r="F51" s="103">
        <v>0.12885154061624601</v>
      </c>
      <c r="G51" s="102">
        <v>0</v>
      </c>
      <c r="H51" s="102">
        <v>0</v>
      </c>
      <c r="I51" s="102">
        <v>0</v>
      </c>
      <c r="J51" s="103">
        <v>0</v>
      </c>
      <c r="K51" s="102">
        <v>0</v>
      </c>
      <c r="L51" s="121">
        <v>0</v>
      </c>
      <c r="M51" s="102">
        <v>806</v>
      </c>
      <c r="N51" s="103">
        <v>0.12885154061624601</v>
      </c>
      <c r="O51" s="102">
        <v>0</v>
      </c>
      <c r="P51" s="102">
        <v>806</v>
      </c>
      <c r="Q51" s="103">
        <v>0.12885154061624601</v>
      </c>
      <c r="R51" s="104">
        <v>6</v>
      </c>
      <c r="S51" s="105" t="s">
        <v>151</v>
      </c>
      <c r="T51" s="101" t="s">
        <v>151</v>
      </c>
      <c r="U51" s="106">
        <v>714</v>
      </c>
      <c r="V51" s="106">
        <v>714</v>
      </c>
      <c r="W51" s="106">
        <v>0</v>
      </c>
      <c r="X51" s="106">
        <v>0</v>
      </c>
      <c r="Y51" s="106">
        <v>0</v>
      </c>
      <c r="Z51" s="106">
        <v>0</v>
      </c>
      <c r="AA51" s="106">
        <v>0</v>
      </c>
      <c r="AB51" s="106">
        <v>0</v>
      </c>
      <c r="AC51" s="106">
        <v>714</v>
      </c>
      <c r="AD51" s="106">
        <v>714</v>
      </c>
      <c r="AE51" s="101" t="s">
        <v>211</v>
      </c>
      <c r="AF51" s="106">
        <v>30</v>
      </c>
      <c r="AG51" s="106">
        <v>20190</v>
      </c>
    </row>
    <row r="52" spans="1:33" ht="14.25" x14ac:dyDescent="0.2">
      <c r="A52" s="101" t="s">
        <v>212</v>
      </c>
      <c r="B52" s="101" t="s">
        <v>213</v>
      </c>
      <c r="C52" s="102">
        <v>139692</v>
      </c>
      <c r="D52" s="102">
        <v>0</v>
      </c>
      <c r="E52" s="102">
        <v>139692</v>
      </c>
      <c r="F52" s="103">
        <v>2.1234468707853902E-3</v>
      </c>
      <c r="G52" s="102">
        <v>667050</v>
      </c>
      <c r="H52" s="102">
        <v>0</v>
      </c>
      <c r="I52" s="102">
        <v>667050</v>
      </c>
      <c r="J52" s="103">
        <v>1.6088641376537E-2</v>
      </c>
      <c r="K52" s="102">
        <v>0</v>
      </c>
      <c r="L52" s="121">
        <v>0</v>
      </c>
      <c r="M52" s="102">
        <v>806742</v>
      </c>
      <c r="N52" s="103">
        <v>1.3642691648531701E-2</v>
      </c>
      <c r="O52" s="102">
        <v>231</v>
      </c>
      <c r="P52" s="102">
        <v>806973</v>
      </c>
      <c r="Q52" s="103">
        <v>1.3932934950319401E-2</v>
      </c>
      <c r="R52" s="104">
        <v>6</v>
      </c>
      <c r="S52" s="107"/>
      <c r="T52" s="101" t="s">
        <v>151</v>
      </c>
      <c r="U52" s="106">
        <v>139396</v>
      </c>
      <c r="V52" s="106">
        <v>139396</v>
      </c>
      <c r="W52" s="106">
        <v>0</v>
      </c>
      <c r="X52" s="106">
        <v>656488</v>
      </c>
      <c r="Y52" s="106">
        <v>656488</v>
      </c>
      <c r="Z52" s="106">
        <v>0</v>
      </c>
      <c r="AA52" s="106">
        <v>0</v>
      </c>
      <c r="AB52" s="106">
        <v>0</v>
      </c>
      <c r="AC52" s="106">
        <v>795884</v>
      </c>
      <c r="AD52" s="106">
        <v>795884</v>
      </c>
      <c r="AE52" s="101" t="s">
        <v>214</v>
      </c>
      <c r="AF52" s="106">
        <v>30</v>
      </c>
      <c r="AG52" s="106">
        <v>20190</v>
      </c>
    </row>
    <row r="53" spans="1:33" ht="14.25" x14ac:dyDescent="0.2">
      <c r="A53" s="101" t="s">
        <v>215</v>
      </c>
      <c r="B53" s="101" t="s">
        <v>216</v>
      </c>
      <c r="C53" s="102">
        <v>0</v>
      </c>
      <c r="D53" s="102">
        <v>0</v>
      </c>
      <c r="E53" s="102">
        <v>0</v>
      </c>
      <c r="F53" s="103">
        <v>0</v>
      </c>
      <c r="G53" s="102">
        <v>0</v>
      </c>
      <c r="H53" s="102">
        <v>0</v>
      </c>
      <c r="I53" s="102">
        <v>0</v>
      </c>
      <c r="J53" s="103">
        <v>0</v>
      </c>
      <c r="K53" s="102">
        <v>0</v>
      </c>
      <c r="L53" s="121">
        <v>0</v>
      </c>
      <c r="M53" s="102">
        <v>0</v>
      </c>
      <c r="N53" s="103">
        <v>0</v>
      </c>
      <c r="O53" s="102">
        <v>0</v>
      </c>
      <c r="P53" s="102">
        <v>0</v>
      </c>
      <c r="Q53" s="103">
        <v>0</v>
      </c>
      <c r="R53" s="104">
        <v>6</v>
      </c>
      <c r="S53" s="107"/>
      <c r="T53" s="101" t="s">
        <v>151</v>
      </c>
      <c r="U53" s="106">
        <v>0</v>
      </c>
      <c r="V53" s="106">
        <v>0</v>
      </c>
      <c r="W53" s="106">
        <v>0</v>
      </c>
      <c r="X53" s="106">
        <v>0</v>
      </c>
      <c r="Y53" s="106">
        <v>0</v>
      </c>
      <c r="Z53" s="106">
        <v>0</v>
      </c>
      <c r="AA53" s="106">
        <v>0</v>
      </c>
      <c r="AB53" s="106">
        <v>0</v>
      </c>
      <c r="AC53" s="106">
        <v>0</v>
      </c>
      <c r="AD53" s="106">
        <v>0</v>
      </c>
      <c r="AE53" s="101" t="s">
        <v>217</v>
      </c>
      <c r="AF53" s="106">
        <v>30</v>
      </c>
      <c r="AG53" s="106">
        <v>20190</v>
      </c>
    </row>
    <row r="54" spans="1:33" ht="14.25" x14ac:dyDescent="0.2">
      <c r="A54" s="101" t="s">
        <v>218</v>
      </c>
      <c r="B54" s="101" t="s">
        <v>219</v>
      </c>
      <c r="C54" s="102">
        <v>16149</v>
      </c>
      <c r="D54" s="102">
        <v>0</v>
      </c>
      <c r="E54" s="102">
        <v>16149</v>
      </c>
      <c r="F54" s="103">
        <v>1.4065934065934101E-2</v>
      </c>
      <c r="G54" s="102">
        <v>0</v>
      </c>
      <c r="H54" s="102">
        <v>0</v>
      </c>
      <c r="I54" s="102">
        <v>0</v>
      </c>
      <c r="J54" s="103">
        <v>0</v>
      </c>
      <c r="K54" s="102">
        <v>0</v>
      </c>
      <c r="L54" s="121">
        <v>0</v>
      </c>
      <c r="M54" s="102">
        <v>16149</v>
      </c>
      <c r="N54" s="103">
        <v>1.4065934065934101E-2</v>
      </c>
      <c r="O54" s="102">
        <v>0</v>
      </c>
      <c r="P54" s="102">
        <v>16149</v>
      </c>
      <c r="Q54" s="103">
        <v>1.4065934065934101E-2</v>
      </c>
      <c r="R54" s="104">
        <v>6</v>
      </c>
      <c r="S54" s="107"/>
      <c r="T54" s="101" t="s">
        <v>151</v>
      </c>
      <c r="U54" s="106">
        <v>15925</v>
      </c>
      <c r="V54" s="106">
        <v>15925</v>
      </c>
      <c r="W54" s="106">
        <v>0</v>
      </c>
      <c r="X54" s="106">
        <v>0</v>
      </c>
      <c r="Y54" s="106">
        <v>0</v>
      </c>
      <c r="Z54" s="106">
        <v>0</v>
      </c>
      <c r="AA54" s="106">
        <v>0</v>
      </c>
      <c r="AB54" s="106">
        <v>0</v>
      </c>
      <c r="AC54" s="106">
        <v>15925</v>
      </c>
      <c r="AD54" s="106">
        <v>15925</v>
      </c>
      <c r="AE54" s="101" t="s">
        <v>220</v>
      </c>
      <c r="AF54" s="106">
        <v>30</v>
      </c>
      <c r="AG54" s="106">
        <v>20190</v>
      </c>
    </row>
    <row r="55" spans="1:33" ht="14.25" x14ac:dyDescent="0.2">
      <c r="A55" s="101" t="s">
        <v>221</v>
      </c>
      <c r="B55" s="101" t="s">
        <v>222</v>
      </c>
      <c r="C55" s="102">
        <v>8176</v>
      </c>
      <c r="D55" s="102">
        <v>0</v>
      </c>
      <c r="E55" s="102">
        <v>8176</v>
      </c>
      <c r="F55" s="103">
        <v>7.2402938090241301E-2</v>
      </c>
      <c r="G55" s="102">
        <v>0</v>
      </c>
      <c r="H55" s="102">
        <v>0</v>
      </c>
      <c r="I55" s="102">
        <v>0</v>
      </c>
      <c r="J55" s="103">
        <v>0</v>
      </c>
      <c r="K55" s="102">
        <v>0</v>
      </c>
      <c r="L55" s="121">
        <v>0</v>
      </c>
      <c r="M55" s="102">
        <v>8176</v>
      </c>
      <c r="N55" s="103">
        <v>7.2402938090241301E-2</v>
      </c>
      <c r="O55" s="102">
        <v>0</v>
      </c>
      <c r="P55" s="102">
        <v>8176</v>
      </c>
      <c r="Q55" s="103">
        <v>7.2402938090241301E-2</v>
      </c>
      <c r="R55" s="104">
        <v>6</v>
      </c>
      <c r="S55" s="108"/>
      <c r="T55" s="101" t="s">
        <v>151</v>
      </c>
      <c r="U55" s="106">
        <v>7624</v>
      </c>
      <c r="V55" s="106">
        <v>7624</v>
      </c>
      <c r="W55" s="106">
        <v>0</v>
      </c>
      <c r="X55" s="106">
        <v>0</v>
      </c>
      <c r="Y55" s="106">
        <v>0</v>
      </c>
      <c r="Z55" s="106">
        <v>0</v>
      </c>
      <c r="AA55" s="106">
        <v>0</v>
      </c>
      <c r="AB55" s="106">
        <v>0</v>
      </c>
      <c r="AC55" s="106">
        <v>7624</v>
      </c>
      <c r="AD55" s="106">
        <v>7624</v>
      </c>
      <c r="AE55" s="101" t="s">
        <v>223</v>
      </c>
      <c r="AF55" s="106">
        <v>30</v>
      </c>
      <c r="AG55" s="106">
        <v>20190</v>
      </c>
    </row>
    <row r="56" spans="1:33" ht="14.25" x14ac:dyDescent="0.2">
      <c r="A56" s="109" t="s">
        <v>224</v>
      </c>
      <c r="B56" s="110"/>
      <c r="C56" s="111">
        <f>SUM(C50:C55)</f>
        <v>192115</v>
      </c>
      <c r="D56" s="111">
        <f>SUM(D50:D55)</f>
        <v>0</v>
      </c>
      <c r="E56" s="111">
        <f>SUM(E50:E55)</f>
        <v>192115</v>
      </c>
      <c r="F56" s="112"/>
      <c r="G56" s="111">
        <f>SUM(G50:G55)</f>
        <v>676481</v>
      </c>
      <c r="H56" s="111">
        <v>0</v>
      </c>
      <c r="I56" s="111">
        <f>SUM(I50:I55)</f>
        <v>676481</v>
      </c>
      <c r="J56" s="112"/>
      <c r="K56" s="111">
        <v>0</v>
      </c>
      <c r="L56" s="122"/>
      <c r="M56" s="111">
        <f>SUM(M50:M55)</f>
        <v>868596</v>
      </c>
      <c r="N56" s="112"/>
      <c r="O56" s="111">
        <v>231</v>
      </c>
      <c r="P56" s="111">
        <f>SUM(P50:P55)</f>
        <v>868827</v>
      </c>
      <c r="Q56" s="112"/>
      <c r="R56" s="113">
        <v>0</v>
      </c>
      <c r="S56" s="114" t="s">
        <v>208</v>
      </c>
      <c r="T56" s="114">
        <v>0</v>
      </c>
      <c r="U56" s="115">
        <v>163659</v>
      </c>
      <c r="V56" s="115">
        <v>163659</v>
      </c>
      <c r="W56" s="115">
        <v>0</v>
      </c>
      <c r="X56" s="115">
        <v>656488</v>
      </c>
      <c r="Y56" s="115">
        <v>656488</v>
      </c>
      <c r="Z56" s="115">
        <v>0</v>
      </c>
      <c r="AA56" s="115">
        <v>0</v>
      </c>
      <c r="AB56" s="115">
        <v>0</v>
      </c>
      <c r="AC56" s="115">
        <v>820147</v>
      </c>
      <c r="AD56" s="115">
        <v>820147</v>
      </c>
      <c r="AE56" s="114">
        <v>0</v>
      </c>
      <c r="AF56" s="115">
        <v>150</v>
      </c>
      <c r="AG56" s="115">
        <v>100950</v>
      </c>
    </row>
    <row r="57" spans="1:33" ht="14.25" x14ac:dyDescent="0.2">
      <c r="A57" s="109" t="s">
        <v>254</v>
      </c>
      <c r="B57" s="110"/>
      <c r="C57" s="111">
        <f>C49+C56</f>
        <v>10535061</v>
      </c>
      <c r="D57" s="111">
        <f>D49+D56</f>
        <v>2229294</v>
      </c>
      <c r="E57" s="111">
        <f>E49+E56</f>
        <v>12764355</v>
      </c>
      <c r="F57" s="112"/>
      <c r="G57" s="111">
        <f>G49+G56</f>
        <v>7645475</v>
      </c>
      <c r="H57" s="111">
        <f>H49+H56</f>
        <v>1343780</v>
      </c>
      <c r="I57" s="111">
        <f>I49+I56</f>
        <v>8989255</v>
      </c>
      <c r="J57" s="112"/>
      <c r="K57" s="111">
        <f>K49+K56</f>
        <v>238881</v>
      </c>
      <c r="L57" s="122"/>
      <c r="M57" s="111">
        <f>M49+M56</f>
        <v>21992491</v>
      </c>
      <c r="N57" s="112"/>
      <c r="O57" s="111">
        <f>O49+O56</f>
        <v>261008</v>
      </c>
      <c r="P57" s="111">
        <f>P49+P56</f>
        <v>22253499</v>
      </c>
      <c r="Q57" s="112"/>
      <c r="R57" s="113">
        <v>0</v>
      </c>
      <c r="S57" s="114">
        <v>0</v>
      </c>
      <c r="T57" s="114">
        <v>0</v>
      </c>
      <c r="U57" s="115">
        <v>10548354</v>
      </c>
      <c r="V57" s="115">
        <v>12830344</v>
      </c>
      <c r="W57" s="115">
        <v>2281990</v>
      </c>
      <c r="X57" s="115">
        <v>7483244</v>
      </c>
      <c r="Y57" s="115">
        <v>8849530</v>
      </c>
      <c r="Z57" s="115">
        <v>1366286</v>
      </c>
      <c r="AA57" s="115">
        <v>198529</v>
      </c>
      <c r="AB57" s="115">
        <v>274072</v>
      </c>
      <c r="AC57" s="115">
        <v>21878403</v>
      </c>
      <c r="AD57" s="115">
        <v>22152475</v>
      </c>
      <c r="AE57" s="114">
        <v>0</v>
      </c>
      <c r="AF57" s="115">
        <v>1470</v>
      </c>
      <c r="AG57" s="115">
        <v>989310</v>
      </c>
    </row>
  </sheetData>
  <pageMargins left="0.25" right="0.25" top="0.75" bottom="0.75" header="0.3" footer="0.3"/>
  <pageSetup paperSize="9"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85F8D-1ED8-483F-B124-ACD7BDA57608}">
  <sheetPr>
    <pageSetUpPr fitToPage="1"/>
  </sheetPr>
  <dimension ref="A1:X56"/>
  <sheetViews>
    <sheetView zoomScaleNormal="16626" zoomScaleSheetLayoutView="3564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8" bestFit="1" customWidth="1"/>
    <col min="2" max="2" width="5.85546875" style="98" bestFit="1" customWidth="1"/>
    <col min="3" max="14" width="15.7109375" style="98" customWidth="1"/>
    <col min="15" max="15" width="9.42578125" style="98" hidden="1" customWidth="1"/>
    <col min="16" max="16" width="15.28515625" style="98" hidden="1" customWidth="1"/>
    <col min="17" max="17" width="6.7109375" style="98" hidden="1" customWidth="1"/>
    <col min="18" max="18" width="23.42578125" style="98" hidden="1" customWidth="1"/>
    <col min="19" max="19" width="22.7109375" style="98" hidden="1" customWidth="1"/>
    <col min="20" max="20" width="19.28515625" style="98" hidden="1" customWidth="1"/>
    <col min="21" max="21" width="18.85546875" style="98" hidden="1" customWidth="1"/>
    <col min="22" max="22" width="23.85546875" style="98" hidden="1" customWidth="1"/>
    <col min="23" max="23" width="15.5703125" style="98" hidden="1" customWidth="1"/>
    <col min="24" max="24" width="32.42578125" style="98" hidden="1" customWidth="1"/>
    <col min="25" max="16384" width="9.140625" style="98"/>
  </cols>
  <sheetData>
    <row r="1" spans="1:24" ht="15.75" x14ac:dyDescent="0.25">
      <c r="A1" s="97" t="s">
        <v>48</v>
      </c>
    </row>
    <row r="4" spans="1:24" ht="42.75" x14ac:dyDescent="0.2">
      <c r="A4" s="99" t="s">
        <v>49</v>
      </c>
      <c r="B4" s="99" t="s">
        <v>50</v>
      </c>
      <c r="C4" s="99" t="s">
        <v>51</v>
      </c>
      <c r="D4" s="99" t="s">
        <v>52</v>
      </c>
      <c r="E4" s="99" t="s">
        <v>53</v>
      </c>
      <c r="F4" s="99" t="s">
        <v>54</v>
      </c>
      <c r="G4" s="99" t="s">
        <v>55</v>
      </c>
      <c r="H4" s="99" t="s">
        <v>56</v>
      </c>
      <c r="I4" s="99" t="s">
        <v>57</v>
      </c>
      <c r="J4" s="99" t="s">
        <v>58</v>
      </c>
      <c r="K4" s="99" t="s">
        <v>24</v>
      </c>
      <c r="L4" s="99" t="s">
        <v>59</v>
      </c>
      <c r="M4" s="99" t="s">
        <v>60</v>
      </c>
      <c r="N4" s="99" t="s">
        <v>61</v>
      </c>
      <c r="O4" s="100" t="s">
        <v>62</v>
      </c>
      <c r="P4" s="100" t="s">
        <v>63</v>
      </c>
      <c r="Q4" s="100" t="s">
        <v>64</v>
      </c>
      <c r="R4" s="100" t="s">
        <v>65</v>
      </c>
      <c r="S4" s="100" t="s">
        <v>66</v>
      </c>
      <c r="T4" s="100" t="s">
        <v>67</v>
      </c>
      <c r="U4" s="100" t="s">
        <v>68</v>
      </c>
      <c r="V4" s="100" t="s">
        <v>69</v>
      </c>
      <c r="W4" s="100" t="s">
        <v>70</v>
      </c>
      <c r="X4" s="100" t="s">
        <v>71</v>
      </c>
    </row>
    <row r="5" spans="1:24" ht="14.25" x14ac:dyDescent="0.2">
      <c r="A5" s="101" t="s">
        <v>72</v>
      </c>
      <c r="B5" s="101" t="s">
        <v>73</v>
      </c>
      <c r="C5" s="102">
        <v>514</v>
      </c>
      <c r="D5" s="103">
        <v>-5.3406998158379397E-2</v>
      </c>
      <c r="E5" s="102">
        <v>17</v>
      </c>
      <c r="F5" s="103">
        <v>0.41666666666666702</v>
      </c>
      <c r="G5" s="102">
        <v>0</v>
      </c>
      <c r="H5" s="103" t="s">
        <v>74</v>
      </c>
      <c r="I5" s="102">
        <v>531</v>
      </c>
      <c r="J5" s="103">
        <v>-4.3243243243243204E-2</v>
      </c>
      <c r="K5" s="102">
        <v>295</v>
      </c>
      <c r="L5" s="103">
        <v>-0.22163588390501299</v>
      </c>
      <c r="M5" s="102">
        <v>826</v>
      </c>
      <c r="N5" s="103">
        <v>-0.11563169164882202</v>
      </c>
      <c r="O5" s="104">
        <v>4</v>
      </c>
      <c r="P5" s="105" t="s">
        <v>75</v>
      </c>
      <c r="Q5" s="101" t="s">
        <v>75</v>
      </c>
      <c r="R5" s="106">
        <v>543</v>
      </c>
      <c r="S5" s="106">
        <v>12</v>
      </c>
      <c r="T5" s="106">
        <v>0</v>
      </c>
      <c r="U5" s="106">
        <v>555</v>
      </c>
      <c r="V5" s="106">
        <v>379</v>
      </c>
      <c r="W5" s="106">
        <v>934</v>
      </c>
      <c r="X5" s="101" t="s">
        <v>76</v>
      </c>
    </row>
    <row r="6" spans="1:24" ht="14.25" x14ac:dyDescent="0.2">
      <c r="A6" s="101" t="s">
        <v>77</v>
      </c>
      <c r="B6" s="101" t="s">
        <v>78</v>
      </c>
      <c r="C6" s="102">
        <v>260</v>
      </c>
      <c r="D6" s="103">
        <v>-0.10958904109589</v>
      </c>
      <c r="E6" s="102">
        <v>0</v>
      </c>
      <c r="F6" s="103">
        <v>-1</v>
      </c>
      <c r="G6" s="102">
        <v>0</v>
      </c>
      <c r="H6" s="103" t="s">
        <v>74</v>
      </c>
      <c r="I6" s="102">
        <v>260</v>
      </c>
      <c r="J6" s="103">
        <v>-0.112627986348123</v>
      </c>
      <c r="K6" s="102">
        <v>16</v>
      </c>
      <c r="L6" s="103">
        <v>0.45454545454545503</v>
      </c>
      <c r="M6" s="102">
        <v>276</v>
      </c>
      <c r="N6" s="103">
        <v>-9.2105263157894704E-2</v>
      </c>
      <c r="O6" s="104">
        <v>5</v>
      </c>
      <c r="P6" s="107"/>
      <c r="Q6" s="101" t="s">
        <v>75</v>
      </c>
      <c r="R6" s="106">
        <v>292</v>
      </c>
      <c r="S6" s="106">
        <v>1</v>
      </c>
      <c r="T6" s="106">
        <v>0</v>
      </c>
      <c r="U6" s="106">
        <v>293</v>
      </c>
      <c r="V6" s="106">
        <v>11</v>
      </c>
      <c r="W6" s="106">
        <v>304</v>
      </c>
      <c r="X6" s="101" t="s">
        <v>79</v>
      </c>
    </row>
    <row r="7" spans="1:24" ht="14.25" x14ac:dyDescent="0.2">
      <c r="A7" s="101" t="s">
        <v>80</v>
      </c>
      <c r="B7" s="101" t="s">
        <v>81</v>
      </c>
      <c r="C7" s="102">
        <v>165</v>
      </c>
      <c r="D7" s="103">
        <v>-0.14507772020725399</v>
      </c>
      <c r="E7" s="102">
        <v>2</v>
      </c>
      <c r="F7" s="103" t="s">
        <v>74</v>
      </c>
      <c r="G7" s="102">
        <v>0</v>
      </c>
      <c r="H7" s="103" t="s">
        <v>74</v>
      </c>
      <c r="I7" s="102">
        <v>167</v>
      </c>
      <c r="J7" s="103">
        <v>-0.13471502590673601</v>
      </c>
      <c r="K7" s="102">
        <v>489</v>
      </c>
      <c r="L7" s="103">
        <v>8.2474226804123696E-3</v>
      </c>
      <c r="M7" s="102">
        <v>656</v>
      </c>
      <c r="N7" s="103">
        <v>-3.2448377581120895E-2</v>
      </c>
      <c r="O7" s="104">
        <v>4</v>
      </c>
      <c r="P7" s="107"/>
      <c r="Q7" s="101" t="s">
        <v>75</v>
      </c>
      <c r="R7" s="106">
        <v>193</v>
      </c>
      <c r="S7" s="106">
        <v>0</v>
      </c>
      <c r="T7" s="106">
        <v>0</v>
      </c>
      <c r="U7" s="106">
        <v>193</v>
      </c>
      <c r="V7" s="106">
        <v>485</v>
      </c>
      <c r="W7" s="106">
        <v>678</v>
      </c>
      <c r="X7" s="101" t="s">
        <v>82</v>
      </c>
    </row>
    <row r="8" spans="1:24" ht="14.25" x14ac:dyDescent="0.2">
      <c r="A8" s="101" t="s">
        <v>83</v>
      </c>
      <c r="B8" s="101" t="s">
        <v>84</v>
      </c>
      <c r="C8" s="102">
        <v>4365</v>
      </c>
      <c r="D8" s="103">
        <v>2.2487702037948001E-2</v>
      </c>
      <c r="E8" s="102">
        <v>1836</v>
      </c>
      <c r="F8" s="103">
        <v>7.4312463428905795E-2</v>
      </c>
      <c r="G8" s="102">
        <v>1325</v>
      </c>
      <c r="H8" s="103">
        <v>0.110645431684828</v>
      </c>
      <c r="I8" s="102">
        <v>7526</v>
      </c>
      <c r="J8" s="103">
        <v>4.95049504950495E-2</v>
      </c>
      <c r="K8" s="102">
        <v>931</v>
      </c>
      <c r="L8" s="103">
        <v>-0.15746606334841601</v>
      </c>
      <c r="M8" s="102">
        <v>8457</v>
      </c>
      <c r="N8" s="103">
        <v>2.1870468825519601E-2</v>
      </c>
      <c r="O8" s="104">
        <v>2</v>
      </c>
      <c r="P8" s="107"/>
      <c r="Q8" s="101" t="s">
        <v>75</v>
      </c>
      <c r="R8" s="106">
        <v>4269</v>
      </c>
      <c r="S8" s="106">
        <v>1709</v>
      </c>
      <c r="T8" s="106">
        <v>1193</v>
      </c>
      <c r="U8" s="106">
        <v>7171</v>
      </c>
      <c r="V8" s="106">
        <v>1105</v>
      </c>
      <c r="W8" s="106">
        <v>8276</v>
      </c>
      <c r="X8" s="101" t="s">
        <v>85</v>
      </c>
    </row>
    <row r="9" spans="1:24" ht="14.25" x14ac:dyDescent="0.2">
      <c r="A9" s="101" t="s">
        <v>86</v>
      </c>
      <c r="B9" s="101" t="s">
        <v>87</v>
      </c>
      <c r="C9" s="102">
        <v>138</v>
      </c>
      <c r="D9" s="103">
        <v>0.14049586776859499</v>
      </c>
      <c r="E9" s="102">
        <v>0</v>
      </c>
      <c r="F9" s="103" t="s">
        <v>74</v>
      </c>
      <c r="G9" s="102">
        <v>1</v>
      </c>
      <c r="H9" s="103" t="s">
        <v>74</v>
      </c>
      <c r="I9" s="102">
        <v>139</v>
      </c>
      <c r="J9" s="103">
        <v>0.14876033057851198</v>
      </c>
      <c r="K9" s="102">
        <v>19</v>
      </c>
      <c r="L9" s="103">
        <v>1.375</v>
      </c>
      <c r="M9" s="102">
        <v>158</v>
      </c>
      <c r="N9" s="103">
        <v>0.22480620155038802</v>
      </c>
      <c r="O9" s="104">
        <v>5</v>
      </c>
      <c r="P9" s="107"/>
      <c r="Q9" s="101" t="s">
        <v>75</v>
      </c>
      <c r="R9" s="106">
        <v>121</v>
      </c>
      <c r="S9" s="106">
        <v>0</v>
      </c>
      <c r="T9" s="106">
        <v>0</v>
      </c>
      <c r="U9" s="106">
        <v>121</v>
      </c>
      <c r="V9" s="106">
        <v>8</v>
      </c>
      <c r="W9" s="106">
        <v>129</v>
      </c>
      <c r="X9" s="101" t="s">
        <v>88</v>
      </c>
    </row>
    <row r="10" spans="1:24" ht="14.25" x14ac:dyDescent="0.2">
      <c r="A10" s="101" t="s">
        <v>89</v>
      </c>
      <c r="B10" s="101" t="s">
        <v>90</v>
      </c>
      <c r="C10" s="102">
        <v>2973</v>
      </c>
      <c r="D10" s="103">
        <v>2.3407917383821E-2</v>
      </c>
      <c r="E10" s="102">
        <v>35</v>
      </c>
      <c r="F10" s="103">
        <v>-0.16666666666666699</v>
      </c>
      <c r="G10" s="102">
        <v>0</v>
      </c>
      <c r="H10" s="103" t="s">
        <v>74</v>
      </c>
      <c r="I10" s="102">
        <v>3008</v>
      </c>
      <c r="J10" s="103">
        <v>2.0699015948422099E-2</v>
      </c>
      <c r="K10" s="102">
        <v>671</v>
      </c>
      <c r="L10" s="103">
        <v>0.17719298245613999</v>
      </c>
      <c r="M10" s="102">
        <v>3679</v>
      </c>
      <c r="N10" s="103">
        <v>4.6061984646005104E-2</v>
      </c>
      <c r="O10" s="104">
        <v>3</v>
      </c>
      <c r="P10" s="107"/>
      <c r="Q10" s="101" t="s">
        <v>75</v>
      </c>
      <c r="R10" s="106">
        <v>2905</v>
      </c>
      <c r="S10" s="106">
        <v>42</v>
      </c>
      <c r="T10" s="106">
        <v>0</v>
      </c>
      <c r="U10" s="106">
        <v>2947</v>
      </c>
      <c r="V10" s="106">
        <v>570</v>
      </c>
      <c r="W10" s="106">
        <v>3517</v>
      </c>
      <c r="X10" s="101" t="s">
        <v>91</v>
      </c>
    </row>
    <row r="11" spans="1:24" ht="14.25" x14ac:dyDescent="0.2">
      <c r="A11" s="101" t="s">
        <v>92</v>
      </c>
      <c r="B11" s="101" t="s">
        <v>93</v>
      </c>
      <c r="C11" s="102">
        <v>348</v>
      </c>
      <c r="D11" s="103">
        <v>8.7500000000000008E-2</v>
      </c>
      <c r="E11" s="102">
        <v>1</v>
      </c>
      <c r="F11" s="103" t="s">
        <v>74</v>
      </c>
      <c r="G11" s="102">
        <v>158</v>
      </c>
      <c r="H11" s="103">
        <v>-0.159574468085106</v>
      </c>
      <c r="I11" s="102">
        <v>507</v>
      </c>
      <c r="J11" s="103">
        <v>-1.9685039370078705E-3</v>
      </c>
      <c r="K11" s="102">
        <v>318</v>
      </c>
      <c r="L11" s="103">
        <v>0.41964285714285698</v>
      </c>
      <c r="M11" s="102">
        <v>825</v>
      </c>
      <c r="N11" s="103">
        <v>0.12704918032786899</v>
      </c>
      <c r="O11" s="104">
        <v>5</v>
      </c>
      <c r="P11" s="107"/>
      <c r="Q11" s="101" t="s">
        <v>75</v>
      </c>
      <c r="R11" s="106">
        <v>320</v>
      </c>
      <c r="S11" s="106">
        <v>0</v>
      </c>
      <c r="T11" s="106">
        <v>188</v>
      </c>
      <c r="U11" s="106">
        <v>508</v>
      </c>
      <c r="V11" s="106">
        <v>224</v>
      </c>
      <c r="W11" s="106">
        <v>732</v>
      </c>
      <c r="X11" s="101" t="s">
        <v>94</v>
      </c>
    </row>
    <row r="12" spans="1:24" ht="14.25" x14ac:dyDescent="0.2">
      <c r="A12" s="101" t="s">
        <v>95</v>
      </c>
      <c r="B12" s="101" t="s">
        <v>96</v>
      </c>
      <c r="C12" s="102">
        <v>186</v>
      </c>
      <c r="D12" s="103">
        <v>0.120481927710843</v>
      </c>
      <c r="E12" s="102">
        <v>0</v>
      </c>
      <c r="F12" s="103" t="s">
        <v>74</v>
      </c>
      <c r="G12" s="102">
        <v>0</v>
      </c>
      <c r="H12" s="103" t="s">
        <v>74</v>
      </c>
      <c r="I12" s="102">
        <v>186</v>
      </c>
      <c r="J12" s="103">
        <v>0.120481927710843</v>
      </c>
      <c r="K12" s="102">
        <v>14</v>
      </c>
      <c r="L12" s="103">
        <v>0.75</v>
      </c>
      <c r="M12" s="102">
        <v>200</v>
      </c>
      <c r="N12" s="103">
        <v>0.14942528735632199</v>
      </c>
      <c r="O12" s="104">
        <v>5</v>
      </c>
      <c r="P12" s="107"/>
      <c r="Q12" s="101" t="s">
        <v>75</v>
      </c>
      <c r="R12" s="106">
        <v>166</v>
      </c>
      <c r="S12" s="106">
        <v>0</v>
      </c>
      <c r="T12" s="106">
        <v>0</v>
      </c>
      <c r="U12" s="106">
        <v>166</v>
      </c>
      <c r="V12" s="106">
        <v>8</v>
      </c>
      <c r="W12" s="106">
        <v>174</v>
      </c>
      <c r="X12" s="101" t="s">
        <v>97</v>
      </c>
    </row>
    <row r="13" spans="1:24" ht="14.25" x14ac:dyDescent="0.2">
      <c r="A13" s="101" t="s">
        <v>98</v>
      </c>
      <c r="B13" s="101" t="s">
        <v>99</v>
      </c>
      <c r="C13" s="102">
        <v>525</v>
      </c>
      <c r="D13" s="103">
        <v>0.25298329355608606</v>
      </c>
      <c r="E13" s="102">
        <v>1</v>
      </c>
      <c r="F13" s="103" t="s">
        <v>74</v>
      </c>
      <c r="G13" s="102">
        <v>213</v>
      </c>
      <c r="H13" s="103">
        <v>9.7938144329896906E-2</v>
      </c>
      <c r="I13" s="102">
        <v>739</v>
      </c>
      <c r="J13" s="103">
        <v>0.205546492659054</v>
      </c>
      <c r="K13" s="102">
        <v>105</v>
      </c>
      <c r="L13" s="103">
        <v>-0.4</v>
      </c>
      <c r="M13" s="102">
        <v>844</v>
      </c>
      <c r="N13" s="103">
        <v>7.1065989847715699E-2</v>
      </c>
      <c r="O13" s="104">
        <v>5</v>
      </c>
      <c r="P13" s="107"/>
      <c r="Q13" s="101" t="s">
        <v>75</v>
      </c>
      <c r="R13" s="106">
        <v>419</v>
      </c>
      <c r="S13" s="106">
        <v>0</v>
      </c>
      <c r="T13" s="106">
        <v>194</v>
      </c>
      <c r="U13" s="106">
        <v>613</v>
      </c>
      <c r="V13" s="106">
        <v>175</v>
      </c>
      <c r="W13" s="106">
        <v>788</v>
      </c>
      <c r="X13" s="101" t="s">
        <v>100</v>
      </c>
    </row>
    <row r="14" spans="1:24" ht="14.25" x14ac:dyDescent="0.2">
      <c r="A14" s="101" t="s">
        <v>101</v>
      </c>
      <c r="B14" s="101" t="s">
        <v>102</v>
      </c>
      <c r="C14" s="102">
        <v>330</v>
      </c>
      <c r="D14" s="103">
        <v>5.4313099041533502E-2</v>
      </c>
      <c r="E14" s="102">
        <v>1</v>
      </c>
      <c r="F14" s="103" t="s">
        <v>74</v>
      </c>
      <c r="G14" s="102">
        <v>0</v>
      </c>
      <c r="H14" s="103" t="s">
        <v>74</v>
      </c>
      <c r="I14" s="102">
        <v>331</v>
      </c>
      <c r="J14" s="103">
        <v>5.7507987220447296E-2</v>
      </c>
      <c r="K14" s="102">
        <v>235</v>
      </c>
      <c r="L14" s="103">
        <v>-7.4803149606299205E-2</v>
      </c>
      <c r="M14" s="102">
        <v>566</v>
      </c>
      <c r="N14" s="103">
        <v>-1.7636684303351002E-3</v>
      </c>
      <c r="O14" s="104">
        <v>5</v>
      </c>
      <c r="P14" s="107"/>
      <c r="Q14" s="101" t="s">
        <v>75</v>
      </c>
      <c r="R14" s="106">
        <v>313</v>
      </c>
      <c r="S14" s="106">
        <v>0</v>
      </c>
      <c r="T14" s="106">
        <v>0</v>
      </c>
      <c r="U14" s="106">
        <v>313</v>
      </c>
      <c r="V14" s="106">
        <v>254</v>
      </c>
      <c r="W14" s="106">
        <v>567</v>
      </c>
      <c r="X14" s="101" t="s">
        <v>103</v>
      </c>
    </row>
    <row r="15" spans="1:24" ht="14.25" x14ac:dyDescent="0.2">
      <c r="A15" s="101" t="s">
        <v>104</v>
      </c>
      <c r="B15" s="101" t="s">
        <v>105</v>
      </c>
      <c r="C15" s="102">
        <v>674</v>
      </c>
      <c r="D15" s="103">
        <v>0.11404958677686</v>
      </c>
      <c r="E15" s="102">
        <v>0</v>
      </c>
      <c r="F15" s="103" t="s">
        <v>74</v>
      </c>
      <c r="G15" s="102">
        <v>70</v>
      </c>
      <c r="H15" s="103">
        <v>-0.61748633879781401</v>
      </c>
      <c r="I15" s="102">
        <v>744</v>
      </c>
      <c r="J15" s="103">
        <v>-5.5837563451776602E-2</v>
      </c>
      <c r="K15" s="102">
        <v>204</v>
      </c>
      <c r="L15" s="103">
        <v>0.120879120879121</v>
      </c>
      <c r="M15" s="102">
        <v>948</v>
      </c>
      <c r="N15" s="103">
        <v>-2.2680412371134002E-2</v>
      </c>
      <c r="O15" s="104">
        <v>5</v>
      </c>
      <c r="P15" s="107"/>
      <c r="Q15" s="101" t="s">
        <v>75</v>
      </c>
      <c r="R15" s="106">
        <v>605</v>
      </c>
      <c r="S15" s="106">
        <v>0</v>
      </c>
      <c r="T15" s="106">
        <v>183</v>
      </c>
      <c r="U15" s="106">
        <v>788</v>
      </c>
      <c r="V15" s="106">
        <v>182</v>
      </c>
      <c r="W15" s="106">
        <v>970</v>
      </c>
      <c r="X15" s="101" t="s">
        <v>106</v>
      </c>
    </row>
    <row r="16" spans="1:24" ht="14.25" x14ac:dyDescent="0.2">
      <c r="A16" s="101" t="s">
        <v>107</v>
      </c>
      <c r="B16" s="101" t="s">
        <v>108</v>
      </c>
      <c r="C16" s="102">
        <v>715</v>
      </c>
      <c r="D16" s="103">
        <v>-2.78940027894003E-3</v>
      </c>
      <c r="E16" s="102">
        <v>11</v>
      </c>
      <c r="F16" s="103">
        <v>-0.3125</v>
      </c>
      <c r="G16" s="102">
        <v>0</v>
      </c>
      <c r="H16" s="103" t="s">
        <v>74</v>
      </c>
      <c r="I16" s="102">
        <v>726</v>
      </c>
      <c r="J16" s="103">
        <v>-9.5497953615279706E-3</v>
      </c>
      <c r="K16" s="102">
        <v>290</v>
      </c>
      <c r="L16" s="103">
        <v>-1.3605442176870699E-2</v>
      </c>
      <c r="M16" s="102">
        <v>1016</v>
      </c>
      <c r="N16" s="103">
        <v>-1.07108081791626E-2</v>
      </c>
      <c r="O16" s="104">
        <v>4</v>
      </c>
      <c r="P16" s="107"/>
      <c r="Q16" s="101" t="s">
        <v>75</v>
      </c>
      <c r="R16" s="106">
        <v>717</v>
      </c>
      <c r="S16" s="106">
        <v>16</v>
      </c>
      <c r="T16" s="106">
        <v>0</v>
      </c>
      <c r="U16" s="106">
        <v>733</v>
      </c>
      <c r="V16" s="106">
        <v>294</v>
      </c>
      <c r="W16" s="106">
        <v>1027</v>
      </c>
      <c r="X16" s="101" t="s">
        <v>109</v>
      </c>
    </row>
    <row r="17" spans="1:24" ht="14.25" x14ac:dyDescent="0.2">
      <c r="A17" s="101" t="s">
        <v>110</v>
      </c>
      <c r="B17" s="101" t="s">
        <v>111</v>
      </c>
      <c r="C17" s="102">
        <v>142</v>
      </c>
      <c r="D17" s="103">
        <v>4.4117647058823498E-2</v>
      </c>
      <c r="E17" s="102">
        <v>0</v>
      </c>
      <c r="F17" s="103" t="s">
        <v>74</v>
      </c>
      <c r="G17" s="102">
        <v>0</v>
      </c>
      <c r="H17" s="103" t="s">
        <v>74</v>
      </c>
      <c r="I17" s="102">
        <v>142</v>
      </c>
      <c r="J17" s="103">
        <v>4.4117647058823498E-2</v>
      </c>
      <c r="K17" s="102">
        <v>6</v>
      </c>
      <c r="L17" s="103">
        <v>-0.66666666666666696</v>
      </c>
      <c r="M17" s="102">
        <v>148</v>
      </c>
      <c r="N17" s="103">
        <v>-3.8961038961038995E-2</v>
      </c>
      <c r="O17" s="104">
        <v>5</v>
      </c>
      <c r="P17" s="107"/>
      <c r="Q17" s="101" t="s">
        <v>75</v>
      </c>
      <c r="R17" s="106">
        <v>136</v>
      </c>
      <c r="S17" s="106">
        <v>0</v>
      </c>
      <c r="T17" s="106">
        <v>0</v>
      </c>
      <c r="U17" s="106">
        <v>136</v>
      </c>
      <c r="V17" s="106">
        <v>18</v>
      </c>
      <c r="W17" s="106">
        <v>154</v>
      </c>
      <c r="X17" s="101" t="s">
        <v>112</v>
      </c>
    </row>
    <row r="18" spans="1:24" ht="14.25" x14ac:dyDescent="0.2">
      <c r="A18" s="101" t="s">
        <v>113</v>
      </c>
      <c r="B18" s="101" t="s">
        <v>114</v>
      </c>
      <c r="C18" s="102">
        <v>398</v>
      </c>
      <c r="D18" s="103">
        <v>7.5949367088607601E-3</v>
      </c>
      <c r="E18" s="102">
        <v>125</v>
      </c>
      <c r="F18" s="103">
        <v>0.38888888888888901</v>
      </c>
      <c r="G18" s="102">
        <v>0</v>
      </c>
      <c r="H18" s="103">
        <v>-1</v>
      </c>
      <c r="I18" s="102">
        <v>523</v>
      </c>
      <c r="J18" s="103">
        <v>7.613168724279841E-2</v>
      </c>
      <c r="K18" s="102">
        <v>215</v>
      </c>
      <c r="L18" s="103">
        <v>-0.45707070707070702</v>
      </c>
      <c r="M18" s="102">
        <v>738</v>
      </c>
      <c r="N18" s="103">
        <v>-0.16326530612244902</v>
      </c>
      <c r="O18" s="104">
        <v>4</v>
      </c>
      <c r="P18" s="107"/>
      <c r="Q18" s="101" t="s">
        <v>75</v>
      </c>
      <c r="R18" s="106">
        <v>395</v>
      </c>
      <c r="S18" s="106">
        <v>90</v>
      </c>
      <c r="T18" s="106">
        <v>1</v>
      </c>
      <c r="U18" s="106">
        <v>486</v>
      </c>
      <c r="V18" s="106">
        <v>396</v>
      </c>
      <c r="W18" s="106">
        <v>882</v>
      </c>
      <c r="X18" s="101" t="s">
        <v>115</v>
      </c>
    </row>
    <row r="19" spans="1:24" ht="14.25" x14ac:dyDescent="0.2">
      <c r="A19" s="101" t="s">
        <v>116</v>
      </c>
      <c r="B19" s="101" t="s">
        <v>117</v>
      </c>
      <c r="C19" s="102">
        <v>184</v>
      </c>
      <c r="D19" s="103">
        <v>0.26896551724137902</v>
      </c>
      <c r="E19" s="102">
        <v>0</v>
      </c>
      <c r="F19" s="103" t="s">
        <v>74</v>
      </c>
      <c r="G19" s="102">
        <v>0</v>
      </c>
      <c r="H19" s="103" t="s">
        <v>74</v>
      </c>
      <c r="I19" s="102">
        <v>184</v>
      </c>
      <c r="J19" s="103">
        <v>0.26896551724137902</v>
      </c>
      <c r="K19" s="102">
        <v>8</v>
      </c>
      <c r="L19" s="103">
        <v>0.6</v>
      </c>
      <c r="M19" s="102">
        <v>192</v>
      </c>
      <c r="N19" s="103">
        <v>0.28000000000000003</v>
      </c>
      <c r="O19" s="104">
        <v>5</v>
      </c>
      <c r="P19" s="107"/>
      <c r="Q19" s="101" t="s">
        <v>75</v>
      </c>
      <c r="R19" s="106">
        <v>145</v>
      </c>
      <c r="S19" s="106">
        <v>0</v>
      </c>
      <c r="T19" s="106">
        <v>0</v>
      </c>
      <c r="U19" s="106">
        <v>145</v>
      </c>
      <c r="V19" s="106">
        <v>5</v>
      </c>
      <c r="W19" s="106">
        <v>150</v>
      </c>
      <c r="X19" s="101" t="s">
        <v>118</v>
      </c>
    </row>
    <row r="20" spans="1:24" ht="14.25" x14ac:dyDescent="0.2">
      <c r="A20" s="101" t="s">
        <v>119</v>
      </c>
      <c r="B20" s="101" t="s">
        <v>120</v>
      </c>
      <c r="C20" s="102">
        <v>502</v>
      </c>
      <c r="D20" s="103">
        <v>2.6584867075664601E-2</v>
      </c>
      <c r="E20" s="102">
        <v>0</v>
      </c>
      <c r="F20" s="103" t="s">
        <v>74</v>
      </c>
      <c r="G20" s="102">
        <v>76</v>
      </c>
      <c r="H20" s="103" t="s">
        <v>74</v>
      </c>
      <c r="I20" s="102">
        <v>578</v>
      </c>
      <c r="J20" s="103">
        <v>0.18200408997955</v>
      </c>
      <c r="K20" s="102">
        <v>159</v>
      </c>
      <c r="L20" s="103">
        <v>1.9230769230769201E-2</v>
      </c>
      <c r="M20" s="102">
        <v>737</v>
      </c>
      <c r="N20" s="103">
        <v>0.14263565891472899</v>
      </c>
      <c r="O20" s="104">
        <v>4</v>
      </c>
      <c r="P20" s="107"/>
      <c r="Q20" s="101" t="s">
        <v>75</v>
      </c>
      <c r="R20" s="106">
        <v>489</v>
      </c>
      <c r="S20" s="106">
        <v>0</v>
      </c>
      <c r="T20" s="106">
        <v>0</v>
      </c>
      <c r="U20" s="106">
        <v>489</v>
      </c>
      <c r="V20" s="106">
        <v>156</v>
      </c>
      <c r="W20" s="106">
        <v>645</v>
      </c>
      <c r="X20" s="101" t="s">
        <v>121</v>
      </c>
    </row>
    <row r="21" spans="1:24" ht="14.25" x14ac:dyDescent="0.2">
      <c r="A21" s="101" t="s">
        <v>122</v>
      </c>
      <c r="B21" s="101" t="s">
        <v>123</v>
      </c>
      <c r="C21" s="102">
        <v>868</v>
      </c>
      <c r="D21" s="103">
        <v>-4.1942604856512106E-2</v>
      </c>
      <c r="E21" s="102">
        <v>495</v>
      </c>
      <c r="F21" s="103">
        <v>0.256345177664975</v>
      </c>
      <c r="G21" s="102">
        <v>0</v>
      </c>
      <c r="H21" s="103" t="s">
        <v>74</v>
      </c>
      <c r="I21" s="102">
        <v>1363</v>
      </c>
      <c r="J21" s="103">
        <v>4.84615384615385E-2</v>
      </c>
      <c r="K21" s="102">
        <v>539</v>
      </c>
      <c r="L21" s="103">
        <v>-7.2289156626505993E-2</v>
      </c>
      <c r="M21" s="102">
        <v>1902</v>
      </c>
      <c r="N21" s="103">
        <v>1.11642743221691E-2</v>
      </c>
      <c r="O21" s="104">
        <v>3</v>
      </c>
      <c r="P21" s="107"/>
      <c r="Q21" s="101" t="s">
        <v>75</v>
      </c>
      <c r="R21" s="106">
        <v>906</v>
      </c>
      <c r="S21" s="106">
        <v>394</v>
      </c>
      <c r="T21" s="106">
        <v>0</v>
      </c>
      <c r="U21" s="106">
        <v>1300</v>
      </c>
      <c r="V21" s="106">
        <v>581</v>
      </c>
      <c r="W21" s="106">
        <v>1881</v>
      </c>
      <c r="X21" s="101" t="s">
        <v>124</v>
      </c>
    </row>
    <row r="22" spans="1:24" ht="14.25" x14ac:dyDescent="0.2">
      <c r="A22" s="101" t="s">
        <v>125</v>
      </c>
      <c r="B22" s="101" t="s">
        <v>126</v>
      </c>
      <c r="C22" s="102">
        <v>430</v>
      </c>
      <c r="D22" s="103">
        <v>-0.15354330708661398</v>
      </c>
      <c r="E22" s="102">
        <v>14</v>
      </c>
      <c r="F22" s="103">
        <v>2.5</v>
      </c>
      <c r="G22" s="102">
        <v>325</v>
      </c>
      <c r="H22" s="103">
        <v>-7.1428571428571397E-2</v>
      </c>
      <c r="I22" s="102">
        <v>769</v>
      </c>
      <c r="J22" s="103">
        <v>-0.10788863109048701</v>
      </c>
      <c r="K22" s="102">
        <v>108</v>
      </c>
      <c r="L22" s="103">
        <v>-5.2631578947368404E-2</v>
      </c>
      <c r="M22" s="102">
        <v>877</v>
      </c>
      <c r="N22" s="103">
        <v>-0.101434426229508</v>
      </c>
      <c r="O22" s="104">
        <v>4</v>
      </c>
      <c r="P22" s="107"/>
      <c r="Q22" s="101" t="s">
        <v>75</v>
      </c>
      <c r="R22" s="106">
        <v>508</v>
      </c>
      <c r="S22" s="106">
        <v>4</v>
      </c>
      <c r="T22" s="106">
        <v>350</v>
      </c>
      <c r="U22" s="106">
        <v>862</v>
      </c>
      <c r="V22" s="106">
        <v>114</v>
      </c>
      <c r="W22" s="106">
        <v>976</v>
      </c>
      <c r="X22" s="101" t="s">
        <v>127</v>
      </c>
    </row>
    <row r="23" spans="1:24" ht="14.25" x14ac:dyDescent="0.2">
      <c r="A23" s="101" t="s">
        <v>128</v>
      </c>
      <c r="B23" s="101" t="s">
        <v>129</v>
      </c>
      <c r="C23" s="102">
        <v>166</v>
      </c>
      <c r="D23" s="103">
        <v>-0.17821782178217802</v>
      </c>
      <c r="E23" s="102">
        <v>0</v>
      </c>
      <c r="F23" s="103">
        <v>-1</v>
      </c>
      <c r="G23" s="102">
        <v>0</v>
      </c>
      <c r="H23" s="103" t="s">
        <v>74</v>
      </c>
      <c r="I23" s="102">
        <v>166</v>
      </c>
      <c r="J23" s="103">
        <v>-0.18226600985221703</v>
      </c>
      <c r="K23" s="102">
        <v>30</v>
      </c>
      <c r="L23" s="103">
        <v>-0.30232558139534899</v>
      </c>
      <c r="M23" s="102">
        <v>196</v>
      </c>
      <c r="N23" s="103">
        <v>-0.203252032520325</v>
      </c>
      <c r="O23" s="104">
        <v>4</v>
      </c>
      <c r="P23" s="107"/>
      <c r="Q23" s="101" t="s">
        <v>75</v>
      </c>
      <c r="R23" s="106">
        <v>202</v>
      </c>
      <c r="S23" s="106">
        <v>1</v>
      </c>
      <c r="T23" s="106">
        <v>0</v>
      </c>
      <c r="U23" s="106">
        <v>203</v>
      </c>
      <c r="V23" s="106">
        <v>43</v>
      </c>
      <c r="W23" s="106">
        <v>246</v>
      </c>
      <c r="X23" s="101" t="s">
        <v>130</v>
      </c>
    </row>
    <row r="24" spans="1:24" ht="14.25" x14ac:dyDescent="0.2">
      <c r="A24" s="101" t="s">
        <v>131</v>
      </c>
      <c r="B24" s="101" t="s">
        <v>132</v>
      </c>
      <c r="C24" s="102">
        <v>426</v>
      </c>
      <c r="D24" s="103">
        <v>-8.9743589743589702E-2</v>
      </c>
      <c r="E24" s="102">
        <v>0</v>
      </c>
      <c r="F24" s="103">
        <v>-1</v>
      </c>
      <c r="G24" s="102">
        <v>0</v>
      </c>
      <c r="H24" s="103" t="s">
        <v>74</v>
      </c>
      <c r="I24" s="102">
        <v>426</v>
      </c>
      <c r="J24" s="103">
        <v>-9.3617021276595699E-2</v>
      </c>
      <c r="K24" s="102">
        <v>138</v>
      </c>
      <c r="L24" s="103">
        <v>0.56818181818181801</v>
      </c>
      <c r="M24" s="102">
        <v>564</v>
      </c>
      <c r="N24" s="103">
        <v>1.0752688172043001E-2</v>
      </c>
      <c r="O24" s="104">
        <v>5</v>
      </c>
      <c r="P24" s="107"/>
      <c r="Q24" s="101" t="s">
        <v>75</v>
      </c>
      <c r="R24" s="106">
        <v>468</v>
      </c>
      <c r="S24" s="106">
        <v>2</v>
      </c>
      <c r="T24" s="106">
        <v>0</v>
      </c>
      <c r="U24" s="106">
        <v>470</v>
      </c>
      <c r="V24" s="106">
        <v>88</v>
      </c>
      <c r="W24" s="106">
        <v>558</v>
      </c>
      <c r="X24" s="101" t="s">
        <v>133</v>
      </c>
    </row>
    <row r="25" spans="1:24" ht="14.25" x14ac:dyDescent="0.2">
      <c r="A25" s="101" t="s">
        <v>134</v>
      </c>
      <c r="B25" s="101" t="s">
        <v>135</v>
      </c>
      <c r="C25" s="102">
        <v>186</v>
      </c>
      <c r="D25" s="103">
        <v>0.14110429447852799</v>
      </c>
      <c r="E25" s="102">
        <v>0</v>
      </c>
      <c r="F25" s="103" t="s">
        <v>74</v>
      </c>
      <c r="G25" s="102">
        <v>0</v>
      </c>
      <c r="H25" s="103" t="s">
        <v>74</v>
      </c>
      <c r="I25" s="102">
        <v>186</v>
      </c>
      <c r="J25" s="103">
        <v>0.14110429447852799</v>
      </c>
      <c r="K25" s="102">
        <v>30</v>
      </c>
      <c r="L25" s="103">
        <v>0.36363636363636398</v>
      </c>
      <c r="M25" s="102">
        <v>216</v>
      </c>
      <c r="N25" s="103">
        <v>0.16756756756756799</v>
      </c>
      <c r="O25" s="104">
        <v>5</v>
      </c>
      <c r="P25" s="107"/>
      <c r="Q25" s="101" t="s">
        <v>75</v>
      </c>
      <c r="R25" s="106">
        <v>163</v>
      </c>
      <c r="S25" s="106">
        <v>0</v>
      </c>
      <c r="T25" s="106">
        <v>0</v>
      </c>
      <c r="U25" s="106">
        <v>163</v>
      </c>
      <c r="V25" s="106">
        <v>22</v>
      </c>
      <c r="W25" s="106">
        <v>185</v>
      </c>
      <c r="X25" s="101" t="s">
        <v>136</v>
      </c>
    </row>
    <row r="26" spans="1:24" ht="14.25" x14ac:dyDescent="0.2">
      <c r="A26" s="101" t="s">
        <v>137</v>
      </c>
      <c r="B26" s="101" t="s">
        <v>138</v>
      </c>
      <c r="C26" s="102">
        <v>377</v>
      </c>
      <c r="D26" s="103">
        <v>8.0213903743315499E-3</v>
      </c>
      <c r="E26" s="102">
        <v>0</v>
      </c>
      <c r="F26" s="103" t="s">
        <v>74</v>
      </c>
      <c r="G26" s="102">
        <v>0</v>
      </c>
      <c r="H26" s="103" t="s">
        <v>74</v>
      </c>
      <c r="I26" s="102">
        <v>377</v>
      </c>
      <c r="J26" s="103">
        <v>8.0213903743315499E-3</v>
      </c>
      <c r="K26" s="102">
        <v>155</v>
      </c>
      <c r="L26" s="103">
        <v>-0.17989417989418</v>
      </c>
      <c r="M26" s="102">
        <v>532</v>
      </c>
      <c r="N26" s="103">
        <v>-5.5062166962699798E-2</v>
      </c>
      <c r="O26" s="104">
        <v>5</v>
      </c>
      <c r="P26" s="107"/>
      <c r="Q26" s="101" t="s">
        <v>75</v>
      </c>
      <c r="R26" s="106">
        <v>374</v>
      </c>
      <c r="S26" s="106">
        <v>0</v>
      </c>
      <c r="T26" s="106">
        <v>0</v>
      </c>
      <c r="U26" s="106">
        <v>374</v>
      </c>
      <c r="V26" s="106">
        <v>189</v>
      </c>
      <c r="W26" s="106">
        <v>563</v>
      </c>
      <c r="X26" s="101" t="s">
        <v>139</v>
      </c>
    </row>
    <row r="27" spans="1:24" ht="14.25" x14ac:dyDescent="0.2">
      <c r="A27" s="101" t="s">
        <v>140</v>
      </c>
      <c r="B27" s="101" t="s">
        <v>141</v>
      </c>
      <c r="C27" s="102">
        <v>500</v>
      </c>
      <c r="D27" s="103">
        <v>6.0362173038229399E-3</v>
      </c>
      <c r="E27" s="102">
        <v>9</v>
      </c>
      <c r="F27" s="103">
        <v>3.5</v>
      </c>
      <c r="G27" s="102">
        <v>2</v>
      </c>
      <c r="H27" s="103" t="s">
        <v>74</v>
      </c>
      <c r="I27" s="102">
        <v>511</v>
      </c>
      <c r="J27" s="103">
        <v>2.4048096192384801E-2</v>
      </c>
      <c r="K27" s="102">
        <v>193</v>
      </c>
      <c r="L27" s="103">
        <v>1.5789473684210499E-2</v>
      </c>
      <c r="M27" s="102">
        <v>704</v>
      </c>
      <c r="N27" s="103">
        <v>2.17706821480406E-2</v>
      </c>
      <c r="O27" s="104">
        <v>4</v>
      </c>
      <c r="P27" s="107"/>
      <c r="Q27" s="101" t="s">
        <v>75</v>
      </c>
      <c r="R27" s="106">
        <v>497</v>
      </c>
      <c r="S27" s="106">
        <v>2</v>
      </c>
      <c r="T27" s="106">
        <v>0</v>
      </c>
      <c r="U27" s="106">
        <v>499</v>
      </c>
      <c r="V27" s="106">
        <v>190</v>
      </c>
      <c r="W27" s="106">
        <v>689</v>
      </c>
      <c r="X27" s="101" t="s">
        <v>142</v>
      </c>
    </row>
    <row r="28" spans="1:24" ht="14.25" x14ac:dyDescent="0.2">
      <c r="A28" s="101" t="s">
        <v>143</v>
      </c>
      <c r="B28" s="101" t="s">
        <v>144</v>
      </c>
      <c r="C28" s="102">
        <v>266</v>
      </c>
      <c r="D28" s="103">
        <v>0</v>
      </c>
      <c r="E28" s="102">
        <v>0</v>
      </c>
      <c r="F28" s="103" t="s">
        <v>74</v>
      </c>
      <c r="G28" s="102">
        <v>0</v>
      </c>
      <c r="H28" s="103" t="s">
        <v>74</v>
      </c>
      <c r="I28" s="102">
        <v>266</v>
      </c>
      <c r="J28" s="103">
        <v>0</v>
      </c>
      <c r="K28" s="102">
        <v>47</v>
      </c>
      <c r="L28" s="103">
        <v>-0.28787878787878801</v>
      </c>
      <c r="M28" s="102">
        <v>313</v>
      </c>
      <c r="N28" s="103">
        <v>-5.7228915662650599E-2</v>
      </c>
      <c r="O28" s="104">
        <v>5</v>
      </c>
      <c r="P28" s="107"/>
      <c r="Q28" s="101" t="s">
        <v>75</v>
      </c>
      <c r="R28" s="106">
        <v>266</v>
      </c>
      <c r="S28" s="106">
        <v>0</v>
      </c>
      <c r="T28" s="106">
        <v>0</v>
      </c>
      <c r="U28" s="106">
        <v>266</v>
      </c>
      <c r="V28" s="106">
        <v>66</v>
      </c>
      <c r="W28" s="106">
        <v>332</v>
      </c>
      <c r="X28" s="101" t="s">
        <v>145</v>
      </c>
    </row>
    <row r="29" spans="1:24" ht="14.25" x14ac:dyDescent="0.2">
      <c r="A29" s="101" t="s">
        <v>146</v>
      </c>
      <c r="B29" s="101" t="s">
        <v>147</v>
      </c>
      <c r="C29" s="102">
        <v>226</v>
      </c>
      <c r="D29" s="103">
        <v>8.1339712918660295E-2</v>
      </c>
      <c r="E29" s="102">
        <v>0</v>
      </c>
      <c r="F29" s="103" t="s">
        <v>74</v>
      </c>
      <c r="G29" s="102">
        <v>0</v>
      </c>
      <c r="H29" s="103" t="s">
        <v>74</v>
      </c>
      <c r="I29" s="102">
        <v>226</v>
      </c>
      <c r="J29" s="103">
        <v>8.1339712918660295E-2</v>
      </c>
      <c r="K29" s="102">
        <v>19</v>
      </c>
      <c r="L29" s="103">
        <v>-0.57777777777777806</v>
      </c>
      <c r="M29" s="102">
        <v>245</v>
      </c>
      <c r="N29" s="103">
        <v>-3.5433070866141704E-2</v>
      </c>
      <c r="O29" s="104">
        <v>5</v>
      </c>
      <c r="P29" s="107"/>
      <c r="Q29" s="101" t="s">
        <v>75</v>
      </c>
      <c r="R29" s="106">
        <v>209</v>
      </c>
      <c r="S29" s="106">
        <v>0</v>
      </c>
      <c r="T29" s="106">
        <v>0</v>
      </c>
      <c r="U29" s="106">
        <v>209</v>
      </c>
      <c r="V29" s="106">
        <v>45</v>
      </c>
      <c r="W29" s="106">
        <v>254</v>
      </c>
      <c r="X29" s="101" t="s">
        <v>148</v>
      </c>
    </row>
    <row r="30" spans="1:24" ht="14.25" x14ac:dyDescent="0.2">
      <c r="A30" s="101" t="s">
        <v>149</v>
      </c>
      <c r="B30" s="101" t="s">
        <v>150</v>
      </c>
      <c r="C30" s="102">
        <v>9680</v>
      </c>
      <c r="D30" s="103">
        <v>-3.0157298867848899E-2</v>
      </c>
      <c r="E30" s="102">
        <v>11823</v>
      </c>
      <c r="F30" s="103">
        <v>-1.2940390716313199E-2</v>
      </c>
      <c r="G30" s="102">
        <v>0</v>
      </c>
      <c r="H30" s="103" t="s">
        <v>74</v>
      </c>
      <c r="I30" s="102">
        <v>21503</v>
      </c>
      <c r="J30" s="103">
        <v>-2.0765972949587902E-2</v>
      </c>
      <c r="K30" s="102">
        <v>960</v>
      </c>
      <c r="L30" s="103">
        <v>-7.4252651880424306E-2</v>
      </c>
      <c r="M30" s="102">
        <v>22463</v>
      </c>
      <c r="N30" s="103">
        <v>-2.31779439902592E-2</v>
      </c>
      <c r="O30" s="104">
        <v>1</v>
      </c>
      <c r="P30" s="107"/>
      <c r="Q30" s="101" t="s">
        <v>151</v>
      </c>
      <c r="R30" s="106">
        <v>9981</v>
      </c>
      <c r="S30" s="106">
        <v>11978</v>
      </c>
      <c r="T30" s="106">
        <v>0</v>
      </c>
      <c r="U30" s="106">
        <v>21959</v>
      </c>
      <c r="V30" s="106">
        <v>1037</v>
      </c>
      <c r="W30" s="106">
        <v>22996</v>
      </c>
      <c r="X30" s="101" t="s">
        <v>152</v>
      </c>
    </row>
    <row r="31" spans="1:24" ht="14.25" x14ac:dyDescent="0.2">
      <c r="A31" s="101" t="s">
        <v>153</v>
      </c>
      <c r="B31" s="101" t="s">
        <v>154</v>
      </c>
      <c r="C31" s="102">
        <v>104</v>
      </c>
      <c r="D31" s="103">
        <v>0.13043478260869598</v>
      </c>
      <c r="E31" s="102">
        <v>0</v>
      </c>
      <c r="F31" s="103">
        <v>-1</v>
      </c>
      <c r="G31" s="102">
        <v>0</v>
      </c>
      <c r="H31" s="103" t="s">
        <v>74</v>
      </c>
      <c r="I31" s="102">
        <v>104</v>
      </c>
      <c r="J31" s="103">
        <v>0.10638297872340401</v>
      </c>
      <c r="K31" s="102">
        <v>58</v>
      </c>
      <c r="L31" s="103">
        <v>-0.14705882352941202</v>
      </c>
      <c r="M31" s="102">
        <v>162</v>
      </c>
      <c r="N31" s="103">
        <v>0</v>
      </c>
      <c r="O31" s="104">
        <v>5</v>
      </c>
      <c r="P31" s="107"/>
      <c r="Q31" s="101" t="s">
        <v>75</v>
      </c>
      <c r="R31" s="106">
        <v>92</v>
      </c>
      <c r="S31" s="106">
        <v>2</v>
      </c>
      <c r="T31" s="106">
        <v>0</v>
      </c>
      <c r="U31" s="106">
        <v>94</v>
      </c>
      <c r="V31" s="106">
        <v>68</v>
      </c>
      <c r="W31" s="106">
        <v>162</v>
      </c>
      <c r="X31" s="101" t="s">
        <v>155</v>
      </c>
    </row>
    <row r="32" spans="1:24" ht="14.25" x14ac:dyDescent="0.2">
      <c r="A32" s="101" t="s">
        <v>156</v>
      </c>
      <c r="B32" s="101" t="s">
        <v>157</v>
      </c>
      <c r="C32" s="102">
        <v>175</v>
      </c>
      <c r="D32" s="103">
        <v>-2.23463687150838E-2</v>
      </c>
      <c r="E32" s="102">
        <v>0</v>
      </c>
      <c r="F32" s="103" t="s">
        <v>74</v>
      </c>
      <c r="G32" s="102">
        <v>0</v>
      </c>
      <c r="H32" s="103" t="s">
        <v>74</v>
      </c>
      <c r="I32" s="102">
        <v>175</v>
      </c>
      <c r="J32" s="103">
        <v>-2.23463687150838E-2</v>
      </c>
      <c r="K32" s="102">
        <v>42</v>
      </c>
      <c r="L32" s="103">
        <v>-0.14285714285714299</v>
      </c>
      <c r="M32" s="102">
        <v>217</v>
      </c>
      <c r="N32" s="103">
        <v>-4.8245614035087703E-2</v>
      </c>
      <c r="O32" s="104">
        <v>5</v>
      </c>
      <c r="P32" s="107"/>
      <c r="Q32" s="101" t="s">
        <v>75</v>
      </c>
      <c r="R32" s="106">
        <v>179</v>
      </c>
      <c r="S32" s="106">
        <v>0</v>
      </c>
      <c r="T32" s="106">
        <v>0</v>
      </c>
      <c r="U32" s="106">
        <v>179</v>
      </c>
      <c r="V32" s="106">
        <v>49</v>
      </c>
      <c r="W32" s="106">
        <v>228</v>
      </c>
      <c r="X32" s="101" t="s">
        <v>158</v>
      </c>
    </row>
    <row r="33" spans="1:24" ht="14.25" x14ac:dyDescent="0.2">
      <c r="A33" s="101" t="s">
        <v>159</v>
      </c>
      <c r="B33" s="101" t="s">
        <v>160</v>
      </c>
      <c r="C33" s="102">
        <v>100</v>
      </c>
      <c r="D33" s="103">
        <v>4.1666666666666699E-2</v>
      </c>
      <c r="E33" s="102">
        <v>0</v>
      </c>
      <c r="F33" s="103" t="s">
        <v>74</v>
      </c>
      <c r="G33" s="102">
        <v>0</v>
      </c>
      <c r="H33" s="103" t="s">
        <v>74</v>
      </c>
      <c r="I33" s="102">
        <v>100</v>
      </c>
      <c r="J33" s="103">
        <v>4.1666666666666699E-2</v>
      </c>
      <c r="K33" s="102">
        <v>18</v>
      </c>
      <c r="L33" s="103">
        <v>-0.28000000000000003</v>
      </c>
      <c r="M33" s="102">
        <v>118</v>
      </c>
      <c r="N33" s="103">
        <v>-2.4793388429752101E-2</v>
      </c>
      <c r="O33" s="104">
        <v>5</v>
      </c>
      <c r="P33" s="107"/>
      <c r="Q33" s="101" t="s">
        <v>75</v>
      </c>
      <c r="R33" s="106">
        <v>96</v>
      </c>
      <c r="S33" s="106">
        <v>0</v>
      </c>
      <c r="T33" s="106">
        <v>0</v>
      </c>
      <c r="U33" s="106">
        <v>96</v>
      </c>
      <c r="V33" s="106">
        <v>25</v>
      </c>
      <c r="W33" s="106">
        <v>121</v>
      </c>
      <c r="X33" s="101" t="s">
        <v>161</v>
      </c>
    </row>
    <row r="34" spans="1:24" ht="14.25" x14ac:dyDescent="0.2">
      <c r="A34" s="101" t="s">
        <v>162</v>
      </c>
      <c r="B34" s="101" t="s">
        <v>163</v>
      </c>
      <c r="C34" s="102">
        <v>194</v>
      </c>
      <c r="D34" s="103">
        <v>-2.5125628140703501E-2</v>
      </c>
      <c r="E34" s="102">
        <v>0</v>
      </c>
      <c r="F34" s="103" t="s">
        <v>74</v>
      </c>
      <c r="G34" s="102">
        <v>0</v>
      </c>
      <c r="H34" s="103" t="s">
        <v>74</v>
      </c>
      <c r="I34" s="102">
        <v>194</v>
      </c>
      <c r="J34" s="103">
        <v>-2.5125628140703501E-2</v>
      </c>
      <c r="K34" s="102">
        <v>35</v>
      </c>
      <c r="L34" s="103">
        <v>-0.102564102564103</v>
      </c>
      <c r="M34" s="102">
        <v>229</v>
      </c>
      <c r="N34" s="103">
        <v>-3.78151260504202E-2</v>
      </c>
      <c r="O34" s="104">
        <v>5</v>
      </c>
      <c r="P34" s="107"/>
      <c r="Q34" s="101" t="s">
        <v>75</v>
      </c>
      <c r="R34" s="106">
        <v>199</v>
      </c>
      <c r="S34" s="106">
        <v>0</v>
      </c>
      <c r="T34" s="106">
        <v>0</v>
      </c>
      <c r="U34" s="106">
        <v>199</v>
      </c>
      <c r="V34" s="106">
        <v>39</v>
      </c>
      <c r="W34" s="106">
        <v>238</v>
      </c>
      <c r="X34" s="101" t="s">
        <v>164</v>
      </c>
    </row>
    <row r="35" spans="1:24" ht="14.25" x14ac:dyDescent="0.2">
      <c r="A35" s="101" t="s">
        <v>165</v>
      </c>
      <c r="B35" s="101" t="s">
        <v>166</v>
      </c>
      <c r="C35" s="102">
        <v>270</v>
      </c>
      <c r="D35" s="103">
        <v>-9.6989966555183896E-2</v>
      </c>
      <c r="E35" s="102">
        <v>0</v>
      </c>
      <c r="F35" s="103" t="s">
        <v>74</v>
      </c>
      <c r="G35" s="102">
        <v>0</v>
      </c>
      <c r="H35" s="103">
        <v>-1</v>
      </c>
      <c r="I35" s="102">
        <v>270</v>
      </c>
      <c r="J35" s="103">
        <v>-0.102990033222591</v>
      </c>
      <c r="K35" s="102">
        <v>120</v>
      </c>
      <c r="L35" s="103">
        <v>0.39534883720930203</v>
      </c>
      <c r="M35" s="102">
        <v>390</v>
      </c>
      <c r="N35" s="103">
        <v>7.7519379844961196E-3</v>
      </c>
      <c r="O35" s="104">
        <v>5</v>
      </c>
      <c r="P35" s="107"/>
      <c r="Q35" s="101" t="s">
        <v>75</v>
      </c>
      <c r="R35" s="106">
        <v>299</v>
      </c>
      <c r="S35" s="106">
        <v>0</v>
      </c>
      <c r="T35" s="106">
        <v>2</v>
      </c>
      <c r="U35" s="106">
        <v>301</v>
      </c>
      <c r="V35" s="106">
        <v>86</v>
      </c>
      <c r="W35" s="106">
        <v>387</v>
      </c>
      <c r="X35" s="101" t="s">
        <v>167</v>
      </c>
    </row>
    <row r="36" spans="1:24" ht="14.25" x14ac:dyDescent="0.2">
      <c r="A36" s="101" t="s">
        <v>168</v>
      </c>
      <c r="B36" s="101" t="s">
        <v>169</v>
      </c>
      <c r="C36" s="102">
        <v>423</v>
      </c>
      <c r="D36" s="103">
        <v>0.1015625</v>
      </c>
      <c r="E36" s="102">
        <v>0</v>
      </c>
      <c r="F36" s="103" t="s">
        <v>74</v>
      </c>
      <c r="G36" s="102">
        <v>0</v>
      </c>
      <c r="H36" s="103" t="s">
        <v>74</v>
      </c>
      <c r="I36" s="102">
        <v>423</v>
      </c>
      <c r="J36" s="103">
        <v>0.1015625</v>
      </c>
      <c r="K36" s="102">
        <v>32</v>
      </c>
      <c r="L36" s="103">
        <v>-0.53623188405797095</v>
      </c>
      <c r="M36" s="102">
        <v>455</v>
      </c>
      <c r="N36" s="103">
        <v>4.4150110375275903E-3</v>
      </c>
      <c r="O36" s="104">
        <v>5</v>
      </c>
      <c r="P36" s="107"/>
      <c r="Q36" s="101" t="s">
        <v>75</v>
      </c>
      <c r="R36" s="106">
        <v>384</v>
      </c>
      <c r="S36" s="106">
        <v>0</v>
      </c>
      <c r="T36" s="106">
        <v>0</v>
      </c>
      <c r="U36" s="106">
        <v>384</v>
      </c>
      <c r="V36" s="106">
        <v>69</v>
      </c>
      <c r="W36" s="106">
        <v>453</v>
      </c>
      <c r="X36" s="101" t="s">
        <v>170</v>
      </c>
    </row>
    <row r="37" spans="1:24" ht="14.25" x14ac:dyDescent="0.2">
      <c r="A37" s="101" t="s">
        <v>171</v>
      </c>
      <c r="B37" s="101" t="s">
        <v>172</v>
      </c>
      <c r="C37" s="102">
        <v>2431</v>
      </c>
      <c r="D37" s="103">
        <v>1.2355848434925901E-3</v>
      </c>
      <c r="E37" s="102">
        <v>1520</v>
      </c>
      <c r="F37" s="103">
        <v>-3.8583175205566096E-2</v>
      </c>
      <c r="G37" s="102">
        <v>1762</v>
      </c>
      <c r="H37" s="103">
        <v>0.372274143302181</v>
      </c>
      <c r="I37" s="102">
        <v>5713</v>
      </c>
      <c r="J37" s="103">
        <v>7.9350085017948199E-2</v>
      </c>
      <c r="K37" s="102">
        <v>1272</v>
      </c>
      <c r="L37" s="103">
        <v>-0.18199356913183301</v>
      </c>
      <c r="M37" s="102">
        <v>6985</v>
      </c>
      <c r="N37" s="103">
        <v>2.00058411214953E-2</v>
      </c>
      <c r="O37" s="104">
        <v>2</v>
      </c>
      <c r="P37" s="107"/>
      <c r="Q37" s="101" t="s">
        <v>75</v>
      </c>
      <c r="R37" s="106">
        <v>2428</v>
      </c>
      <c r="S37" s="106">
        <v>1581</v>
      </c>
      <c r="T37" s="106">
        <v>1284</v>
      </c>
      <c r="U37" s="106">
        <v>5293</v>
      </c>
      <c r="V37" s="106">
        <v>1555</v>
      </c>
      <c r="W37" s="106">
        <v>6848</v>
      </c>
      <c r="X37" s="101" t="s">
        <v>173</v>
      </c>
    </row>
    <row r="38" spans="1:24" ht="14.25" x14ac:dyDescent="0.2">
      <c r="A38" s="101" t="s">
        <v>174</v>
      </c>
      <c r="B38" s="101" t="s">
        <v>175</v>
      </c>
      <c r="C38" s="102">
        <v>376</v>
      </c>
      <c r="D38" s="103">
        <v>-0.18082788671023997</v>
      </c>
      <c r="E38" s="102">
        <v>0</v>
      </c>
      <c r="F38" s="103" t="s">
        <v>74</v>
      </c>
      <c r="G38" s="102">
        <v>0</v>
      </c>
      <c r="H38" s="103" t="s">
        <v>74</v>
      </c>
      <c r="I38" s="102">
        <v>376</v>
      </c>
      <c r="J38" s="103">
        <v>-0.18082788671023997</v>
      </c>
      <c r="K38" s="102">
        <v>108</v>
      </c>
      <c r="L38" s="103">
        <v>0.16129032258064499</v>
      </c>
      <c r="M38" s="102">
        <v>484</v>
      </c>
      <c r="N38" s="103">
        <v>-0.123188405797101</v>
      </c>
      <c r="O38" s="104">
        <v>5</v>
      </c>
      <c r="P38" s="107"/>
      <c r="Q38" s="101" t="s">
        <v>75</v>
      </c>
      <c r="R38" s="106">
        <v>459</v>
      </c>
      <c r="S38" s="106">
        <v>0</v>
      </c>
      <c r="T38" s="106">
        <v>0</v>
      </c>
      <c r="U38" s="106">
        <v>459</v>
      </c>
      <c r="V38" s="106">
        <v>93</v>
      </c>
      <c r="W38" s="106">
        <v>552</v>
      </c>
      <c r="X38" s="101" t="s">
        <v>176</v>
      </c>
    </row>
    <row r="39" spans="1:24" ht="14.25" x14ac:dyDescent="0.2">
      <c r="A39" s="101" t="s">
        <v>177</v>
      </c>
      <c r="B39" s="101" t="s">
        <v>178</v>
      </c>
      <c r="C39" s="102">
        <v>247</v>
      </c>
      <c r="D39" s="103">
        <v>8.8105726872246701E-2</v>
      </c>
      <c r="E39" s="102">
        <v>3</v>
      </c>
      <c r="F39" s="103">
        <v>-0.625</v>
      </c>
      <c r="G39" s="102">
        <v>0</v>
      </c>
      <c r="H39" s="103" t="s">
        <v>74</v>
      </c>
      <c r="I39" s="102">
        <v>250</v>
      </c>
      <c r="J39" s="103">
        <v>6.3829787234042604E-2</v>
      </c>
      <c r="K39" s="102">
        <v>227</v>
      </c>
      <c r="L39" s="103">
        <v>0.14070351758794</v>
      </c>
      <c r="M39" s="102">
        <v>477</v>
      </c>
      <c r="N39" s="103">
        <v>9.90783410138249E-2</v>
      </c>
      <c r="O39" s="104">
        <v>4</v>
      </c>
      <c r="P39" s="107"/>
      <c r="Q39" s="101" t="s">
        <v>75</v>
      </c>
      <c r="R39" s="106">
        <v>227</v>
      </c>
      <c r="S39" s="106">
        <v>8</v>
      </c>
      <c r="T39" s="106">
        <v>0</v>
      </c>
      <c r="U39" s="106">
        <v>235</v>
      </c>
      <c r="V39" s="106">
        <v>199</v>
      </c>
      <c r="W39" s="106">
        <v>434</v>
      </c>
      <c r="X39" s="101" t="s">
        <v>179</v>
      </c>
    </row>
    <row r="40" spans="1:24" ht="14.25" x14ac:dyDescent="0.2">
      <c r="A40" s="101" t="s">
        <v>180</v>
      </c>
      <c r="B40" s="101" t="s">
        <v>181</v>
      </c>
      <c r="C40" s="102">
        <v>346</v>
      </c>
      <c r="D40" s="103">
        <v>-0.18969555035128799</v>
      </c>
      <c r="E40" s="102">
        <v>0</v>
      </c>
      <c r="F40" s="103" t="s">
        <v>74</v>
      </c>
      <c r="G40" s="102">
        <v>0</v>
      </c>
      <c r="H40" s="103" t="s">
        <v>74</v>
      </c>
      <c r="I40" s="102">
        <v>346</v>
      </c>
      <c r="J40" s="103">
        <v>-0.18969555035128799</v>
      </c>
      <c r="K40" s="102">
        <v>132</v>
      </c>
      <c r="L40" s="103">
        <v>1.6938775510204098</v>
      </c>
      <c r="M40" s="102">
        <v>478</v>
      </c>
      <c r="N40" s="103">
        <v>4.20168067226891E-3</v>
      </c>
      <c r="O40" s="104">
        <v>5</v>
      </c>
      <c r="P40" s="107"/>
      <c r="Q40" s="101" t="s">
        <v>75</v>
      </c>
      <c r="R40" s="106">
        <v>427</v>
      </c>
      <c r="S40" s="106">
        <v>0</v>
      </c>
      <c r="T40" s="106">
        <v>0</v>
      </c>
      <c r="U40" s="106">
        <v>427</v>
      </c>
      <c r="V40" s="106">
        <v>49</v>
      </c>
      <c r="W40" s="106">
        <v>476</v>
      </c>
      <c r="X40" s="101" t="s">
        <v>182</v>
      </c>
    </row>
    <row r="41" spans="1:24" ht="14.25" x14ac:dyDescent="0.2">
      <c r="A41" s="101" t="s">
        <v>183</v>
      </c>
      <c r="B41" s="101" t="s">
        <v>184</v>
      </c>
      <c r="C41" s="102">
        <v>141</v>
      </c>
      <c r="D41" s="103">
        <v>5.22388059701493E-2</v>
      </c>
      <c r="E41" s="102">
        <v>0</v>
      </c>
      <c r="F41" s="103" t="s">
        <v>74</v>
      </c>
      <c r="G41" s="102">
        <v>0</v>
      </c>
      <c r="H41" s="103" t="s">
        <v>74</v>
      </c>
      <c r="I41" s="102">
        <v>141</v>
      </c>
      <c r="J41" s="103">
        <v>5.22388059701493E-2</v>
      </c>
      <c r="K41" s="102">
        <v>29</v>
      </c>
      <c r="L41" s="103">
        <v>0.11538461538461499</v>
      </c>
      <c r="M41" s="102">
        <v>170</v>
      </c>
      <c r="N41" s="103">
        <v>6.25E-2</v>
      </c>
      <c r="O41" s="104">
        <v>5</v>
      </c>
      <c r="P41" s="107"/>
      <c r="Q41" s="101" t="s">
        <v>75</v>
      </c>
      <c r="R41" s="106">
        <v>134</v>
      </c>
      <c r="S41" s="106">
        <v>0</v>
      </c>
      <c r="T41" s="106">
        <v>0</v>
      </c>
      <c r="U41" s="106">
        <v>134</v>
      </c>
      <c r="V41" s="106">
        <v>26</v>
      </c>
      <c r="W41" s="106">
        <v>160</v>
      </c>
      <c r="X41" s="101" t="s">
        <v>185</v>
      </c>
    </row>
    <row r="42" spans="1:24" ht="14.25" x14ac:dyDescent="0.2">
      <c r="A42" s="101" t="s">
        <v>186</v>
      </c>
      <c r="B42" s="101" t="s">
        <v>187</v>
      </c>
      <c r="C42" s="102">
        <v>2805</v>
      </c>
      <c r="D42" s="103">
        <v>-2.5026068821689298E-2</v>
      </c>
      <c r="E42" s="102">
        <v>92</v>
      </c>
      <c r="F42" s="103">
        <v>-0.11538461538461499</v>
      </c>
      <c r="G42" s="102">
        <v>0</v>
      </c>
      <c r="H42" s="103">
        <v>-1</v>
      </c>
      <c r="I42" s="102">
        <v>2897</v>
      </c>
      <c r="J42" s="103">
        <v>-2.8830036875628601E-2</v>
      </c>
      <c r="K42" s="102">
        <v>814</v>
      </c>
      <c r="L42" s="103">
        <v>8.2446808510638292E-2</v>
      </c>
      <c r="M42" s="102">
        <v>3711</v>
      </c>
      <c r="N42" s="103">
        <v>-6.4257028112449802E-3</v>
      </c>
      <c r="O42" s="104">
        <v>3</v>
      </c>
      <c r="P42" s="107"/>
      <c r="Q42" s="101" t="s">
        <v>75</v>
      </c>
      <c r="R42" s="106">
        <v>2877</v>
      </c>
      <c r="S42" s="106">
        <v>104</v>
      </c>
      <c r="T42" s="106">
        <v>2</v>
      </c>
      <c r="U42" s="106">
        <v>2983</v>
      </c>
      <c r="V42" s="106">
        <v>752</v>
      </c>
      <c r="W42" s="106">
        <v>3735</v>
      </c>
      <c r="X42" s="101" t="s">
        <v>188</v>
      </c>
    </row>
    <row r="43" spans="1:24" ht="14.25" x14ac:dyDescent="0.2">
      <c r="A43" s="101" t="s">
        <v>189</v>
      </c>
      <c r="B43" s="101" t="s">
        <v>190</v>
      </c>
      <c r="C43" s="102">
        <v>3639</v>
      </c>
      <c r="D43" s="103">
        <v>8.3125519534497094E-3</v>
      </c>
      <c r="E43" s="102">
        <v>733</v>
      </c>
      <c r="F43" s="103">
        <v>-3.5526315789473698E-2</v>
      </c>
      <c r="G43" s="102">
        <v>0</v>
      </c>
      <c r="H43" s="103">
        <v>-1</v>
      </c>
      <c r="I43" s="102">
        <v>4372</v>
      </c>
      <c r="J43" s="103">
        <v>2.2878059940516999E-4</v>
      </c>
      <c r="K43" s="102">
        <v>589</v>
      </c>
      <c r="L43" s="103">
        <v>-0.340425531914894</v>
      </c>
      <c r="M43" s="102">
        <v>4961</v>
      </c>
      <c r="N43" s="103">
        <v>-5.7560790273556199E-2</v>
      </c>
      <c r="O43" s="104">
        <v>2</v>
      </c>
      <c r="P43" s="107"/>
      <c r="Q43" s="101" t="s">
        <v>75</v>
      </c>
      <c r="R43" s="106">
        <v>3609</v>
      </c>
      <c r="S43" s="106">
        <v>760</v>
      </c>
      <c r="T43" s="106">
        <v>2</v>
      </c>
      <c r="U43" s="106">
        <v>4371</v>
      </c>
      <c r="V43" s="106">
        <v>893</v>
      </c>
      <c r="W43" s="106">
        <v>5264</v>
      </c>
      <c r="X43" s="101" t="s">
        <v>191</v>
      </c>
    </row>
    <row r="44" spans="1:24" ht="14.25" x14ac:dyDescent="0.2">
      <c r="A44" s="101" t="s">
        <v>192</v>
      </c>
      <c r="B44" s="101" t="s">
        <v>193</v>
      </c>
      <c r="C44" s="102">
        <v>538</v>
      </c>
      <c r="D44" s="103">
        <v>0.12317327766179501</v>
      </c>
      <c r="E44" s="102">
        <v>0</v>
      </c>
      <c r="F44" s="103" t="s">
        <v>74</v>
      </c>
      <c r="G44" s="102">
        <v>0</v>
      </c>
      <c r="H44" s="103" t="s">
        <v>74</v>
      </c>
      <c r="I44" s="102">
        <v>538</v>
      </c>
      <c r="J44" s="103">
        <v>0.12317327766179501</v>
      </c>
      <c r="K44" s="102">
        <v>41</v>
      </c>
      <c r="L44" s="103">
        <v>-0.21153846153846201</v>
      </c>
      <c r="M44" s="102">
        <v>579</v>
      </c>
      <c r="N44" s="103">
        <v>9.03954802259887E-2</v>
      </c>
      <c r="O44" s="104">
        <v>5</v>
      </c>
      <c r="P44" s="107"/>
      <c r="Q44" s="101" t="s">
        <v>75</v>
      </c>
      <c r="R44" s="106">
        <v>479</v>
      </c>
      <c r="S44" s="106">
        <v>0</v>
      </c>
      <c r="T44" s="106">
        <v>0</v>
      </c>
      <c r="U44" s="106">
        <v>479</v>
      </c>
      <c r="V44" s="106">
        <v>52</v>
      </c>
      <c r="W44" s="106">
        <v>531</v>
      </c>
      <c r="X44" s="101" t="s">
        <v>194</v>
      </c>
    </row>
    <row r="45" spans="1:24" ht="14.25" x14ac:dyDescent="0.2">
      <c r="A45" s="101" t="s">
        <v>195</v>
      </c>
      <c r="B45" s="101" t="s">
        <v>196</v>
      </c>
      <c r="C45" s="102">
        <v>186</v>
      </c>
      <c r="D45" s="103">
        <v>0.16981132075471703</v>
      </c>
      <c r="E45" s="102">
        <v>0</v>
      </c>
      <c r="F45" s="103" t="s">
        <v>74</v>
      </c>
      <c r="G45" s="102">
        <v>46</v>
      </c>
      <c r="H45" s="103" t="s">
        <v>74</v>
      </c>
      <c r="I45" s="102">
        <v>232</v>
      </c>
      <c r="J45" s="103">
        <v>0.45911949685534603</v>
      </c>
      <c r="K45" s="102">
        <v>37</v>
      </c>
      <c r="L45" s="103">
        <v>1.05555555555556</v>
      </c>
      <c r="M45" s="102">
        <v>269</v>
      </c>
      <c r="N45" s="103">
        <v>0.51977401129943501</v>
      </c>
      <c r="O45" s="104">
        <v>5</v>
      </c>
      <c r="P45" s="107"/>
      <c r="Q45" s="101" t="s">
        <v>75</v>
      </c>
      <c r="R45" s="106">
        <v>159</v>
      </c>
      <c r="S45" s="106">
        <v>0</v>
      </c>
      <c r="T45" s="106">
        <v>0</v>
      </c>
      <c r="U45" s="106">
        <v>159</v>
      </c>
      <c r="V45" s="106">
        <v>18</v>
      </c>
      <c r="W45" s="106">
        <v>177</v>
      </c>
      <c r="X45" s="101" t="s">
        <v>197</v>
      </c>
    </row>
    <row r="46" spans="1:24" ht="14.25" x14ac:dyDescent="0.2">
      <c r="A46" s="101" t="s">
        <v>198</v>
      </c>
      <c r="B46" s="101" t="s">
        <v>199</v>
      </c>
      <c r="C46" s="102">
        <v>105</v>
      </c>
      <c r="D46" s="103">
        <v>0.05</v>
      </c>
      <c r="E46" s="102">
        <v>0</v>
      </c>
      <c r="F46" s="103" t="s">
        <v>74</v>
      </c>
      <c r="G46" s="102">
        <v>0</v>
      </c>
      <c r="H46" s="103" t="s">
        <v>74</v>
      </c>
      <c r="I46" s="102">
        <v>105</v>
      </c>
      <c r="J46" s="103">
        <v>0.05</v>
      </c>
      <c r="K46" s="102">
        <v>3</v>
      </c>
      <c r="L46" s="103">
        <v>2</v>
      </c>
      <c r="M46" s="102">
        <v>108</v>
      </c>
      <c r="N46" s="103">
        <v>6.9306930693069299E-2</v>
      </c>
      <c r="O46" s="104">
        <v>5</v>
      </c>
      <c r="P46" s="107"/>
      <c r="Q46" s="101" t="s">
        <v>75</v>
      </c>
      <c r="R46" s="106">
        <v>100</v>
      </c>
      <c r="S46" s="106">
        <v>0</v>
      </c>
      <c r="T46" s="106">
        <v>0</v>
      </c>
      <c r="U46" s="106">
        <v>100</v>
      </c>
      <c r="V46" s="106">
        <v>1</v>
      </c>
      <c r="W46" s="106">
        <v>101</v>
      </c>
      <c r="X46" s="101" t="s">
        <v>200</v>
      </c>
    </row>
    <row r="47" spans="1:24" ht="14.25" x14ac:dyDescent="0.2">
      <c r="A47" s="101" t="s">
        <v>201</v>
      </c>
      <c r="B47" s="101" t="s">
        <v>202</v>
      </c>
      <c r="C47" s="102">
        <v>360</v>
      </c>
      <c r="D47" s="103">
        <v>-0.04</v>
      </c>
      <c r="E47" s="102">
        <v>0</v>
      </c>
      <c r="F47" s="103" t="s">
        <v>74</v>
      </c>
      <c r="G47" s="102">
        <v>0</v>
      </c>
      <c r="H47" s="103" t="s">
        <v>74</v>
      </c>
      <c r="I47" s="102">
        <v>360</v>
      </c>
      <c r="J47" s="103">
        <v>-0.04</v>
      </c>
      <c r="K47" s="102">
        <v>171</v>
      </c>
      <c r="L47" s="103">
        <v>-0.118556701030928</v>
      </c>
      <c r="M47" s="102">
        <v>531</v>
      </c>
      <c r="N47" s="103">
        <v>-6.6783831282952497E-2</v>
      </c>
      <c r="O47" s="104">
        <v>5</v>
      </c>
      <c r="P47" s="107"/>
      <c r="Q47" s="101" t="s">
        <v>75</v>
      </c>
      <c r="R47" s="106">
        <v>375</v>
      </c>
      <c r="S47" s="106">
        <v>0</v>
      </c>
      <c r="T47" s="106">
        <v>0</v>
      </c>
      <c r="U47" s="106">
        <v>375</v>
      </c>
      <c r="V47" s="106">
        <v>194</v>
      </c>
      <c r="W47" s="106">
        <v>569</v>
      </c>
      <c r="X47" s="101" t="s">
        <v>203</v>
      </c>
    </row>
    <row r="48" spans="1:24" ht="14.25" x14ac:dyDescent="0.2">
      <c r="A48" s="101" t="s">
        <v>204</v>
      </c>
      <c r="B48" s="101" t="s">
        <v>205</v>
      </c>
      <c r="C48" s="102">
        <v>836</v>
      </c>
      <c r="D48" s="103">
        <v>-6.3829787234042604E-2</v>
      </c>
      <c r="E48" s="102">
        <v>279</v>
      </c>
      <c r="F48" s="103">
        <v>0.24553571428571402</v>
      </c>
      <c r="G48" s="102">
        <v>0</v>
      </c>
      <c r="H48" s="103" t="s">
        <v>74</v>
      </c>
      <c r="I48" s="102">
        <v>1115</v>
      </c>
      <c r="J48" s="103">
        <v>-1.7905102954342E-3</v>
      </c>
      <c r="K48" s="102">
        <v>430</v>
      </c>
      <c r="L48" s="103">
        <v>2.6252983293556104E-2</v>
      </c>
      <c r="M48" s="102">
        <v>1545</v>
      </c>
      <c r="N48" s="103">
        <v>5.859375E-3</v>
      </c>
      <c r="O48" s="104">
        <v>3</v>
      </c>
      <c r="P48" s="108"/>
      <c r="Q48" s="101" t="s">
        <v>75</v>
      </c>
      <c r="R48" s="106">
        <v>893</v>
      </c>
      <c r="S48" s="106">
        <v>224</v>
      </c>
      <c r="T48" s="106">
        <v>0</v>
      </c>
      <c r="U48" s="106">
        <v>1117</v>
      </c>
      <c r="V48" s="106">
        <v>419</v>
      </c>
      <c r="W48" s="106">
        <v>1536</v>
      </c>
      <c r="X48" s="101" t="s">
        <v>206</v>
      </c>
    </row>
    <row r="49" spans="1:24" ht="14.25" x14ac:dyDescent="0.2">
      <c r="A49" s="109" t="s">
        <v>207</v>
      </c>
      <c r="B49" s="110"/>
      <c r="C49" s="111">
        <v>38820</v>
      </c>
      <c r="D49" s="112">
        <v>-5.0745809626326303E-3</v>
      </c>
      <c r="E49" s="111">
        <v>16997</v>
      </c>
      <c r="F49" s="112">
        <v>3.9574719432959203E-3</v>
      </c>
      <c r="G49" s="111">
        <v>3978</v>
      </c>
      <c r="H49" s="112">
        <v>0.17034421888790799</v>
      </c>
      <c r="I49" s="111">
        <v>59795</v>
      </c>
      <c r="J49" s="112">
        <v>7.5488230239102207E-3</v>
      </c>
      <c r="K49" s="111">
        <v>10352</v>
      </c>
      <c r="L49" s="112">
        <v>-7.8347578347578301E-2</v>
      </c>
      <c r="M49" s="111">
        <v>70147</v>
      </c>
      <c r="N49" s="112">
        <v>-6.12080080477196E-3</v>
      </c>
      <c r="O49" s="113"/>
      <c r="P49" s="114" t="s">
        <v>208</v>
      </c>
      <c r="Q49" s="114"/>
      <c r="R49" s="115">
        <v>39018</v>
      </c>
      <c r="S49" s="115">
        <v>16930</v>
      </c>
      <c r="T49" s="115">
        <v>3399</v>
      </c>
      <c r="U49" s="115">
        <v>59347</v>
      </c>
      <c r="V49" s="115">
        <v>11232</v>
      </c>
      <c r="W49" s="115">
        <v>70579</v>
      </c>
      <c r="X49" s="114"/>
    </row>
    <row r="50" spans="1:24" ht="14.25" x14ac:dyDescent="0.2">
      <c r="A50" s="101" t="s">
        <v>209</v>
      </c>
      <c r="B50" s="101" t="s">
        <v>210</v>
      </c>
      <c r="C50" s="102">
        <v>37</v>
      </c>
      <c r="D50" s="103">
        <v>-0.119047619047619</v>
      </c>
      <c r="E50" s="102">
        <v>0</v>
      </c>
      <c r="F50" s="103" t="s">
        <v>74</v>
      </c>
      <c r="G50" s="102">
        <v>0</v>
      </c>
      <c r="H50" s="103" t="s">
        <v>74</v>
      </c>
      <c r="I50" s="102">
        <v>37</v>
      </c>
      <c r="J50" s="103">
        <v>-0.119047619047619</v>
      </c>
      <c r="K50" s="102">
        <v>402</v>
      </c>
      <c r="L50" s="103">
        <v>-0.167701863354037</v>
      </c>
      <c r="M50" s="102">
        <v>439</v>
      </c>
      <c r="N50" s="103">
        <v>-0.16380952380952402</v>
      </c>
      <c r="O50" s="104">
        <v>6</v>
      </c>
      <c r="P50" s="105" t="s">
        <v>151</v>
      </c>
      <c r="Q50" s="101" t="s">
        <v>151</v>
      </c>
      <c r="R50" s="106">
        <v>42</v>
      </c>
      <c r="S50" s="106">
        <v>0</v>
      </c>
      <c r="T50" s="106">
        <v>0</v>
      </c>
      <c r="U50" s="106">
        <v>42</v>
      </c>
      <c r="V50" s="106">
        <v>483</v>
      </c>
      <c r="W50" s="106">
        <v>525</v>
      </c>
      <c r="X50" s="101" t="s">
        <v>211</v>
      </c>
    </row>
    <row r="51" spans="1:24" ht="14.25" x14ac:dyDescent="0.2">
      <c r="A51" s="101" t="s">
        <v>212</v>
      </c>
      <c r="B51" s="101" t="s">
        <v>213</v>
      </c>
      <c r="C51" s="102">
        <v>651</v>
      </c>
      <c r="D51" s="103">
        <v>-4.2647058823529399E-2</v>
      </c>
      <c r="E51" s="102">
        <v>1184</v>
      </c>
      <c r="F51" s="103">
        <v>6.1883408071748892E-2</v>
      </c>
      <c r="G51" s="102">
        <v>0</v>
      </c>
      <c r="H51" s="103" t="s">
        <v>74</v>
      </c>
      <c r="I51" s="102">
        <v>1835</v>
      </c>
      <c r="J51" s="103">
        <v>2.2284122562674102E-2</v>
      </c>
      <c r="K51" s="102">
        <v>2464</v>
      </c>
      <c r="L51" s="103">
        <v>2.1982579842389102E-2</v>
      </c>
      <c r="M51" s="102">
        <v>4299</v>
      </c>
      <c r="N51" s="103">
        <v>2.21112696148359E-2</v>
      </c>
      <c r="O51" s="104">
        <v>6</v>
      </c>
      <c r="P51" s="107"/>
      <c r="Q51" s="101" t="s">
        <v>151</v>
      </c>
      <c r="R51" s="106">
        <v>680</v>
      </c>
      <c r="S51" s="106">
        <v>1115</v>
      </c>
      <c r="T51" s="106">
        <v>0</v>
      </c>
      <c r="U51" s="106">
        <v>1795</v>
      </c>
      <c r="V51" s="106">
        <v>2411</v>
      </c>
      <c r="W51" s="106">
        <v>4206</v>
      </c>
      <c r="X51" s="101" t="s">
        <v>214</v>
      </c>
    </row>
    <row r="52" spans="1:24" ht="14.25" x14ac:dyDescent="0.2">
      <c r="A52" s="101" t="s">
        <v>215</v>
      </c>
      <c r="B52" s="101" t="s">
        <v>216</v>
      </c>
      <c r="C52" s="102">
        <v>0</v>
      </c>
      <c r="D52" s="103">
        <v>-1</v>
      </c>
      <c r="E52" s="102">
        <v>0</v>
      </c>
      <c r="F52" s="103" t="s">
        <v>74</v>
      </c>
      <c r="G52" s="102">
        <v>0</v>
      </c>
      <c r="H52" s="103" t="s">
        <v>74</v>
      </c>
      <c r="I52" s="102">
        <v>0</v>
      </c>
      <c r="J52" s="103">
        <v>-1</v>
      </c>
      <c r="K52" s="102">
        <v>45</v>
      </c>
      <c r="L52" s="103">
        <v>0.15384615384615402</v>
      </c>
      <c r="M52" s="102">
        <v>45</v>
      </c>
      <c r="N52" s="103">
        <v>7.1428571428571397E-2</v>
      </c>
      <c r="O52" s="104">
        <v>6</v>
      </c>
      <c r="P52" s="107"/>
      <c r="Q52" s="101" t="s">
        <v>151</v>
      </c>
      <c r="R52" s="106">
        <v>3</v>
      </c>
      <c r="S52" s="106">
        <v>0</v>
      </c>
      <c r="T52" s="106">
        <v>0</v>
      </c>
      <c r="U52" s="106">
        <v>3</v>
      </c>
      <c r="V52" s="106">
        <v>39</v>
      </c>
      <c r="W52" s="106">
        <v>42</v>
      </c>
      <c r="X52" s="101" t="s">
        <v>217</v>
      </c>
    </row>
    <row r="53" spans="1:24" ht="14.25" x14ac:dyDescent="0.2">
      <c r="A53" s="101" t="s">
        <v>218</v>
      </c>
      <c r="B53" s="101" t="s">
        <v>219</v>
      </c>
      <c r="C53" s="102">
        <v>117</v>
      </c>
      <c r="D53" s="103">
        <v>8.3333333333333301E-2</v>
      </c>
      <c r="E53" s="102">
        <v>1</v>
      </c>
      <c r="F53" s="103" t="s">
        <v>74</v>
      </c>
      <c r="G53" s="102">
        <v>0</v>
      </c>
      <c r="H53" s="103" t="s">
        <v>74</v>
      </c>
      <c r="I53" s="102">
        <v>118</v>
      </c>
      <c r="J53" s="103">
        <v>9.2592592592592601E-2</v>
      </c>
      <c r="K53" s="102">
        <v>247</v>
      </c>
      <c r="L53" s="103">
        <v>2.4896265560166001E-2</v>
      </c>
      <c r="M53" s="102">
        <v>365</v>
      </c>
      <c r="N53" s="103">
        <v>4.5845272206303703E-2</v>
      </c>
      <c r="O53" s="104">
        <v>6</v>
      </c>
      <c r="P53" s="107"/>
      <c r="Q53" s="101" t="s">
        <v>151</v>
      </c>
      <c r="R53" s="106">
        <v>108</v>
      </c>
      <c r="S53" s="106">
        <v>0</v>
      </c>
      <c r="T53" s="106">
        <v>0</v>
      </c>
      <c r="U53" s="106">
        <v>108</v>
      </c>
      <c r="V53" s="106">
        <v>241</v>
      </c>
      <c r="W53" s="106">
        <v>349</v>
      </c>
      <c r="X53" s="101" t="s">
        <v>220</v>
      </c>
    </row>
    <row r="54" spans="1:24" ht="14.25" x14ac:dyDescent="0.2">
      <c r="A54" s="101" t="s">
        <v>221</v>
      </c>
      <c r="B54" s="101" t="s">
        <v>222</v>
      </c>
      <c r="C54" s="102">
        <v>113</v>
      </c>
      <c r="D54" s="103">
        <v>0.20212765957446799</v>
      </c>
      <c r="E54" s="102">
        <v>8</v>
      </c>
      <c r="F54" s="103">
        <v>0</v>
      </c>
      <c r="G54" s="102">
        <v>0</v>
      </c>
      <c r="H54" s="103" t="s">
        <v>74</v>
      </c>
      <c r="I54" s="102">
        <v>121</v>
      </c>
      <c r="J54" s="103">
        <v>0.18627450980392202</v>
      </c>
      <c r="K54" s="102">
        <v>35</v>
      </c>
      <c r="L54" s="103">
        <v>-0.77124183006535896</v>
      </c>
      <c r="M54" s="102">
        <v>156</v>
      </c>
      <c r="N54" s="103">
        <v>-0.38823529411764701</v>
      </c>
      <c r="O54" s="104">
        <v>6</v>
      </c>
      <c r="P54" s="108"/>
      <c r="Q54" s="101" t="s">
        <v>151</v>
      </c>
      <c r="R54" s="106">
        <v>94</v>
      </c>
      <c r="S54" s="106">
        <v>8</v>
      </c>
      <c r="T54" s="106">
        <v>0</v>
      </c>
      <c r="U54" s="106">
        <v>102</v>
      </c>
      <c r="V54" s="106">
        <v>153</v>
      </c>
      <c r="W54" s="106">
        <v>255</v>
      </c>
      <c r="X54" s="101" t="s">
        <v>223</v>
      </c>
    </row>
    <row r="55" spans="1:24" ht="14.25" x14ac:dyDescent="0.2">
      <c r="A55" s="109" t="s">
        <v>224</v>
      </c>
      <c r="B55" s="110"/>
      <c r="C55" s="111">
        <v>918</v>
      </c>
      <c r="D55" s="112">
        <v>-9.7087378640776708E-3</v>
      </c>
      <c r="E55" s="111">
        <v>1193</v>
      </c>
      <c r="F55" s="112">
        <v>6.2333036509350001E-2</v>
      </c>
      <c r="G55" s="111">
        <v>0</v>
      </c>
      <c r="H55" s="112"/>
      <c r="I55" s="111">
        <v>2111</v>
      </c>
      <c r="J55" s="112">
        <v>2.9756097560975598E-2</v>
      </c>
      <c r="K55" s="111">
        <v>3193</v>
      </c>
      <c r="L55" s="112">
        <v>-4.0276525398256699E-2</v>
      </c>
      <c r="M55" s="111">
        <v>5304</v>
      </c>
      <c r="N55" s="112">
        <v>-1.3576343686070302E-2</v>
      </c>
      <c r="O55" s="113"/>
      <c r="P55" s="114" t="s">
        <v>208</v>
      </c>
      <c r="Q55" s="114"/>
      <c r="R55" s="115">
        <v>927</v>
      </c>
      <c r="S55" s="115">
        <v>1123</v>
      </c>
      <c r="T55" s="115">
        <v>0</v>
      </c>
      <c r="U55" s="115">
        <v>2050</v>
      </c>
      <c r="V55" s="115">
        <v>3327</v>
      </c>
      <c r="W55" s="115">
        <v>5377</v>
      </c>
      <c r="X55" s="114"/>
    </row>
    <row r="56" spans="1:24" ht="14.25" x14ac:dyDescent="0.2">
      <c r="A56" s="109" t="s">
        <v>225</v>
      </c>
      <c r="B56" s="110"/>
      <c r="C56" s="111">
        <v>39738</v>
      </c>
      <c r="D56" s="112">
        <v>-5.1821254224558803E-3</v>
      </c>
      <c r="E56" s="111">
        <v>18190</v>
      </c>
      <c r="F56" s="112">
        <v>7.5887664100149606E-3</v>
      </c>
      <c r="G56" s="111">
        <v>3978</v>
      </c>
      <c r="H56" s="112">
        <v>0.17034421888790799</v>
      </c>
      <c r="I56" s="111">
        <v>61906</v>
      </c>
      <c r="J56" s="112">
        <v>8.2903073440070401E-3</v>
      </c>
      <c r="K56" s="111">
        <v>13545</v>
      </c>
      <c r="L56" s="112">
        <v>-6.9647640634658989E-2</v>
      </c>
      <c r="M56" s="111">
        <v>75451</v>
      </c>
      <c r="N56" s="112">
        <v>-6.6485860234872813E-3</v>
      </c>
      <c r="O56" s="113"/>
      <c r="P56" s="114"/>
      <c r="Q56" s="114"/>
      <c r="R56" s="115">
        <v>39945</v>
      </c>
      <c r="S56" s="115">
        <v>18053</v>
      </c>
      <c r="T56" s="115">
        <v>3399</v>
      </c>
      <c r="U56" s="115">
        <v>61397</v>
      </c>
      <c r="V56" s="115">
        <v>14559</v>
      </c>
      <c r="W56" s="115">
        <v>75956</v>
      </c>
      <c r="X56" s="114"/>
    </row>
  </sheetData>
  <pageMargins left="0.23622047244094491" right="0.23622047244094491" top="0.55118110236220474" bottom="0.35433070866141736" header="0.31496062992125984" footer="0.31496062992125984"/>
  <pageSetup paperSize="9" scale="6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C51A6-F326-4E6C-AF8C-BB1DBBE9B079}">
  <sheetPr>
    <pageSetUpPr fitToPage="1"/>
  </sheetPr>
  <dimension ref="A1:X56"/>
  <sheetViews>
    <sheetView zoomScaleNormal="16660" zoomScaleSheetLayoutView="59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8" bestFit="1" customWidth="1"/>
    <col min="2" max="2" width="5.85546875" style="98" bestFit="1" customWidth="1"/>
    <col min="3" max="14" width="15.7109375" style="98" customWidth="1"/>
    <col min="15" max="15" width="9.42578125" style="98" hidden="1" customWidth="1"/>
    <col min="16" max="16" width="15.28515625" style="98" hidden="1" customWidth="1"/>
    <col min="17" max="17" width="6.7109375" style="98" hidden="1" customWidth="1"/>
    <col min="18" max="18" width="23.42578125" style="98" hidden="1" customWidth="1"/>
    <col min="19" max="19" width="22.7109375" style="98" hidden="1" customWidth="1"/>
    <col min="20" max="20" width="19.28515625" style="98" hidden="1" customWidth="1"/>
    <col min="21" max="21" width="18.85546875" style="98" hidden="1" customWidth="1"/>
    <col min="22" max="22" width="23.85546875" style="98" hidden="1" customWidth="1"/>
    <col min="23" max="23" width="15.5703125" style="98" hidden="1" customWidth="1"/>
    <col min="24" max="24" width="32.42578125" style="98" hidden="1" customWidth="1"/>
    <col min="25" max="16384" width="9.140625" style="98"/>
  </cols>
  <sheetData>
    <row r="1" spans="1:24" ht="15.75" x14ac:dyDescent="0.25">
      <c r="A1" s="97" t="s">
        <v>226</v>
      </c>
    </row>
    <row r="4" spans="1:24" ht="42.75" x14ac:dyDescent="0.2">
      <c r="A4" s="99" t="s">
        <v>49</v>
      </c>
      <c r="B4" s="99" t="s">
        <v>50</v>
      </c>
      <c r="C4" s="99" t="s">
        <v>51</v>
      </c>
      <c r="D4" s="99" t="s">
        <v>52</v>
      </c>
      <c r="E4" s="99" t="s">
        <v>53</v>
      </c>
      <c r="F4" s="99" t="s">
        <v>54</v>
      </c>
      <c r="G4" s="99" t="s">
        <v>55</v>
      </c>
      <c r="H4" s="99" t="s">
        <v>56</v>
      </c>
      <c r="I4" s="99" t="s">
        <v>57</v>
      </c>
      <c r="J4" s="99" t="s">
        <v>58</v>
      </c>
      <c r="K4" s="99" t="s">
        <v>24</v>
      </c>
      <c r="L4" s="99" t="s">
        <v>59</v>
      </c>
      <c r="M4" s="99" t="s">
        <v>60</v>
      </c>
      <c r="N4" s="99" t="s">
        <v>61</v>
      </c>
      <c r="O4" s="100" t="s">
        <v>62</v>
      </c>
      <c r="P4" s="100" t="s">
        <v>63</v>
      </c>
      <c r="Q4" s="100" t="s">
        <v>64</v>
      </c>
      <c r="R4" s="100" t="s">
        <v>65</v>
      </c>
      <c r="S4" s="100" t="s">
        <v>66</v>
      </c>
      <c r="T4" s="100" t="s">
        <v>67</v>
      </c>
      <c r="U4" s="100" t="s">
        <v>68</v>
      </c>
      <c r="V4" s="100" t="s">
        <v>69</v>
      </c>
      <c r="W4" s="100" t="s">
        <v>70</v>
      </c>
      <c r="X4" s="100" t="s">
        <v>71</v>
      </c>
    </row>
    <row r="5" spans="1:24" ht="14.25" x14ac:dyDescent="0.2">
      <c r="A5" s="101" t="s">
        <v>72</v>
      </c>
      <c r="B5" s="101" t="s">
        <v>73</v>
      </c>
      <c r="C5" s="102">
        <v>2533</v>
      </c>
      <c r="D5" s="103">
        <v>-3.6149162861491599E-2</v>
      </c>
      <c r="E5" s="102">
        <v>34</v>
      </c>
      <c r="F5" s="103">
        <v>0.41666666666666702</v>
      </c>
      <c r="G5" s="102">
        <v>6</v>
      </c>
      <c r="H5" s="103">
        <v>2</v>
      </c>
      <c r="I5" s="102">
        <v>2573</v>
      </c>
      <c r="J5" s="103">
        <v>-3.0519969856819904E-2</v>
      </c>
      <c r="K5" s="102">
        <v>1559</v>
      </c>
      <c r="L5" s="103">
        <v>-7.8060319337670006E-2</v>
      </c>
      <c r="M5" s="102">
        <v>4132</v>
      </c>
      <c r="N5" s="103">
        <v>-4.9021864211737598E-2</v>
      </c>
      <c r="O5" s="104">
        <v>4</v>
      </c>
      <c r="P5" s="105" t="s">
        <v>75</v>
      </c>
      <c r="Q5" s="101" t="s">
        <v>75</v>
      </c>
      <c r="R5" s="106">
        <v>2628</v>
      </c>
      <c r="S5" s="106">
        <v>24</v>
      </c>
      <c r="T5" s="106">
        <v>2</v>
      </c>
      <c r="U5" s="106">
        <v>2654</v>
      </c>
      <c r="V5" s="106">
        <v>1691</v>
      </c>
      <c r="W5" s="106">
        <v>4345</v>
      </c>
      <c r="X5" s="101" t="s">
        <v>76</v>
      </c>
    </row>
    <row r="6" spans="1:24" ht="14.25" x14ac:dyDescent="0.2">
      <c r="A6" s="101" t="s">
        <v>77</v>
      </c>
      <c r="B6" s="101" t="s">
        <v>78</v>
      </c>
      <c r="C6" s="102">
        <v>1236</v>
      </c>
      <c r="D6" s="103">
        <v>-0.170469798657718</v>
      </c>
      <c r="E6" s="102">
        <v>0</v>
      </c>
      <c r="F6" s="103">
        <v>-1</v>
      </c>
      <c r="G6" s="102">
        <v>0</v>
      </c>
      <c r="H6" s="103" t="s">
        <v>74</v>
      </c>
      <c r="I6" s="102">
        <v>1236</v>
      </c>
      <c r="J6" s="103">
        <v>-0.17102615694165002</v>
      </c>
      <c r="K6" s="102">
        <v>49</v>
      </c>
      <c r="L6" s="103">
        <v>0.32432432432432401</v>
      </c>
      <c r="M6" s="102">
        <v>1285</v>
      </c>
      <c r="N6" s="103">
        <v>-0.15903141361256504</v>
      </c>
      <c r="O6" s="104">
        <v>5</v>
      </c>
      <c r="P6" s="107"/>
      <c r="Q6" s="101" t="s">
        <v>75</v>
      </c>
      <c r="R6" s="106">
        <v>1490</v>
      </c>
      <c r="S6" s="106">
        <v>1</v>
      </c>
      <c r="T6" s="106">
        <v>0</v>
      </c>
      <c r="U6" s="106">
        <v>1491</v>
      </c>
      <c r="V6" s="106">
        <v>37</v>
      </c>
      <c r="W6" s="106">
        <v>1528</v>
      </c>
      <c r="X6" s="101" t="s">
        <v>79</v>
      </c>
    </row>
    <row r="7" spans="1:24" ht="14.25" x14ac:dyDescent="0.2">
      <c r="A7" s="101" t="s">
        <v>80</v>
      </c>
      <c r="B7" s="101" t="s">
        <v>81</v>
      </c>
      <c r="C7" s="102">
        <v>779</v>
      </c>
      <c r="D7" s="103">
        <v>-0.156926406926407</v>
      </c>
      <c r="E7" s="102">
        <v>12</v>
      </c>
      <c r="F7" s="103">
        <v>-0.14285714285714299</v>
      </c>
      <c r="G7" s="102">
        <v>0</v>
      </c>
      <c r="H7" s="103" t="s">
        <v>74</v>
      </c>
      <c r="I7" s="102">
        <v>791</v>
      </c>
      <c r="J7" s="103">
        <v>-0.15671641791044802</v>
      </c>
      <c r="K7" s="102">
        <v>1803</v>
      </c>
      <c r="L7" s="103">
        <v>-0.22717531075868</v>
      </c>
      <c r="M7" s="102">
        <v>2594</v>
      </c>
      <c r="N7" s="103">
        <v>-0.20697034546010401</v>
      </c>
      <c r="O7" s="104">
        <v>4</v>
      </c>
      <c r="P7" s="107"/>
      <c r="Q7" s="101" t="s">
        <v>75</v>
      </c>
      <c r="R7" s="106">
        <v>924</v>
      </c>
      <c r="S7" s="106">
        <v>14</v>
      </c>
      <c r="T7" s="106">
        <v>0</v>
      </c>
      <c r="U7" s="106">
        <v>938</v>
      </c>
      <c r="V7" s="106">
        <v>2333</v>
      </c>
      <c r="W7" s="106">
        <v>3271</v>
      </c>
      <c r="X7" s="101" t="s">
        <v>82</v>
      </c>
    </row>
    <row r="8" spans="1:24" ht="14.25" x14ac:dyDescent="0.2">
      <c r="A8" s="101" t="s">
        <v>83</v>
      </c>
      <c r="B8" s="101" t="s">
        <v>84</v>
      </c>
      <c r="C8" s="102">
        <v>20256</v>
      </c>
      <c r="D8" s="103">
        <v>1.97863078749505E-3</v>
      </c>
      <c r="E8" s="102">
        <v>7647</v>
      </c>
      <c r="F8" s="103">
        <v>9.8075818495117706E-2</v>
      </c>
      <c r="G8" s="102">
        <v>5897</v>
      </c>
      <c r="H8" s="103">
        <v>0.177045908183633</v>
      </c>
      <c r="I8" s="102">
        <v>33800</v>
      </c>
      <c r="J8" s="103">
        <v>5.00155327741535E-2</v>
      </c>
      <c r="K8" s="102">
        <v>3642</v>
      </c>
      <c r="L8" s="103">
        <v>-2.1756647864625302E-2</v>
      </c>
      <c r="M8" s="102">
        <v>37442</v>
      </c>
      <c r="N8" s="103">
        <v>4.25751120764069E-2</v>
      </c>
      <c r="O8" s="104">
        <v>2</v>
      </c>
      <c r="P8" s="107"/>
      <c r="Q8" s="101" t="s">
        <v>75</v>
      </c>
      <c r="R8" s="106">
        <v>20216</v>
      </c>
      <c r="S8" s="106">
        <v>6964</v>
      </c>
      <c r="T8" s="106">
        <v>5010</v>
      </c>
      <c r="U8" s="106">
        <v>32190</v>
      </c>
      <c r="V8" s="106">
        <v>3723</v>
      </c>
      <c r="W8" s="106">
        <v>35913</v>
      </c>
      <c r="X8" s="101" t="s">
        <v>85</v>
      </c>
    </row>
    <row r="9" spans="1:24" ht="14.25" x14ac:dyDescent="0.2">
      <c r="A9" s="101" t="s">
        <v>86</v>
      </c>
      <c r="B9" s="101" t="s">
        <v>87</v>
      </c>
      <c r="C9" s="102">
        <v>658</v>
      </c>
      <c r="D9" s="103">
        <v>5.9581320450885697E-2</v>
      </c>
      <c r="E9" s="102">
        <v>0</v>
      </c>
      <c r="F9" s="103" t="s">
        <v>74</v>
      </c>
      <c r="G9" s="102">
        <v>1</v>
      </c>
      <c r="H9" s="103" t="s">
        <v>74</v>
      </c>
      <c r="I9" s="102">
        <v>659</v>
      </c>
      <c r="J9" s="103">
        <v>6.1191626409017701E-2</v>
      </c>
      <c r="K9" s="102">
        <v>69</v>
      </c>
      <c r="L9" s="103">
        <v>0.4375</v>
      </c>
      <c r="M9" s="102">
        <v>728</v>
      </c>
      <c r="N9" s="103">
        <v>8.8191330343796698E-2</v>
      </c>
      <c r="O9" s="104">
        <v>5</v>
      </c>
      <c r="P9" s="107"/>
      <c r="Q9" s="101" t="s">
        <v>75</v>
      </c>
      <c r="R9" s="106">
        <v>621</v>
      </c>
      <c r="S9" s="106">
        <v>0</v>
      </c>
      <c r="T9" s="106">
        <v>0</v>
      </c>
      <c r="U9" s="106">
        <v>621</v>
      </c>
      <c r="V9" s="106">
        <v>48</v>
      </c>
      <c r="W9" s="106">
        <v>669</v>
      </c>
      <c r="X9" s="101" t="s">
        <v>88</v>
      </c>
    </row>
    <row r="10" spans="1:24" ht="14.25" x14ac:dyDescent="0.2">
      <c r="A10" s="101" t="s">
        <v>89</v>
      </c>
      <c r="B10" s="101" t="s">
        <v>90</v>
      </c>
      <c r="C10" s="102">
        <v>14102</v>
      </c>
      <c r="D10" s="103">
        <v>-1.7829781306588702E-2</v>
      </c>
      <c r="E10" s="102">
        <v>128</v>
      </c>
      <c r="F10" s="103">
        <v>0</v>
      </c>
      <c r="G10" s="102">
        <v>0</v>
      </c>
      <c r="H10" s="103">
        <v>-1</v>
      </c>
      <c r="I10" s="102">
        <v>14230</v>
      </c>
      <c r="J10" s="103">
        <v>-1.7807840971838802E-2</v>
      </c>
      <c r="K10" s="102">
        <v>2577</v>
      </c>
      <c r="L10" s="103">
        <v>9.4007050528789708E-3</v>
      </c>
      <c r="M10" s="102">
        <v>16807</v>
      </c>
      <c r="N10" s="103">
        <v>-1.3731588521800401E-2</v>
      </c>
      <c r="O10" s="104">
        <v>3</v>
      </c>
      <c r="P10" s="107"/>
      <c r="Q10" s="101" t="s">
        <v>75</v>
      </c>
      <c r="R10" s="106">
        <v>14358</v>
      </c>
      <c r="S10" s="106">
        <v>128</v>
      </c>
      <c r="T10" s="106">
        <v>2</v>
      </c>
      <c r="U10" s="106">
        <v>14488</v>
      </c>
      <c r="V10" s="106">
        <v>2553</v>
      </c>
      <c r="W10" s="106">
        <v>17041</v>
      </c>
      <c r="X10" s="101" t="s">
        <v>91</v>
      </c>
    </row>
    <row r="11" spans="1:24" ht="14.25" x14ac:dyDescent="0.2">
      <c r="A11" s="101" t="s">
        <v>92</v>
      </c>
      <c r="B11" s="101" t="s">
        <v>93</v>
      </c>
      <c r="C11" s="102">
        <v>1627</v>
      </c>
      <c r="D11" s="103">
        <v>1.05590062111801E-2</v>
      </c>
      <c r="E11" s="102">
        <v>2</v>
      </c>
      <c r="F11" s="103" t="s">
        <v>74</v>
      </c>
      <c r="G11" s="102">
        <v>713</v>
      </c>
      <c r="H11" s="103">
        <v>-0.17762399077278002</v>
      </c>
      <c r="I11" s="102">
        <v>2342</v>
      </c>
      <c r="J11" s="103">
        <v>-5.4501412999596301E-2</v>
      </c>
      <c r="K11" s="102">
        <v>1126</v>
      </c>
      <c r="L11" s="103">
        <v>0.119284294234592</v>
      </c>
      <c r="M11" s="102">
        <v>3468</v>
      </c>
      <c r="N11" s="103">
        <v>-4.3066322136089599E-3</v>
      </c>
      <c r="O11" s="104">
        <v>5</v>
      </c>
      <c r="P11" s="107"/>
      <c r="Q11" s="101" t="s">
        <v>75</v>
      </c>
      <c r="R11" s="106">
        <v>1610</v>
      </c>
      <c r="S11" s="106">
        <v>0</v>
      </c>
      <c r="T11" s="106">
        <v>867</v>
      </c>
      <c r="U11" s="106">
        <v>2477</v>
      </c>
      <c r="V11" s="106">
        <v>1006</v>
      </c>
      <c r="W11" s="106">
        <v>3483</v>
      </c>
      <c r="X11" s="101" t="s">
        <v>94</v>
      </c>
    </row>
    <row r="12" spans="1:24" ht="14.25" x14ac:dyDescent="0.2">
      <c r="A12" s="101" t="s">
        <v>95</v>
      </c>
      <c r="B12" s="101" t="s">
        <v>96</v>
      </c>
      <c r="C12" s="102">
        <v>880</v>
      </c>
      <c r="D12" s="103">
        <v>1.9698725376593298E-2</v>
      </c>
      <c r="E12" s="102">
        <v>0</v>
      </c>
      <c r="F12" s="103" t="s">
        <v>74</v>
      </c>
      <c r="G12" s="102">
        <v>0</v>
      </c>
      <c r="H12" s="103" t="s">
        <v>74</v>
      </c>
      <c r="I12" s="102">
        <v>880</v>
      </c>
      <c r="J12" s="103">
        <v>1.9698725376593298E-2</v>
      </c>
      <c r="K12" s="102">
        <v>67</v>
      </c>
      <c r="L12" s="103">
        <v>0.45652173913043498</v>
      </c>
      <c r="M12" s="102">
        <v>947</v>
      </c>
      <c r="N12" s="103">
        <v>4.1804180418041806E-2</v>
      </c>
      <c r="O12" s="104">
        <v>5</v>
      </c>
      <c r="P12" s="107"/>
      <c r="Q12" s="101" t="s">
        <v>75</v>
      </c>
      <c r="R12" s="106">
        <v>863</v>
      </c>
      <c r="S12" s="106">
        <v>0</v>
      </c>
      <c r="T12" s="106">
        <v>0</v>
      </c>
      <c r="U12" s="106">
        <v>863</v>
      </c>
      <c r="V12" s="106">
        <v>46</v>
      </c>
      <c r="W12" s="106">
        <v>909</v>
      </c>
      <c r="X12" s="101" t="s">
        <v>97</v>
      </c>
    </row>
    <row r="13" spans="1:24" ht="14.25" x14ac:dyDescent="0.2">
      <c r="A13" s="101" t="s">
        <v>98</v>
      </c>
      <c r="B13" s="101" t="s">
        <v>99</v>
      </c>
      <c r="C13" s="102">
        <v>2339</v>
      </c>
      <c r="D13" s="103">
        <v>6.6089334548769404E-2</v>
      </c>
      <c r="E13" s="102">
        <v>3</v>
      </c>
      <c r="F13" s="103">
        <v>-0.25</v>
      </c>
      <c r="G13" s="102">
        <v>952</v>
      </c>
      <c r="H13" s="103">
        <v>-1.5511892450879E-2</v>
      </c>
      <c r="I13" s="102">
        <v>3294</v>
      </c>
      <c r="J13" s="103">
        <v>4.0758293838862598E-2</v>
      </c>
      <c r="K13" s="102">
        <v>600</v>
      </c>
      <c r="L13" s="103">
        <v>-6.3962558502340103E-2</v>
      </c>
      <c r="M13" s="102">
        <v>3894</v>
      </c>
      <c r="N13" s="103">
        <v>2.3121387283237E-2</v>
      </c>
      <c r="O13" s="104">
        <v>5</v>
      </c>
      <c r="P13" s="107"/>
      <c r="Q13" s="101" t="s">
        <v>75</v>
      </c>
      <c r="R13" s="106">
        <v>2194</v>
      </c>
      <c r="S13" s="106">
        <v>4</v>
      </c>
      <c r="T13" s="106">
        <v>967</v>
      </c>
      <c r="U13" s="106">
        <v>3165</v>
      </c>
      <c r="V13" s="106">
        <v>641</v>
      </c>
      <c r="W13" s="106">
        <v>3806</v>
      </c>
      <c r="X13" s="101" t="s">
        <v>100</v>
      </c>
    </row>
    <row r="14" spans="1:24" ht="14.25" x14ac:dyDescent="0.2">
      <c r="A14" s="101" t="s">
        <v>101</v>
      </c>
      <c r="B14" s="101" t="s">
        <v>102</v>
      </c>
      <c r="C14" s="102">
        <v>1591</v>
      </c>
      <c r="D14" s="103">
        <v>-1.2414649286157702E-2</v>
      </c>
      <c r="E14" s="102">
        <v>1</v>
      </c>
      <c r="F14" s="103">
        <v>0</v>
      </c>
      <c r="G14" s="102">
        <v>0</v>
      </c>
      <c r="H14" s="103" t="s">
        <v>74</v>
      </c>
      <c r="I14" s="102">
        <v>1592</v>
      </c>
      <c r="J14" s="103">
        <v>-1.2406947890818901E-2</v>
      </c>
      <c r="K14" s="102">
        <v>846</v>
      </c>
      <c r="L14" s="103">
        <v>1.31736526946108E-2</v>
      </c>
      <c r="M14" s="102">
        <v>2438</v>
      </c>
      <c r="N14" s="103">
        <v>-3.6779730281977902E-3</v>
      </c>
      <c r="O14" s="104">
        <v>5</v>
      </c>
      <c r="P14" s="107"/>
      <c r="Q14" s="101" t="s">
        <v>75</v>
      </c>
      <c r="R14" s="106">
        <v>1611</v>
      </c>
      <c r="S14" s="106">
        <v>1</v>
      </c>
      <c r="T14" s="106">
        <v>0</v>
      </c>
      <c r="U14" s="106">
        <v>1612</v>
      </c>
      <c r="V14" s="106">
        <v>835</v>
      </c>
      <c r="W14" s="106">
        <v>2447</v>
      </c>
      <c r="X14" s="101" t="s">
        <v>103</v>
      </c>
    </row>
    <row r="15" spans="1:24" ht="14.25" x14ac:dyDescent="0.2">
      <c r="A15" s="101" t="s">
        <v>104</v>
      </c>
      <c r="B15" s="101" t="s">
        <v>105</v>
      </c>
      <c r="C15" s="102">
        <v>2988</v>
      </c>
      <c r="D15" s="103">
        <v>-6.7997504678727394E-2</v>
      </c>
      <c r="E15" s="102">
        <v>0</v>
      </c>
      <c r="F15" s="103" t="s">
        <v>74</v>
      </c>
      <c r="G15" s="102">
        <v>448</v>
      </c>
      <c r="H15" s="103">
        <v>-8.1967213114754092E-2</v>
      </c>
      <c r="I15" s="102">
        <v>3436</v>
      </c>
      <c r="J15" s="103">
        <v>-6.9842988630211197E-2</v>
      </c>
      <c r="K15" s="102">
        <v>1021</v>
      </c>
      <c r="L15" s="103">
        <v>6.6875653082549599E-2</v>
      </c>
      <c r="M15" s="102">
        <v>4457</v>
      </c>
      <c r="N15" s="103">
        <v>-4.1711459901096502E-2</v>
      </c>
      <c r="O15" s="104">
        <v>5</v>
      </c>
      <c r="P15" s="107"/>
      <c r="Q15" s="101" t="s">
        <v>75</v>
      </c>
      <c r="R15" s="106">
        <v>3206</v>
      </c>
      <c r="S15" s="106">
        <v>0</v>
      </c>
      <c r="T15" s="106">
        <v>488</v>
      </c>
      <c r="U15" s="106">
        <v>3694</v>
      </c>
      <c r="V15" s="106">
        <v>957</v>
      </c>
      <c r="W15" s="106">
        <v>4651</v>
      </c>
      <c r="X15" s="101" t="s">
        <v>106</v>
      </c>
    </row>
    <row r="16" spans="1:24" ht="14.25" x14ac:dyDescent="0.2">
      <c r="A16" s="101" t="s">
        <v>107</v>
      </c>
      <c r="B16" s="101" t="s">
        <v>108</v>
      </c>
      <c r="C16" s="102">
        <v>3441</v>
      </c>
      <c r="D16" s="103">
        <v>5.5523085914669802E-3</v>
      </c>
      <c r="E16" s="102">
        <v>100</v>
      </c>
      <c r="F16" s="103">
        <v>-4.7619047619047603E-2</v>
      </c>
      <c r="G16" s="102">
        <v>0</v>
      </c>
      <c r="H16" s="103" t="s">
        <v>74</v>
      </c>
      <c r="I16" s="102">
        <v>3541</v>
      </c>
      <c r="J16" s="103">
        <v>3.9693790757017299E-3</v>
      </c>
      <c r="K16" s="102">
        <v>1183</v>
      </c>
      <c r="L16" s="103">
        <v>-0.13142437591776801</v>
      </c>
      <c r="M16" s="102">
        <v>4724</v>
      </c>
      <c r="N16" s="103">
        <v>-3.3749232971977898E-2</v>
      </c>
      <c r="O16" s="104">
        <v>4</v>
      </c>
      <c r="P16" s="107"/>
      <c r="Q16" s="101" t="s">
        <v>75</v>
      </c>
      <c r="R16" s="106">
        <v>3422</v>
      </c>
      <c r="S16" s="106">
        <v>105</v>
      </c>
      <c r="T16" s="106">
        <v>0</v>
      </c>
      <c r="U16" s="106">
        <v>3527</v>
      </c>
      <c r="V16" s="106">
        <v>1362</v>
      </c>
      <c r="W16" s="106">
        <v>4889</v>
      </c>
      <c r="X16" s="101" t="s">
        <v>109</v>
      </c>
    </row>
    <row r="17" spans="1:24" ht="14.25" x14ac:dyDescent="0.2">
      <c r="A17" s="101" t="s">
        <v>110</v>
      </c>
      <c r="B17" s="101" t="s">
        <v>111</v>
      </c>
      <c r="C17" s="102">
        <v>664</v>
      </c>
      <c r="D17" s="103">
        <v>-1.92023633677991E-2</v>
      </c>
      <c r="E17" s="102">
        <v>0</v>
      </c>
      <c r="F17" s="103">
        <v>-1</v>
      </c>
      <c r="G17" s="102">
        <v>0</v>
      </c>
      <c r="H17" s="103" t="s">
        <v>74</v>
      </c>
      <c r="I17" s="102">
        <v>664</v>
      </c>
      <c r="J17" s="103">
        <v>-2.0648967551622401E-2</v>
      </c>
      <c r="K17" s="102">
        <v>52</v>
      </c>
      <c r="L17" s="103">
        <v>-0.44086021505376305</v>
      </c>
      <c r="M17" s="102">
        <v>716</v>
      </c>
      <c r="N17" s="103">
        <v>-7.1335927367055796E-2</v>
      </c>
      <c r="O17" s="104">
        <v>5</v>
      </c>
      <c r="P17" s="107"/>
      <c r="Q17" s="101" t="s">
        <v>75</v>
      </c>
      <c r="R17" s="106">
        <v>677</v>
      </c>
      <c r="S17" s="106">
        <v>1</v>
      </c>
      <c r="T17" s="106">
        <v>0</v>
      </c>
      <c r="U17" s="106">
        <v>678</v>
      </c>
      <c r="V17" s="106">
        <v>93</v>
      </c>
      <c r="W17" s="106">
        <v>771</v>
      </c>
      <c r="X17" s="101" t="s">
        <v>112</v>
      </c>
    </row>
    <row r="18" spans="1:24" ht="14.25" x14ac:dyDescent="0.2">
      <c r="A18" s="101" t="s">
        <v>227</v>
      </c>
      <c r="B18" s="101" t="s">
        <v>114</v>
      </c>
      <c r="C18" s="102">
        <v>1937</v>
      </c>
      <c r="D18" s="103">
        <v>1.8937401367701199E-2</v>
      </c>
      <c r="E18" s="102">
        <v>360</v>
      </c>
      <c r="F18" s="103">
        <v>1.9830028328611901E-2</v>
      </c>
      <c r="G18" s="102">
        <v>2</v>
      </c>
      <c r="H18" s="103">
        <v>1</v>
      </c>
      <c r="I18" s="102">
        <v>2299</v>
      </c>
      <c r="J18" s="103">
        <v>1.9512195121951199E-2</v>
      </c>
      <c r="K18" s="102">
        <v>847</v>
      </c>
      <c r="L18" s="103">
        <v>-0.34795996920708205</v>
      </c>
      <c r="M18" s="102">
        <v>3146</v>
      </c>
      <c r="N18" s="103">
        <v>-0.11480022509848101</v>
      </c>
      <c r="O18" s="104">
        <v>4</v>
      </c>
      <c r="P18" s="107"/>
      <c r="Q18" s="101" t="s">
        <v>75</v>
      </c>
      <c r="R18" s="106">
        <v>1901</v>
      </c>
      <c r="S18" s="106">
        <v>353</v>
      </c>
      <c r="T18" s="106">
        <v>1</v>
      </c>
      <c r="U18" s="106">
        <v>2255</v>
      </c>
      <c r="V18" s="106">
        <v>1299</v>
      </c>
      <c r="W18" s="106">
        <v>3554</v>
      </c>
      <c r="X18" s="101" t="s">
        <v>115</v>
      </c>
    </row>
    <row r="19" spans="1:24" ht="14.25" x14ac:dyDescent="0.2">
      <c r="A19" s="101" t="s">
        <v>116</v>
      </c>
      <c r="B19" s="101" t="s">
        <v>117</v>
      </c>
      <c r="C19" s="102">
        <v>835</v>
      </c>
      <c r="D19" s="103">
        <v>0.132971506105834</v>
      </c>
      <c r="E19" s="102">
        <v>0</v>
      </c>
      <c r="F19" s="103">
        <v>-1</v>
      </c>
      <c r="G19" s="102">
        <v>0</v>
      </c>
      <c r="H19" s="103" t="s">
        <v>74</v>
      </c>
      <c r="I19" s="102">
        <v>835</v>
      </c>
      <c r="J19" s="103">
        <v>0.13143631436314399</v>
      </c>
      <c r="K19" s="102">
        <v>30</v>
      </c>
      <c r="L19" s="103">
        <v>-0.47368421052631599</v>
      </c>
      <c r="M19" s="102">
        <v>865</v>
      </c>
      <c r="N19" s="103">
        <v>8.8050314465408813E-2</v>
      </c>
      <c r="O19" s="104">
        <v>5</v>
      </c>
      <c r="P19" s="107"/>
      <c r="Q19" s="101" t="s">
        <v>75</v>
      </c>
      <c r="R19" s="106">
        <v>737</v>
      </c>
      <c r="S19" s="106">
        <v>1</v>
      </c>
      <c r="T19" s="106">
        <v>0</v>
      </c>
      <c r="U19" s="106">
        <v>738</v>
      </c>
      <c r="V19" s="106">
        <v>57</v>
      </c>
      <c r="W19" s="106">
        <v>795</v>
      </c>
      <c r="X19" s="101" t="s">
        <v>118</v>
      </c>
    </row>
    <row r="20" spans="1:24" ht="14.25" x14ac:dyDescent="0.2">
      <c r="A20" s="101" t="s">
        <v>119</v>
      </c>
      <c r="B20" s="101" t="s">
        <v>120</v>
      </c>
      <c r="C20" s="102">
        <v>2335</v>
      </c>
      <c r="D20" s="103">
        <v>-1.0593220338983101E-2</v>
      </c>
      <c r="E20" s="102">
        <v>6</v>
      </c>
      <c r="F20" s="103" t="s">
        <v>74</v>
      </c>
      <c r="G20" s="102">
        <v>112</v>
      </c>
      <c r="H20" s="103" t="s">
        <v>74</v>
      </c>
      <c r="I20" s="102">
        <v>2453</v>
      </c>
      <c r="J20" s="103">
        <v>3.9406779661016904E-2</v>
      </c>
      <c r="K20" s="102">
        <v>806</v>
      </c>
      <c r="L20" s="103">
        <v>0.24191063174114003</v>
      </c>
      <c r="M20" s="102">
        <v>3259</v>
      </c>
      <c r="N20" s="103">
        <v>8.30840810900631E-2</v>
      </c>
      <c r="O20" s="104">
        <v>4</v>
      </c>
      <c r="P20" s="107"/>
      <c r="Q20" s="101" t="s">
        <v>75</v>
      </c>
      <c r="R20" s="106">
        <v>2360</v>
      </c>
      <c r="S20" s="106">
        <v>0</v>
      </c>
      <c r="T20" s="106">
        <v>0</v>
      </c>
      <c r="U20" s="106">
        <v>2360</v>
      </c>
      <c r="V20" s="106">
        <v>649</v>
      </c>
      <c r="W20" s="106">
        <v>3009</v>
      </c>
      <c r="X20" s="101" t="s">
        <v>121</v>
      </c>
    </row>
    <row r="21" spans="1:24" ht="14.25" x14ac:dyDescent="0.2">
      <c r="A21" s="101" t="s">
        <v>122</v>
      </c>
      <c r="B21" s="101" t="s">
        <v>123</v>
      </c>
      <c r="C21" s="102">
        <v>4163</v>
      </c>
      <c r="D21" s="103">
        <v>-1.7697026899480901E-2</v>
      </c>
      <c r="E21" s="102">
        <v>2168</v>
      </c>
      <c r="F21" s="103">
        <v>0.26635514018691603</v>
      </c>
      <c r="G21" s="102">
        <v>7</v>
      </c>
      <c r="H21" s="103">
        <v>0.75</v>
      </c>
      <c r="I21" s="102">
        <v>6338</v>
      </c>
      <c r="J21" s="103">
        <v>6.449445750755789E-2</v>
      </c>
      <c r="K21" s="102">
        <v>1787</v>
      </c>
      <c r="L21" s="103">
        <v>0.34058514628657199</v>
      </c>
      <c r="M21" s="102">
        <v>8125</v>
      </c>
      <c r="N21" s="103">
        <v>0.11499931384657601</v>
      </c>
      <c r="O21" s="104">
        <v>3</v>
      </c>
      <c r="P21" s="107"/>
      <c r="Q21" s="101" t="s">
        <v>75</v>
      </c>
      <c r="R21" s="106">
        <v>4238</v>
      </c>
      <c r="S21" s="106">
        <v>1712</v>
      </c>
      <c r="T21" s="106">
        <v>4</v>
      </c>
      <c r="U21" s="106">
        <v>5954</v>
      </c>
      <c r="V21" s="106">
        <v>1333</v>
      </c>
      <c r="W21" s="106">
        <v>7287</v>
      </c>
      <c r="X21" s="101" t="s">
        <v>124</v>
      </c>
    </row>
    <row r="22" spans="1:24" ht="14.25" x14ac:dyDescent="0.2">
      <c r="A22" s="101" t="s">
        <v>125</v>
      </c>
      <c r="B22" s="101" t="s">
        <v>126</v>
      </c>
      <c r="C22" s="102">
        <v>2037</v>
      </c>
      <c r="D22" s="103">
        <v>-0.148767237776849</v>
      </c>
      <c r="E22" s="102">
        <v>35</v>
      </c>
      <c r="F22" s="103">
        <v>4</v>
      </c>
      <c r="G22" s="102">
        <v>1457</v>
      </c>
      <c r="H22" s="103">
        <v>-0.13633669235329002</v>
      </c>
      <c r="I22" s="102">
        <v>3529</v>
      </c>
      <c r="J22" s="103">
        <v>-0.13653046244188902</v>
      </c>
      <c r="K22" s="102">
        <v>451</v>
      </c>
      <c r="L22" s="103">
        <v>0.11083743842364499</v>
      </c>
      <c r="M22" s="102">
        <v>3980</v>
      </c>
      <c r="N22" s="103">
        <v>-0.114177609614957</v>
      </c>
      <c r="O22" s="104">
        <v>4</v>
      </c>
      <c r="P22" s="107"/>
      <c r="Q22" s="101" t="s">
        <v>75</v>
      </c>
      <c r="R22" s="106">
        <v>2393</v>
      </c>
      <c r="S22" s="106">
        <v>7</v>
      </c>
      <c r="T22" s="106">
        <v>1687</v>
      </c>
      <c r="U22" s="106">
        <v>4087</v>
      </c>
      <c r="V22" s="106">
        <v>406</v>
      </c>
      <c r="W22" s="106">
        <v>4493</v>
      </c>
      <c r="X22" s="101" t="s">
        <v>127</v>
      </c>
    </row>
    <row r="23" spans="1:24" ht="14.25" x14ac:dyDescent="0.2">
      <c r="A23" s="101" t="s">
        <v>128</v>
      </c>
      <c r="B23" s="101" t="s">
        <v>129</v>
      </c>
      <c r="C23" s="102">
        <v>792</v>
      </c>
      <c r="D23" s="103">
        <v>-0.11111111111111101</v>
      </c>
      <c r="E23" s="102">
        <v>0</v>
      </c>
      <c r="F23" s="103">
        <v>-1</v>
      </c>
      <c r="G23" s="102">
        <v>0</v>
      </c>
      <c r="H23" s="103" t="s">
        <v>74</v>
      </c>
      <c r="I23" s="102">
        <v>792</v>
      </c>
      <c r="J23" s="103">
        <v>-0.115083798882682</v>
      </c>
      <c r="K23" s="102">
        <v>186</v>
      </c>
      <c r="L23" s="103">
        <v>0.24</v>
      </c>
      <c r="M23" s="102">
        <v>978</v>
      </c>
      <c r="N23" s="103">
        <v>-6.4114832535885194E-2</v>
      </c>
      <c r="O23" s="104">
        <v>4</v>
      </c>
      <c r="P23" s="107"/>
      <c r="Q23" s="101" t="s">
        <v>75</v>
      </c>
      <c r="R23" s="106">
        <v>891</v>
      </c>
      <c r="S23" s="106">
        <v>4</v>
      </c>
      <c r="T23" s="106">
        <v>0</v>
      </c>
      <c r="U23" s="106">
        <v>895</v>
      </c>
      <c r="V23" s="106">
        <v>150</v>
      </c>
      <c r="W23" s="106">
        <v>1045</v>
      </c>
      <c r="X23" s="101" t="s">
        <v>130</v>
      </c>
    </row>
    <row r="24" spans="1:24" ht="14.25" x14ac:dyDescent="0.2">
      <c r="A24" s="101" t="s">
        <v>131</v>
      </c>
      <c r="B24" s="101" t="s">
        <v>132</v>
      </c>
      <c r="C24" s="102">
        <v>2020</v>
      </c>
      <c r="D24" s="103">
        <v>-0.14911541701769199</v>
      </c>
      <c r="E24" s="102">
        <v>0</v>
      </c>
      <c r="F24" s="103">
        <v>-1</v>
      </c>
      <c r="G24" s="102">
        <v>0</v>
      </c>
      <c r="H24" s="103" t="s">
        <v>74</v>
      </c>
      <c r="I24" s="102">
        <v>2020</v>
      </c>
      <c r="J24" s="103">
        <v>-0.14983164983165001</v>
      </c>
      <c r="K24" s="102">
        <v>530</v>
      </c>
      <c r="L24" s="103">
        <v>1.8903591682419701E-3</v>
      </c>
      <c r="M24" s="102">
        <v>2550</v>
      </c>
      <c r="N24" s="103">
        <v>-0.122203098106713</v>
      </c>
      <c r="O24" s="104">
        <v>5</v>
      </c>
      <c r="P24" s="107"/>
      <c r="Q24" s="101" t="s">
        <v>75</v>
      </c>
      <c r="R24" s="106">
        <v>2374</v>
      </c>
      <c r="S24" s="106">
        <v>2</v>
      </c>
      <c r="T24" s="106">
        <v>0</v>
      </c>
      <c r="U24" s="106">
        <v>2376</v>
      </c>
      <c r="V24" s="106">
        <v>529</v>
      </c>
      <c r="W24" s="106">
        <v>2905</v>
      </c>
      <c r="X24" s="101" t="s">
        <v>133</v>
      </c>
    </row>
    <row r="25" spans="1:24" ht="14.25" x14ac:dyDescent="0.2">
      <c r="A25" s="101" t="s">
        <v>134</v>
      </c>
      <c r="B25" s="101" t="s">
        <v>135</v>
      </c>
      <c r="C25" s="102">
        <v>874</v>
      </c>
      <c r="D25" s="103">
        <v>1.0404624277456601E-2</v>
      </c>
      <c r="E25" s="102">
        <v>0</v>
      </c>
      <c r="F25" s="103" t="s">
        <v>74</v>
      </c>
      <c r="G25" s="102">
        <v>0</v>
      </c>
      <c r="H25" s="103" t="s">
        <v>74</v>
      </c>
      <c r="I25" s="102">
        <v>874</v>
      </c>
      <c r="J25" s="103">
        <v>1.0404624277456601E-2</v>
      </c>
      <c r="K25" s="102">
        <v>144</v>
      </c>
      <c r="L25" s="103">
        <v>9.0909090909090898E-2</v>
      </c>
      <c r="M25" s="102">
        <v>1018</v>
      </c>
      <c r="N25" s="103">
        <v>2.1063189568706099E-2</v>
      </c>
      <c r="O25" s="104">
        <v>5</v>
      </c>
      <c r="P25" s="107"/>
      <c r="Q25" s="101" t="s">
        <v>75</v>
      </c>
      <c r="R25" s="106">
        <v>865</v>
      </c>
      <c r="S25" s="106">
        <v>0</v>
      </c>
      <c r="T25" s="106">
        <v>0</v>
      </c>
      <c r="U25" s="106">
        <v>865</v>
      </c>
      <c r="V25" s="106">
        <v>132</v>
      </c>
      <c r="W25" s="106">
        <v>997</v>
      </c>
      <c r="X25" s="101" t="s">
        <v>136</v>
      </c>
    </row>
    <row r="26" spans="1:24" ht="14.25" x14ac:dyDescent="0.2">
      <c r="A26" s="101" t="s">
        <v>137</v>
      </c>
      <c r="B26" s="101" t="s">
        <v>138</v>
      </c>
      <c r="C26" s="102">
        <v>1790</v>
      </c>
      <c r="D26" s="103">
        <v>-7.6367389060887497E-2</v>
      </c>
      <c r="E26" s="102">
        <v>0</v>
      </c>
      <c r="F26" s="103" t="s">
        <v>74</v>
      </c>
      <c r="G26" s="102">
        <v>0</v>
      </c>
      <c r="H26" s="103" t="s">
        <v>74</v>
      </c>
      <c r="I26" s="102">
        <v>1790</v>
      </c>
      <c r="J26" s="103">
        <v>-7.6367389060887497E-2</v>
      </c>
      <c r="K26" s="102">
        <v>630</v>
      </c>
      <c r="L26" s="103">
        <v>-0.125</v>
      </c>
      <c r="M26" s="102">
        <v>2420</v>
      </c>
      <c r="N26" s="103">
        <v>-8.9541008276899897E-2</v>
      </c>
      <c r="O26" s="104">
        <v>5</v>
      </c>
      <c r="P26" s="107"/>
      <c r="Q26" s="101" t="s">
        <v>75</v>
      </c>
      <c r="R26" s="106">
        <v>1938</v>
      </c>
      <c r="S26" s="106">
        <v>0</v>
      </c>
      <c r="T26" s="106">
        <v>0</v>
      </c>
      <c r="U26" s="106">
        <v>1938</v>
      </c>
      <c r="V26" s="106">
        <v>720</v>
      </c>
      <c r="W26" s="106">
        <v>2658</v>
      </c>
      <c r="X26" s="101" t="s">
        <v>139</v>
      </c>
    </row>
    <row r="27" spans="1:24" ht="14.25" x14ac:dyDescent="0.2">
      <c r="A27" s="101" t="s">
        <v>140</v>
      </c>
      <c r="B27" s="101" t="s">
        <v>141</v>
      </c>
      <c r="C27" s="102">
        <v>2227</v>
      </c>
      <c r="D27" s="103">
        <v>-8.5796387520525499E-2</v>
      </c>
      <c r="E27" s="102">
        <v>57</v>
      </c>
      <c r="F27" s="103">
        <v>-0.32941176470588202</v>
      </c>
      <c r="G27" s="102">
        <v>5</v>
      </c>
      <c r="H27" s="103">
        <v>1.5</v>
      </c>
      <c r="I27" s="102">
        <v>2289</v>
      </c>
      <c r="J27" s="103">
        <v>-9.2746730083234197E-2</v>
      </c>
      <c r="K27" s="102">
        <v>527</v>
      </c>
      <c r="L27" s="103">
        <v>0.11416490486257901</v>
      </c>
      <c r="M27" s="102">
        <v>2816</v>
      </c>
      <c r="N27" s="103">
        <v>-6.0080106809078798E-2</v>
      </c>
      <c r="O27" s="104">
        <v>4</v>
      </c>
      <c r="P27" s="107"/>
      <c r="Q27" s="101" t="s">
        <v>75</v>
      </c>
      <c r="R27" s="106">
        <v>2436</v>
      </c>
      <c r="S27" s="106">
        <v>85</v>
      </c>
      <c r="T27" s="106">
        <v>2</v>
      </c>
      <c r="U27" s="106">
        <v>2523</v>
      </c>
      <c r="V27" s="106">
        <v>473</v>
      </c>
      <c r="W27" s="106">
        <v>2996</v>
      </c>
      <c r="X27" s="101" t="s">
        <v>142</v>
      </c>
    </row>
    <row r="28" spans="1:24" ht="14.25" x14ac:dyDescent="0.2">
      <c r="A28" s="101" t="s">
        <v>143</v>
      </c>
      <c r="B28" s="101" t="s">
        <v>144</v>
      </c>
      <c r="C28" s="102">
        <v>1241</v>
      </c>
      <c r="D28" s="103">
        <v>-0.11609686609686599</v>
      </c>
      <c r="E28" s="102">
        <v>0</v>
      </c>
      <c r="F28" s="103" t="s">
        <v>74</v>
      </c>
      <c r="G28" s="102">
        <v>0</v>
      </c>
      <c r="H28" s="103" t="s">
        <v>74</v>
      </c>
      <c r="I28" s="102">
        <v>1241</v>
      </c>
      <c r="J28" s="103">
        <v>-0.11609686609686599</v>
      </c>
      <c r="K28" s="102">
        <v>261</v>
      </c>
      <c r="L28" s="103">
        <v>-0.106164383561644</v>
      </c>
      <c r="M28" s="102">
        <v>1502</v>
      </c>
      <c r="N28" s="103">
        <v>-0.11438679245283001</v>
      </c>
      <c r="O28" s="104">
        <v>5</v>
      </c>
      <c r="P28" s="107"/>
      <c r="Q28" s="101" t="s">
        <v>75</v>
      </c>
      <c r="R28" s="106">
        <v>1404</v>
      </c>
      <c r="S28" s="106">
        <v>0</v>
      </c>
      <c r="T28" s="106">
        <v>0</v>
      </c>
      <c r="U28" s="106">
        <v>1404</v>
      </c>
      <c r="V28" s="106">
        <v>292</v>
      </c>
      <c r="W28" s="106">
        <v>1696</v>
      </c>
      <c r="X28" s="101" t="s">
        <v>145</v>
      </c>
    </row>
    <row r="29" spans="1:24" ht="14.25" x14ac:dyDescent="0.2">
      <c r="A29" s="101" t="s">
        <v>146</v>
      </c>
      <c r="B29" s="101" t="s">
        <v>147</v>
      </c>
      <c r="C29" s="102">
        <v>1055</v>
      </c>
      <c r="D29" s="103">
        <v>-1.30963517305893E-2</v>
      </c>
      <c r="E29" s="102">
        <v>0</v>
      </c>
      <c r="F29" s="103" t="s">
        <v>74</v>
      </c>
      <c r="G29" s="102">
        <v>0</v>
      </c>
      <c r="H29" s="103" t="s">
        <v>74</v>
      </c>
      <c r="I29" s="102">
        <v>1055</v>
      </c>
      <c r="J29" s="103">
        <v>-1.30963517305893E-2</v>
      </c>
      <c r="K29" s="102">
        <v>127</v>
      </c>
      <c r="L29" s="103">
        <v>-0.43303571428571397</v>
      </c>
      <c r="M29" s="102">
        <v>1182</v>
      </c>
      <c r="N29" s="103">
        <v>-8.5846867749419992E-2</v>
      </c>
      <c r="O29" s="104">
        <v>5</v>
      </c>
      <c r="P29" s="107"/>
      <c r="Q29" s="101" t="s">
        <v>75</v>
      </c>
      <c r="R29" s="106">
        <v>1069</v>
      </c>
      <c r="S29" s="106">
        <v>0</v>
      </c>
      <c r="T29" s="106">
        <v>0</v>
      </c>
      <c r="U29" s="106">
        <v>1069</v>
      </c>
      <c r="V29" s="106">
        <v>224</v>
      </c>
      <c r="W29" s="106">
        <v>1293</v>
      </c>
      <c r="X29" s="101" t="s">
        <v>148</v>
      </c>
    </row>
    <row r="30" spans="1:24" ht="14.25" x14ac:dyDescent="0.2">
      <c r="A30" s="101" t="s">
        <v>149</v>
      </c>
      <c r="B30" s="101" t="s">
        <v>150</v>
      </c>
      <c r="C30" s="102">
        <v>46158</v>
      </c>
      <c r="D30" s="103">
        <v>-3.6488122573372896E-2</v>
      </c>
      <c r="E30" s="102">
        <v>52019</v>
      </c>
      <c r="F30" s="103">
        <v>-1.8229266607821301E-3</v>
      </c>
      <c r="G30" s="102">
        <v>0</v>
      </c>
      <c r="H30" s="103" t="s">
        <v>74</v>
      </c>
      <c r="I30" s="102">
        <v>98177</v>
      </c>
      <c r="J30" s="103">
        <v>-1.8426314737052602E-2</v>
      </c>
      <c r="K30" s="102">
        <v>4198</v>
      </c>
      <c r="L30" s="103">
        <v>-3.8919413919413899E-2</v>
      </c>
      <c r="M30" s="102">
        <v>102375</v>
      </c>
      <c r="N30" s="103">
        <v>-1.92838257270951E-2</v>
      </c>
      <c r="O30" s="104">
        <v>1</v>
      </c>
      <c r="P30" s="107"/>
      <c r="Q30" s="101" t="s">
        <v>151</v>
      </c>
      <c r="R30" s="106">
        <v>47906</v>
      </c>
      <c r="S30" s="106">
        <v>52114</v>
      </c>
      <c r="T30" s="106">
        <v>0</v>
      </c>
      <c r="U30" s="106">
        <v>100020</v>
      </c>
      <c r="V30" s="106">
        <v>4368</v>
      </c>
      <c r="W30" s="106">
        <v>104388</v>
      </c>
      <c r="X30" s="101" t="s">
        <v>152</v>
      </c>
    </row>
    <row r="31" spans="1:24" ht="14.25" x14ac:dyDescent="0.2">
      <c r="A31" s="101" t="s">
        <v>153</v>
      </c>
      <c r="B31" s="101" t="s">
        <v>154</v>
      </c>
      <c r="C31" s="102">
        <v>512</v>
      </c>
      <c r="D31" s="103">
        <v>-1.34874759152216E-2</v>
      </c>
      <c r="E31" s="102">
        <v>17</v>
      </c>
      <c r="F31" s="103">
        <v>0.54545454545454497</v>
      </c>
      <c r="G31" s="102">
        <v>0</v>
      </c>
      <c r="H31" s="103" t="s">
        <v>74</v>
      </c>
      <c r="I31" s="102">
        <v>529</v>
      </c>
      <c r="J31" s="103">
        <v>-1.88679245283019E-3</v>
      </c>
      <c r="K31" s="102">
        <v>178</v>
      </c>
      <c r="L31" s="103">
        <v>-0.23931623931623902</v>
      </c>
      <c r="M31" s="102">
        <v>707</v>
      </c>
      <c r="N31" s="103">
        <v>-7.4607329842931905E-2</v>
      </c>
      <c r="O31" s="104">
        <v>5</v>
      </c>
      <c r="P31" s="107"/>
      <c r="Q31" s="101" t="s">
        <v>75</v>
      </c>
      <c r="R31" s="106">
        <v>519</v>
      </c>
      <c r="S31" s="106">
        <v>11</v>
      </c>
      <c r="T31" s="106">
        <v>0</v>
      </c>
      <c r="U31" s="106">
        <v>530</v>
      </c>
      <c r="V31" s="106">
        <v>234</v>
      </c>
      <c r="W31" s="106">
        <v>764</v>
      </c>
      <c r="X31" s="101" t="s">
        <v>155</v>
      </c>
    </row>
    <row r="32" spans="1:24" ht="14.25" x14ac:dyDescent="0.2">
      <c r="A32" s="101" t="s">
        <v>156</v>
      </c>
      <c r="B32" s="101" t="s">
        <v>157</v>
      </c>
      <c r="C32" s="102">
        <v>889</v>
      </c>
      <c r="D32" s="103">
        <v>-3.7878787878787901E-2</v>
      </c>
      <c r="E32" s="102">
        <v>0</v>
      </c>
      <c r="F32" s="103" t="s">
        <v>74</v>
      </c>
      <c r="G32" s="102">
        <v>0</v>
      </c>
      <c r="H32" s="103" t="s">
        <v>74</v>
      </c>
      <c r="I32" s="102">
        <v>889</v>
      </c>
      <c r="J32" s="103">
        <v>-3.7878787878787901E-2</v>
      </c>
      <c r="K32" s="102">
        <v>134</v>
      </c>
      <c r="L32" s="103">
        <v>-0.25966850828729304</v>
      </c>
      <c r="M32" s="102">
        <v>1023</v>
      </c>
      <c r="N32" s="103">
        <v>-7.4208144796380104E-2</v>
      </c>
      <c r="O32" s="104">
        <v>5</v>
      </c>
      <c r="P32" s="107"/>
      <c r="Q32" s="101" t="s">
        <v>75</v>
      </c>
      <c r="R32" s="106">
        <v>924</v>
      </c>
      <c r="S32" s="106">
        <v>0</v>
      </c>
      <c r="T32" s="106">
        <v>0</v>
      </c>
      <c r="U32" s="106">
        <v>924</v>
      </c>
      <c r="V32" s="106">
        <v>181</v>
      </c>
      <c r="W32" s="106">
        <v>1105</v>
      </c>
      <c r="X32" s="101" t="s">
        <v>158</v>
      </c>
    </row>
    <row r="33" spans="1:24" ht="14.25" x14ac:dyDescent="0.2">
      <c r="A33" s="101" t="s">
        <v>159</v>
      </c>
      <c r="B33" s="101" t="s">
        <v>160</v>
      </c>
      <c r="C33" s="102">
        <v>484</v>
      </c>
      <c r="D33" s="103">
        <v>2.3255813953488403E-2</v>
      </c>
      <c r="E33" s="102">
        <v>0</v>
      </c>
      <c r="F33" s="103" t="s">
        <v>74</v>
      </c>
      <c r="G33" s="102">
        <v>0</v>
      </c>
      <c r="H33" s="103" t="s">
        <v>74</v>
      </c>
      <c r="I33" s="102">
        <v>484</v>
      </c>
      <c r="J33" s="103">
        <v>2.3255813953488403E-2</v>
      </c>
      <c r="K33" s="102">
        <v>69</v>
      </c>
      <c r="L33" s="103">
        <v>1.4705882352941202E-2</v>
      </c>
      <c r="M33" s="102">
        <v>553</v>
      </c>
      <c r="N33" s="103">
        <v>2.2181146025878003E-2</v>
      </c>
      <c r="O33" s="104">
        <v>5</v>
      </c>
      <c r="P33" s="107"/>
      <c r="Q33" s="101" t="s">
        <v>75</v>
      </c>
      <c r="R33" s="106">
        <v>473</v>
      </c>
      <c r="S33" s="106">
        <v>0</v>
      </c>
      <c r="T33" s="106">
        <v>0</v>
      </c>
      <c r="U33" s="106">
        <v>473</v>
      </c>
      <c r="V33" s="106">
        <v>68</v>
      </c>
      <c r="W33" s="106">
        <v>541</v>
      </c>
      <c r="X33" s="101" t="s">
        <v>161</v>
      </c>
    </row>
    <row r="34" spans="1:24" ht="14.25" x14ac:dyDescent="0.2">
      <c r="A34" s="101" t="s">
        <v>162</v>
      </c>
      <c r="B34" s="101" t="s">
        <v>163</v>
      </c>
      <c r="C34" s="102">
        <v>930</v>
      </c>
      <c r="D34" s="103">
        <v>-3.5269709543568499E-2</v>
      </c>
      <c r="E34" s="102">
        <v>0</v>
      </c>
      <c r="F34" s="103" t="s">
        <v>74</v>
      </c>
      <c r="G34" s="102">
        <v>0</v>
      </c>
      <c r="H34" s="103" t="s">
        <v>74</v>
      </c>
      <c r="I34" s="102">
        <v>930</v>
      </c>
      <c r="J34" s="103">
        <v>-3.5269709543568499E-2</v>
      </c>
      <c r="K34" s="102">
        <v>285</v>
      </c>
      <c r="L34" s="103">
        <v>-8.0645161290322606E-2</v>
      </c>
      <c r="M34" s="102">
        <v>1215</v>
      </c>
      <c r="N34" s="103">
        <v>-4.6310832025117703E-2</v>
      </c>
      <c r="O34" s="104">
        <v>5</v>
      </c>
      <c r="P34" s="107"/>
      <c r="Q34" s="101" t="s">
        <v>75</v>
      </c>
      <c r="R34" s="106">
        <v>964</v>
      </c>
      <c r="S34" s="106">
        <v>0</v>
      </c>
      <c r="T34" s="106">
        <v>0</v>
      </c>
      <c r="U34" s="106">
        <v>964</v>
      </c>
      <c r="V34" s="106">
        <v>310</v>
      </c>
      <c r="W34" s="106">
        <v>1274</v>
      </c>
      <c r="X34" s="101" t="s">
        <v>164</v>
      </c>
    </row>
    <row r="35" spans="1:24" ht="14.25" x14ac:dyDescent="0.2">
      <c r="A35" s="101" t="s">
        <v>165</v>
      </c>
      <c r="B35" s="101" t="s">
        <v>166</v>
      </c>
      <c r="C35" s="102">
        <v>1341</v>
      </c>
      <c r="D35" s="103">
        <v>-3.17689530685921E-2</v>
      </c>
      <c r="E35" s="102">
        <v>1</v>
      </c>
      <c r="F35" s="103" t="s">
        <v>74</v>
      </c>
      <c r="G35" s="102">
        <v>0</v>
      </c>
      <c r="H35" s="103">
        <v>-1</v>
      </c>
      <c r="I35" s="102">
        <v>1342</v>
      </c>
      <c r="J35" s="103">
        <v>-3.2444124008651799E-2</v>
      </c>
      <c r="K35" s="102">
        <v>524</v>
      </c>
      <c r="L35" s="103">
        <v>9.6339113680154118E-3</v>
      </c>
      <c r="M35" s="102">
        <v>1866</v>
      </c>
      <c r="N35" s="103">
        <v>-2.0986358866736599E-2</v>
      </c>
      <c r="O35" s="104">
        <v>5</v>
      </c>
      <c r="P35" s="107"/>
      <c r="Q35" s="101" t="s">
        <v>75</v>
      </c>
      <c r="R35" s="106">
        <v>1385</v>
      </c>
      <c r="S35" s="106">
        <v>0</v>
      </c>
      <c r="T35" s="106">
        <v>2</v>
      </c>
      <c r="U35" s="106">
        <v>1387</v>
      </c>
      <c r="V35" s="106">
        <v>519</v>
      </c>
      <c r="W35" s="106">
        <v>1906</v>
      </c>
      <c r="X35" s="101" t="s">
        <v>167</v>
      </c>
    </row>
    <row r="36" spans="1:24" ht="14.25" x14ac:dyDescent="0.2">
      <c r="A36" s="101" t="s">
        <v>168</v>
      </c>
      <c r="B36" s="101" t="s">
        <v>169</v>
      </c>
      <c r="C36" s="102">
        <v>2002</v>
      </c>
      <c r="D36" s="103">
        <v>-1.2820512820512801E-2</v>
      </c>
      <c r="E36" s="102">
        <v>0</v>
      </c>
      <c r="F36" s="103" t="s">
        <v>74</v>
      </c>
      <c r="G36" s="102">
        <v>0</v>
      </c>
      <c r="H36" s="103" t="s">
        <v>74</v>
      </c>
      <c r="I36" s="102">
        <v>2002</v>
      </c>
      <c r="J36" s="103">
        <v>-1.2820512820512801E-2</v>
      </c>
      <c r="K36" s="102">
        <v>121</v>
      </c>
      <c r="L36" s="103">
        <v>-0.32402234636871502</v>
      </c>
      <c r="M36" s="102">
        <v>2123</v>
      </c>
      <c r="N36" s="103">
        <v>-3.8060715903942E-2</v>
      </c>
      <c r="O36" s="104">
        <v>5</v>
      </c>
      <c r="P36" s="107"/>
      <c r="Q36" s="101" t="s">
        <v>75</v>
      </c>
      <c r="R36" s="106">
        <v>2028</v>
      </c>
      <c r="S36" s="106">
        <v>0</v>
      </c>
      <c r="T36" s="106">
        <v>0</v>
      </c>
      <c r="U36" s="106">
        <v>2028</v>
      </c>
      <c r="V36" s="106">
        <v>179</v>
      </c>
      <c r="W36" s="106">
        <v>2207</v>
      </c>
      <c r="X36" s="101" t="s">
        <v>170</v>
      </c>
    </row>
    <row r="37" spans="1:24" ht="14.25" x14ac:dyDescent="0.2">
      <c r="A37" s="101" t="s">
        <v>171</v>
      </c>
      <c r="B37" s="101" t="s">
        <v>172</v>
      </c>
      <c r="C37" s="102">
        <v>11610</v>
      </c>
      <c r="D37" s="103">
        <v>2.0479915619231803E-2</v>
      </c>
      <c r="E37" s="102">
        <v>6794</v>
      </c>
      <c r="F37" s="103">
        <v>-4.5518404046080395E-2</v>
      </c>
      <c r="G37" s="102">
        <v>7340</v>
      </c>
      <c r="H37" s="103">
        <v>0.300035423308537</v>
      </c>
      <c r="I37" s="102">
        <v>25744</v>
      </c>
      <c r="J37" s="103">
        <v>6.6401557516258605E-2</v>
      </c>
      <c r="K37" s="102">
        <v>4532</v>
      </c>
      <c r="L37" s="103">
        <v>-0.102929532858274</v>
      </c>
      <c r="M37" s="102">
        <v>30276</v>
      </c>
      <c r="N37" s="103">
        <v>3.70979344363375E-2</v>
      </c>
      <c r="O37" s="104">
        <v>2</v>
      </c>
      <c r="P37" s="107"/>
      <c r="Q37" s="101" t="s">
        <v>75</v>
      </c>
      <c r="R37" s="106">
        <v>11377</v>
      </c>
      <c r="S37" s="106">
        <v>7118</v>
      </c>
      <c r="T37" s="106">
        <v>5646</v>
      </c>
      <c r="U37" s="106">
        <v>24141</v>
      </c>
      <c r="V37" s="106">
        <v>5052</v>
      </c>
      <c r="W37" s="106">
        <v>29193</v>
      </c>
      <c r="X37" s="101" t="s">
        <v>173</v>
      </c>
    </row>
    <row r="38" spans="1:24" ht="14.25" x14ac:dyDescent="0.2">
      <c r="A38" s="101" t="s">
        <v>174</v>
      </c>
      <c r="B38" s="101" t="s">
        <v>175</v>
      </c>
      <c r="C38" s="102">
        <v>1852</v>
      </c>
      <c r="D38" s="103">
        <v>-0.22897585345545401</v>
      </c>
      <c r="E38" s="102">
        <v>0</v>
      </c>
      <c r="F38" s="103" t="s">
        <v>74</v>
      </c>
      <c r="G38" s="102">
        <v>0</v>
      </c>
      <c r="H38" s="103" t="s">
        <v>74</v>
      </c>
      <c r="I38" s="102">
        <v>1852</v>
      </c>
      <c r="J38" s="103">
        <v>-0.22897585345545401</v>
      </c>
      <c r="K38" s="102">
        <v>496</v>
      </c>
      <c r="L38" s="103">
        <v>2.6915113871635598E-2</v>
      </c>
      <c r="M38" s="102">
        <v>2348</v>
      </c>
      <c r="N38" s="103">
        <v>-0.186135181975737</v>
      </c>
      <c r="O38" s="104">
        <v>5</v>
      </c>
      <c r="P38" s="107"/>
      <c r="Q38" s="101" t="s">
        <v>75</v>
      </c>
      <c r="R38" s="106">
        <v>2402</v>
      </c>
      <c r="S38" s="106">
        <v>0</v>
      </c>
      <c r="T38" s="106">
        <v>0</v>
      </c>
      <c r="U38" s="106">
        <v>2402</v>
      </c>
      <c r="V38" s="106">
        <v>483</v>
      </c>
      <c r="W38" s="106">
        <v>2885</v>
      </c>
      <c r="X38" s="101" t="s">
        <v>176</v>
      </c>
    </row>
    <row r="39" spans="1:24" ht="14.25" x14ac:dyDescent="0.2">
      <c r="A39" s="101" t="s">
        <v>177</v>
      </c>
      <c r="B39" s="101" t="s">
        <v>178</v>
      </c>
      <c r="C39" s="102">
        <v>1086</v>
      </c>
      <c r="D39" s="103">
        <v>-4.4854881266490794E-2</v>
      </c>
      <c r="E39" s="102">
        <v>19</v>
      </c>
      <c r="F39" s="103">
        <v>-0.71212121212121204</v>
      </c>
      <c r="G39" s="102">
        <v>0</v>
      </c>
      <c r="H39" s="103" t="s">
        <v>74</v>
      </c>
      <c r="I39" s="102">
        <v>1105</v>
      </c>
      <c r="J39" s="103">
        <v>-8.1463009143807108E-2</v>
      </c>
      <c r="K39" s="102">
        <v>938</v>
      </c>
      <c r="L39" s="103">
        <v>1.8458197611292099E-2</v>
      </c>
      <c r="M39" s="102">
        <v>2043</v>
      </c>
      <c r="N39" s="103">
        <v>-3.8135593220338999E-2</v>
      </c>
      <c r="O39" s="104">
        <v>4</v>
      </c>
      <c r="P39" s="107"/>
      <c r="Q39" s="101" t="s">
        <v>75</v>
      </c>
      <c r="R39" s="106">
        <v>1137</v>
      </c>
      <c r="S39" s="106">
        <v>66</v>
      </c>
      <c r="T39" s="106">
        <v>0</v>
      </c>
      <c r="U39" s="106">
        <v>1203</v>
      </c>
      <c r="V39" s="106">
        <v>921</v>
      </c>
      <c r="W39" s="106">
        <v>2124</v>
      </c>
      <c r="X39" s="101" t="s">
        <v>179</v>
      </c>
    </row>
    <row r="40" spans="1:24" ht="14.25" x14ac:dyDescent="0.2">
      <c r="A40" s="101" t="s">
        <v>180</v>
      </c>
      <c r="B40" s="101" t="s">
        <v>181</v>
      </c>
      <c r="C40" s="102">
        <v>1587</v>
      </c>
      <c r="D40" s="103">
        <v>-0.27797998180163802</v>
      </c>
      <c r="E40" s="102">
        <v>2</v>
      </c>
      <c r="F40" s="103" t="s">
        <v>74</v>
      </c>
      <c r="G40" s="102">
        <v>0</v>
      </c>
      <c r="H40" s="103" t="s">
        <v>74</v>
      </c>
      <c r="I40" s="102">
        <v>1589</v>
      </c>
      <c r="J40" s="103">
        <v>-0.27707006369426801</v>
      </c>
      <c r="K40" s="102">
        <v>319</v>
      </c>
      <c r="L40" s="103">
        <v>0.25098039215686296</v>
      </c>
      <c r="M40" s="102">
        <v>1908</v>
      </c>
      <c r="N40" s="103">
        <v>-0.222176926212801</v>
      </c>
      <c r="O40" s="104">
        <v>5</v>
      </c>
      <c r="P40" s="107"/>
      <c r="Q40" s="101" t="s">
        <v>75</v>
      </c>
      <c r="R40" s="106">
        <v>2198</v>
      </c>
      <c r="S40" s="106">
        <v>0</v>
      </c>
      <c r="T40" s="106">
        <v>0</v>
      </c>
      <c r="U40" s="106">
        <v>2198</v>
      </c>
      <c r="V40" s="106">
        <v>255</v>
      </c>
      <c r="W40" s="106">
        <v>2453</v>
      </c>
      <c r="X40" s="101" t="s">
        <v>182</v>
      </c>
    </row>
    <row r="41" spans="1:24" ht="14.25" x14ac:dyDescent="0.2">
      <c r="A41" s="101" t="s">
        <v>183</v>
      </c>
      <c r="B41" s="101" t="s">
        <v>184</v>
      </c>
      <c r="C41" s="102">
        <v>671</v>
      </c>
      <c r="D41" s="103">
        <v>3.5493827160493804E-2</v>
      </c>
      <c r="E41" s="102">
        <v>0</v>
      </c>
      <c r="F41" s="103" t="s">
        <v>74</v>
      </c>
      <c r="G41" s="102">
        <v>0</v>
      </c>
      <c r="H41" s="103" t="s">
        <v>74</v>
      </c>
      <c r="I41" s="102">
        <v>671</v>
      </c>
      <c r="J41" s="103">
        <v>3.5493827160493804E-2</v>
      </c>
      <c r="K41" s="102">
        <v>147</v>
      </c>
      <c r="L41" s="103">
        <v>-4.5454545454545497E-2</v>
      </c>
      <c r="M41" s="102">
        <v>818</v>
      </c>
      <c r="N41" s="103">
        <v>1.9950124688279301E-2</v>
      </c>
      <c r="O41" s="104">
        <v>5</v>
      </c>
      <c r="P41" s="107"/>
      <c r="Q41" s="101" t="s">
        <v>75</v>
      </c>
      <c r="R41" s="106">
        <v>648</v>
      </c>
      <c r="S41" s="106">
        <v>0</v>
      </c>
      <c r="T41" s="106">
        <v>0</v>
      </c>
      <c r="U41" s="106">
        <v>648</v>
      </c>
      <c r="V41" s="106">
        <v>154</v>
      </c>
      <c r="W41" s="106">
        <v>802</v>
      </c>
      <c r="X41" s="101" t="s">
        <v>185</v>
      </c>
    </row>
    <row r="42" spans="1:24" ht="14.25" x14ac:dyDescent="0.2">
      <c r="A42" s="101" t="s">
        <v>186</v>
      </c>
      <c r="B42" s="101" t="s">
        <v>187</v>
      </c>
      <c r="C42" s="102">
        <v>13508</v>
      </c>
      <c r="D42" s="103">
        <v>-6.0247669403088899E-2</v>
      </c>
      <c r="E42" s="102">
        <v>860</v>
      </c>
      <c r="F42" s="103">
        <v>0.12565445026177999</v>
      </c>
      <c r="G42" s="102">
        <v>0</v>
      </c>
      <c r="H42" s="103">
        <v>-1</v>
      </c>
      <c r="I42" s="102">
        <v>14368</v>
      </c>
      <c r="J42" s="103">
        <v>-5.0990752972258899E-2</v>
      </c>
      <c r="K42" s="102">
        <v>3520</v>
      </c>
      <c r="L42" s="103">
        <v>-1.9498607242339802E-2</v>
      </c>
      <c r="M42" s="102">
        <v>17888</v>
      </c>
      <c r="N42" s="103">
        <v>-4.4954618259476796E-2</v>
      </c>
      <c r="O42" s="104">
        <v>3</v>
      </c>
      <c r="P42" s="107"/>
      <c r="Q42" s="101" t="s">
        <v>75</v>
      </c>
      <c r="R42" s="106">
        <v>14374</v>
      </c>
      <c r="S42" s="106">
        <v>764</v>
      </c>
      <c r="T42" s="106">
        <v>2</v>
      </c>
      <c r="U42" s="106">
        <v>15140</v>
      </c>
      <c r="V42" s="106">
        <v>3590</v>
      </c>
      <c r="W42" s="106">
        <v>18730</v>
      </c>
      <c r="X42" s="101" t="s">
        <v>188</v>
      </c>
    </row>
    <row r="43" spans="1:24" ht="14.25" x14ac:dyDescent="0.2">
      <c r="A43" s="101" t="s">
        <v>189</v>
      </c>
      <c r="B43" s="101" t="s">
        <v>190</v>
      </c>
      <c r="C43" s="102">
        <v>17463</v>
      </c>
      <c r="D43" s="103">
        <v>-6.4857484212322907E-3</v>
      </c>
      <c r="E43" s="102">
        <v>2951</v>
      </c>
      <c r="F43" s="103">
        <v>-2.4140211640211601E-2</v>
      </c>
      <c r="G43" s="102">
        <v>0</v>
      </c>
      <c r="H43" s="103">
        <v>-1</v>
      </c>
      <c r="I43" s="102">
        <v>20414</v>
      </c>
      <c r="J43" s="103">
        <v>-9.1734213464058599E-3</v>
      </c>
      <c r="K43" s="102">
        <v>2455</v>
      </c>
      <c r="L43" s="103">
        <v>-0.17589795233299799</v>
      </c>
      <c r="M43" s="102">
        <v>22869</v>
      </c>
      <c r="N43" s="103">
        <v>-3.0234924942752903E-2</v>
      </c>
      <c r="O43" s="104">
        <v>2</v>
      </c>
      <c r="P43" s="107"/>
      <c r="Q43" s="101" t="s">
        <v>75</v>
      </c>
      <c r="R43" s="106">
        <v>17577</v>
      </c>
      <c r="S43" s="106">
        <v>3024</v>
      </c>
      <c r="T43" s="106">
        <v>2</v>
      </c>
      <c r="U43" s="106">
        <v>20603</v>
      </c>
      <c r="V43" s="106">
        <v>2979</v>
      </c>
      <c r="W43" s="106">
        <v>23582</v>
      </c>
      <c r="X43" s="101" t="s">
        <v>191</v>
      </c>
    </row>
    <row r="44" spans="1:24" ht="14.25" x14ac:dyDescent="0.2">
      <c r="A44" s="101" t="s">
        <v>192</v>
      </c>
      <c r="B44" s="101" t="s">
        <v>193</v>
      </c>
      <c r="C44" s="102">
        <v>2560</v>
      </c>
      <c r="D44" s="103">
        <v>1.7488076311605701E-2</v>
      </c>
      <c r="E44" s="102">
        <v>0</v>
      </c>
      <c r="F44" s="103" t="s">
        <v>74</v>
      </c>
      <c r="G44" s="102">
        <v>1</v>
      </c>
      <c r="H44" s="103" t="s">
        <v>74</v>
      </c>
      <c r="I44" s="102">
        <v>2561</v>
      </c>
      <c r="J44" s="103">
        <v>1.7885532591414899E-2</v>
      </c>
      <c r="K44" s="102">
        <v>252</v>
      </c>
      <c r="L44" s="103">
        <v>0.43181818181818205</v>
      </c>
      <c r="M44" s="102">
        <v>2813</v>
      </c>
      <c r="N44" s="103">
        <v>4.4947994056463596E-2</v>
      </c>
      <c r="O44" s="104">
        <v>5</v>
      </c>
      <c r="P44" s="107"/>
      <c r="Q44" s="101" t="s">
        <v>75</v>
      </c>
      <c r="R44" s="106">
        <v>2516</v>
      </c>
      <c r="S44" s="106">
        <v>0</v>
      </c>
      <c r="T44" s="106">
        <v>0</v>
      </c>
      <c r="U44" s="106">
        <v>2516</v>
      </c>
      <c r="V44" s="106">
        <v>176</v>
      </c>
      <c r="W44" s="106">
        <v>2692</v>
      </c>
      <c r="X44" s="101" t="s">
        <v>194</v>
      </c>
    </row>
    <row r="45" spans="1:24" ht="14.25" x14ac:dyDescent="0.2">
      <c r="A45" s="101" t="s">
        <v>195</v>
      </c>
      <c r="B45" s="101" t="s">
        <v>196</v>
      </c>
      <c r="C45" s="102">
        <v>884</v>
      </c>
      <c r="D45" s="103">
        <v>5.2380952380952403E-2</v>
      </c>
      <c r="E45" s="102">
        <v>0</v>
      </c>
      <c r="F45" s="103" t="s">
        <v>74</v>
      </c>
      <c r="G45" s="102">
        <v>46</v>
      </c>
      <c r="H45" s="103" t="s">
        <v>74</v>
      </c>
      <c r="I45" s="102">
        <v>930</v>
      </c>
      <c r="J45" s="103">
        <v>0.107142857142857</v>
      </c>
      <c r="K45" s="102">
        <v>162</v>
      </c>
      <c r="L45" s="103">
        <v>1.0769230769230798</v>
      </c>
      <c r="M45" s="102">
        <v>1092</v>
      </c>
      <c r="N45" s="103">
        <v>0.18954248366013102</v>
      </c>
      <c r="O45" s="104">
        <v>5</v>
      </c>
      <c r="P45" s="107"/>
      <c r="Q45" s="101" t="s">
        <v>75</v>
      </c>
      <c r="R45" s="106">
        <v>840</v>
      </c>
      <c r="S45" s="106">
        <v>0</v>
      </c>
      <c r="T45" s="106">
        <v>0</v>
      </c>
      <c r="U45" s="106">
        <v>840</v>
      </c>
      <c r="V45" s="106">
        <v>78</v>
      </c>
      <c r="W45" s="106">
        <v>918</v>
      </c>
      <c r="X45" s="101" t="s">
        <v>197</v>
      </c>
    </row>
    <row r="46" spans="1:24" ht="14.25" x14ac:dyDescent="0.2">
      <c r="A46" s="101" t="s">
        <v>198</v>
      </c>
      <c r="B46" s="101" t="s">
        <v>199</v>
      </c>
      <c r="C46" s="102">
        <v>481</v>
      </c>
      <c r="D46" s="103">
        <v>-1.4344262295082002E-2</v>
      </c>
      <c r="E46" s="102">
        <v>0</v>
      </c>
      <c r="F46" s="103" t="s">
        <v>74</v>
      </c>
      <c r="G46" s="102">
        <v>0</v>
      </c>
      <c r="H46" s="103" t="s">
        <v>74</v>
      </c>
      <c r="I46" s="102">
        <v>481</v>
      </c>
      <c r="J46" s="103">
        <v>-1.4344262295082002E-2</v>
      </c>
      <c r="K46" s="102">
        <v>8</v>
      </c>
      <c r="L46" s="103">
        <v>7</v>
      </c>
      <c r="M46" s="102">
        <v>489</v>
      </c>
      <c r="N46" s="103">
        <v>0</v>
      </c>
      <c r="O46" s="104">
        <v>5</v>
      </c>
      <c r="P46" s="107"/>
      <c r="Q46" s="101" t="s">
        <v>75</v>
      </c>
      <c r="R46" s="106">
        <v>488</v>
      </c>
      <c r="S46" s="106">
        <v>0</v>
      </c>
      <c r="T46" s="106">
        <v>0</v>
      </c>
      <c r="U46" s="106">
        <v>488</v>
      </c>
      <c r="V46" s="106">
        <v>1</v>
      </c>
      <c r="W46" s="106">
        <v>489</v>
      </c>
      <c r="X46" s="101" t="s">
        <v>200</v>
      </c>
    </row>
    <row r="47" spans="1:24" ht="14.25" x14ac:dyDescent="0.2">
      <c r="A47" s="101" t="s">
        <v>201</v>
      </c>
      <c r="B47" s="101" t="s">
        <v>202</v>
      </c>
      <c r="C47" s="102">
        <v>1775</v>
      </c>
      <c r="D47" s="103">
        <v>-7.3107049608355096E-2</v>
      </c>
      <c r="E47" s="102">
        <v>0</v>
      </c>
      <c r="F47" s="103" t="s">
        <v>74</v>
      </c>
      <c r="G47" s="102">
        <v>0</v>
      </c>
      <c r="H47" s="103" t="s">
        <v>74</v>
      </c>
      <c r="I47" s="102">
        <v>1775</v>
      </c>
      <c r="J47" s="103">
        <v>-7.3107049608355096E-2</v>
      </c>
      <c r="K47" s="102">
        <v>714</v>
      </c>
      <c r="L47" s="103">
        <v>-8.2262210796915203E-2</v>
      </c>
      <c r="M47" s="102">
        <v>2489</v>
      </c>
      <c r="N47" s="103">
        <v>-7.5751949498700302E-2</v>
      </c>
      <c r="O47" s="104">
        <v>5</v>
      </c>
      <c r="P47" s="107"/>
      <c r="Q47" s="101" t="s">
        <v>75</v>
      </c>
      <c r="R47" s="106">
        <v>1915</v>
      </c>
      <c r="S47" s="106">
        <v>0</v>
      </c>
      <c r="T47" s="106">
        <v>0</v>
      </c>
      <c r="U47" s="106">
        <v>1915</v>
      </c>
      <c r="V47" s="106">
        <v>778</v>
      </c>
      <c r="W47" s="106">
        <v>2693</v>
      </c>
      <c r="X47" s="101" t="s">
        <v>203</v>
      </c>
    </row>
    <row r="48" spans="1:24" ht="14.25" x14ac:dyDescent="0.2">
      <c r="A48" s="101" t="s">
        <v>204</v>
      </c>
      <c r="B48" s="101" t="s">
        <v>205</v>
      </c>
      <c r="C48" s="102">
        <v>3972</v>
      </c>
      <c r="D48" s="103">
        <v>-0.10801706714574399</v>
      </c>
      <c r="E48" s="102">
        <v>1073</v>
      </c>
      <c r="F48" s="103">
        <v>0.230504587155963</v>
      </c>
      <c r="G48" s="102">
        <v>0</v>
      </c>
      <c r="H48" s="103">
        <v>-1</v>
      </c>
      <c r="I48" s="102">
        <v>5045</v>
      </c>
      <c r="J48" s="103">
        <v>-5.2937863713159401E-2</v>
      </c>
      <c r="K48" s="102">
        <v>1471</v>
      </c>
      <c r="L48" s="103">
        <v>-7.7742946708463892E-2</v>
      </c>
      <c r="M48" s="102">
        <v>6516</v>
      </c>
      <c r="N48" s="103">
        <v>-5.8653568332851798E-2</v>
      </c>
      <c r="O48" s="104">
        <v>3</v>
      </c>
      <c r="P48" s="108"/>
      <c r="Q48" s="101" t="s">
        <v>75</v>
      </c>
      <c r="R48" s="106">
        <v>4453</v>
      </c>
      <c r="S48" s="106">
        <v>872</v>
      </c>
      <c r="T48" s="106">
        <v>2</v>
      </c>
      <c r="U48" s="106">
        <v>5327</v>
      </c>
      <c r="V48" s="106">
        <v>1595</v>
      </c>
      <c r="W48" s="106">
        <v>6922</v>
      </c>
      <c r="X48" s="101" t="s">
        <v>206</v>
      </c>
    </row>
    <row r="49" spans="1:24" ht="14.25" x14ac:dyDescent="0.2">
      <c r="A49" s="110"/>
      <c r="B49" s="110"/>
      <c r="C49" s="111">
        <v>184165</v>
      </c>
      <c r="D49" s="112">
        <v>-3.3508265547100492E-2</v>
      </c>
      <c r="E49" s="111">
        <v>74289</v>
      </c>
      <c r="F49" s="112">
        <v>1.2456558773424201E-2</v>
      </c>
      <c r="G49" s="111">
        <v>16987</v>
      </c>
      <c r="H49" s="112">
        <v>0.15683737401253101</v>
      </c>
      <c r="I49" s="111">
        <v>275441</v>
      </c>
      <c r="J49" s="112">
        <v>-1.13707740955963E-2</v>
      </c>
      <c r="K49" s="111">
        <v>41443</v>
      </c>
      <c r="L49" s="112">
        <v>-4.75063203861181E-2</v>
      </c>
      <c r="M49" s="111">
        <v>316884</v>
      </c>
      <c r="N49" s="112">
        <v>-1.6251757890717398E-2</v>
      </c>
      <c r="O49" s="113"/>
      <c r="P49" s="114" t="s">
        <v>208</v>
      </c>
      <c r="Q49" s="114"/>
      <c r="R49" s="115">
        <v>190550</v>
      </c>
      <c r="S49" s="115">
        <v>73375</v>
      </c>
      <c r="T49" s="115">
        <v>14684</v>
      </c>
      <c r="U49" s="115">
        <v>278609</v>
      </c>
      <c r="V49" s="115">
        <v>43510</v>
      </c>
      <c r="W49" s="115">
        <v>322119</v>
      </c>
      <c r="X49" s="114"/>
    </row>
    <row r="50" spans="1:24" ht="14.25" x14ac:dyDescent="0.2">
      <c r="A50" s="101" t="s">
        <v>209</v>
      </c>
      <c r="B50" s="101" t="s">
        <v>210</v>
      </c>
      <c r="C50" s="102">
        <v>179</v>
      </c>
      <c r="D50" s="103">
        <v>-0.22173913043478299</v>
      </c>
      <c r="E50" s="102">
        <v>0</v>
      </c>
      <c r="F50" s="103">
        <v>-1</v>
      </c>
      <c r="G50" s="102">
        <v>0</v>
      </c>
      <c r="H50" s="103" t="s">
        <v>74</v>
      </c>
      <c r="I50" s="102">
        <v>179</v>
      </c>
      <c r="J50" s="103">
        <v>-0.23504273504273501</v>
      </c>
      <c r="K50" s="102">
        <v>1244</v>
      </c>
      <c r="L50" s="103">
        <v>-0.13611111111111099</v>
      </c>
      <c r="M50" s="102">
        <v>1423</v>
      </c>
      <c r="N50" s="103">
        <v>-0.14994026284348899</v>
      </c>
      <c r="O50" s="104">
        <v>6</v>
      </c>
      <c r="P50" s="105" t="s">
        <v>151</v>
      </c>
      <c r="Q50" s="101" t="s">
        <v>151</v>
      </c>
      <c r="R50" s="106">
        <v>230</v>
      </c>
      <c r="S50" s="106">
        <v>4</v>
      </c>
      <c r="T50" s="106">
        <v>0</v>
      </c>
      <c r="U50" s="106">
        <v>234</v>
      </c>
      <c r="V50" s="106">
        <v>1440</v>
      </c>
      <c r="W50" s="106">
        <v>1674</v>
      </c>
      <c r="X50" s="101" t="s">
        <v>211</v>
      </c>
    </row>
    <row r="51" spans="1:24" ht="14.25" x14ac:dyDescent="0.2">
      <c r="A51" s="101" t="s">
        <v>212</v>
      </c>
      <c r="B51" s="101" t="s">
        <v>213</v>
      </c>
      <c r="C51" s="102">
        <v>3163</v>
      </c>
      <c r="D51" s="103">
        <v>-7.5305930342014406E-3</v>
      </c>
      <c r="E51" s="102">
        <v>5324</v>
      </c>
      <c r="F51" s="103">
        <v>4.2490699040532598E-2</v>
      </c>
      <c r="G51" s="102">
        <v>0</v>
      </c>
      <c r="H51" s="103" t="s">
        <v>74</v>
      </c>
      <c r="I51" s="102">
        <v>8487</v>
      </c>
      <c r="J51" s="103">
        <v>2.3269833614661201E-2</v>
      </c>
      <c r="K51" s="102">
        <v>10846</v>
      </c>
      <c r="L51" s="103">
        <v>0.37430309173846904</v>
      </c>
      <c r="M51" s="102">
        <v>19333</v>
      </c>
      <c r="N51" s="103">
        <v>0.19442728283701999</v>
      </c>
      <c r="O51" s="104">
        <v>6</v>
      </c>
      <c r="P51" s="107"/>
      <c r="Q51" s="101" t="s">
        <v>151</v>
      </c>
      <c r="R51" s="106">
        <v>3187</v>
      </c>
      <c r="S51" s="106">
        <v>5107</v>
      </c>
      <c r="T51" s="106">
        <v>0</v>
      </c>
      <c r="U51" s="106">
        <v>8294</v>
      </c>
      <c r="V51" s="106">
        <v>7892</v>
      </c>
      <c r="W51" s="106">
        <v>16186</v>
      </c>
      <c r="X51" s="101" t="s">
        <v>214</v>
      </c>
    </row>
    <row r="52" spans="1:24" ht="14.25" x14ac:dyDescent="0.2">
      <c r="A52" s="101" t="s">
        <v>215</v>
      </c>
      <c r="B52" s="101" t="s">
        <v>216</v>
      </c>
      <c r="C52" s="102">
        <v>0</v>
      </c>
      <c r="D52" s="103">
        <v>-1</v>
      </c>
      <c r="E52" s="102">
        <v>0</v>
      </c>
      <c r="F52" s="103" t="s">
        <v>74</v>
      </c>
      <c r="G52" s="102">
        <v>0</v>
      </c>
      <c r="H52" s="103" t="s">
        <v>74</v>
      </c>
      <c r="I52" s="102">
        <v>0</v>
      </c>
      <c r="J52" s="103">
        <v>-1</v>
      </c>
      <c r="K52" s="102">
        <v>134</v>
      </c>
      <c r="L52" s="103">
        <v>0.126050420168067</v>
      </c>
      <c r="M52" s="102">
        <v>134</v>
      </c>
      <c r="N52" s="103">
        <v>8.0645161290322606E-2</v>
      </c>
      <c r="O52" s="104">
        <v>6</v>
      </c>
      <c r="P52" s="107"/>
      <c r="Q52" s="101" t="s">
        <v>151</v>
      </c>
      <c r="R52" s="106">
        <v>5</v>
      </c>
      <c r="S52" s="106">
        <v>0</v>
      </c>
      <c r="T52" s="106">
        <v>0</v>
      </c>
      <c r="U52" s="106">
        <v>5</v>
      </c>
      <c r="V52" s="106">
        <v>119</v>
      </c>
      <c r="W52" s="106">
        <v>124</v>
      </c>
      <c r="X52" s="101" t="s">
        <v>217</v>
      </c>
    </row>
    <row r="53" spans="1:24" ht="14.25" x14ac:dyDescent="0.2">
      <c r="A53" s="101" t="s">
        <v>218</v>
      </c>
      <c r="B53" s="101" t="s">
        <v>219</v>
      </c>
      <c r="C53" s="102">
        <v>537</v>
      </c>
      <c r="D53" s="103">
        <v>-1.4678899082568799E-2</v>
      </c>
      <c r="E53" s="102">
        <v>1</v>
      </c>
      <c r="F53" s="103">
        <v>-0.66666666666666696</v>
      </c>
      <c r="G53" s="102">
        <v>0</v>
      </c>
      <c r="H53" s="103" t="s">
        <v>74</v>
      </c>
      <c r="I53" s="102">
        <v>538</v>
      </c>
      <c r="J53" s="103">
        <v>-1.8248175182481802E-2</v>
      </c>
      <c r="K53" s="102">
        <v>784</v>
      </c>
      <c r="L53" s="103">
        <v>-0.132743362831858</v>
      </c>
      <c r="M53" s="102">
        <v>1322</v>
      </c>
      <c r="N53" s="103">
        <v>-8.9531680440771297E-2</v>
      </c>
      <c r="O53" s="104">
        <v>6</v>
      </c>
      <c r="P53" s="107"/>
      <c r="Q53" s="101" t="s">
        <v>151</v>
      </c>
      <c r="R53" s="106">
        <v>545</v>
      </c>
      <c r="S53" s="106">
        <v>3</v>
      </c>
      <c r="T53" s="106">
        <v>0</v>
      </c>
      <c r="U53" s="106">
        <v>548</v>
      </c>
      <c r="V53" s="106">
        <v>904</v>
      </c>
      <c r="W53" s="106">
        <v>1452</v>
      </c>
      <c r="X53" s="101" t="s">
        <v>220</v>
      </c>
    </row>
    <row r="54" spans="1:24" ht="14.25" x14ac:dyDescent="0.2">
      <c r="A54" s="101" t="s">
        <v>221</v>
      </c>
      <c r="B54" s="101" t="s">
        <v>222</v>
      </c>
      <c r="C54" s="102">
        <v>545</v>
      </c>
      <c r="D54" s="103">
        <v>0.17456896551724099</v>
      </c>
      <c r="E54" s="102">
        <v>25</v>
      </c>
      <c r="F54" s="103">
        <v>8.6956521739130391E-2</v>
      </c>
      <c r="G54" s="102">
        <v>0</v>
      </c>
      <c r="H54" s="103" t="s">
        <v>74</v>
      </c>
      <c r="I54" s="102">
        <v>570</v>
      </c>
      <c r="J54" s="103">
        <v>0.170431211498973</v>
      </c>
      <c r="K54" s="102">
        <v>222</v>
      </c>
      <c r="L54" s="103">
        <v>-0.46246973365617405</v>
      </c>
      <c r="M54" s="102">
        <v>792</v>
      </c>
      <c r="N54" s="103">
        <v>-0.12</v>
      </c>
      <c r="O54" s="104">
        <v>6</v>
      </c>
      <c r="P54" s="108"/>
      <c r="Q54" s="101" t="s">
        <v>151</v>
      </c>
      <c r="R54" s="106">
        <v>464</v>
      </c>
      <c r="S54" s="106">
        <v>23</v>
      </c>
      <c r="T54" s="106">
        <v>0</v>
      </c>
      <c r="U54" s="106">
        <v>487</v>
      </c>
      <c r="V54" s="106">
        <v>413</v>
      </c>
      <c r="W54" s="106">
        <v>900</v>
      </c>
      <c r="X54" s="101" t="s">
        <v>223</v>
      </c>
    </row>
    <row r="55" spans="1:24" ht="14.25" x14ac:dyDescent="0.2">
      <c r="A55" s="109" t="s">
        <v>224</v>
      </c>
      <c r="B55" s="110"/>
      <c r="C55" s="111">
        <v>4424</v>
      </c>
      <c r="D55" s="112">
        <v>-1.5797788309636701E-3</v>
      </c>
      <c r="E55" s="111">
        <v>5350</v>
      </c>
      <c r="F55" s="112">
        <v>4.1463889429628198E-2</v>
      </c>
      <c r="G55" s="111">
        <v>0</v>
      </c>
      <c r="H55" s="112"/>
      <c r="I55" s="111">
        <v>9774</v>
      </c>
      <c r="J55" s="112">
        <v>2.1530100334448202E-2</v>
      </c>
      <c r="K55" s="111">
        <v>13230</v>
      </c>
      <c r="L55" s="112">
        <v>0.22864041604754803</v>
      </c>
      <c r="M55" s="111">
        <v>23004</v>
      </c>
      <c r="N55" s="112">
        <v>0.13119590873328099</v>
      </c>
      <c r="O55" s="113"/>
      <c r="P55" s="114" t="s">
        <v>208</v>
      </c>
      <c r="Q55" s="114"/>
      <c r="R55" s="115">
        <v>4431</v>
      </c>
      <c r="S55" s="115">
        <v>5137</v>
      </c>
      <c r="T55" s="115">
        <v>0</v>
      </c>
      <c r="U55" s="115">
        <v>9568</v>
      </c>
      <c r="V55" s="115">
        <v>10768</v>
      </c>
      <c r="W55" s="115">
        <v>20336</v>
      </c>
      <c r="X55" s="114"/>
    </row>
    <row r="56" spans="1:24" ht="14.25" x14ac:dyDescent="0.2">
      <c r="A56" s="109" t="s">
        <v>225</v>
      </c>
      <c r="B56" s="110"/>
      <c r="C56" s="111">
        <v>188589</v>
      </c>
      <c r="D56" s="112">
        <v>-3.2782681389468701E-2</v>
      </c>
      <c r="E56" s="111">
        <v>79639</v>
      </c>
      <c r="F56" s="112">
        <v>1.4354493580599101E-2</v>
      </c>
      <c r="G56" s="111">
        <v>16987</v>
      </c>
      <c r="H56" s="112">
        <v>0.15683737401253101</v>
      </c>
      <c r="I56" s="111">
        <v>285215</v>
      </c>
      <c r="J56" s="112">
        <v>-1.0278405285640399E-2</v>
      </c>
      <c r="K56" s="111">
        <v>54673</v>
      </c>
      <c r="L56" s="112">
        <v>7.2773499392018905E-3</v>
      </c>
      <c r="M56" s="111">
        <v>339888</v>
      </c>
      <c r="N56" s="112">
        <v>-7.4958753704866309E-3</v>
      </c>
      <c r="O56" s="113"/>
      <c r="P56" s="114"/>
      <c r="Q56" s="114"/>
      <c r="R56" s="115">
        <v>194981</v>
      </c>
      <c r="S56" s="115">
        <v>78512</v>
      </c>
      <c r="T56" s="115">
        <v>14684</v>
      </c>
      <c r="U56" s="115">
        <v>288177</v>
      </c>
      <c r="V56" s="115">
        <v>54278</v>
      </c>
      <c r="W56" s="115">
        <v>342455</v>
      </c>
      <c r="X56" s="114"/>
    </row>
  </sheetData>
  <pageMargins left="0.23622047244094491" right="0.23622047244094491" top="0.55118110236220474" bottom="0.35433070866141736" header="0.31496062992125984" footer="0.31496062992125984"/>
  <pageSetup paperSize="9"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2"/>
  <sheetViews>
    <sheetView showGridLines="0" zoomScaleNormal="100" workbookViewId="0">
      <pane xSplit="24765" topLeftCell="AA1"/>
      <selection activeCell="A4" sqref="A4"/>
      <selection pane="topRight" activeCell="T62" sqref="T62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tr">
        <f>Hovedtall!A2</f>
        <v>Dato 15.08.2019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45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2019</v>
      </c>
      <c r="C4" s="95">
        <v>2018</v>
      </c>
      <c r="D4" s="96" t="s">
        <v>30</v>
      </c>
      <c r="E4" s="8"/>
      <c r="F4" s="94">
        <v>2019</v>
      </c>
      <c r="G4" s="95">
        <v>2018</v>
      </c>
      <c r="H4" s="96" t="s">
        <v>30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43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42</v>
      </c>
      <c r="B7" s="71">
        <f>Hovedtall!$B$7</f>
        <v>2686732</v>
      </c>
      <c r="C7" s="72">
        <f>Hovedtall!$C$7</f>
        <v>2764472</v>
      </c>
      <c r="D7" s="46">
        <f>(B7-C7)/C7</f>
        <v>-2.8121102329848158E-2</v>
      </c>
      <c r="E7" s="45"/>
      <c r="F7" s="71">
        <f>Hovedtall!$F$7</f>
        <v>12572240</v>
      </c>
      <c r="G7" s="72">
        <f>Hovedtall!$G$7</f>
        <v>12666685</v>
      </c>
      <c r="H7" s="46">
        <f>(F7-G7)/G7</f>
        <v>-7.4561734186963675E-3</v>
      </c>
      <c r="I7" s="40"/>
      <c r="J7" s="41"/>
    </row>
    <row r="8" spans="1:17" ht="15" customHeight="1" x14ac:dyDescent="0.25">
      <c r="A8" s="89" t="s">
        <v>33</v>
      </c>
      <c r="B8" s="16">
        <f>SUM(B9:B10)</f>
        <v>1916550</v>
      </c>
      <c r="C8" s="17">
        <f>SUM(C9:C10)</f>
        <v>1955823</v>
      </c>
      <c r="D8" s="34">
        <f>(B8-C8)/C8</f>
        <v>-2.0080037917541618E-2</v>
      </c>
      <c r="E8" s="45"/>
      <c r="F8" s="16">
        <f>SUM(F9:F10)</f>
        <v>8312774</v>
      </c>
      <c r="G8" s="17">
        <f>SUM(G9:G10)</f>
        <v>8194767</v>
      </c>
      <c r="H8" s="34">
        <f>(F8-G8)/G8</f>
        <v>1.4400287402924329E-2</v>
      </c>
      <c r="I8" s="40"/>
      <c r="J8" s="41"/>
    </row>
    <row r="9" spans="1:17" ht="15" customHeight="1" x14ac:dyDescent="0.25">
      <c r="A9" s="90" t="s">
        <v>34</v>
      </c>
      <c r="B9" s="73">
        <f>Hovedtall!$B$9</f>
        <v>1791368</v>
      </c>
      <c r="C9" s="74">
        <f>Hovedtall!$C$9</f>
        <v>1808285</v>
      </c>
      <c r="D9" s="18">
        <f>(B9-C9)/C9</f>
        <v>-9.3552730902484952E-3</v>
      </c>
      <c r="E9" s="45"/>
      <c r="F9" s="73">
        <f>Hovedtall!$F$9</f>
        <v>7847856</v>
      </c>
      <c r="G9" s="74">
        <f>Hovedtall!$G$9</f>
        <v>7705215</v>
      </c>
      <c r="H9" s="18">
        <f>(F9-G9)/G9</f>
        <v>1.8512267341015142E-2</v>
      </c>
      <c r="J9" s="41"/>
    </row>
    <row r="10" spans="1:17" ht="15" customHeight="1" x14ac:dyDescent="0.25">
      <c r="A10" s="90" t="s">
        <v>35</v>
      </c>
      <c r="B10" s="73">
        <f>Hovedtall!$B$10</f>
        <v>125182</v>
      </c>
      <c r="C10" s="74">
        <f>Hovedtall!$C$10</f>
        <v>147538</v>
      </c>
      <c r="D10" s="18">
        <f>(B10-C10)/C10</f>
        <v>-0.15152706421396522</v>
      </c>
      <c r="E10" s="45"/>
      <c r="F10" s="73">
        <f>Hovedtall!$F$10</f>
        <v>464918</v>
      </c>
      <c r="G10" s="74">
        <f>Hovedtall!$G$10</f>
        <v>489552</v>
      </c>
      <c r="H10" s="18">
        <f>(F10-G10)/G10</f>
        <v>-5.0319475765597935E-2</v>
      </c>
      <c r="J10" s="41"/>
    </row>
    <row r="11" spans="1:17" ht="15" customHeight="1" x14ac:dyDescent="0.25">
      <c r="A11" s="90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75">
        <f>Hovedtall!$B$12</f>
        <v>55339</v>
      </c>
      <c r="C12" s="76">
        <f>Hovedtall!$C$12</f>
        <v>46399</v>
      </c>
      <c r="D12" s="44">
        <f>(B12-C12)/C12</f>
        <v>0.1926765663053083</v>
      </c>
      <c r="E12" s="45"/>
      <c r="F12" s="75">
        <f>Hovedtall!$F$12</f>
        <v>238881</v>
      </c>
      <c r="G12" s="76">
        <f>Hovedtall!$G$12</f>
        <v>198529</v>
      </c>
      <c r="H12" s="44">
        <f>(F12-G12)/G12</f>
        <v>0.20325494008432018</v>
      </c>
      <c r="J12" s="41"/>
    </row>
    <row r="13" spans="1:17" ht="15" customHeight="1" x14ac:dyDescent="0.25">
      <c r="A13" s="89" t="s">
        <v>19</v>
      </c>
      <c r="B13" s="16">
        <f>B7+B8+B12</f>
        <v>4658621</v>
      </c>
      <c r="C13" s="17">
        <f>C7+C8+C12</f>
        <v>4766694</v>
      </c>
      <c r="D13" s="34">
        <f>(B13-C13)/C13</f>
        <v>-2.2672527332360751E-2</v>
      </c>
      <c r="E13" s="45"/>
      <c r="F13" s="16">
        <f>F7+F8+F12</f>
        <v>21123895</v>
      </c>
      <c r="G13" s="17">
        <f>G7+G8+G12</f>
        <v>21059981</v>
      </c>
      <c r="H13" s="34">
        <f>(F13-G13)/G13</f>
        <v>3.0348555395182928E-3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 t="s">
        <v>46</v>
      </c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31</v>
      </c>
      <c r="B17" s="14">
        <f>SUM(B18:B20)</f>
        <v>38820</v>
      </c>
      <c r="C17" s="15">
        <f>SUM(C18:C20)</f>
        <v>39018</v>
      </c>
      <c r="D17" s="46">
        <f>(B17-C17)/C17</f>
        <v>-5.0745809626326311E-3</v>
      </c>
      <c r="E17" s="19"/>
      <c r="F17" s="14">
        <f>SUM(F18:F20)</f>
        <v>184165</v>
      </c>
      <c r="G17" s="15">
        <f>SUM(G18:G20)</f>
        <v>190551</v>
      </c>
      <c r="H17" s="46">
        <f>(F17-G17)/G17</f>
        <v>-3.3513337636643208E-2</v>
      </c>
      <c r="J17" s="43"/>
    </row>
    <row r="18" spans="1:10" ht="15" customHeight="1" x14ac:dyDescent="0.25">
      <c r="A18" s="90" t="s">
        <v>34</v>
      </c>
      <c r="B18" s="73">
        <f>Hovedtall!$B$18</f>
        <v>37836</v>
      </c>
      <c r="C18" s="74">
        <f>Hovedtall!$C$18</f>
        <v>37947</v>
      </c>
      <c r="D18" s="18">
        <f t="shared" ref="D18:D31" si="0">(B18-C18)/C18</f>
        <v>-2.9251324215352993E-3</v>
      </c>
      <c r="E18" s="19"/>
      <c r="F18" s="73">
        <f>Hovedtall!$F$18</f>
        <v>179716</v>
      </c>
      <c r="G18" s="74">
        <f>Hovedtall!$G$18</f>
        <v>185851</v>
      </c>
      <c r="H18" s="18">
        <f t="shared" ref="H18:H31" si="1">(F18-G18)/G18</f>
        <v>-3.3010314714475575E-2</v>
      </c>
      <c r="J18" s="41"/>
    </row>
    <row r="19" spans="1:10" ht="15" customHeight="1" x14ac:dyDescent="0.25">
      <c r="A19" s="90" t="s">
        <v>35</v>
      </c>
      <c r="B19" s="73">
        <f>Hovedtall!$B$19</f>
        <v>554</v>
      </c>
      <c r="C19" s="74">
        <f>Hovedtall!$C$19</f>
        <v>534</v>
      </c>
      <c r="D19" s="18">
        <f t="shared" si="0"/>
        <v>3.7453183520599252E-2</v>
      </c>
      <c r="E19" s="19"/>
      <c r="F19" s="73">
        <f>Hovedtall!$F$19</f>
        <v>2232</v>
      </c>
      <c r="G19" s="74">
        <f>Hovedtall!$G$19</f>
        <v>1721</v>
      </c>
      <c r="H19" s="18">
        <f t="shared" si="1"/>
        <v>0.29692039511911678</v>
      </c>
      <c r="J19" s="41"/>
    </row>
    <row r="20" spans="1:10" ht="15" customHeight="1" x14ac:dyDescent="0.25">
      <c r="A20" s="90" t="s">
        <v>36</v>
      </c>
      <c r="B20" s="73">
        <f>Hovedtall!$B$20</f>
        <v>430</v>
      </c>
      <c r="C20" s="74">
        <f>Hovedtall!$C$20</f>
        <v>537</v>
      </c>
      <c r="D20" s="18">
        <f t="shared" si="0"/>
        <v>-0.19925512104283055</v>
      </c>
      <c r="E20" s="19"/>
      <c r="F20" s="73">
        <f>Hovedtall!$F$20</f>
        <v>2217</v>
      </c>
      <c r="G20" s="74">
        <f>Hovedtall!$G$20</f>
        <v>2979</v>
      </c>
      <c r="H20" s="18">
        <f t="shared" si="1"/>
        <v>-0.25579053373615307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32</v>
      </c>
      <c r="B22" s="16">
        <f>SUM(B23:B25)</f>
        <v>16997</v>
      </c>
      <c r="C22" s="17">
        <f>SUM(C23:C25)</f>
        <v>16930</v>
      </c>
      <c r="D22" s="34">
        <f t="shared" si="0"/>
        <v>3.9574719432959246E-3</v>
      </c>
      <c r="E22" s="19"/>
      <c r="F22" s="16">
        <f>SUM(F23:F25)</f>
        <v>74289</v>
      </c>
      <c r="G22" s="17">
        <f>SUM(G23:G25)</f>
        <v>73392</v>
      </c>
      <c r="H22" s="34">
        <f t="shared" si="1"/>
        <v>1.222204054937868E-2</v>
      </c>
      <c r="J22" s="41"/>
    </row>
    <row r="23" spans="1:10" ht="15" customHeight="1" x14ac:dyDescent="0.25">
      <c r="A23" s="90" t="s">
        <v>34</v>
      </c>
      <c r="B23" s="73">
        <f>Hovedtall!$B$23</f>
        <v>15248</v>
      </c>
      <c r="C23" s="74">
        <f>Hovedtall!$C$23</f>
        <v>15178</v>
      </c>
      <c r="D23" s="18">
        <f t="shared" si="0"/>
        <v>4.6119383317960207E-3</v>
      </c>
      <c r="E23" s="19"/>
      <c r="F23" s="73">
        <f>Hovedtall!$F$23</f>
        <v>67253</v>
      </c>
      <c r="G23" s="74">
        <f>Hovedtall!$G$23</f>
        <v>66566</v>
      </c>
      <c r="H23" s="18">
        <f t="shared" si="1"/>
        <v>1.0320584081963765E-2</v>
      </c>
      <c r="J23" s="41"/>
    </row>
    <row r="24" spans="1:10" ht="15" customHeight="1" x14ac:dyDescent="0.25">
      <c r="A24" s="90" t="s">
        <v>35</v>
      </c>
      <c r="B24" s="73">
        <f>Hovedtall!$B$24</f>
        <v>1204</v>
      </c>
      <c r="C24" s="74">
        <f>Hovedtall!$C$24</f>
        <v>1257</v>
      </c>
      <c r="D24" s="18">
        <f t="shared" si="0"/>
        <v>-4.2163882259347654E-2</v>
      </c>
      <c r="E24" s="19"/>
      <c r="F24" s="73">
        <f>Hovedtall!$F$24</f>
        <v>4326</v>
      </c>
      <c r="G24" s="74">
        <f>Hovedtall!$G$24</f>
        <v>4376</v>
      </c>
      <c r="H24" s="18">
        <f t="shared" si="1"/>
        <v>-1.1425959780621572E-2</v>
      </c>
      <c r="J24" s="41"/>
    </row>
    <row r="25" spans="1:10" ht="15" customHeight="1" x14ac:dyDescent="0.25">
      <c r="A25" s="90" t="s">
        <v>36</v>
      </c>
      <c r="B25" s="73">
        <f>Hovedtall!$B$25</f>
        <v>545</v>
      </c>
      <c r="C25" s="74">
        <f>Hovedtall!$C$25</f>
        <v>495</v>
      </c>
      <c r="D25" s="18">
        <f t="shared" si="0"/>
        <v>0.10101010101010101</v>
      </c>
      <c r="E25" s="19"/>
      <c r="F25" s="73">
        <f>Hovedtall!$F$25</f>
        <v>2710</v>
      </c>
      <c r="G25" s="74">
        <f>Hovedtall!$G$25</f>
        <v>2450</v>
      </c>
      <c r="H25" s="18">
        <f t="shared" si="1"/>
        <v>0.10612244897959183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75">
        <f>Hovedtall!$B$27</f>
        <v>3978</v>
      </c>
      <c r="C27" s="76">
        <f>Hovedtall!$C$27</f>
        <v>3399</v>
      </c>
      <c r="D27" s="34">
        <f t="shared" si="0"/>
        <v>0.17034421888790821</v>
      </c>
      <c r="E27" s="19"/>
      <c r="F27" s="77">
        <f>Hovedtall!$F$27</f>
        <v>16987</v>
      </c>
      <c r="G27" s="78">
        <f>Hovedtall!$G$27</f>
        <v>14684</v>
      </c>
      <c r="H27" s="34">
        <f>(F27-G27)/G27</f>
        <v>0.15683737401253064</v>
      </c>
      <c r="J27" s="41"/>
    </row>
    <row r="28" spans="1:10" ht="15" customHeight="1" x14ac:dyDescent="0.25">
      <c r="A28" s="89" t="s">
        <v>19</v>
      </c>
      <c r="B28" s="16">
        <f>B22+B17+B27</f>
        <v>59795</v>
      </c>
      <c r="C28" s="17">
        <f>C22+C17+C27</f>
        <v>59347</v>
      </c>
      <c r="D28" s="34">
        <f t="shared" si="0"/>
        <v>7.5488230239102233E-3</v>
      </c>
      <c r="E28" s="19"/>
      <c r="F28" s="16">
        <f>F22+F17+F27</f>
        <v>275441</v>
      </c>
      <c r="G28" s="17">
        <f>G22+G17+G27</f>
        <v>278627</v>
      </c>
      <c r="H28" s="34">
        <f>(F28-G28)/G28</f>
        <v>-1.143464201243957E-2</v>
      </c>
      <c r="J28" s="41"/>
    </row>
    <row r="29" spans="1:10" ht="15" customHeight="1" x14ac:dyDescent="0.25">
      <c r="A29" s="89" t="s">
        <v>24</v>
      </c>
      <c r="B29" s="75">
        <f>Hovedtall!$B$29</f>
        <v>10352</v>
      </c>
      <c r="C29" s="76">
        <f>Hovedtall!$C$29</f>
        <v>11233</v>
      </c>
      <c r="D29" s="18">
        <f>(B29-C29)/C29</f>
        <v>-7.8429626991898871E-2</v>
      </c>
      <c r="E29" s="19"/>
      <c r="F29" s="75">
        <f>Hovedtall!$F$29</f>
        <v>41443</v>
      </c>
      <c r="G29" s="76">
        <f>Hovedtall!$G$29</f>
        <v>43525</v>
      </c>
      <c r="H29" s="18">
        <f>(F29-G29)/G29</f>
        <v>-4.7834577828834005E-2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38</v>
      </c>
      <c r="B31" s="16">
        <f>SUM(B28:B29)</f>
        <v>70147</v>
      </c>
      <c r="C31" s="17">
        <f>SUM(C28:C29)</f>
        <v>70580</v>
      </c>
      <c r="D31" s="34">
        <f t="shared" si="0"/>
        <v>-6.1348824029470103E-3</v>
      </c>
      <c r="E31" s="19"/>
      <c r="F31" s="16">
        <f>SUM(F28:F29)</f>
        <v>316884</v>
      </c>
      <c r="G31" s="17">
        <f>SUM(G28:G29)</f>
        <v>322152</v>
      </c>
      <c r="H31" s="34">
        <f t="shared" si="1"/>
        <v>-1.635252924085525E-2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6"/>
      <c r="C33" s="87"/>
      <c r="D33" s="84"/>
      <c r="E33" s="19"/>
      <c r="F33" s="86"/>
      <c r="G33" s="87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H37"/>
  <sheetViews>
    <sheetView workbookViewId="0">
      <selection activeCell="G10" sqref="G10"/>
    </sheetView>
  </sheetViews>
  <sheetFormatPr defaultColWidth="11.42578125" defaultRowHeight="12.75" x14ac:dyDescent="0.2"/>
  <sheetData>
    <row r="2" spans="1:8" ht="18" x14ac:dyDescent="0.25">
      <c r="A2" s="79" t="s">
        <v>26</v>
      </c>
    </row>
    <row r="4" spans="1:8" x14ac:dyDescent="0.2">
      <c r="A4" s="56" t="s">
        <v>1</v>
      </c>
      <c r="B4" s="56">
        <v>2014</v>
      </c>
      <c r="C4" s="56">
        <v>2015</v>
      </c>
      <c r="D4" s="57">
        <v>2016</v>
      </c>
      <c r="E4" s="57">
        <v>2017</v>
      </c>
      <c r="F4" s="56">
        <v>2018</v>
      </c>
      <c r="G4" s="56">
        <v>2019</v>
      </c>
      <c r="H4" s="56"/>
    </row>
    <row r="5" spans="1:8" x14ac:dyDescent="0.2">
      <c r="A5" s="58" t="s">
        <v>14</v>
      </c>
      <c r="B5" s="51">
        <v>3466027</v>
      </c>
      <c r="C5" s="51">
        <v>3335025</v>
      </c>
      <c r="D5" s="51">
        <v>3387711</v>
      </c>
      <c r="E5" s="51">
        <v>3598087</v>
      </c>
      <c r="F5" s="51">
        <v>3678892</v>
      </c>
      <c r="G5" s="51">
        <v>3807083</v>
      </c>
      <c r="H5" s="50"/>
    </row>
    <row r="6" spans="1:8" x14ac:dyDescent="0.2">
      <c r="A6" s="58" t="s">
        <v>2</v>
      </c>
      <c r="B6" s="51">
        <v>3490096</v>
      </c>
      <c r="C6" s="51">
        <v>3499805</v>
      </c>
      <c r="D6" s="51">
        <v>3709601</v>
      </c>
      <c r="E6" s="51">
        <v>3705178</v>
      </c>
      <c r="F6" s="51">
        <v>3821234</v>
      </c>
      <c r="G6" s="51">
        <v>3880667</v>
      </c>
      <c r="H6" s="50"/>
    </row>
    <row r="7" spans="1:8" x14ac:dyDescent="0.2">
      <c r="A7" s="58" t="s">
        <v>3</v>
      </c>
      <c r="B7" s="51">
        <v>4084303</v>
      </c>
      <c r="C7" s="51">
        <v>4024348</v>
      </c>
      <c r="D7" s="51">
        <v>4047045</v>
      </c>
      <c r="E7" s="51">
        <v>4371756</v>
      </c>
      <c r="F7" s="51">
        <v>4308026</v>
      </c>
      <c r="G7" s="51">
        <v>4520687</v>
      </c>
      <c r="H7" s="50"/>
    </row>
    <row r="8" spans="1:8" x14ac:dyDescent="0.2">
      <c r="A8" s="58" t="s">
        <v>4</v>
      </c>
      <c r="B8" s="51">
        <v>4104568</v>
      </c>
      <c r="C8" s="51">
        <v>4012574</v>
      </c>
      <c r="D8" s="51">
        <v>4017903</v>
      </c>
      <c r="E8" s="51">
        <v>4171684</v>
      </c>
      <c r="F8" s="51">
        <v>4482038</v>
      </c>
      <c r="G8" s="51">
        <v>4256837</v>
      </c>
      <c r="H8" s="50"/>
    </row>
    <row r="9" spans="1:8" x14ac:dyDescent="0.2">
      <c r="A9" s="58" t="s">
        <v>5</v>
      </c>
      <c r="B9" s="51">
        <v>4362500</v>
      </c>
      <c r="C9" s="51">
        <v>4386314</v>
      </c>
      <c r="D9" s="51">
        <v>4472058</v>
      </c>
      <c r="E9" s="80">
        <v>4637714</v>
      </c>
      <c r="F9" s="51">
        <v>4764241</v>
      </c>
      <c r="G9" s="51">
        <v>4658621</v>
      </c>
      <c r="H9" s="50"/>
    </row>
    <row r="10" spans="1:8" x14ac:dyDescent="0.2">
      <c r="A10" s="58" t="s">
        <v>6</v>
      </c>
      <c r="B10" s="51">
        <v>4964668</v>
      </c>
      <c r="C10" s="51">
        <v>4903813</v>
      </c>
      <c r="D10" s="51">
        <v>4872167</v>
      </c>
      <c r="E10" s="80">
        <v>5088909</v>
      </c>
      <c r="F10" s="51">
        <v>5122114</v>
      </c>
      <c r="G10" s="51"/>
      <c r="H10" s="50"/>
    </row>
    <row r="11" spans="1:8" x14ac:dyDescent="0.2">
      <c r="A11" s="58" t="s">
        <v>7</v>
      </c>
      <c r="B11" s="51">
        <v>4626037</v>
      </c>
      <c r="C11" s="51">
        <v>4726456</v>
      </c>
      <c r="D11" s="51">
        <v>4662316</v>
      </c>
      <c r="E11" s="80">
        <v>4939296</v>
      </c>
      <c r="F11" s="51">
        <v>5147106</v>
      </c>
      <c r="G11" s="50"/>
      <c r="H11" s="50"/>
    </row>
    <row r="12" spans="1:8" x14ac:dyDescent="0.2">
      <c r="A12" s="58" t="s">
        <v>8</v>
      </c>
      <c r="B12" s="51">
        <v>4506205</v>
      </c>
      <c r="C12" s="51">
        <v>4560026</v>
      </c>
      <c r="D12" s="51">
        <v>4643236</v>
      </c>
      <c r="E12" s="80">
        <v>4865456</v>
      </c>
      <c r="F12" s="51">
        <v>5057473</v>
      </c>
      <c r="G12" s="50"/>
      <c r="H12" s="50"/>
    </row>
    <row r="13" spans="1:8" x14ac:dyDescent="0.2">
      <c r="A13" s="58" t="s">
        <v>9</v>
      </c>
      <c r="B13" s="51">
        <v>4572855</v>
      </c>
      <c r="C13" s="51">
        <v>4597268</v>
      </c>
      <c r="D13" s="51">
        <v>4686199</v>
      </c>
      <c r="E13" s="80">
        <v>4810992</v>
      </c>
      <c r="F13" s="51">
        <v>4947931</v>
      </c>
      <c r="G13" s="50"/>
      <c r="H13" s="50"/>
    </row>
    <row r="14" spans="1:8" x14ac:dyDescent="0.2">
      <c r="A14" s="58" t="s">
        <v>10</v>
      </c>
      <c r="B14" s="51">
        <v>4552635</v>
      </c>
      <c r="C14" s="51">
        <v>4549491</v>
      </c>
      <c r="D14" s="51">
        <v>4603908</v>
      </c>
      <c r="E14" s="80">
        <v>4818612</v>
      </c>
      <c r="F14" s="51">
        <v>4926252</v>
      </c>
      <c r="G14" s="50"/>
      <c r="H14" s="50"/>
    </row>
    <row r="15" spans="1:8" x14ac:dyDescent="0.2">
      <c r="A15" s="58" t="s">
        <v>11</v>
      </c>
      <c r="B15" s="51">
        <v>3925316</v>
      </c>
      <c r="C15" s="51">
        <v>4001911</v>
      </c>
      <c r="D15" s="51">
        <v>4052458</v>
      </c>
      <c r="E15" s="80">
        <v>4182127</v>
      </c>
      <c r="F15" s="51">
        <v>4324792</v>
      </c>
      <c r="G15" s="50"/>
      <c r="H15" s="50"/>
    </row>
    <row r="16" spans="1:8" x14ac:dyDescent="0.2">
      <c r="A16" s="58" t="s">
        <v>12</v>
      </c>
      <c r="B16" s="51">
        <v>3428848</v>
      </c>
      <c r="C16" s="51">
        <v>3435259</v>
      </c>
      <c r="D16" s="51">
        <v>3619176</v>
      </c>
      <c r="E16" s="80">
        <v>3675570</v>
      </c>
      <c r="F16" s="51">
        <v>3786006</v>
      </c>
      <c r="G16" s="50"/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2014</v>
      </c>
      <c r="C23" s="57">
        <v>2015</v>
      </c>
      <c r="D23" s="57">
        <v>2016</v>
      </c>
      <c r="E23" s="57">
        <v>2017</v>
      </c>
      <c r="F23" s="56">
        <v>2018</v>
      </c>
      <c r="G23" s="56">
        <v>2019</v>
      </c>
      <c r="H23" s="56"/>
    </row>
    <row r="24" spans="1:8" x14ac:dyDescent="0.2">
      <c r="A24" s="59" t="s">
        <v>14</v>
      </c>
      <c r="B24" s="51">
        <v>59820</v>
      </c>
      <c r="C24" s="51">
        <v>56825</v>
      </c>
      <c r="D24" s="51">
        <v>60449</v>
      </c>
      <c r="E24" s="51">
        <v>54284</v>
      </c>
      <c r="F24" s="54">
        <v>53680</v>
      </c>
      <c r="G24" s="54">
        <v>54082</v>
      </c>
      <c r="H24" s="50"/>
    </row>
    <row r="25" spans="1:8" x14ac:dyDescent="0.2">
      <c r="A25" s="59" t="s">
        <v>2</v>
      </c>
      <c r="B25" s="51">
        <v>56061</v>
      </c>
      <c r="C25" s="51">
        <v>53551</v>
      </c>
      <c r="D25" s="51">
        <v>54999</v>
      </c>
      <c r="E25" s="51">
        <v>52025</v>
      </c>
      <c r="F25" s="54">
        <v>51243</v>
      </c>
      <c r="G25" s="54">
        <v>51273</v>
      </c>
      <c r="H25" s="50"/>
    </row>
    <row r="26" spans="1:8" x14ac:dyDescent="0.2">
      <c r="A26" s="59" t="s">
        <v>3</v>
      </c>
      <c r="B26" s="51">
        <v>62844</v>
      </c>
      <c r="C26" s="51">
        <v>59940</v>
      </c>
      <c r="D26" s="51">
        <v>56951</v>
      </c>
      <c r="E26" s="51">
        <v>61307</v>
      </c>
      <c r="F26" s="54">
        <v>55200</v>
      </c>
      <c r="G26" s="54">
        <v>57662</v>
      </c>
      <c r="H26" s="50"/>
    </row>
    <row r="27" spans="1:8" x14ac:dyDescent="0.2">
      <c r="A27" s="59" t="s">
        <v>4</v>
      </c>
      <c r="B27" s="51">
        <v>60249</v>
      </c>
      <c r="C27" s="51">
        <v>60712</v>
      </c>
      <c r="D27" s="51">
        <v>60633</v>
      </c>
      <c r="E27" s="51">
        <v>53889</v>
      </c>
      <c r="F27" s="54">
        <v>59217</v>
      </c>
      <c r="G27" s="54">
        <v>52629</v>
      </c>
      <c r="H27" s="50"/>
    </row>
    <row r="28" spans="1:8" x14ac:dyDescent="0.2">
      <c r="A28" s="59" t="s">
        <v>5</v>
      </c>
      <c r="B28" s="51">
        <v>65236</v>
      </c>
      <c r="C28" s="51">
        <v>62021</v>
      </c>
      <c r="D28" s="51">
        <v>60932</v>
      </c>
      <c r="E28" s="80">
        <v>62225</v>
      </c>
      <c r="F28" s="54">
        <v>59347</v>
      </c>
      <c r="G28" s="54">
        <v>59795</v>
      </c>
      <c r="H28" s="50"/>
    </row>
    <row r="29" spans="1:8" x14ac:dyDescent="0.2">
      <c r="A29" s="59" t="s">
        <v>6</v>
      </c>
      <c r="B29" s="51">
        <v>66038</v>
      </c>
      <c r="C29" s="51">
        <v>65567</v>
      </c>
      <c r="D29" s="51">
        <v>62070</v>
      </c>
      <c r="E29" s="80">
        <v>61125</v>
      </c>
      <c r="F29" s="54">
        <v>60138</v>
      </c>
      <c r="G29" s="54"/>
      <c r="H29" s="50"/>
    </row>
    <row r="30" spans="1:8" x14ac:dyDescent="0.2">
      <c r="A30" s="59" t="s">
        <v>7</v>
      </c>
      <c r="B30" s="51">
        <v>60236</v>
      </c>
      <c r="C30" s="51">
        <v>58785</v>
      </c>
      <c r="D30" s="51">
        <v>56170</v>
      </c>
      <c r="E30" s="80">
        <v>55689</v>
      </c>
      <c r="F30" s="54">
        <v>56281</v>
      </c>
      <c r="G30" s="54"/>
      <c r="H30" s="50"/>
    </row>
    <row r="31" spans="1:8" x14ac:dyDescent="0.2">
      <c r="A31" s="59" t="s">
        <v>8</v>
      </c>
      <c r="B31" s="51">
        <v>63263</v>
      </c>
      <c r="C31" s="51">
        <v>62924</v>
      </c>
      <c r="D31" s="51">
        <v>62414</v>
      </c>
      <c r="E31" s="80">
        <v>61888</v>
      </c>
      <c r="F31" s="54">
        <v>61805</v>
      </c>
      <c r="G31" s="54"/>
      <c r="H31" s="50"/>
    </row>
    <row r="32" spans="1:8" x14ac:dyDescent="0.2">
      <c r="A32" s="59" t="s">
        <v>9</v>
      </c>
      <c r="B32" s="51">
        <v>67191</v>
      </c>
      <c r="C32" s="51">
        <v>66307</v>
      </c>
      <c r="D32" s="51">
        <v>63364</v>
      </c>
      <c r="E32" s="80">
        <v>62314</v>
      </c>
      <c r="F32" s="54">
        <v>60534</v>
      </c>
      <c r="G32" s="54"/>
      <c r="H32" s="50"/>
    </row>
    <row r="33" spans="1:8" x14ac:dyDescent="0.2">
      <c r="A33" s="59" t="s">
        <v>10</v>
      </c>
      <c r="B33" s="51">
        <v>66736</v>
      </c>
      <c r="C33" s="51">
        <v>65502</v>
      </c>
      <c r="D33" s="51">
        <v>62632</v>
      </c>
      <c r="E33" s="80">
        <v>63606</v>
      </c>
      <c r="F33" s="54">
        <v>63648</v>
      </c>
      <c r="G33" s="54"/>
      <c r="H33" s="50"/>
    </row>
    <row r="34" spans="1:8" x14ac:dyDescent="0.2">
      <c r="A34" s="59" t="s">
        <v>11</v>
      </c>
      <c r="B34" s="51">
        <v>59497</v>
      </c>
      <c r="C34" s="51">
        <v>60634</v>
      </c>
      <c r="D34" s="51">
        <v>65717</v>
      </c>
      <c r="E34" s="80">
        <v>58855</v>
      </c>
      <c r="F34" s="54">
        <v>58979</v>
      </c>
      <c r="G34" s="54"/>
      <c r="H34" s="50"/>
    </row>
    <row r="35" spans="1:8" x14ac:dyDescent="0.2">
      <c r="A35" s="59" t="s">
        <v>12</v>
      </c>
      <c r="B35" s="51">
        <v>52266</v>
      </c>
      <c r="C35" s="51">
        <v>58152</v>
      </c>
      <c r="D35" s="51">
        <v>56969</v>
      </c>
      <c r="E35" s="80">
        <v>50189</v>
      </c>
      <c r="F35" s="54">
        <v>50478</v>
      </c>
      <c r="G35" s="54"/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941A0385-755E-4404-A62A-C74F04A9BEA2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Hovedtall</vt:lpstr>
      <vt:lpstr>Passasjer - Måned</vt:lpstr>
      <vt:lpstr>Passasjerer - Hittil i år</vt:lpstr>
      <vt:lpstr>Flybevegelser - Måned</vt:lpstr>
      <vt:lpstr>Flybevegelser - Hittil i år</vt:lpstr>
      <vt:lpstr>Main</vt:lpstr>
      <vt:lpstr>Tall til grafer</vt:lpstr>
      <vt:lpstr>Hovedtall!Print_Area</vt:lpstr>
      <vt:lpstr>Main!Print_Area</vt:lpstr>
    </vt:vector>
  </TitlesOfParts>
  <Company>LV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Nakland, Odd</cp:lastModifiedBy>
  <cp:lastPrinted>2019-06-20T14:04:03Z</cp:lastPrinted>
  <dcterms:created xsi:type="dcterms:W3CDTF">2000-12-05T13:34:37Z</dcterms:created>
  <dcterms:modified xsi:type="dcterms:W3CDTF">2019-08-26T08:01:54Z</dcterms:modified>
</cp:coreProperties>
</file>