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. inkl. spedbarn - Måned" sheetId="40205" r:id="rId2"/>
    <sheet name="Pass. inkl. spedbarn - Hittil i" sheetId="40206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6" l="1"/>
  <c r="Q57" i="40206"/>
  <c r="P57" i="40206"/>
  <c r="O57" i="40206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R56" i="40206"/>
  <c r="Q56" i="40206"/>
  <c r="P56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R55" i="40206"/>
  <c r="Q55" i="40206"/>
  <c r="P55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R57" i="40205"/>
  <c r="Q57" i="40205"/>
  <c r="P57" i="40205"/>
  <c r="O57" i="40205"/>
  <c r="N57" i="40205"/>
  <c r="M57" i="40205"/>
  <c r="L57" i="40205"/>
  <c r="K57" i="40205"/>
  <c r="J57" i="40205"/>
  <c r="I57" i="40205"/>
  <c r="H57" i="40205"/>
  <c r="G57" i="40205"/>
  <c r="F57" i="40205"/>
  <c r="E57" i="40205"/>
  <c r="D57" i="40205"/>
  <c r="R56" i="40205"/>
  <c r="Q56" i="40205"/>
  <c r="P56" i="40205"/>
  <c r="O56" i="40205"/>
  <c r="N56" i="40205"/>
  <c r="M56" i="40205"/>
  <c r="L56" i="40205"/>
  <c r="K56" i="40205"/>
  <c r="J56" i="40205"/>
  <c r="I56" i="40205"/>
  <c r="H56" i="40205"/>
  <c r="G56" i="40205"/>
  <c r="F56" i="40205"/>
  <c r="E56" i="40205"/>
  <c r="D56" i="40205"/>
  <c r="R55" i="40205"/>
  <c r="Q55" i="40205"/>
  <c r="P55" i="40205"/>
  <c r="O55" i="40205"/>
  <c r="N55" i="40205"/>
  <c r="M55" i="40205"/>
  <c r="L55" i="40205"/>
  <c r="K55" i="40205"/>
  <c r="J55" i="40205"/>
  <c r="I55" i="40205"/>
  <c r="H55" i="40205"/>
  <c r="G55" i="40205"/>
  <c r="F55" i="40205"/>
  <c r="E55" i="40205"/>
  <c r="D55" i="40205"/>
  <c r="B17" i="1" l="1"/>
  <c r="C17" i="1"/>
  <c r="O57" i="40204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<sst xmlns="http://schemas.openxmlformats.org/spreadsheetml/2006/main" count="1651" uniqueCount="273">
  <si>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</si>
  <si>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</si>
  <si>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</si>
  <si>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</si>
  <si>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</si>
  <si>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</si>
  <si>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</si>
  <si>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</si>
  <si>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</si>
  <si>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</si>
  <si>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</si>
  <si>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</si>
  <si>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</si>
  <si>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</si>
  <si>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</si>
  <si>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</si>
  <si>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</si>
  <si>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</si>
  <si>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</si>
  <si>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</si>
  <si>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</si>
  <si>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</si>
  <si>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</si>
  <si>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</si>
  <si>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</si>
  <si>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</si>
  <si>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</si>
  <si>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</si>
  <si>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</si>
  <si>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</si>
  <si>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</si>
  <si>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</si>
  <si>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</si>
  <si>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</si>
  <si>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</si>
  <si>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</si>
  <si>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</si>
  <si>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</si>
  <si>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</si>
  <si>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</si>
  <si>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</si>
  <si>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</si>
  <si>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</si>
  <si>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Mars</t>
  </si>
  <si>
    <t>March</t>
  </si>
  <si>
    <t>Mars 2016 -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</si>
  <si>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</si>
  <si>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</si>
  <si>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</si>
  <si>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</si>
  <si>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</si>
  <si>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</si>
  <si>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</si>
  <si>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</si>
  <si>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</si>
  <si>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</si>
  <si>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</si>
  <si>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</si>
  <si>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</si>
  <si>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</si>
  <si>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</si>
  <si>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</si>
  <si>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</si>
  <si>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</si>
  <si>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</si>
  <si>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</si>
  <si>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</si>
  <si>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</si>
  <si>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</si>
  <si>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</si>
  <si>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</si>
  <si>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</si>
  <si>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</si>
  <si>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</si>
  <si>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</si>
  <si>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</si>
  <si>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</si>
  <si>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</si>
  <si>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</si>
  <si>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</si>
  <si>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</si>
  <si>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</si>
  <si>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</si>
  <si>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</si>
  <si>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</si>
  <si>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</si>
  <si>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</si>
  <si>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</si>
  <si>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</si>
  <si>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</si>
  <si>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</si>
  <si>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</si>
  <si>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</si>
  <si>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</si>
  <si>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</si>
  <si>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</si>
  <si>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</si>
  <si>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</si>
  <si>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</si>
  <si>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</si>
  <si>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</si>
  <si>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</si>
  <si>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</si>
  <si>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</si>
  <si>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</si>
  <si>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</si>
  <si>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</si>
  <si>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</si>
  <si>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</si>
  <si>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</si>
  <si>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</si>
  <si>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</si>
  <si>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</si>
  <si>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</si>
  <si>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</si>
  <si>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</si>
  <si>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</si>
  <si>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</si>
  <si>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</si>
  <si>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</si>
  <si>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</si>
  <si>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</si>
  <si>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</si>
  <si>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</si>
  <si>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</si>
  <si>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</si>
  <si>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</si>
  <si>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</si>
  <si>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</si>
  <si>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</si>
  <si>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</si>
  <si>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</si>
  <si>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</si>
  <si>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</si>
  <si>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</si>
  <si>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</si>
  <si>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</si>
  <si>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</si>
  <si>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</si>
  <si>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</si>
  <si>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</si>
  <si>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</si>
  <si>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</si>
  <si>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</si>
  <si>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</si>
  <si>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</si>
  <si>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</si>
  <si>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</si>
  <si>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</si>
  <si>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</si>
  <si>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</si>
  <si>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</si>
  <si>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</si>
  <si>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</si>
  <si>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</si>
  <si>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</si>
  <si>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</si>
  <si>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</si>
  <si>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</si>
  <si>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</si>
  <si>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</si>
  <si>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</si>
  <si>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</si>
  <si>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</si>
  <si>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</si>
  <si>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</si>
  <si>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</si>
  <si>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</si>
  <si>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</si>
  <si>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</si>
  <si>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</si>
  <si>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</si>
  <si>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</si>
  <si>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</si>
  <si>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</si>
  <si>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</si>
  <si>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</si>
  <si>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</si>
  <si>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</si>
  <si>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</si>
  <si>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</si>
  <si>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</si>
  <si>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</si>
  <si>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</si>
  <si>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</si>
  <si>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</si>
  <si>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</si>
  <si>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</si>
  <si>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</si>
  <si>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</si>
  <si>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</si>
  <si>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</si>
  <si>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</si>
  <si>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</si>
  <si>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</si>
  <si>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</si>
  <si>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</si>
  <si>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</si>
  <si>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</si>
  <si>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</si>
  <si>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</si>
  <si>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</si>
  <si>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</si>
  <si>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</si>
  <si>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</si>
  <si>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</si>
  <si>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</si>
  <si>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</si>
  <si>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</si>
  <si>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</si>
  <si>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</si>
  <si>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</si>
  <si>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</si>
  <si>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</si>
  <si>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</si>
  <si>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</si>
  <si>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</si>
  <si>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</si>
  <si>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</si>
  <si>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</si>
  <si>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</si>
  <si>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</si>
  <si>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</si>
  <si>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</si>
  <si>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</si>
  <si>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</si>
  <si>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</si>
  <si>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</si>
  <si>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</si>
  <si>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</si>
  <si>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</si>
  <si>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</si>
  <si>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</si>
  <si>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</si>
  <si>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</si>
  <si>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</si>
  <si>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</si>
  <si>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</si>
  <si>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</si>
  <si>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</si>
  <si>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</si>
  <si>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</si>
  <si>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</si>
  <si>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</si>
  <si>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</si>
  <si>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</si>
  <si>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Mars 2016 - Flybevegelser hittil i år</t>
  </si>
  <si>
    <t xml:space="preserve">Dato 4.5.2016 </t>
  </si>
  <si>
    <t>Passasjerer inkl. spedbarn - Mars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</si>
  <si>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</si>
  <si>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</si>
  <si>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</si>
  <si>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</si>
  <si>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</si>
  <si>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</si>
  <si>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</si>
  <si>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</si>
  <si>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</si>
  <si>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</si>
  <si>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</si>
  <si>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</si>
  <si>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</si>
  <si>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</si>
  <si>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</si>
  <si>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</si>
  <si>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</si>
  <si>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</si>
  <si>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</si>
  <si>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</si>
  <si>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</si>
  <si>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</si>
  <si>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</si>
  <si>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år, 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</si>
</sst>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0.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5DBCC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0" fontId="25" fillId="7" borderId="20" xfId="8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6" fillId="0" borderId="16" xfId="8" applyNumberFormat="1" applyFont="1" applyFill="1" applyBorder="1" applyAlignment="1">
      <alignment horizontal="right" vertical="top"/>
    </xf>
    <xf numFmtId="173" fontId="26" fillId="0" borderId="16" xfId="10" applyNumberFormat="1" applyFont="1" applyFill="1" applyBorder="1" applyAlignment="1">
      <alignment horizontal="right" vertical="top"/>
    </xf>
    <xf numFmtId="0" fontId="27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4059953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07056"/>
        <c:axId val="64212912"/>
      </c:lineChart>
      <c:catAx>
        <c:axId val="2161070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21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21291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61070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13304"/>
        <c:axId val="64215264"/>
      </c:lineChart>
      <c:catAx>
        <c:axId val="64213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2152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642152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2133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4059953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16048"/>
        <c:axId val="64216440"/>
      </c:lineChart>
      <c:catAx>
        <c:axId val="6421604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216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21644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21604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62400"/>
        <c:axId val="351062792"/>
      </c:lineChart>
      <c:catAx>
        <c:axId val="351062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106279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106279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106240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247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2467880</v>
      </c>
      <c r="C7" s="62">
        <v>2516763</v>
      </c>
      <c r="D7" s="46">
        <f>(B7-C7)/C7</f>
        <v>-1.942296513418228E-2</v>
      </c>
      <c r="E7" s="45"/>
      <c r="F7" s="61">
        <v>6969983</v>
      </c>
      <c r="G7" s="62">
        <v>6805499</v>
      </c>
      <c r="H7" s="46">
        <f>(F7-G7)/G7</f>
        <v>2.4169278402656438E-2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1548931</v>
      </c>
      <c r="C8" s="17">
        <f>SUM(C9:C10)</f>
        <v>1454381</v>
      </c>
      <c r="D8" s="34">
        <f>(B8-C8)/C8</f>
        <v>6.5010475246857602E-2</v>
      </c>
      <c r="E8" s="45"/>
      <c r="F8" s="16">
        <f>SUM(F9:F10)</f>
        <v>4072171</v>
      </c>
      <c r="G8" s="17">
        <f>SUM(G9:G10)</f>
        <v>3904977</v>
      </c>
      <c r="H8" s="34">
        <f>(F8-G8)/G8</f>
        <v>4.2815617095824127E-2</v>
      </c>
      <c r="I8" s="40"/>
      <c r="J8" s="41"/>
    </row>
    <row r="9" spans="1:17" ht="15" customHeight="1" x14ac:dyDescent="0.25">
      <c r="A9" s="90" t="s">
        <v>17</v>
      </c>
      <c r="B9" s="63">
        <v>1447346</v>
      </c>
      <c r="C9" s="64">
        <v>1348273</v>
      </c>
      <c r="D9" s="18">
        <f>(B9-C9)/C9</f>
        <v>7.3481409180484958E-2</v>
      </c>
      <c r="E9" s="45"/>
      <c r="F9" s="63">
        <v>3764417</v>
      </c>
      <c r="G9" s="64">
        <v>3598206</v>
      </c>
      <c r="H9" s="18">
        <f>(F9-G9)/G9</f>
        <v>4.6192741605122108E-2</v>
      </c>
      <c r="J9" s="41"/>
    </row>
    <row r="10" spans="1:17" ht="15" customHeight="1" x14ac:dyDescent="0.25">
      <c r="A10" s="90" t="s">
        <v>18</v>
      </c>
      <c r="B10" s="63">
        <v>101585</v>
      </c>
      <c r="C10" s="64">
        <v>106108</v>
      </c>
      <c r="D10" s="18">
        <f>(B10-C10)/C10</f>
        <v>-4.2626380668752593E-2</v>
      </c>
      <c r="E10" s="45"/>
      <c r="F10" s="63">
        <v>307754</v>
      </c>
      <c r="G10" s="64">
        <v>306771</v>
      </c>
      <c r="H10" s="18">
        <f>(F10-G10)/G10</f>
        <v>3.2043446088450343E-3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43142</v>
      </c>
      <c r="C12" s="66">
        <v>52883</v>
      </c>
      <c r="D12" s="44">
        <f>(B12-C12)/C12</f>
        <v>-0.18419908099011023</v>
      </c>
      <c r="E12" s="45"/>
      <c r="F12" s="65">
        <v>123537</v>
      </c>
      <c r="G12" s="66">
        <v>147938</v>
      </c>
      <c r="H12" s="44">
        <f>(F12-G12)/G12</f>
        <v>-0.16494071840906327</v>
      </c>
      <c r="J12" s="41"/>
    </row>
    <row r="13" spans="1:17" ht="15" customHeight="1" x14ac:dyDescent="0.25">
      <c r="A13" s="89" t="s">
        <v>19</v>
      </c>
      <c r="B13" s="16">
        <f>B7+B8+B12</f>
        <v>4059953</v>
      </c>
      <c r="C13" s="17">
        <f>C7+C8+C12</f>
        <v>4024027</v>
      </c>
      <c r="D13" s="34">
        <f>(B13-C13)/C13</f>
        <v>8.927872501849515E-3</v>
      </c>
      <c r="E13" s="45"/>
      <c r="F13" s="16">
        <f>F7+F8+F12</f>
        <v>11165691</v>
      </c>
      <c r="G13" s="17">
        <f>G7+G8+G12</f>
        <v>10858414</v>
      </c>
      <c r="H13" s="34">
        <f>(F13-G13)/G13</f>
        <v>2.8298515786927998E-2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39572</v>
      </c>
      <c r="C17" s="15">
        <f>SUM(C18:C20)</f>
        <v>41414</v>
      </c>
      <c r="D17" s="46">
        <f>(B17-C17)/C17</f>
        <v>-4.4477712850726804E-2</v>
      </c>
      <c r="E17" s="19"/>
      <c r="F17" s="14">
        <f>SUM(F18:F20)</f>
        <v>117415</v>
      </c>
      <c r="G17" s="15">
        <f>SUM(G18:G20)</f>
        <v>117697</v>
      </c>
      <c r="H17" s="46">
        <f>(F17-G17)/G17</f>
        <v>-2.3959829052567186E-3</v>
      </c>
      <c r="J17" s="43"/>
    </row>
    <row r="18" spans="1:10" ht="15" customHeight="1" x14ac:dyDescent="0.25">
      <c r="A18" s="90" t="s">
        <v>17</v>
      </c>
      <c r="B18" s="63">
        <v>38117</v>
      </c>
      <c r="C18" s="64">
        <v>39526</v>
      </c>
      <c r="D18" s="18">
        <f t="shared" ref="D18:D31" si="0">(B18-C18)/C18</f>
        <v>-3.5647421950108789E-2</v>
      </c>
      <c r="E18" s="19"/>
      <c r="F18" s="63">
        <v>112943</v>
      </c>
      <c r="G18" s="64">
        <v>112432</v>
      </c>
      <c r="H18" s="18">
        <f t="shared" ref="H18:H31" si="1">(F18-G18)/G18</f>
        <v>4.5449694037284763E-3</v>
      </c>
      <c r="J18" s="41"/>
    </row>
    <row r="19" spans="1:10" ht="15" customHeight="1" x14ac:dyDescent="0.25">
      <c r="A19" s="90" t="s">
        <v>18</v>
      </c>
      <c r="B19" s="63">
        <v>429</v>
      </c>
      <c r="C19" s="64">
        <v>503</v>
      </c>
      <c r="D19" s="18">
        <f t="shared" si="0"/>
        <v>-0.14711729622266401</v>
      </c>
      <c r="E19" s="19"/>
      <c r="F19" s="63">
        <v>1083</v>
      </c>
      <c r="G19" s="64">
        <v>1329</v>
      </c>
      <c r="H19" s="18">
        <f t="shared" si="1"/>
        <v>-0.18510158013544017</v>
      </c>
      <c r="J19" s="41"/>
    </row>
    <row r="20" spans="1:10" ht="15" customHeight="1" x14ac:dyDescent="0.25">
      <c r="A20" s="90" t="s">
        <v>20</v>
      </c>
      <c r="B20" s="63">
        <v>1026</v>
      </c>
      <c r="C20" s="64">
        <v>1385</v>
      </c>
      <c r="D20" s="18">
        <f t="shared" si="0"/>
        <v>-0.25920577617328522</v>
      </c>
      <c r="E20" s="19"/>
      <c r="F20" s="63">
        <v>3389</v>
      </c>
      <c r="G20" s="64">
        <v>3936</v>
      </c>
      <c r="H20" s="18">
        <f t="shared" si="1"/>
        <v>-0.13897357723577236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14172</v>
      </c>
      <c r="C22" s="17">
        <f>SUM(C23:C25)</f>
        <v>14500</v>
      </c>
      <c r="D22" s="34">
        <f t="shared" si="0"/>
        <v>-2.2620689655172412E-2</v>
      </c>
      <c r="E22" s="19"/>
      <c r="F22" s="16">
        <f>SUM(F23:F25)</f>
        <v>39183</v>
      </c>
      <c r="G22" s="17">
        <f>SUM(G23:G25)</f>
        <v>39986</v>
      </c>
      <c r="H22" s="34">
        <f t="shared" si="1"/>
        <v>-2.0082028710048518E-2</v>
      </c>
      <c r="J22" s="41"/>
    </row>
    <row r="23" spans="1:10" ht="15" customHeight="1" x14ac:dyDescent="0.25">
      <c r="A23" s="90" t="s">
        <v>17</v>
      </c>
      <c r="B23" s="63">
        <v>12940</v>
      </c>
      <c r="C23" s="64">
        <v>13113</v>
      </c>
      <c r="D23" s="18">
        <f t="shared" si="0"/>
        <v>-1.3193014565698161E-2</v>
      </c>
      <c r="E23" s="19"/>
      <c r="F23" s="63">
        <v>35595</v>
      </c>
      <c r="G23" s="64">
        <v>36126</v>
      </c>
      <c r="H23" s="18">
        <f t="shared" si="1"/>
        <v>-1.4698555057299452E-2</v>
      </c>
      <c r="J23" s="41"/>
    </row>
    <row r="24" spans="1:10" ht="15" customHeight="1" x14ac:dyDescent="0.25">
      <c r="A24" s="90" t="s">
        <v>18</v>
      </c>
      <c r="B24" s="63">
        <v>812</v>
      </c>
      <c r="C24" s="64">
        <v>928</v>
      </c>
      <c r="D24" s="18">
        <f t="shared" si="0"/>
        <v>-0.125</v>
      </c>
      <c r="E24" s="19"/>
      <c r="F24" s="63">
        <v>2339</v>
      </c>
      <c r="G24" s="64">
        <v>2556</v>
      </c>
      <c r="H24" s="18">
        <f t="shared" si="1"/>
        <v>-8.4898278560250395E-2</v>
      </c>
      <c r="J24" s="41"/>
    </row>
    <row r="25" spans="1:10" ht="15" customHeight="1" x14ac:dyDescent="0.25">
      <c r="A25" s="90" t="s">
        <v>20</v>
      </c>
      <c r="B25" s="63">
        <v>420</v>
      </c>
      <c r="C25" s="64">
        <v>459</v>
      </c>
      <c r="D25" s="18">
        <f t="shared" si="0"/>
        <v>-8.4967320261437912E-2</v>
      </c>
      <c r="E25" s="19"/>
      <c r="F25" s="63">
        <v>1249</v>
      </c>
      <c r="G25" s="64">
        <v>1304</v>
      </c>
      <c r="H25" s="18">
        <f t="shared" si="1"/>
        <v>-4.2177914110429447E-2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3207</v>
      </c>
      <c r="C27" s="66">
        <v>3920</v>
      </c>
      <c r="D27" s="34">
        <f t="shared" si="0"/>
        <v>-0.1818877551020408</v>
      </c>
      <c r="E27" s="19"/>
      <c r="F27" s="67">
        <v>9289</v>
      </c>
      <c r="G27" s="68">
        <v>11016</v>
      </c>
      <c r="H27" s="34">
        <f>(F27-G27)/G27</f>
        <v>-0.15677196804647786</v>
      </c>
      <c r="J27" s="41"/>
    </row>
    <row r="28" spans="1:10" ht="15" customHeight="1" x14ac:dyDescent="0.25">
      <c r="A28" s="89" t="s">
        <v>19</v>
      </c>
      <c r="B28" s="16">
        <f>B22+B17+B27</f>
        <v>56951</v>
      </c>
      <c r="C28" s="17">
        <f>C22+C17+C27</f>
        <v>59834</v>
      </c>
      <c r="D28" s="34">
        <f t="shared" si="0"/>
        <v>-4.8183307149781064E-2</v>
      </c>
      <c r="E28" s="19"/>
      <c r="F28" s="16">
        <f>F22+F17+F27</f>
        <v>165887</v>
      </c>
      <c r="G28" s="17">
        <f>G22+G17+G27</f>
        <v>168699</v>
      </c>
      <c r="H28" s="34">
        <f>(F28-G28)/G28</f>
        <v>-1.6668741367761516E-2</v>
      </c>
      <c r="J28" s="41"/>
    </row>
    <row r="29" spans="1:10" ht="15" customHeight="1" x14ac:dyDescent="0.25">
      <c r="A29" s="89" t="s">
        <v>24</v>
      </c>
      <c r="B29" s="65">
        <v>7685</v>
      </c>
      <c r="C29" s="66">
        <v>8569</v>
      </c>
      <c r="D29" s="18">
        <f>(B29-C29)/C29</f>
        <v>-0.10316256272610573</v>
      </c>
      <c r="E29" s="19"/>
      <c r="F29" s="65">
        <v>21539</v>
      </c>
      <c r="G29" s="66">
        <v>19820</v>
      </c>
      <c r="H29" s="18">
        <f>(F29-G29)/G29</f>
        <v>8.6730575176589303E-2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64636</v>
      </c>
      <c r="C31" s="17">
        <f>SUM(C28:C29)</f>
        <v>68403</v>
      </c>
      <c r="D31" s="34">
        <f t="shared" si="0"/>
        <v>-5.5070684034325981E-2</v>
      </c>
      <c r="E31" s="19"/>
      <c r="F31" s="16">
        <f>SUM(F28:F29)</f>
        <v>187426</v>
      </c>
      <c r="G31" s="17">
        <f>SUM(G28:G29)</f>
        <v>188519</v>
      </c>
      <c r="H31" s="34">
        <f t="shared" si="1"/>
        <v>-5.7978240920013371E-3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9" zoomScaleSheetLayoutView="32768" workbookViewId="0">
      <selection activeCell="A2" sqref="A2"/>
    </sheetView>
  </sheetViews>
  <sheetFormatPr defaultRowHeight="11.25" x14ac:dyDescent="0.2"/>
  <cols>
    <col min="1" max="1" width="26.42578125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2.42578125" style="98" hidden="1" customWidth="1"/>
    <col min="33" max="33" width="23.28515625" style="98" hidden="1" customWidth="1"/>
    <col min="34" max="34" width="0" style="98" hidden="1" customWidth="1"/>
    <col min="35" max="35" width="5.42578125" style="98" hidden="1" customWidth="1"/>
    <col min="36" max="16384" width="9.140625" style="98"/>
  </cols>
  <sheetData>
    <row r="1" spans="1:35" ht="15.75" x14ac:dyDescent="0.25">
      <c r="A1" s="97" t="s">
        <v>248</v>
      </c>
    </row>
    <row r="4" spans="1:35" ht="45" x14ac:dyDescent="0.2">
      <c r="A4" s="99" t="s">
        <v>46</v>
      </c>
      <c r="B4" s="99" t="s">
        <v>47</v>
      </c>
      <c r="C4" s="99" t="s">
        <v>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260</v>
      </c>
      <c r="P4" s="99" t="s">
        <v>261</v>
      </c>
      <c r="Q4" s="99" t="s">
        <v>58</v>
      </c>
      <c r="R4" s="99" t="s">
        <v>59</v>
      </c>
      <c r="S4" s="126" t="s">
        <v>60</v>
      </c>
      <c r="T4" s="126" t="s">
        <v>61</v>
      </c>
      <c r="U4" s="126" t="s">
        <v>62</v>
      </c>
      <c r="V4" s="126" t="s">
        <v>262</v>
      </c>
      <c r="W4" s="126" t="s">
        <v>263</v>
      </c>
      <c r="X4" s="126" t="s">
        <v>264</v>
      </c>
      <c r="Y4" s="126" t="s">
        <v>265</v>
      </c>
      <c r="Z4" s="126" t="s">
        <v>266</v>
      </c>
      <c r="AA4" s="126" t="s">
        <v>267</v>
      </c>
      <c r="AB4" s="126" t="s">
        <v>65</v>
      </c>
      <c r="AC4" s="126" t="s">
        <v>268</v>
      </c>
      <c r="AD4" s="126" t="s">
        <v>269</v>
      </c>
      <c r="AE4" s="126" t="s">
        <v>68</v>
      </c>
      <c r="AF4" s="126" t="s">
        <v>69</v>
      </c>
      <c r="AG4" s="126" t="s">
        <v>70</v>
      </c>
      <c r="AH4" s="126" t="s">
        <v>270</v>
      </c>
      <c r="AI4" s="126" t="s">
        <v>271</v>
      </c>
    </row>
    <row r="5" spans="1:35" x14ac:dyDescent="0.2">
      <c r="A5" s="101" t="s">
        <v>71</v>
      </c>
      <c r="B5" s="101" t="s">
        <v>72</v>
      </c>
      <c r="C5" s="101" t="s">
        <v>73</v>
      </c>
      <c r="D5" s="102">
        <v>646661</v>
      </c>
      <c r="E5" s="102">
        <v>277208</v>
      </c>
      <c r="F5" s="102">
        <v>923869</v>
      </c>
      <c r="G5" s="103">
        <v>2.2322772259698004E-2</v>
      </c>
      <c r="H5" s="102">
        <v>886231</v>
      </c>
      <c r="I5" s="102">
        <v>231314</v>
      </c>
      <c r="J5" s="102">
        <v>1117545</v>
      </c>
      <c r="K5" s="127">
        <v>8.6182564628905001E-2</v>
      </c>
      <c r="L5" s="105">
        <v>0</v>
      </c>
      <c r="M5" s="103">
        <v>0</v>
      </c>
      <c r="N5" s="105">
        <v>2041414</v>
      </c>
      <c r="O5" s="103">
        <v>5.6320857717961095E-2</v>
      </c>
      <c r="P5" s="105">
        <v>3014</v>
      </c>
      <c r="Q5" s="105">
        <v>2044428</v>
      </c>
      <c r="R5" s="103">
        <v>5.5759163790703899E-2</v>
      </c>
      <c r="S5" s="104">
        <v>1</v>
      </c>
      <c r="T5" s="101" t="s">
        <v>75</v>
      </c>
      <c r="U5" s="101" t="s">
        <v>76</v>
      </c>
      <c r="V5" s="105">
        <v>661996</v>
      </c>
      <c r="W5" s="105">
        <v>903696</v>
      </c>
      <c r="X5" s="105">
        <v>241700</v>
      </c>
      <c r="Y5" s="105">
        <v>836106</v>
      </c>
      <c r="Z5" s="105">
        <v>1028874</v>
      </c>
      <c r="AA5" s="105">
        <v>192768</v>
      </c>
      <c r="AB5" s="105">
        <v>0</v>
      </c>
      <c r="AC5" s="105">
        <v>3883</v>
      </c>
      <c r="AD5" s="105">
        <v>1932570</v>
      </c>
      <c r="AE5" s="105">
        <v>1936453</v>
      </c>
      <c r="AF5" s="101" t="s">
        <v>77</v>
      </c>
      <c r="AG5" s="101" t="s">
        <v>77</v>
      </c>
      <c r="AH5" s="105">
        <v>4032</v>
      </c>
      <c r="AI5" s="105">
        <v>6</v>
      </c>
    </row>
    <row r="6" spans="1:35" x14ac:dyDescent="0.2">
      <c r="A6" s="106" t="s">
        <v>78</v>
      </c>
      <c r="B6" s="101" t="s">
        <v>79</v>
      </c>
      <c r="C6" s="101" t="s">
        <v>80</v>
      </c>
      <c r="D6" s="102">
        <v>254934</v>
      </c>
      <c r="E6" s="102">
        <v>24970</v>
      </c>
      <c r="F6" s="102">
        <v>279904</v>
      </c>
      <c r="G6" s="103">
        <v>-9.3093482289817106E-2</v>
      </c>
      <c r="H6" s="102">
        <v>166340</v>
      </c>
      <c r="I6" s="102">
        <v>6182</v>
      </c>
      <c r="J6" s="102">
        <v>172522</v>
      </c>
      <c r="K6" s="127">
        <v>0.18245933886676599</v>
      </c>
      <c r="L6" s="105">
        <v>15602</v>
      </c>
      <c r="M6" s="103">
        <v>-0.178150021070375</v>
      </c>
      <c r="N6" s="105">
        <v>468028</v>
      </c>
      <c r="O6" s="103">
        <v>-1.1600330291581602E-2</v>
      </c>
      <c r="P6" s="105">
        <v>5627</v>
      </c>
      <c r="Q6" s="105">
        <v>473655</v>
      </c>
      <c r="R6" s="103">
        <v>-1.4610612509829901E-2</v>
      </c>
      <c r="S6" s="107">
        <v>2</v>
      </c>
      <c r="T6" s="101" t="s">
        <v>75</v>
      </c>
      <c r="U6" s="101" t="s">
        <v>75</v>
      </c>
      <c r="V6" s="105">
        <v>282032</v>
      </c>
      <c r="W6" s="105">
        <v>308636</v>
      </c>
      <c r="X6" s="105">
        <v>26604</v>
      </c>
      <c r="Y6" s="105">
        <v>140689</v>
      </c>
      <c r="Z6" s="105">
        <v>145901</v>
      </c>
      <c r="AA6" s="105">
        <v>5212</v>
      </c>
      <c r="AB6" s="105">
        <v>18984</v>
      </c>
      <c r="AC6" s="105">
        <v>7157</v>
      </c>
      <c r="AD6" s="105">
        <v>473521</v>
      </c>
      <c r="AE6" s="105">
        <v>480678</v>
      </c>
      <c r="AF6" s="101" t="s">
        <v>81</v>
      </c>
      <c r="AG6" s="101" t="s">
        <v>82</v>
      </c>
      <c r="AH6" s="105">
        <v>4032</v>
      </c>
      <c r="AI6" s="105">
        <v>6</v>
      </c>
    </row>
    <row r="7" spans="1:35" x14ac:dyDescent="0.2">
      <c r="A7" s="108"/>
      <c r="B7" s="101" t="s">
        <v>83</v>
      </c>
      <c r="C7" s="101" t="s">
        <v>84</v>
      </c>
      <c r="D7" s="102">
        <v>192254</v>
      </c>
      <c r="E7" s="102">
        <v>4976</v>
      </c>
      <c r="F7" s="102">
        <v>197230</v>
      </c>
      <c r="G7" s="103">
        <v>-5.5583753914517496E-2</v>
      </c>
      <c r="H7" s="102">
        <v>113741</v>
      </c>
      <c r="I7" s="102">
        <v>5364</v>
      </c>
      <c r="J7" s="102">
        <v>119105</v>
      </c>
      <c r="K7" s="127">
        <v>-0.12773623733952399</v>
      </c>
      <c r="L7" s="105">
        <v>17680</v>
      </c>
      <c r="M7" s="103">
        <v>-0.16662738628328999</v>
      </c>
      <c r="N7" s="105">
        <v>334015</v>
      </c>
      <c r="O7" s="103">
        <v>-8.88843426077469E-2</v>
      </c>
      <c r="P7" s="105">
        <v>649</v>
      </c>
      <c r="Q7" s="105">
        <v>334664</v>
      </c>
      <c r="R7" s="103">
        <v>-8.8203401282701002E-2</v>
      </c>
      <c r="S7" s="109">
        <v>0</v>
      </c>
      <c r="T7" s="101" t="s">
        <v>75</v>
      </c>
      <c r="U7" s="101" t="s">
        <v>75</v>
      </c>
      <c r="V7" s="105">
        <v>201800</v>
      </c>
      <c r="W7" s="105">
        <v>208838</v>
      </c>
      <c r="X7" s="105">
        <v>7038</v>
      </c>
      <c r="Y7" s="105">
        <v>130971</v>
      </c>
      <c r="Z7" s="105">
        <v>136547</v>
      </c>
      <c r="AA7" s="105">
        <v>5576</v>
      </c>
      <c r="AB7" s="105">
        <v>21215</v>
      </c>
      <c r="AC7" s="105">
        <v>438</v>
      </c>
      <c r="AD7" s="105">
        <v>366600</v>
      </c>
      <c r="AE7" s="105">
        <v>367038</v>
      </c>
      <c r="AF7" s="101" t="s">
        <v>85</v>
      </c>
      <c r="AG7" s="101" t="s">
        <v>82</v>
      </c>
      <c r="AH7" s="105">
        <v>4032</v>
      </c>
      <c r="AI7" s="105">
        <v>6</v>
      </c>
    </row>
    <row r="8" spans="1:35" x14ac:dyDescent="0.2">
      <c r="A8" s="110"/>
      <c r="B8" s="101" t="s">
        <v>86</v>
      </c>
      <c r="C8" s="101" t="s">
        <v>87</v>
      </c>
      <c r="D8" s="102">
        <v>250210</v>
      </c>
      <c r="E8" s="102">
        <v>39752</v>
      </c>
      <c r="F8" s="102">
        <v>289962</v>
      </c>
      <c r="G8" s="103">
        <v>-3.6539860911286901E-2</v>
      </c>
      <c r="H8" s="102">
        <v>64302</v>
      </c>
      <c r="I8" s="102">
        <v>1854</v>
      </c>
      <c r="J8" s="102">
        <v>66156</v>
      </c>
      <c r="K8" s="127">
        <v>0.100765391014975</v>
      </c>
      <c r="L8" s="105">
        <v>0</v>
      </c>
      <c r="M8" s="103">
        <v>0</v>
      </c>
      <c r="N8" s="105">
        <v>356118</v>
      </c>
      <c r="O8" s="103">
        <v>-1.36847440446021E-2</v>
      </c>
      <c r="P8" s="105">
        <v>81</v>
      </c>
      <c r="Q8" s="105">
        <v>356199</v>
      </c>
      <c r="R8" s="103">
        <v>-1.4644820231650401E-2</v>
      </c>
      <c r="S8" s="109">
        <v>0</v>
      </c>
      <c r="T8" s="101" t="s">
        <v>75</v>
      </c>
      <c r="U8" s="101" t="s">
        <v>75</v>
      </c>
      <c r="V8" s="105">
        <v>256631</v>
      </c>
      <c r="W8" s="105">
        <v>300959</v>
      </c>
      <c r="X8" s="105">
        <v>44328</v>
      </c>
      <c r="Y8" s="105">
        <v>58324</v>
      </c>
      <c r="Z8" s="105">
        <v>60100</v>
      </c>
      <c r="AA8" s="105">
        <v>1776</v>
      </c>
      <c r="AB8" s="105">
        <v>0</v>
      </c>
      <c r="AC8" s="105">
        <v>434</v>
      </c>
      <c r="AD8" s="105">
        <v>361059</v>
      </c>
      <c r="AE8" s="105">
        <v>361493</v>
      </c>
      <c r="AF8" s="101" t="s">
        <v>88</v>
      </c>
      <c r="AG8" s="101" t="s">
        <v>82</v>
      </c>
      <c r="AH8" s="105">
        <v>4032</v>
      </c>
      <c r="AI8" s="105">
        <v>6</v>
      </c>
    </row>
    <row r="9" spans="1:35" x14ac:dyDescent="0.2">
      <c r="A9" s="111" t="s">
        <v>89</v>
      </c>
      <c r="B9" s="111">
        <v>0</v>
      </c>
      <c r="C9" s="111">
        <v>0</v>
      </c>
      <c r="D9" s="112">
        <v>697398</v>
      </c>
      <c r="E9" s="112">
        <v>69698</v>
      </c>
      <c r="F9" s="112">
        <v>767096</v>
      </c>
      <c r="G9" s="113">
        <v>-6.2725965350859503E-2</v>
      </c>
      <c r="H9" s="112">
        <v>344383</v>
      </c>
      <c r="I9" s="112">
        <v>13400</v>
      </c>
      <c r="J9" s="112">
        <v>357783</v>
      </c>
      <c r="K9" s="128">
        <v>4.4475518759414703E-2</v>
      </c>
      <c r="L9" s="129">
        <v>33282</v>
      </c>
      <c r="M9" s="113">
        <v>-0.172068956939227</v>
      </c>
      <c r="N9" s="129">
        <v>1158161</v>
      </c>
      <c r="O9" s="113">
        <v>-3.5813949616210705E-2</v>
      </c>
      <c r="P9" s="129">
        <v>6357</v>
      </c>
      <c r="Q9" s="129">
        <v>1164518</v>
      </c>
      <c r="R9" s="113">
        <v>-3.6958871460599396E-2</v>
      </c>
      <c r="S9" s="114">
        <v>0</v>
      </c>
      <c r="T9" s="115">
        <v>0</v>
      </c>
      <c r="U9" s="115">
        <v>0</v>
      </c>
      <c r="V9" s="116">
        <v>740463</v>
      </c>
      <c r="W9" s="116">
        <v>818433</v>
      </c>
      <c r="X9" s="116">
        <v>77970</v>
      </c>
      <c r="Y9" s="116">
        <v>329984</v>
      </c>
      <c r="Z9" s="116">
        <v>342548</v>
      </c>
      <c r="AA9" s="116">
        <v>12564</v>
      </c>
      <c r="AB9" s="116">
        <v>40199</v>
      </c>
      <c r="AC9" s="116">
        <v>8029</v>
      </c>
      <c r="AD9" s="116">
        <v>1201180</v>
      </c>
      <c r="AE9" s="116">
        <v>1209209</v>
      </c>
      <c r="AF9" s="115">
        <v>0</v>
      </c>
      <c r="AG9" s="115">
        <v>0</v>
      </c>
      <c r="AH9" s="116">
        <v>12096</v>
      </c>
      <c r="AI9" s="116">
        <v>18</v>
      </c>
    </row>
    <row r="10" spans="1:35" x14ac:dyDescent="0.2">
      <c r="A10" s="106" t="s">
        <v>90</v>
      </c>
      <c r="B10" s="101" t="s">
        <v>91</v>
      </c>
      <c r="C10" s="101" t="s">
        <v>92</v>
      </c>
      <c r="D10" s="102">
        <v>89899</v>
      </c>
      <c r="E10" s="102">
        <v>38620</v>
      </c>
      <c r="F10" s="102">
        <v>128519</v>
      </c>
      <c r="G10" s="103">
        <v>-5.3225188590287603E-2</v>
      </c>
      <c r="H10" s="102">
        <v>3665</v>
      </c>
      <c r="I10" s="102">
        <v>2</v>
      </c>
      <c r="J10" s="102">
        <v>3667</v>
      </c>
      <c r="K10" s="127">
        <v>4.0874254896395103E-2</v>
      </c>
      <c r="L10" s="105">
        <v>0</v>
      </c>
      <c r="M10" s="103">
        <v>0</v>
      </c>
      <c r="N10" s="105">
        <v>132186</v>
      </c>
      <c r="O10" s="103">
        <v>-5.0844780170463899E-2</v>
      </c>
      <c r="P10" s="105">
        <v>10523</v>
      </c>
      <c r="Q10" s="105">
        <v>142709</v>
      </c>
      <c r="R10" s="103">
        <v>-5.9559661805505197E-2</v>
      </c>
      <c r="S10" s="107">
        <v>3</v>
      </c>
      <c r="T10" s="101" t="s">
        <v>75</v>
      </c>
      <c r="U10" s="101" t="s">
        <v>75</v>
      </c>
      <c r="V10" s="105">
        <v>92938</v>
      </c>
      <c r="W10" s="105">
        <v>135744</v>
      </c>
      <c r="X10" s="105">
        <v>42806</v>
      </c>
      <c r="Y10" s="105">
        <v>3523</v>
      </c>
      <c r="Z10" s="105">
        <v>3523</v>
      </c>
      <c r="AA10" s="105">
        <v>0</v>
      </c>
      <c r="AB10" s="105">
        <v>0</v>
      </c>
      <c r="AC10" s="105">
        <v>12480</v>
      </c>
      <c r="AD10" s="105">
        <v>139267</v>
      </c>
      <c r="AE10" s="105">
        <v>151747</v>
      </c>
      <c r="AF10" s="101" t="s">
        <v>93</v>
      </c>
      <c r="AG10" s="101" t="s">
        <v>94</v>
      </c>
      <c r="AH10" s="105">
        <v>4032</v>
      </c>
      <c r="AI10" s="105">
        <v>6</v>
      </c>
    </row>
    <row r="11" spans="1:35" x14ac:dyDescent="0.2">
      <c r="A11" s="108"/>
      <c r="B11" s="101" t="s">
        <v>95</v>
      </c>
      <c r="C11" s="101" t="s">
        <v>96</v>
      </c>
      <c r="D11" s="102">
        <v>58131</v>
      </c>
      <c r="E11" s="102">
        <v>274</v>
      </c>
      <c r="F11" s="102">
        <v>58405</v>
      </c>
      <c r="G11" s="103">
        <v>-6.9035322621780193E-2</v>
      </c>
      <c r="H11" s="102">
        <v>22650</v>
      </c>
      <c r="I11" s="102">
        <v>94</v>
      </c>
      <c r="J11" s="102">
        <v>22744</v>
      </c>
      <c r="K11" s="127">
        <v>-0.10109872737333001</v>
      </c>
      <c r="L11" s="105">
        <v>0</v>
      </c>
      <c r="M11" s="103">
        <v>-1</v>
      </c>
      <c r="N11" s="105">
        <v>81149</v>
      </c>
      <c r="O11" s="103">
        <v>-7.8574753886157395E-2</v>
      </c>
      <c r="P11" s="105">
        <v>344</v>
      </c>
      <c r="Q11" s="105">
        <v>81493</v>
      </c>
      <c r="R11" s="103">
        <v>-7.4668725658290705E-2</v>
      </c>
      <c r="S11" s="109">
        <v>0</v>
      </c>
      <c r="T11" s="101" t="s">
        <v>75</v>
      </c>
      <c r="U11" s="101" t="s">
        <v>75</v>
      </c>
      <c r="V11" s="105">
        <v>62232</v>
      </c>
      <c r="W11" s="105">
        <v>62736</v>
      </c>
      <c r="X11" s="105">
        <v>504</v>
      </c>
      <c r="Y11" s="105">
        <v>25194</v>
      </c>
      <c r="Z11" s="105">
        <v>25302</v>
      </c>
      <c r="AA11" s="105">
        <v>108</v>
      </c>
      <c r="AB11" s="105">
        <v>31</v>
      </c>
      <c r="AC11" s="105">
        <v>0</v>
      </c>
      <c r="AD11" s="105">
        <v>88069</v>
      </c>
      <c r="AE11" s="105">
        <v>88069</v>
      </c>
      <c r="AF11" s="101" t="s">
        <v>97</v>
      </c>
      <c r="AG11" s="101" t="s">
        <v>94</v>
      </c>
      <c r="AH11" s="105">
        <v>4032</v>
      </c>
      <c r="AI11" s="105">
        <v>6</v>
      </c>
    </row>
    <row r="12" spans="1:35" x14ac:dyDescent="0.2">
      <c r="A12" s="108"/>
      <c r="B12" s="101" t="s">
        <v>98</v>
      </c>
      <c r="C12" s="101" t="s">
        <v>99</v>
      </c>
      <c r="D12" s="102">
        <v>125993</v>
      </c>
      <c r="E12" s="102">
        <v>32220</v>
      </c>
      <c r="F12" s="102">
        <v>158213</v>
      </c>
      <c r="G12" s="103">
        <v>-3.0329645332709899E-4</v>
      </c>
      <c r="H12" s="102">
        <v>10066</v>
      </c>
      <c r="I12" s="102">
        <v>164</v>
      </c>
      <c r="J12" s="102">
        <v>10230</v>
      </c>
      <c r="K12" s="127">
        <v>4.5691505673106404E-2</v>
      </c>
      <c r="L12" s="105">
        <v>0</v>
      </c>
      <c r="M12" s="103">
        <v>0</v>
      </c>
      <c r="N12" s="105">
        <v>168443</v>
      </c>
      <c r="O12" s="103">
        <v>2.3743781390588199E-3</v>
      </c>
      <c r="P12" s="105">
        <v>7563</v>
      </c>
      <c r="Q12" s="105">
        <v>176006</v>
      </c>
      <c r="R12" s="103">
        <v>-9.7223941395568701E-3</v>
      </c>
      <c r="S12" s="109">
        <v>0</v>
      </c>
      <c r="T12" s="101" t="s">
        <v>75</v>
      </c>
      <c r="U12" s="101" t="s">
        <v>75</v>
      </c>
      <c r="V12" s="105">
        <v>123461</v>
      </c>
      <c r="W12" s="105">
        <v>158261</v>
      </c>
      <c r="X12" s="105">
        <v>34800</v>
      </c>
      <c r="Y12" s="105">
        <v>9619</v>
      </c>
      <c r="Z12" s="105">
        <v>9783</v>
      </c>
      <c r="AA12" s="105">
        <v>164</v>
      </c>
      <c r="AB12" s="105">
        <v>0</v>
      </c>
      <c r="AC12" s="105">
        <v>9690</v>
      </c>
      <c r="AD12" s="105">
        <v>168044</v>
      </c>
      <c r="AE12" s="105">
        <v>177734</v>
      </c>
      <c r="AF12" s="101" t="s">
        <v>100</v>
      </c>
      <c r="AG12" s="101" t="s">
        <v>94</v>
      </c>
      <c r="AH12" s="105">
        <v>4032</v>
      </c>
      <c r="AI12" s="105">
        <v>6</v>
      </c>
    </row>
    <row r="13" spans="1:35" x14ac:dyDescent="0.2">
      <c r="A13" s="110"/>
      <c r="B13" s="101" t="s">
        <v>101</v>
      </c>
      <c r="C13" s="101" t="s">
        <v>102</v>
      </c>
      <c r="D13" s="102">
        <v>65049</v>
      </c>
      <c r="E13" s="102">
        <v>414</v>
      </c>
      <c r="F13" s="102">
        <v>65463</v>
      </c>
      <c r="G13" s="103">
        <v>2.6804313196912102E-3</v>
      </c>
      <c r="H13" s="102">
        <v>18615</v>
      </c>
      <c r="I13" s="102">
        <v>6</v>
      </c>
      <c r="J13" s="102">
        <v>18621</v>
      </c>
      <c r="K13" s="127">
        <v>-0.24812242590648501</v>
      </c>
      <c r="L13" s="105">
        <v>0</v>
      </c>
      <c r="M13" s="103">
        <v>0</v>
      </c>
      <c r="N13" s="105">
        <v>84084</v>
      </c>
      <c r="O13" s="103">
        <v>-6.6293557199013906E-2</v>
      </c>
      <c r="P13" s="105">
        <v>353</v>
      </c>
      <c r="Q13" s="105">
        <v>84437</v>
      </c>
      <c r="R13" s="103">
        <v>-6.9820985954282599E-2</v>
      </c>
      <c r="S13" s="109">
        <v>0</v>
      </c>
      <c r="T13" s="101" t="s">
        <v>75</v>
      </c>
      <c r="U13" s="101" t="s">
        <v>75</v>
      </c>
      <c r="V13" s="105">
        <v>64980</v>
      </c>
      <c r="W13" s="105">
        <v>65288</v>
      </c>
      <c r="X13" s="105">
        <v>308</v>
      </c>
      <c r="Y13" s="105">
        <v>24744</v>
      </c>
      <c r="Z13" s="105">
        <v>24766</v>
      </c>
      <c r="AA13" s="105">
        <v>22</v>
      </c>
      <c r="AB13" s="105">
        <v>0</v>
      </c>
      <c r="AC13" s="105">
        <v>721</v>
      </c>
      <c r="AD13" s="105">
        <v>90054</v>
      </c>
      <c r="AE13" s="105">
        <v>90775</v>
      </c>
      <c r="AF13" s="101" t="s">
        <v>103</v>
      </c>
      <c r="AG13" s="101" t="s">
        <v>94</v>
      </c>
      <c r="AH13" s="105">
        <v>4032</v>
      </c>
      <c r="AI13" s="105">
        <v>6</v>
      </c>
    </row>
    <row r="14" spans="1:35" x14ac:dyDescent="0.2">
      <c r="A14" s="111" t="s">
        <v>89</v>
      </c>
      <c r="B14" s="111">
        <v>0</v>
      </c>
      <c r="C14" s="111">
        <v>0</v>
      </c>
      <c r="D14" s="112">
        <v>339072</v>
      </c>
      <c r="E14" s="112">
        <v>71528</v>
      </c>
      <c r="F14" s="112">
        <v>410600</v>
      </c>
      <c r="G14" s="113">
        <v>-2.7081077366721201E-2</v>
      </c>
      <c r="H14" s="112">
        <v>54996</v>
      </c>
      <c r="I14" s="112">
        <v>266</v>
      </c>
      <c r="J14" s="112">
        <v>55262</v>
      </c>
      <c r="K14" s="128">
        <v>-0.128002019755736</v>
      </c>
      <c r="L14" s="129">
        <v>0</v>
      </c>
      <c r="M14" s="113">
        <v>-1</v>
      </c>
      <c r="N14" s="129">
        <v>465862</v>
      </c>
      <c r="O14" s="113">
        <v>-4.0318560298619403E-2</v>
      </c>
      <c r="P14" s="129">
        <v>18783</v>
      </c>
      <c r="Q14" s="129">
        <v>484645</v>
      </c>
      <c r="R14" s="113">
        <v>-4.6584370235577599E-2</v>
      </c>
      <c r="S14" s="114">
        <v>0</v>
      </c>
      <c r="T14" s="115">
        <v>0</v>
      </c>
      <c r="U14" s="115">
        <v>0</v>
      </c>
      <c r="V14" s="116">
        <v>343611</v>
      </c>
      <c r="W14" s="116">
        <v>422029</v>
      </c>
      <c r="X14" s="116">
        <v>78418</v>
      </c>
      <c r="Y14" s="116">
        <v>63080</v>
      </c>
      <c r="Z14" s="116">
        <v>63374</v>
      </c>
      <c r="AA14" s="116">
        <v>294</v>
      </c>
      <c r="AB14" s="116">
        <v>31</v>
      </c>
      <c r="AC14" s="116">
        <v>22891</v>
      </c>
      <c r="AD14" s="116">
        <v>485434</v>
      </c>
      <c r="AE14" s="116">
        <v>508325</v>
      </c>
      <c r="AF14" s="115">
        <v>0</v>
      </c>
      <c r="AG14" s="115">
        <v>0</v>
      </c>
      <c r="AH14" s="116">
        <v>16128</v>
      </c>
      <c r="AI14" s="116">
        <v>24</v>
      </c>
    </row>
    <row r="15" spans="1:35" x14ac:dyDescent="0.2">
      <c r="A15" s="106" t="s">
        <v>104</v>
      </c>
      <c r="B15" s="101" t="s">
        <v>105</v>
      </c>
      <c r="C15" s="101" t="s">
        <v>106</v>
      </c>
      <c r="D15" s="102">
        <v>27541</v>
      </c>
      <c r="E15" s="102">
        <v>1684</v>
      </c>
      <c r="F15" s="102">
        <v>29225</v>
      </c>
      <c r="G15" s="103">
        <v>-0.117869000905524</v>
      </c>
      <c r="H15" s="102">
        <v>0</v>
      </c>
      <c r="I15" s="102">
        <v>0</v>
      </c>
      <c r="J15" s="102">
        <v>0</v>
      </c>
      <c r="K15" s="127">
        <v>0</v>
      </c>
      <c r="L15" s="105">
        <v>4</v>
      </c>
      <c r="M15" s="103">
        <v>-0.96078431372549</v>
      </c>
      <c r="N15" s="105">
        <v>29229</v>
      </c>
      <c r="O15" s="103">
        <v>-0.12045618680789599</v>
      </c>
      <c r="P15" s="105">
        <v>812</v>
      </c>
      <c r="Q15" s="105">
        <v>30041</v>
      </c>
      <c r="R15" s="103">
        <v>-0.11760904684975799</v>
      </c>
      <c r="S15" s="107">
        <v>4</v>
      </c>
      <c r="T15" s="101" t="s">
        <v>75</v>
      </c>
      <c r="U15" s="101" t="s">
        <v>75</v>
      </c>
      <c r="V15" s="105">
        <v>31642</v>
      </c>
      <c r="W15" s="105">
        <v>33130</v>
      </c>
      <c r="X15" s="105">
        <v>1488</v>
      </c>
      <c r="Y15" s="105">
        <v>0</v>
      </c>
      <c r="Z15" s="105">
        <v>0</v>
      </c>
      <c r="AA15" s="105">
        <v>0</v>
      </c>
      <c r="AB15" s="105">
        <v>102</v>
      </c>
      <c r="AC15" s="105">
        <v>813</v>
      </c>
      <c r="AD15" s="105">
        <v>33232</v>
      </c>
      <c r="AE15" s="105">
        <v>34045</v>
      </c>
      <c r="AF15" s="101" t="s">
        <v>107</v>
      </c>
      <c r="AG15" s="101" t="s">
        <v>108</v>
      </c>
      <c r="AH15" s="105">
        <v>4032</v>
      </c>
      <c r="AI15" s="105">
        <v>6</v>
      </c>
    </row>
    <row r="16" spans="1:35" x14ac:dyDescent="0.2">
      <c r="A16" s="108"/>
      <c r="B16" s="101" t="s">
        <v>109</v>
      </c>
      <c r="C16" s="101" t="s">
        <v>110</v>
      </c>
      <c r="D16" s="102">
        <v>20428</v>
      </c>
      <c r="E16" s="102">
        <v>0</v>
      </c>
      <c r="F16" s="102">
        <v>20428</v>
      </c>
      <c r="G16" s="103">
        <v>0.51756927419953891</v>
      </c>
      <c r="H16" s="102">
        <v>0</v>
      </c>
      <c r="I16" s="102">
        <v>0</v>
      </c>
      <c r="J16" s="102">
        <v>0</v>
      </c>
      <c r="K16" s="127">
        <v>0</v>
      </c>
      <c r="L16" s="105">
        <v>0</v>
      </c>
      <c r="M16" s="103">
        <v>0</v>
      </c>
      <c r="N16" s="105">
        <v>20428</v>
      </c>
      <c r="O16" s="103">
        <v>0.51756927419953891</v>
      </c>
      <c r="P16" s="105">
        <v>0</v>
      </c>
      <c r="Q16" s="105">
        <v>20428</v>
      </c>
      <c r="R16" s="103">
        <v>0.50482504604051615</v>
      </c>
      <c r="S16" s="109">
        <v>0</v>
      </c>
      <c r="T16" s="101" t="s">
        <v>75</v>
      </c>
      <c r="U16" s="101" t="s">
        <v>75</v>
      </c>
      <c r="V16" s="105">
        <v>13461</v>
      </c>
      <c r="W16" s="105">
        <v>13461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114</v>
      </c>
      <c r="AD16" s="105">
        <v>13461</v>
      </c>
      <c r="AE16" s="105">
        <v>13575</v>
      </c>
      <c r="AF16" s="101" t="s">
        <v>111</v>
      </c>
      <c r="AG16" s="101" t="s">
        <v>108</v>
      </c>
      <c r="AH16" s="105">
        <v>4032</v>
      </c>
      <c r="AI16" s="105">
        <v>6</v>
      </c>
    </row>
    <row r="17" spans="1:35" x14ac:dyDescent="0.2">
      <c r="A17" s="108"/>
      <c r="B17" s="101" t="s">
        <v>112</v>
      </c>
      <c r="C17" s="101" t="s">
        <v>113</v>
      </c>
      <c r="D17" s="102">
        <v>53723</v>
      </c>
      <c r="E17" s="102">
        <v>278</v>
      </c>
      <c r="F17" s="102">
        <v>54001</v>
      </c>
      <c r="G17" s="103">
        <v>0.10910061820945199</v>
      </c>
      <c r="H17" s="102">
        <v>4181</v>
      </c>
      <c r="I17" s="102">
        <v>0</v>
      </c>
      <c r="J17" s="102">
        <v>4181</v>
      </c>
      <c r="K17" s="127">
        <v>0.34480540366677398</v>
      </c>
      <c r="L17" s="105">
        <v>0</v>
      </c>
      <c r="M17" s="103">
        <v>0</v>
      </c>
      <c r="N17" s="105">
        <v>58182</v>
      </c>
      <c r="O17" s="103">
        <v>0.123248001853353</v>
      </c>
      <c r="P17" s="105">
        <v>1431</v>
      </c>
      <c r="Q17" s="105">
        <v>59613</v>
      </c>
      <c r="R17" s="103">
        <v>0.12888442820080701</v>
      </c>
      <c r="S17" s="109">
        <v>0</v>
      </c>
      <c r="T17" s="101" t="s">
        <v>75</v>
      </c>
      <c r="U17" s="101" t="s">
        <v>75</v>
      </c>
      <c r="V17" s="105">
        <v>48307</v>
      </c>
      <c r="W17" s="105">
        <v>48689</v>
      </c>
      <c r="X17" s="105">
        <v>382</v>
      </c>
      <c r="Y17" s="105">
        <v>3109</v>
      </c>
      <c r="Z17" s="105">
        <v>3109</v>
      </c>
      <c r="AA17" s="105">
        <v>0</v>
      </c>
      <c r="AB17" s="105">
        <v>0</v>
      </c>
      <c r="AC17" s="105">
        <v>1009</v>
      </c>
      <c r="AD17" s="105">
        <v>51798</v>
      </c>
      <c r="AE17" s="105">
        <v>52807</v>
      </c>
      <c r="AF17" s="101" t="s">
        <v>114</v>
      </c>
      <c r="AG17" s="101" t="s">
        <v>108</v>
      </c>
      <c r="AH17" s="105">
        <v>4032</v>
      </c>
      <c r="AI17" s="105">
        <v>6</v>
      </c>
    </row>
    <row r="18" spans="1:35" x14ac:dyDescent="0.2">
      <c r="A18" s="108"/>
      <c r="B18" s="101" t="s">
        <v>115</v>
      </c>
      <c r="C18" s="101" t="s">
        <v>116</v>
      </c>
      <c r="D18" s="102">
        <v>37840</v>
      </c>
      <c r="E18" s="102">
        <v>28</v>
      </c>
      <c r="F18" s="102">
        <v>37868</v>
      </c>
      <c r="G18" s="103">
        <v>-6.3044338875692787E-2</v>
      </c>
      <c r="H18" s="102">
        <v>10588</v>
      </c>
      <c r="I18" s="102">
        <v>2</v>
      </c>
      <c r="J18" s="102">
        <v>10590</v>
      </c>
      <c r="K18" s="127">
        <v>-0.24524267692965601</v>
      </c>
      <c r="L18" s="105">
        <v>0</v>
      </c>
      <c r="M18" s="103">
        <v>-1</v>
      </c>
      <c r="N18" s="105">
        <v>48458</v>
      </c>
      <c r="O18" s="103">
        <v>-0.11097657181646399</v>
      </c>
      <c r="P18" s="105">
        <v>12</v>
      </c>
      <c r="Q18" s="105">
        <v>48470</v>
      </c>
      <c r="R18" s="103">
        <v>-0.111408510092214</v>
      </c>
      <c r="S18" s="109">
        <v>0</v>
      </c>
      <c r="T18" s="101" t="s">
        <v>75</v>
      </c>
      <c r="U18" s="101" t="s">
        <v>75</v>
      </c>
      <c r="V18" s="105">
        <v>40370</v>
      </c>
      <c r="W18" s="105">
        <v>40416</v>
      </c>
      <c r="X18" s="105">
        <v>46</v>
      </c>
      <c r="Y18" s="105">
        <v>14019</v>
      </c>
      <c r="Z18" s="105">
        <v>14031</v>
      </c>
      <c r="AA18" s="105">
        <v>12</v>
      </c>
      <c r="AB18" s="105">
        <v>60</v>
      </c>
      <c r="AC18" s="105">
        <v>40</v>
      </c>
      <c r="AD18" s="105">
        <v>54507</v>
      </c>
      <c r="AE18" s="105">
        <v>54547</v>
      </c>
      <c r="AF18" s="101" t="s">
        <v>117</v>
      </c>
      <c r="AG18" s="101" t="s">
        <v>108</v>
      </c>
      <c r="AH18" s="105">
        <v>4032</v>
      </c>
      <c r="AI18" s="105">
        <v>6</v>
      </c>
    </row>
    <row r="19" spans="1:35" x14ac:dyDescent="0.2">
      <c r="A19" s="108"/>
      <c r="B19" s="101" t="s">
        <v>118</v>
      </c>
      <c r="C19" s="101" t="s">
        <v>119</v>
      </c>
      <c r="D19" s="102">
        <v>20817</v>
      </c>
      <c r="E19" s="102">
        <v>4438</v>
      </c>
      <c r="F19" s="102">
        <v>25255</v>
      </c>
      <c r="G19" s="103">
        <v>7.9688769184729197E-2</v>
      </c>
      <c r="H19" s="102">
        <v>0</v>
      </c>
      <c r="I19" s="102">
        <v>0</v>
      </c>
      <c r="J19" s="102">
        <v>0</v>
      </c>
      <c r="K19" s="127">
        <v>0</v>
      </c>
      <c r="L19" s="105">
        <v>0</v>
      </c>
      <c r="M19" s="103">
        <v>0</v>
      </c>
      <c r="N19" s="105">
        <v>25255</v>
      </c>
      <c r="O19" s="103">
        <v>7.9688769184729197E-2</v>
      </c>
      <c r="P19" s="105">
        <v>372</v>
      </c>
      <c r="Q19" s="105">
        <v>25627</v>
      </c>
      <c r="R19" s="103">
        <v>7.5318898959382305E-2</v>
      </c>
      <c r="S19" s="109">
        <v>0</v>
      </c>
      <c r="T19" s="101" t="s">
        <v>75</v>
      </c>
      <c r="U19" s="101" t="s">
        <v>75</v>
      </c>
      <c r="V19" s="105">
        <v>18813</v>
      </c>
      <c r="W19" s="105">
        <v>23391</v>
      </c>
      <c r="X19" s="105">
        <v>4578</v>
      </c>
      <c r="Y19" s="105">
        <v>0</v>
      </c>
      <c r="Z19" s="105">
        <v>0</v>
      </c>
      <c r="AA19" s="105">
        <v>0</v>
      </c>
      <c r="AB19" s="105">
        <v>0</v>
      </c>
      <c r="AC19" s="105">
        <v>441</v>
      </c>
      <c r="AD19" s="105">
        <v>23391</v>
      </c>
      <c r="AE19" s="105">
        <v>23832</v>
      </c>
      <c r="AF19" s="101" t="s">
        <v>120</v>
      </c>
      <c r="AG19" s="101" t="s">
        <v>108</v>
      </c>
      <c r="AH19" s="105">
        <v>4032</v>
      </c>
      <c r="AI19" s="105">
        <v>6</v>
      </c>
    </row>
    <row r="20" spans="1:35" x14ac:dyDescent="0.2">
      <c r="A20" s="108"/>
      <c r="B20" s="101" t="s">
        <v>121</v>
      </c>
      <c r="C20" s="101" t="s">
        <v>122</v>
      </c>
      <c r="D20" s="102">
        <v>20412</v>
      </c>
      <c r="E20" s="102">
        <v>186</v>
      </c>
      <c r="F20" s="102">
        <v>20598</v>
      </c>
      <c r="G20" s="103">
        <v>-0.12590706556333503</v>
      </c>
      <c r="H20" s="102">
        <v>6</v>
      </c>
      <c r="I20" s="102">
        <v>0</v>
      </c>
      <c r="J20" s="102">
        <v>6</v>
      </c>
      <c r="K20" s="127">
        <v>0</v>
      </c>
      <c r="L20" s="105">
        <v>3876</v>
      </c>
      <c r="M20" s="103">
        <v>-0.35183946488294299</v>
      </c>
      <c r="N20" s="105">
        <v>24480</v>
      </c>
      <c r="O20" s="103">
        <v>-0.171433406667795</v>
      </c>
      <c r="P20" s="105">
        <v>418</v>
      </c>
      <c r="Q20" s="105">
        <v>24898</v>
      </c>
      <c r="R20" s="103">
        <v>-0.16323307007225701</v>
      </c>
      <c r="S20" s="109">
        <v>0</v>
      </c>
      <c r="T20" s="101" t="s">
        <v>75</v>
      </c>
      <c r="U20" s="101" t="s">
        <v>75</v>
      </c>
      <c r="V20" s="105">
        <v>23417</v>
      </c>
      <c r="W20" s="105">
        <v>23565</v>
      </c>
      <c r="X20" s="105">
        <v>148</v>
      </c>
      <c r="Y20" s="105">
        <v>0</v>
      </c>
      <c r="Z20" s="105">
        <v>0</v>
      </c>
      <c r="AA20" s="105">
        <v>0</v>
      </c>
      <c r="AB20" s="105">
        <v>5980</v>
      </c>
      <c r="AC20" s="105">
        <v>210</v>
      </c>
      <c r="AD20" s="105">
        <v>29545</v>
      </c>
      <c r="AE20" s="105">
        <v>29755</v>
      </c>
      <c r="AF20" s="101" t="s">
        <v>123</v>
      </c>
      <c r="AG20" s="101" t="s">
        <v>108</v>
      </c>
      <c r="AH20" s="105">
        <v>4032</v>
      </c>
      <c r="AI20" s="105">
        <v>6</v>
      </c>
    </row>
    <row r="21" spans="1:35" x14ac:dyDescent="0.2">
      <c r="A21" s="108"/>
      <c r="B21" s="101" t="s">
        <v>124</v>
      </c>
      <c r="C21" s="101" t="s">
        <v>125</v>
      </c>
      <c r="D21" s="102">
        <v>4190</v>
      </c>
      <c r="E21" s="102">
        <v>4</v>
      </c>
      <c r="F21" s="102">
        <v>4194</v>
      </c>
      <c r="G21" s="103">
        <v>-7.2534276868642195E-2</v>
      </c>
      <c r="H21" s="102">
        <v>0</v>
      </c>
      <c r="I21" s="102">
        <v>0</v>
      </c>
      <c r="J21" s="102">
        <v>0</v>
      </c>
      <c r="K21" s="127">
        <v>0</v>
      </c>
      <c r="L21" s="105">
        <v>0</v>
      </c>
      <c r="M21" s="103">
        <v>0</v>
      </c>
      <c r="N21" s="105">
        <v>4194</v>
      </c>
      <c r="O21" s="103">
        <v>-7.2534276868642195E-2</v>
      </c>
      <c r="P21" s="105">
        <v>342</v>
      </c>
      <c r="Q21" s="105">
        <v>4536</v>
      </c>
      <c r="R21" s="103">
        <v>-7.7861353933726396E-2</v>
      </c>
      <c r="S21" s="109">
        <v>0</v>
      </c>
      <c r="T21" s="101" t="s">
        <v>75</v>
      </c>
      <c r="U21" s="101" t="s">
        <v>75</v>
      </c>
      <c r="V21" s="105">
        <v>4520</v>
      </c>
      <c r="W21" s="105">
        <v>4522</v>
      </c>
      <c r="X21" s="105">
        <v>2</v>
      </c>
      <c r="Y21" s="105">
        <v>0</v>
      </c>
      <c r="Z21" s="105">
        <v>0</v>
      </c>
      <c r="AA21" s="105">
        <v>0</v>
      </c>
      <c r="AB21" s="105">
        <v>0</v>
      </c>
      <c r="AC21" s="105">
        <v>397</v>
      </c>
      <c r="AD21" s="105">
        <v>4522</v>
      </c>
      <c r="AE21" s="105">
        <v>4919</v>
      </c>
      <c r="AF21" s="101" t="s">
        <v>126</v>
      </c>
      <c r="AG21" s="101" t="s">
        <v>108</v>
      </c>
      <c r="AH21" s="105">
        <v>4032</v>
      </c>
      <c r="AI21" s="105">
        <v>6</v>
      </c>
    </row>
    <row r="22" spans="1:35" x14ac:dyDescent="0.2">
      <c r="A22" s="108"/>
      <c r="B22" s="101" t="s">
        <v>127</v>
      </c>
      <c r="C22" s="101" t="s">
        <v>128</v>
      </c>
      <c r="D22" s="102">
        <v>37862</v>
      </c>
      <c r="E22" s="102">
        <v>146</v>
      </c>
      <c r="F22" s="102">
        <v>38008</v>
      </c>
      <c r="G22" s="103">
        <v>6.2952708560561593E-2</v>
      </c>
      <c r="H22" s="102">
        <v>3420</v>
      </c>
      <c r="I22" s="102">
        <v>0</v>
      </c>
      <c r="J22" s="102">
        <v>3420</v>
      </c>
      <c r="K22" s="127">
        <v>1.0577617328519899</v>
      </c>
      <c r="L22" s="105">
        <v>0</v>
      </c>
      <c r="M22" s="103">
        <v>0</v>
      </c>
      <c r="N22" s="105">
        <v>41428</v>
      </c>
      <c r="O22" s="103">
        <v>0.10713808493011601</v>
      </c>
      <c r="P22" s="105">
        <v>368</v>
      </c>
      <c r="Q22" s="105">
        <v>41796</v>
      </c>
      <c r="R22" s="103">
        <v>0.11056197688321999</v>
      </c>
      <c r="S22" s="109">
        <v>0</v>
      </c>
      <c r="T22" s="101" t="s">
        <v>75</v>
      </c>
      <c r="U22" s="101" t="s">
        <v>75</v>
      </c>
      <c r="V22" s="105">
        <v>35603</v>
      </c>
      <c r="W22" s="105">
        <v>35757</v>
      </c>
      <c r="X22" s="105">
        <v>154</v>
      </c>
      <c r="Y22" s="105">
        <v>1662</v>
      </c>
      <c r="Z22" s="105">
        <v>1662</v>
      </c>
      <c r="AA22" s="105">
        <v>0</v>
      </c>
      <c r="AB22" s="105">
        <v>0</v>
      </c>
      <c r="AC22" s="105">
        <v>216</v>
      </c>
      <c r="AD22" s="105">
        <v>37419</v>
      </c>
      <c r="AE22" s="105">
        <v>37635</v>
      </c>
      <c r="AF22" s="101" t="s">
        <v>129</v>
      </c>
      <c r="AG22" s="101" t="s">
        <v>108</v>
      </c>
      <c r="AH22" s="105">
        <v>4032</v>
      </c>
      <c r="AI22" s="105">
        <v>6</v>
      </c>
    </row>
    <row r="23" spans="1:35" x14ac:dyDescent="0.2">
      <c r="A23" s="110"/>
      <c r="B23" s="101" t="s">
        <v>130</v>
      </c>
      <c r="C23" s="101" t="s">
        <v>131</v>
      </c>
      <c r="D23" s="102">
        <v>13912</v>
      </c>
      <c r="E23" s="102">
        <v>10</v>
      </c>
      <c r="F23" s="102">
        <v>13922</v>
      </c>
      <c r="G23" s="103">
        <v>-0.110472174301962</v>
      </c>
      <c r="H23" s="102">
        <v>0</v>
      </c>
      <c r="I23" s="102">
        <v>0</v>
      </c>
      <c r="J23" s="102">
        <v>0</v>
      </c>
      <c r="K23" s="127">
        <v>-1</v>
      </c>
      <c r="L23" s="105">
        <v>0</v>
      </c>
      <c r="M23" s="103">
        <v>0</v>
      </c>
      <c r="N23" s="105">
        <v>13922</v>
      </c>
      <c r="O23" s="103">
        <v>-0.13101554210099203</v>
      </c>
      <c r="P23" s="105">
        <v>0</v>
      </c>
      <c r="Q23" s="105">
        <v>13922</v>
      </c>
      <c r="R23" s="103">
        <v>-0.13101554210099203</v>
      </c>
      <c r="S23" s="109">
        <v>0</v>
      </c>
      <c r="T23" s="101" t="s">
        <v>75</v>
      </c>
      <c r="U23" s="101" t="s">
        <v>75</v>
      </c>
      <c r="V23" s="105">
        <v>15651</v>
      </c>
      <c r="W23" s="105">
        <v>15651</v>
      </c>
      <c r="X23" s="105">
        <v>0</v>
      </c>
      <c r="Y23" s="105">
        <v>370</v>
      </c>
      <c r="Z23" s="105">
        <v>370</v>
      </c>
      <c r="AA23" s="105">
        <v>0</v>
      </c>
      <c r="AB23" s="105">
        <v>0</v>
      </c>
      <c r="AC23" s="105">
        <v>0</v>
      </c>
      <c r="AD23" s="105">
        <v>16021</v>
      </c>
      <c r="AE23" s="105">
        <v>16021</v>
      </c>
      <c r="AF23" s="101" t="s">
        <v>132</v>
      </c>
      <c r="AG23" s="101" t="s">
        <v>108</v>
      </c>
      <c r="AH23" s="105">
        <v>4032</v>
      </c>
      <c r="AI23" s="105">
        <v>6</v>
      </c>
    </row>
    <row r="24" spans="1:35" x14ac:dyDescent="0.2">
      <c r="A24" s="111" t="s">
        <v>89</v>
      </c>
      <c r="B24" s="111">
        <v>0</v>
      </c>
      <c r="C24" s="111">
        <v>0</v>
      </c>
      <c r="D24" s="112">
        <v>236725</v>
      </c>
      <c r="E24" s="112">
        <v>6774</v>
      </c>
      <c r="F24" s="112">
        <v>243499</v>
      </c>
      <c r="G24" s="113">
        <v>2.0609266415739701E-2</v>
      </c>
      <c r="H24" s="112">
        <v>18195</v>
      </c>
      <c r="I24" s="112">
        <v>2</v>
      </c>
      <c r="J24" s="112">
        <v>18197</v>
      </c>
      <c r="K24" s="128">
        <v>-5.0855414145629003E-2</v>
      </c>
      <c r="L24" s="129">
        <v>3880</v>
      </c>
      <c r="M24" s="113">
        <v>-0.36828394659720004</v>
      </c>
      <c r="N24" s="129">
        <v>265576</v>
      </c>
      <c r="O24" s="113">
        <v>6.3661442386394596E-3</v>
      </c>
      <c r="P24" s="129">
        <v>3755</v>
      </c>
      <c r="Q24" s="129">
        <v>269331</v>
      </c>
      <c r="R24" s="113">
        <v>8.2167884523239119E-3</v>
      </c>
      <c r="S24" s="114">
        <v>0</v>
      </c>
      <c r="T24" s="115">
        <v>0</v>
      </c>
      <c r="U24" s="115">
        <v>0</v>
      </c>
      <c r="V24" s="116">
        <v>231784</v>
      </c>
      <c r="W24" s="116">
        <v>238582</v>
      </c>
      <c r="X24" s="116">
        <v>6798</v>
      </c>
      <c r="Y24" s="116">
        <v>19160</v>
      </c>
      <c r="Z24" s="116">
        <v>19172</v>
      </c>
      <c r="AA24" s="116">
        <v>12</v>
      </c>
      <c r="AB24" s="116">
        <v>6142</v>
      </c>
      <c r="AC24" s="116">
        <v>3240</v>
      </c>
      <c r="AD24" s="116">
        <v>263896</v>
      </c>
      <c r="AE24" s="116">
        <v>267136</v>
      </c>
      <c r="AF24" s="115">
        <v>0</v>
      </c>
      <c r="AG24" s="115">
        <v>0</v>
      </c>
      <c r="AH24" s="116">
        <v>36288</v>
      </c>
      <c r="AI24" s="116">
        <v>54</v>
      </c>
    </row>
    <row r="25" spans="1:35" x14ac:dyDescent="0.2">
      <c r="A25" s="106" t="s">
        <v>133</v>
      </c>
      <c r="B25" s="101" t="s">
        <v>134</v>
      </c>
      <c r="C25" s="101" t="s">
        <v>135</v>
      </c>
      <c r="D25" s="102">
        <v>3636</v>
      </c>
      <c r="E25" s="102">
        <v>22</v>
      </c>
      <c r="F25" s="102">
        <v>3658</v>
      </c>
      <c r="G25" s="103">
        <v>-1.82501341921632E-2</v>
      </c>
      <c r="H25" s="102">
        <v>0</v>
      </c>
      <c r="I25" s="102">
        <v>0</v>
      </c>
      <c r="J25" s="102">
        <v>0</v>
      </c>
      <c r="K25" s="127">
        <v>0</v>
      </c>
      <c r="L25" s="105">
        <v>0</v>
      </c>
      <c r="M25" s="103">
        <v>0</v>
      </c>
      <c r="N25" s="105">
        <v>3658</v>
      </c>
      <c r="O25" s="103">
        <v>-1.82501341921632E-2</v>
      </c>
      <c r="P25" s="105">
        <v>876</v>
      </c>
      <c r="Q25" s="105">
        <v>4534</v>
      </c>
      <c r="R25" s="103">
        <v>-3.1196581196581204E-2</v>
      </c>
      <c r="S25" s="107">
        <v>5</v>
      </c>
      <c r="T25" s="101" t="s">
        <v>75</v>
      </c>
      <c r="U25" s="101" t="s">
        <v>75</v>
      </c>
      <c r="V25" s="105">
        <v>3684</v>
      </c>
      <c r="W25" s="105">
        <v>3726</v>
      </c>
      <c r="X25" s="105">
        <v>42</v>
      </c>
      <c r="Y25" s="105">
        <v>0</v>
      </c>
      <c r="Z25" s="105">
        <v>0</v>
      </c>
      <c r="AA25" s="105">
        <v>0</v>
      </c>
      <c r="AB25" s="105">
        <v>0</v>
      </c>
      <c r="AC25" s="105">
        <v>954</v>
      </c>
      <c r="AD25" s="105">
        <v>3726</v>
      </c>
      <c r="AE25" s="105">
        <v>4680</v>
      </c>
      <c r="AF25" s="101" t="s">
        <v>136</v>
      </c>
      <c r="AG25" s="101" t="s">
        <v>137</v>
      </c>
      <c r="AH25" s="105">
        <v>4032</v>
      </c>
      <c r="AI25" s="105">
        <v>6</v>
      </c>
    </row>
    <row r="26" spans="1:35" x14ac:dyDescent="0.2">
      <c r="A26" s="108"/>
      <c r="B26" s="101" t="s">
        <v>138</v>
      </c>
      <c r="C26" s="101" t="s">
        <v>139</v>
      </c>
      <c r="D26" s="102">
        <v>523</v>
      </c>
      <c r="E26" s="102">
        <v>12</v>
      </c>
      <c r="F26" s="102">
        <v>535</v>
      </c>
      <c r="G26" s="103">
        <v>-3.4296028880866407E-2</v>
      </c>
      <c r="H26" s="102">
        <v>0</v>
      </c>
      <c r="I26" s="102">
        <v>0</v>
      </c>
      <c r="J26" s="102">
        <v>0</v>
      </c>
      <c r="K26" s="127">
        <v>0</v>
      </c>
      <c r="L26" s="105">
        <v>0</v>
      </c>
      <c r="M26" s="103">
        <v>0</v>
      </c>
      <c r="N26" s="105">
        <v>535</v>
      </c>
      <c r="O26" s="103">
        <v>-3.4296028880866407E-2</v>
      </c>
      <c r="P26" s="105">
        <v>907</v>
      </c>
      <c r="Q26" s="105">
        <v>1442</v>
      </c>
      <c r="R26" s="103">
        <v>3.9653929343907705E-2</v>
      </c>
      <c r="S26" s="109">
        <v>0</v>
      </c>
      <c r="T26" s="101" t="s">
        <v>75</v>
      </c>
      <c r="U26" s="101" t="s">
        <v>75</v>
      </c>
      <c r="V26" s="105">
        <v>550</v>
      </c>
      <c r="W26" s="105">
        <v>554</v>
      </c>
      <c r="X26" s="105">
        <v>4</v>
      </c>
      <c r="Y26" s="105">
        <v>0</v>
      </c>
      <c r="Z26" s="105">
        <v>0</v>
      </c>
      <c r="AA26" s="105">
        <v>0</v>
      </c>
      <c r="AB26" s="105">
        <v>0</v>
      </c>
      <c r="AC26" s="105">
        <v>833</v>
      </c>
      <c r="AD26" s="105">
        <v>554</v>
      </c>
      <c r="AE26" s="105">
        <v>1387</v>
      </c>
      <c r="AF26" s="101" t="s">
        <v>140</v>
      </c>
      <c r="AG26" s="101" t="s">
        <v>137</v>
      </c>
      <c r="AH26" s="105">
        <v>4032</v>
      </c>
      <c r="AI26" s="105">
        <v>6</v>
      </c>
    </row>
    <row r="27" spans="1:35" x14ac:dyDescent="0.2">
      <c r="A27" s="108"/>
      <c r="B27" s="101" t="s">
        <v>141</v>
      </c>
      <c r="C27" s="101" t="s">
        <v>142</v>
      </c>
      <c r="D27" s="102">
        <v>7086</v>
      </c>
      <c r="E27" s="102">
        <v>82</v>
      </c>
      <c r="F27" s="102">
        <v>7168</v>
      </c>
      <c r="G27" s="103">
        <v>-0.15977024967764603</v>
      </c>
      <c r="H27" s="102">
        <v>0</v>
      </c>
      <c r="I27" s="102">
        <v>0</v>
      </c>
      <c r="J27" s="102">
        <v>0</v>
      </c>
      <c r="K27" s="127">
        <v>0</v>
      </c>
      <c r="L27" s="105">
        <v>657</v>
      </c>
      <c r="M27" s="103">
        <v>-0.5421602787456451</v>
      </c>
      <c r="N27" s="105">
        <v>7825</v>
      </c>
      <c r="O27" s="103">
        <v>-0.214830423439695</v>
      </c>
      <c r="P27" s="105">
        <v>2216</v>
      </c>
      <c r="Q27" s="105">
        <v>10041</v>
      </c>
      <c r="R27" s="103">
        <v>-0.18617279948127699</v>
      </c>
      <c r="S27" s="109">
        <v>0</v>
      </c>
      <c r="T27" s="101" t="s">
        <v>75</v>
      </c>
      <c r="U27" s="101" t="s">
        <v>75</v>
      </c>
      <c r="V27" s="105">
        <v>8353</v>
      </c>
      <c r="W27" s="105">
        <v>8531</v>
      </c>
      <c r="X27" s="105">
        <v>178</v>
      </c>
      <c r="Y27" s="105">
        <v>0</v>
      </c>
      <c r="Z27" s="105">
        <v>0</v>
      </c>
      <c r="AA27" s="105">
        <v>0</v>
      </c>
      <c r="AB27" s="105">
        <v>1435</v>
      </c>
      <c r="AC27" s="105">
        <v>2372</v>
      </c>
      <c r="AD27" s="105">
        <v>9966</v>
      </c>
      <c r="AE27" s="105">
        <v>12338</v>
      </c>
      <c r="AF27" s="101" t="s">
        <v>143</v>
      </c>
      <c r="AG27" s="101" t="s">
        <v>137</v>
      </c>
      <c r="AH27" s="105">
        <v>4032</v>
      </c>
      <c r="AI27" s="105">
        <v>6</v>
      </c>
    </row>
    <row r="28" spans="1:35" x14ac:dyDescent="0.2">
      <c r="A28" s="108"/>
      <c r="B28" s="101" t="s">
        <v>144</v>
      </c>
      <c r="C28" s="101" t="s">
        <v>145</v>
      </c>
      <c r="D28" s="102">
        <v>1005</v>
      </c>
      <c r="E28" s="102">
        <v>22</v>
      </c>
      <c r="F28" s="102">
        <v>1027</v>
      </c>
      <c r="G28" s="103">
        <v>4.1582150101419899E-2</v>
      </c>
      <c r="H28" s="102">
        <v>0</v>
      </c>
      <c r="I28" s="102">
        <v>0</v>
      </c>
      <c r="J28" s="102">
        <v>0</v>
      </c>
      <c r="K28" s="127">
        <v>0</v>
      </c>
      <c r="L28" s="105">
        <v>0</v>
      </c>
      <c r="M28" s="103">
        <v>0</v>
      </c>
      <c r="N28" s="105">
        <v>1027</v>
      </c>
      <c r="O28" s="103">
        <v>4.1582150101419899E-2</v>
      </c>
      <c r="P28" s="105">
        <v>1334</v>
      </c>
      <c r="Q28" s="105">
        <v>2361</v>
      </c>
      <c r="R28" s="103">
        <v>0.101726551563229</v>
      </c>
      <c r="S28" s="109">
        <v>0</v>
      </c>
      <c r="T28" s="101" t="s">
        <v>75</v>
      </c>
      <c r="U28" s="101" t="s">
        <v>75</v>
      </c>
      <c r="V28" s="105">
        <v>966</v>
      </c>
      <c r="W28" s="105">
        <v>986</v>
      </c>
      <c r="X28" s="105">
        <v>20</v>
      </c>
      <c r="Y28" s="105">
        <v>0</v>
      </c>
      <c r="Z28" s="105">
        <v>0</v>
      </c>
      <c r="AA28" s="105">
        <v>0</v>
      </c>
      <c r="AB28" s="105">
        <v>0</v>
      </c>
      <c r="AC28" s="105">
        <v>1157</v>
      </c>
      <c r="AD28" s="105">
        <v>986</v>
      </c>
      <c r="AE28" s="105">
        <v>2143</v>
      </c>
      <c r="AF28" s="101" t="s">
        <v>146</v>
      </c>
      <c r="AG28" s="101" t="s">
        <v>137</v>
      </c>
      <c r="AH28" s="105">
        <v>4032</v>
      </c>
      <c r="AI28" s="105">
        <v>6</v>
      </c>
    </row>
    <row r="29" spans="1:35" x14ac:dyDescent="0.2">
      <c r="A29" s="108"/>
      <c r="B29" s="101" t="s">
        <v>147</v>
      </c>
      <c r="C29" s="101" t="s">
        <v>148</v>
      </c>
      <c r="D29" s="102">
        <v>243</v>
      </c>
      <c r="E29" s="102">
        <v>0</v>
      </c>
      <c r="F29" s="102">
        <v>243</v>
      </c>
      <c r="G29" s="103">
        <v>-0.33241758241758201</v>
      </c>
      <c r="H29" s="102">
        <v>122</v>
      </c>
      <c r="I29" s="102">
        <v>0</v>
      </c>
      <c r="J29" s="102">
        <v>122</v>
      </c>
      <c r="K29" s="127">
        <v>-0.7046004842615009</v>
      </c>
      <c r="L29" s="105">
        <v>0</v>
      </c>
      <c r="M29" s="103">
        <v>0</v>
      </c>
      <c r="N29" s="105">
        <v>365</v>
      </c>
      <c r="O29" s="103">
        <v>-0.53024453024453</v>
      </c>
      <c r="P29" s="105">
        <v>0</v>
      </c>
      <c r="Q29" s="105">
        <v>365</v>
      </c>
      <c r="R29" s="103">
        <v>-0.53024453024453</v>
      </c>
      <c r="S29" s="109">
        <v>0</v>
      </c>
      <c r="T29" s="101" t="s">
        <v>75</v>
      </c>
      <c r="U29" s="101" t="s">
        <v>75</v>
      </c>
      <c r="V29" s="105">
        <v>364</v>
      </c>
      <c r="W29" s="105">
        <v>364</v>
      </c>
      <c r="X29" s="105">
        <v>0</v>
      </c>
      <c r="Y29" s="105">
        <v>413</v>
      </c>
      <c r="Z29" s="105">
        <v>413</v>
      </c>
      <c r="AA29" s="105">
        <v>0</v>
      </c>
      <c r="AB29" s="105">
        <v>0</v>
      </c>
      <c r="AC29" s="105">
        <v>0</v>
      </c>
      <c r="AD29" s="105">
        <v>777</v>
      </c>
      <c r="AE29" s="105">
        <v>777</v>
      </c>
      <c r="AF29" s="101" t="s">
        <v>149</v>
      </c>
      <c r="AG29" s="101" t="s">
        <v>137</v>
      </c>
      <c r="AH29" s="105">
        <v>4032</v>
      </c>
      <c r="AI29" s="105">
        <v>6</v>
      </c>
    </row>
    <row r="30" spans="1:35" x14ac:dyDescent="0.2">
      <c r="A30" s="108"/>
      <c r="B30" s="101" t="s">
        <v>150</v>
      </c>
      <c r="C30" s="101" t="s">
        <v>151</v>
      </c>
      <c r="D30" s="102">
        <v>9089</v>
      </c>
      <c r="E30" s="102">
        <v>98</v>
      </c>
      <c r="F30" s="102">
        <v>9187</v>
      </c>
      <c r="G30" s="103">
        <v>-0.23980140670252401</v>
      </c>
      <c r="H30" s="102">
        <v>0</v>
      </c>
      <c r="I30" s="102">
        <v>0</v>
      </c>
      <c r="J30" s="102">
        <v>0</v>
      </c>
      <c r="K30" s="127">
        <v>0</v>
      </c>
      <c r="L30" s="105">
        <v>3058</v>
      </c>
      <c r="M30" s="103">
        <v>-0.27380669674661601</v>
      </c>
      <c r="N30" s="105">
        <v>12245</v>
      </c>
      <c r="O30" s="103">
        <v>-0.24858861070201302</v>
      </c>
      <c r="P30" s="105">
        <v>438</v>
      </c>
      <c r="Q30" s="105">
        <v>12683</v>
      </c>
      <c r="R30" s="103">
        <v>-0.239810596979142</v>
      </c>
      <c r="S30" s="109">
        <v>0</v>
      </c>
      <c r="T30" s="101" t="s">
        <v>75</v>
      </c>
      <c r="U30" s="101" t="s">
        <v>75</v>
      </c>
      <c r="V30" s="105">
        <v>11839</v>
      </c>
      <c r="W30" s="105">
        <v>12085</v>
      </c>
      <c r="X30" s="105">
        <v>246</v>
      </c>
      <c r="Y30" s="105">
        <v>0</v>
      </c>
      <c r="Z30" s="105">
        <v>0</v>
      </c>
      <c r="AA30" s="105">
        <v>0</v>
      </c>
      <c r="AB30" s="105">
        <v>4211</v>
      </c>
      <c r="AC30" s="105">
        <v>388</v>
      </c>
      <c r="AD30" s="105">
        <v>16296</v>
      </c>
      <c r="AE30" s="105">
        <v>16684</v>
      </c>
      <c r="AF30" s="101" t="s">
        <v>152</v>
      </c>
      <c r="AG30" s="101" t="s">
        <v>137</v>
      </c>
      <c r="AH30" s="105">
        <v>4032</v>
      </c>
      <c r="AI30" s="105">
        <v>6</v>
      </c>
    </row>
    <row r="31" spans="1:35" x14ac:dyDescent="0.2">
      <c r="A31" s="108"/>
      <c r="B31" s="101" t="s">
        <v>153</v>
      </c>
      <c r="C31" s="101" t="s">
        <v>154</v>
      </c>
      <c r="D31" s="102">
        <v>7010</v>
      </c>
      <c r="E31" s="102">
        <v>34</v>
      </c>
      <c r="F31" s="102">
        <v>7044</v>
      </c>
      <c r="G31" s="103">
        <v>-0.10164519831654101</v>
      </c>
      <c r="H31" s="102">
        <v>0</v>
      </c>
      <c r="I31" s="102">
        <v>0</v>
      </c>
      <c r="J31" s="102">
        <v>0</v>
      </c>
      <c r="K31" s="127">
        <v>0</v>
      </c>
      <c r="L31" s="105">
        <v>0</v>
      </c>
      <c r="M31" s="103">
        <v>0</v>
      </c>
      <c r="N31" s="105">
        <v>7044</v>
      </c>
      <c r="O31" s="103">
        <v>-0.10164519831654101</v>
      </c>
      <c r="P31" s="105">
        <v>182</v>
      </c>
      <c r="Q31" s="105">
        <v>7226</v>
      </c>
      <c r="R31" s="103">
        <v>-0.10646716953134701</v>
      </c>
      <c r="S31" s="109">
        <v>0</v>
      </c>
      <c r="T31" s="101" t="s">
        <v>75</v>
      </c>
      <c r="U31" s="101" t="s">
        <v>75</v>
      </c>
      <c r="V31" s="105">
        <v>7795</v>
      </c>
      <c r="W31" s="105">
        <v>7841</v>
      </c>
      <c r="X31" s="105">
        <v>46</v>
      </c>
      <c r="Y31" s="105">
        <v>0</v>
      </c>
      <c r="Z31" s="105">
        <v>0</v>
      </c>
      <c r="AA31" s="105">
        <v>0</v>
      </c>
      <c r="AB31" s="105">
        <v>0</v>
      </c>
      <c r="AC31" s="105">
        <v>246</v>
      </c>
      <c r="AD31" s="105">
        <v>7841</v>
      </c>
      <c r="AE31" s="105">
        <v>8087</v>
      </c>
      <c r="AF31" s="101" t="s">
        <v>155</v>
      </c>
      <c r="AG31" s="101" t="s">
        <v>137</v>
      </c>
      <c r="AH31" s="105">
        <v>4032</v>
      </c>
      <c r="AI31" s="105">
        <v>6</v>
      </c>
    </row>
    <row r="32" spans="1:35" x14ac:dyDescent="0.2">
      <c r="A32" s="108"/>
      <c r="B32" s="101" t="s">
        <v>156</v>
      </c>
      <c r="C32" s="101" t="s">
        <v>157</v>
      </c>
      <c r="D32" s="102">
        <v>9119</v>
      </c>
      <c r="E32" s="102">
        <v>916</v>
      </c>
      <c r="F32" s="102">
        <v>10035</v>
      </c>
      <c r="G32" s="103">
        <v>0.11599199288256201</v>
      </c>
      <c r="H32" s="102">
        <v>0</v>
      </c>
      <c r="I32" s="102">
        <v>0</v>
      </c>
      <c r="J32" s="102">
        <v>0</v>
      </c>
      <c r="K32" s="127">
        <v>0</v>
      </c>
      <c r="L32" s="105">
        <v>2265</v>
      </c>
      <c r="M32" s="103">
        <v>1.6184971098265899</v>
      </c>
      <c r="N32" s="105">
        <v>12300</v>
      </c>
      <c r="O32" s="103">
        <v>0.24784417165466199</v>
      </c>
      <c r="P32" s="105">
        <v>2155</v>
      </c>
      <c r="Q32" s="105">
        <v>14455</v>
      </c>
      <c r="R32" s="103">
        <v>0.18678160919540199</v>
      </c>
      <c r="S32" s="109">
        <v>0</v>
      </c>
      <c r="T32" s="101" t="s">
        <v>75</v>
      </c>
      <c r="U32" s="101" t="s">
        <v>75</v>
      </c>
      <c r="V32" s="105">
        <v>8212</v>
      </c>
      <c r="W32" s="105">
        <v>8992</v>
      </c>
      <c r="X32" s="105">
        <v>780</v>
      </c>
      <c r="Y32" s="105">
        <v>0</v>
      </c>
      <c r="Z32" s="105">
        <v>0</v>
      </c>
      <c r="AA32" s="105">
        <v>0</v>
      </c>
      <c r="AB32" s="105">
        <v>865</v>
      </c>
      <c r="AC32" s="105">
        <v>2323</v>
      </c>
      <c r="AD32" s="105">
        <v>9857</v>
      </c>
      <c r="AE32" s="105">
        <v>12180</v>
      </c>
      <c r="AF32" s="101" t="s">
        <v>158</v>
      </c>
      <c r="AG32" s="101" t="s">
        <v>137</v>
      </c>
      <c r="AH32" s="105">
        <v>4032</v>
      </c>
      <c r="AI32" s="105">
        <v>6</v>
      </c>
    </row>
    <row r="33" spans="1:35" x14ac:dyDescent="0.2">
      <c r="A33" s="108"/>
      <c r="B33" s="101" t="s">
        <v>159</v>
      </c>
      <c r="C33" s="101" t="s">
        <v>160</v>
      </c>
      <c r="D33" s="102">
        <v>727</v>
      </c>
      <c r="E33" s="102">
        <v>2</v>
      </c>
      <c r="F33" s="102">
        <v>729</v>
      </c>
      <c r="G33" s="103">
        <v>9.624060150375939E-2</v>
      </c>
      <c r="H33" s="102">
        <v>10</v>
      </c>
      <c r="I33" s="102">
        <v>0</v>
      </c>
      <c r="J33" s="102">
        <v>10</v>
      </c>
      <c r="K33" s="127">
        <v>0</v>
      </c>
      <c r="L33" s="105">
        <v>0</v>
      </c>
      <c r="M33" s="103">
        <v>0</v>
      </c>
      <c r="N33" s="105">
        <v>739</v>
      </c>
      <c r="O33" s="103">
        <v>0.11127819548872199</v>
      </c>
      <c r="P33" s="105">
        <v>578</v>
      </c>
      <c r="Q33" s="105">
        <v>1317</v>
      </c>
      <c r="R33" s="103">
        <v>6.7260940032414909E-2</v>
      </c>
      <c r="S33" s="109">
        <v>0</v>
      </c>
      <c r="T33" s="101" t="s">
        <v>75</v>
      </c>
      <c r="U33" s="101" t="s">
        <v>75</v>
      </c>
      <c r="V33" s="105">
        <v>663</v>
      </c>
      <c r="W33" s="105">
        <v>665</v>
      </c>
      <c r="X33" s="105">
        <v>2</v>
      </c>
      <c r="Y33" s="105">
        <v>0</v>
      </c>
      <c r="Z33" s="105">
        <v>0</v>
      </c>
      <c r="AA33" s="105">
        <v>0</v>
      </c>
      <c r="AB33" s="105">
        <v>0</v>
      </c>
      <c r="AC33" s="105">
        <v>569</v>
      </c>
      <c r="AD33" s="105">
        <v>665</v>
      </c>
      <c r="AE33" s="105">
        <v>1234</v>
      </c>
      <c r="AF33" s="101" t="s">
        <v>161</v>
      </c>
      <c r="AG33" s="101" t="s">
        <v>137</v>
      </c>
      <c r="AH33" s="105">
        <v>4032</v>
      </c>
      <c r="AI33" s="105">
        <v>6</v>
      </c>
    </row>
    <row r="34" spans="1:35" x14ac:dyDescent="0.2">
      <c r="A34" s="108"/>
      <c r="B34" s="101" t="s">
        <v>162</v>
      </c>
      <c r="C34" s="101" t="s">
        <v>163</v>
      </c>
      <c r="D34" s="102">
        <v>717</v>
      </c>
      <c r="E34" s="102">
        <v>6</v>
      </c>
      <c r="F34" s="102">
        <v>723</v>
      </c>
      <c r="G34" s="103">
        <v>-4.7430830039525695E-2</v>
      </c>
      <c r="H34" s="102">
        <v>0</v>
      </c>
      <c r="I34" s="102">
        <v>0</v>
      </c>
      <c r="J34" s="102">
        <v>0</v>
      </c>
      <c r="K34" s="127">
        <v>0</v>
      </c>
      <c r="L34" s="105">
        <v>0</v>
      </c>
      <c r="M34" s="103">
        <v>0</v>
      </c>
      <c r="N34" s="105">
        <v>723</v>
      </c>
      <c r="O34" s="103">
        <v>-4.7430830039525695E-2</v>
      </c>
      <c r="P34" s="105">
        <v>873</v>
      </c>
      <c r="Q34" s="105">
        <v>1596</v>
      </c>
      <c r="R34" s="103">
        <v>4.3137254901960798E-2</v>
      </c>
      <c r="S34" s="109">
        <v>0</v>
      </c>
      <c r="T34" s="101" t="s">
        <v>75</v>
      </c>
      <c r="U34" s="101" t="s">
        <v>75</v>
      </c>
      <c r="V34" s="105">
        <v>755</v>
      </c>
      <c r="W34" s="105">
        <v>759</v>
      </c>
      <c r="X34" s="105">
        <v>4</v>
      </c>
      <c r="Y34" s="105">
        <v>0</v>
      </c>
      <c r="Z34" s="105">
        <v>0</v>
      </c>
      <c r="AA34" s="105">
        <v>0</v>
      </c>
      <c r="AB34" s="105">
        <v>0</v>
      </c>
      <c r="AC34" s="105">
        <v>771</v>
      </c>
      <c r="AD34" s="105">
        <v>759</v>
      </c>
      <c r="AE34" s="105">
        <v>1530</v>
      </c>
      <c r="AF34" s="101" t="s">
        <v>164</v>
      </c>
      <c r="AG34" s="101" t="s">
        <v>137</v>
      </c>
      <c r="AH34" s="105">
        <v>4032</v>
      </c>
      <c r="AI34" s="105">
        <v>6</v>
      </c>
    </row>
    <row r="35" spans="1:35" x14ac:dyDescent="0.2">
      <c r="A35" s="108"/>
      <c r="B35" s="101" t="s">
        <v>165</v>
      </c>
      <c r="C35" s="101" t="s">
        <v>166</v>
      </c>
      <c r="D35" s="102">
        <v>9163</v>
      </c>
      <c r="E35" s="102">
        <v>76</v>
      </c>
      <c r="F35" s="102">
        <v>9239</v>
      </c>
      <c r="G35" s="103">
        <v>-9.4349737321754012E-3</v>
      </c>
      <c r="H35" s="102">
        <v>0</v>
      </c>
      <c r="I35" s="102">
        <v>0</v>
      </c>
      <c r="J35" s="102">
        <v>0</v>
      </c>
      <c r="K35" s="127">
        <v>0</v>
      </c>
      <c r="L35" s="105">
        <v>0</v>
      </c>
      <c r="M35" s="103">
        <v>0</v>
      </c>
      <c r="N35" s="105">
        <v>9239</v>
      </c>
      <c r="O35" s="103">
        <v>-9.4349737321754012E-3</v>
      </c>
      <c r="P35" s="105">
        <v>501</v>
      </c>
      <c r="Q35" s="105">
        <v>9740</v>
      </c>
      <c r="R35" s="103">
        <v>-5.0056185514352801E-3</v>
      </c>
      <c r="S35" s="109">
        <v>0</v>
      </c>
      <c r="T35" s="101" t="s">
        <v>75</v>
      </c>
      <c r="U35" s="101" t="s">
        <v>75</v>
      </c>
      <c r="V35" s="105">
        <v>9259</v>
      </c>
      <c r="W35" s="105">
        <v>9327</v>
      </c>
      <c r="X35" s="105">
        <v>68</v>
      </c>
      <c r="Y35" s="105">
        <v>0</v>
      </c>
      <c r="Z35" s="105">
        <v>0</v>
      </c>
      <c r="AA35" s="105">
        <v>0</v>
      </c>
      <c r="AB35" s="105">
        <v>0</v>
      </c>
      <c r="AC35" s="105">
        <v>462</v>
      </c>
      <c r="AD35" s="105">
        <v>9327</v>
      </c>
      <c r="AE35" s="105">
        <v>9789</v>
      </c>
      <c r="AF35" s="101" t="s">
        <v>167</v>
      </c>
      <c r="AG35" s="101" t="s">
        <v>137</v>
      </c>
      <c r="AH35" s="105">
        <v>4032</v>
      </c>
      <c r="AI35" s="105">
        <v>6</v>
      </c>
    </row>
    <row r="36" spans="1:35" x14ac:dyDescent="0.2">
      <c r="A36" s="108"/>
      <c r="B36" s="101" t="s">
        <v>168</v>
      </c>
      <c r="C36" s="101" t="s">
        <v>169</v>
      </c>
      <c r="D36" s="102">
        <v>1243</v>
      </c>
      <c r="E36" s="102">
        <v>12</v>
      </c>
      <c r="F36" s="102">
        <v>1255</v>
      </c>
      <c r="G36" s="103">
        <v>0.11160318866253301</v>
      </c>
      <c r="H36" s="102">
        <v>0</v>
      </c>
      <c r="I36" s="102">
        <v>0</v>
      </c>
      <c r="J36" s="102">
        <v>0</v>
      </c>
      <c r="K36" s="127">
        <v>0</v>
      </c>
      <c r="L36" s="105">
        <v>0</v>
      </c>
      <c r="M36" s="103">
        <v>0</v>
      </c>
      <c r="N36" s="105">
        <v>1255</v>
      </c>
      <c r="O36" s="103">
        <v>0.11160318866253301</v>
      </c>
      <c r="P36" s="105">
        <v>882</v>
      </c>
      <c r="Q36" s="105">
        <v>2137</v>
      </c>
      <c r="R36" s="103">
        <v>0.141559829059829</v>
      </c>
      <c r="S36" s="109">
        <v>0</v>
      </c>
      <c r="T36" s="101" t="s">
        <v>75</v>
      </c>
      <c r="U36" s="101" t="s">
        <v>75</v>
      </c>
      <c r="V36" s="105">
        <v>1117</v>
      </c>
      <c r="W36" s="105">
        <v>1129</v>
      </c>
      <c r="X36" s="105">
        <v>12</v>
      </c>
      <c r="Y36" s="105">
        <v>0</v>
      </c>
      <c r="Z36" s="105">
        <v>0</v>
      </c>
      <c r="AA36" s="105">
        <v>0</v>
      </c>
      <c r="AB36" s="105">
        <v>0</v>
      </c>
      <c r="AC36" s="105">
        <v>743</v>
      </c>
      <c r="AD36" s="105">
        <v>1129</v>
      </c>
      <c r="AE36" s="105">
        <v>1872</v>
      </c>
      <c r="AF36" s="101" t="s">
        <v>170</v>
      </c>
      <c r="AG36" s="101" t="s">
        <v>137</v>
      </c>
      <c r="AH36" s="105">
        <v>4032</v>
      </c>
      <c r="AI36" s="105">
        <v>6</v>
      </c>
    </row>
    <row r="37" spans="1:35" x14ac:dyDescent="0.2">
      <c r="A37" s="108"/>
      <c r="B37" s="101" t="s">
        <v>171</v>
      </c>
      <c r="C37" s="101" t="s">
        <v>172</v>
      </c>
      <c r="D37" s="102">
        <v>8839</v>
      </c>
      <c r="E37" s="102">
        <v>110</v>
      </c>
      <c r="F37" s="102">
        <v>8949</v>
      </c>
      <c r="G37" s="103">
        <v>-8.3376011471883602E-2</v>
      </c>
      <c r="H37" s="102">
        <v>0</v>
      </c>
      <c r="I37" s="102">
        <v>0</v>
      </c>
      <c r="J37" s="102">
        <v>0</v>
      </c>
      <c r="K37" s="127">
        <v>0</v>
      </c>
      <c r="L37" s="105">
        <v>0</v>
      </c>
      <c r="M37" s="103">
        <v>0</v>
      </c>
      <c r="N37" s="105">
        <v>8949</v>
      </c>
      <c r="O37" s="103">
        <v>-8.3376011471883602E-2</v>
      </c>
      <c r="P37" s="105">
        <v>1205</v>
      </c>
      <c r="Q37" s="105">
        <v>10154</v>
      </c>
      <c r="R37" s="103">
        <v>-9.3473796982412302E-2</v>
      </c>
      <c r="S37" s="109">
        <v>0</v>
      </c>
      <c r="T37" s="101" t="s">
        <v>75</v>
      </c>
      <c r="U37" s="101" t="s">
        <v>75</v>
      </c>
      <c r="V37" s="105">
        <v>9595</v>
      </c>
      <c r="W37" s="105">
        <v>9763</v>
      </c>
      <c r="X37" s="105">
        <v>168</v>
      </c>
      <c r="Y37" s="105">
        <v>0</v>
      </c>
      <c r="Z37" s="105">
        <v>0</v>
      </c>
      <c r="AA37" s="105">
        <v>0</v>
      </c>
      <c r="AB37" s="105">
        <v>0</v>
      </c>
      <c r="AC37" s="105">
        <v>1438</v>
      </c>
      <c r="AD37" s="105">
        <v>9763</v>
      </c>
      <c r="AE37" s="105">
        <v>11201</v>
      </c>
      <c r="AF37" s="101" t="s">
        <v>173</v>
      </c>
      <c r="AG37" s="101" t="s">
        <v>137</v>
      </c>
      <c r="AH37" s="105">
        <v>4032</v>
      </c>
      <c r="AI37" s="105">
        <v>6</v>
      </c>
    </row>
    <row r="38" spans="1:35" x14ac:dyDescent="0.2">
      <c r="A38" s="108"/>
      <c r="B38" s="101" t="s">
        <v>174</v>
      </c>
      <c r="C38" s="101" t="s">
        <v>175</v>
      </c>
      <c r="D38" s="102">
        <v>5061</v>
      </c>
      <c r="E38" s="102">
        <v>32</v>
      </c>
      <c r="F38" s="102">
        <v>5093</v>
      </c>
      <c r="G38" s="103">
        <v>-1.35580089095487E-2</v>
      </c>
      <c r="H38" s="102">
        <v>0</v>
      </c>
      <c r="I38" s="102">
        <v>0</v>
      </c>
      <c r="J38" s="102">
        <v>0</v>
      </c>
      <c r="K38" s="127">
        <v>0</v>
      </c>
      <c r="L38" s="105">
        <v>0</v>
      </c>
      <c r="M38" s="103">
        <v>0</v>
      </c>
      <c r="N38" s="105">
        <v>5093</v>
      </c>
      <c r="O38" s="103">
        <v>-1.35580089095487E-2</v>
      </c>
      <c r="P38" s="105">
        <v>2090</v>
      </c>
      <c r="Q38" s="105">
        <v>7183</v>
      </c>
      <c r="R38" s="103">
        <v>-6.6658004158004186E-2</v>
      </c>
      <c r="S38" s="109">
        <v>0</v>
      </c>
      <c r="T38" s="101" t="s">
        <v>75</v>
      </c>
      <c r="U38" s="101" t="s">
        <v>75</v>
      </c>
      <c r="V38" s="105">
        <v>5137</v>
      </c>
      <c r="W38" s="105">
        <v>5163</v>
      </c>
      <c r="X38" s="105">
        <v>26</v>
      </c>
      <c r="Y38" s="105">
        <v>0</v>
      </c>
      <c r="Z38" s="105">
        <v>0</v>
      </c>
      <c r="AA38" s="105">
        <v>0</v>
      </c>
      <c r="AB38" s="105">
        <v>0</v>
      </c>
      <c r="AC38" s="105">
        <v>2533</v>
      </c>
      <c r="AD38" s="105">
        <v>5163</v>
      </c>
      <c r="AE38" s="105">
        <v>7696</v>
      </c>
      <c r="AF38" s="101" t="s">
        <v>176</v>
      </c>
      <c r="AG38" s="101" t="s">
        <v>137</v>
      </c>
      <c r="AH38" s="105">
        <v>4032</v>
      </c>
      <c r="AI38" s="105">
        <v>6</v>
      </c>
    </row>
    <row r="39" spans="1:35" x14ac:dyDescent="0.2">
      <c r="A39" s="108"/>
      <c r="B39" s="101" t="s">
        <v>177</v>
      </c>
      <c r="C39" s="101" t="s">
        <v>178</v>
      </c>
      <c r="D39" s="102">
        <v>2298</v>
      </c>
      <c r="E39" s="102">
        <v>20</v>
      </c>
      <c r="F39" s="102">
        <v>2318</v>
      </c>
      <c r="G39" s="103">
        <v>-8.3432186635033614E-2</v>
      </c>
      <c r="H39" s="102">
        <v>0</v>
      </c>
      <c r="I39" s="102">
        <v>0</v>
      </c>
      <c r="J39" s="102">
        <v>0</v>
      </c>
      <c r="K39" s="127">
        <v>0</v>
      </c>
      <c r="L39" s="105">
        <v>0</v>
      </c>
      <c r="M39" s="103">
        <v>0</v>
      </c>
      <c r="N39" s="105">
        <v>2318</v>
      </c>
      <c r="O39" s="103">
        <v>-8.3432186635033614E-2</v>
      </c>
      <c r="P39" s="105">
        <v>1467</v>
      </c>
      <c r="Q39" s="105">
        <v>3785</v>
      </c>
      <c r="R39" s="103">
        <v>-6.2190287413280497E-2</v>
      </c>
      <c r="S39" s="109">
        <v>0</v>
      </c>
      <c r="T39" s="101" t="s">
        <v>75</v>
      </c>
      <c r="U39" s="101" t="s">
        <v>75</v>
      </c>
      <c r="V39" s="105">
        <v>2505</v>
      </c>
      <c r="W39" s="105">
        <v>2529</v>
      </c>
      <c r="X39" s="105">
        <v>24</v>
      </c>
      <c r="Y39" s="105">
        <v>0</v>
      </c>
      <c r="Z39" s="105">
        <v>0</v>
      </c>
      <c r="AA39" s="105">
        <v>0</v>
      </c>
      <c r="AB39" s="105">
        <v>0</v>
      </c>
      <c r="AC39" s="105">
        <v>1507</v>
      </c>
      <c r="AD39" s="105">
        <v>2529</v>
      </c>
      <c r="AE39" s="105">
        <v>4036</v>
      </c>
      <c r="AF39" s="101" t="s">
        <v>179</v>
      </c>
      <c r="AG39" s="101" t="s">
        <v>137</v>
      </c>
      <c r="AH39" s="105">
        <v>4032</v>
      </c>
      <c r="AI39" s="105">
        <v>6</v>
      </c>
    </row>
    <row r="40" spans="1:35" x14ac:dyDescent="0.2">
      <c r="A40" s="108"/>
      <c r="B40" s="101" t="s">
        <v>180</v>
      </c>
      <c r="C40" s="101" t="s">
        <v>181</v>
      </c>
      <c r="D40" s="102">
        <v>2248</v>
      </c>
      <c r="E40" s="102">
        <v>0</v>
      </c>
      <c r="F40" s="102">
        <v>2248</v>
      </c>
      <c r="G40" s="103">
        <v>-0.14622104063805499</v>
      </c>
      <c r="H40" s="102">
        <v>0</v>
      </c>
      <c r="I40" s="102">
        <v>0</v>
      </c>
      <c r="J40" s="102">
        <v>0</v>
      </c>
      <c r="K40" s="127">
        <v>0</v>
      </c>
      <c r="L40" s="105">
        <v>0</v>
      </c>
      <c r="M40" s="103">
        <v>0</v>
      </c>
      <c r="N40" s="105">
        <v>2248</v>
      </c>
      <c r="O40" s="103">
        <v>-0.14622104063805499</v>
      </c>
      <c r="P40" s="105">
        <v>0</v>
      </c>
      <c r="Q40" s="105">
        <v>2248</v>
      </c>
      <c r="R40" s="103">
        <v>-0.14622104063805499</v>
      </c>
      <c r="S40" s="109">
        <v>0</v>
      </c>
      <c r="T40" s="101" t="s">
        <v>75</v>
      </c>
      <c r="U40" s="101" t="s">
        <v>75</v>
      </c>
      <c r="V40" s="105">
        <v>2633</v>
      </c>
      <c r="W40" s="105">
        <v>2633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2633</v>
      </c>
      <c r="AE40" s="105">
        <v>2633</v>
      </c>
      <c r="AF40" s="101" t="s">
        <v>182</v>
      </c>
      <c r="AG40" s="101" t="s">
        <v>137</v>
      </c>
      <c r="AH40" s="105">
        <v>4032</v>
      </c>
      <c r="AI40" s="105">
        <v>6</v>
      </c>
    </row>
    <row r="41" spans="1:35" x14ac:dyDescent="0.2">
      <c r="A41" s="108"/>
      <c r="B41" s="101" t="s">
        <v>183</v>
      </c>
      <c r="C41" s="101" t="s">
        <v>184</v>
      </c>
      <c r="D41" s="102">
        <v>1945</v>
      </c>
      <c r="E41" s="102">
        <v>0</v>
      </c>
      <c r="F41" s="102">
        <v>1945</v>
      </c>
      <c r="G41" s="103">
        <v>-0.182085786375105</v>
      </c>
      <c r="H41" s="102">
        <v>12</v>
      </c>
      <c r="I41" s="102">
        <v>0</v>
      </c>
      <c r="J41" s="102">
        <v>12</v>
      </c>
      <c r="K41" s="127">
        <v>0</v>
      </c>
      <c r="L41" s="105">
        <v>0</v>
      </c>
      <c r="M41" s="103">
        <v>0</v>
      </c>
      <c r="N41" s="105">
        <v>1957</v>
      </c>
      <c r="O41" s="103">
        <v>-0.17703952901598</v>
      </c>
      <c r="P41" s="105">
        <v>0</v>
      </c>
      <c r="Q41" s="105">
        <v>1957</v>
      </c>
      <c r="R41" s="103">
        <v>-0.17703952901598</v>
      </c>
      <c r="S41" s="109">
        <v>0</v>
      </c>
      <c r="T41" s="101" t="s">
        <v>75</v>
      </c>
      <c r="U41" s="101" t="s">
        <v>75</v>
      </c>
      <c r="V41" s="105">
        <v>2378</v>
      </c>
      <c r="W41" s="105">
        <v>2378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2378</v>
      </c>
      <c r="AE41" s="105">
        <v>2378</v>
      </c>
      <c r="AF41" s="101" t="s">
        <v>185</v>
      </c>
      <c r="AG41" s="101" t="s">
        <v>137</v>
      </c>
      <c r="AH41" s="105">
        <v>4032</v>
      </c>
      <c r="AI41" s="105">
        <v>6</v>
      </c>
    </row>
    <row r="42" spans="1:35" x14ac:dyDescent="0.2">
      <c r="A42" s="108"/>
      <c r="B42" s="101" t="s">
        <v>186</v>
      </c>
      <c r="C42" s="101" t="s">
        <v>187</v>
      </c>
      <c r="D42" s="102">
        <v>2841</v>
      </c>
      <c r="E42" s="102">
        <v>16</v>
      </c>
      <c r="F42" s="102">
        <v>2857</v>
      </c>
      <c r="G42" s="103">
        <v>-1.2785072563925401E-2</v>
      </c>
      <c r="H42" s="102">
        <v>0</v>
      </c>
      <c r="I42" s="102">
        <v>0</v>
      </c>
      <c r="J42" s="102">
        <v>0</v>
      </c>
      <c r="K42" s="127">
        <v>0</v>
      </c>
      <c r="L42" s="105">
        <v>0</v>
      </c>
      <c r="M42" s="103">
        <v>0</v>
      </c>
      <c r="N42" s="105">
        <v>2857</v>
      </c>
      <c r="O42" s="103">
        <v>-1.2785072563925401E-2</v>
      </c>
      <c r="P42" s="105">
        <v>1273</v>
      </c>
      <c r="Q42" s="105">
        <v>4130</v>
      </c>
      <c r="R42" s="103">
        <v>-3.7744641192917101E-2</v>
      </c>
      <c r="S42" s="109">
        <v>0</v>
      </c>
      <c r="T42" s="101" t="s">
        <v>75</v>
      </c>
      <c r="U42" s="101" t="s">
        <v>75</v>
      </c>
      <c r="V42" s="105">
        <v>2882</v>
      </c>
      <c r="W42" s="105">
        <v>2894</v>
      </c>
      <c r="X42" s="105">
        <v>12</v>
      </c>
      <c r="Y42" s="105">
        <v>0</v>
      </c>
      <c r="Z42" s="105">
        <v>0</v>
      </c>
      <c r="AA42" s="105">
        <v>0</v>
      </c>
      <c r="AB42" s="105">
        <v>0</v>
      </c>
      <c r="AC42" s="105">
        <v>1398</v>
      </c>
      <c r="AD42" s="105">
        <v>2894</v>
      </c>
      <c r="AE42" s="105">
        <v>4292</v>
      </c>
      <c r="AF42" s="101" t="s">
        <v>188</v>
      </c>
      <c r="AG42" s="101" t="s">
        <v>137</v>
      </c>
      <c r="AH42" s="105">
        <v>4032</v>
      </c>
      <c r="AI42" s="105">
        <v>6</v>
      </c>
    </row>
    <row r="43" spans="1:35" x14ac:dyDescent="0.2">
      <c r="A43" s="108"/>
      <c r="B43" s="101" t="s">
        <v>189</v>
      </c>
      <c r="C43" s="101" t="s">
        <v>190</v>
      </c>
      <c r="D43" s="102">
        <v>966</v>
      </c>
      <c r="E43" s="102">
        <v>0</v>
      </c>
      <c r="F43" s="102">
        <v>966</v>
      </c>
      <c r="G43" s="103">
        <v>6.5049614112458701E-2</v>
      </c>
      <c r="H43" s="102">
        <v>0</v>
      </c>
      <c r="I43" s="102">
        <v>0</v>
      </c>
      <c r="J43" s="102">
        <v>0</v>
      </c>
      <c r="K43" s="127">
        <v>0</v>
      </c>
      <c r="L43" s="105">
        <v>0</v>
      </c>
      <c r="M43" s="103">
        <v>0</v>
      </c>
      <c r="N43" s="105">
        <v>966</v>
      </c>
      <c r="O43" s="103">
        <v>6.5049614112458701E-2</v>
      </c>
      <c r="P43" s="105">
        <v>548</v>
      </c>
      <c r="Q43" s="105">
        <v>1514</v>
      </c>
      <c r="R43" s="103">
        <v>2.8532608695652203E-2</v>
      </c>
      <c r="S43" s="109">
        <v>0</v>
      </c>
      <c r="T43" s="101" t="s">
        <v>75</v>
      </c>
      <c r="U43" s="101" t="s">
        <v>75</v>
      </c>
      <c r="V43" s="105">
        <v>907</v>
      </c>
      <c r="W43" s="105">
        <v>907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565</v>
      </c>
      <c r="AD43" s="105">
        <v>907</v>
      </c>
      <c r="AE43" s="105">
        <v>1472</v>
      </c>
      <c r="AF43" s="101" t="s">
        <v>191</v>
      </c>
      <c r="AG43" s="101" t="s">
        <v>137</v>
      </c>
      <c r="AH43" s="105">
        <v>4032</v>
      </c>
      <c r="AI43" s="105">
        <v>6</v>
      </c>
    </row>
    <row r="44" spans="1:35" x14ac:dyDescent="0.2">
      <c r="A44" s="108"/>
      <c r="B44" s="101" t="s">
        <v>192</v>
      </c>
      <c r="C44" s="101" t="s">
        <v>193</v>
      </c>
      <c r="D44" s="102">
        <v>2778</v>
      </c>
      <c r="E44" s="102">
        <v>2</v>
      </c>
      <c r="F44" s="102">
        <v>2780</v>
      </c>
      <c r="G44" s="103">
        <v>-4.6312178387650095E-2</v>
      </c>
      <c r="H44" s="102">
        <v>0</v>
      </c>
      <c r="I44" s="102">
        <v>0</v>
      </c>
      <c r="J44" s="102">
        <v>0</v>
      </c>
      <c r="K44" s="127">
        <v>0</v>
      </c>
      <c r="L44" s="105">
        <v>0</v>
      </c>
      <c r="M44" s="103">
        <v>0</v>
      </c>
      <c r="N44" s="105">
        <v>2780</v>
      </c>
      <c r="O44" s="103">
        <v>-4.6312178387650095E-2</v>
      </c>
      <c r="P44" s="105">
        <v>516</v>
      </c>
      <c r="Q44" s="105">
        <v>3296</v>
      </c>
      <c r="R44" s="103">
        <v>-3.4846266471449498E-2</v>
      </c>
      <c r="S44" s="109">
        <v>0</v>
      </c>
      <c r="T44" s="101" t="s">
        <v>75</v>
      </c>
      <c r="U44" s="101" t="s">
        <v>75</v>
      </c>
      <c r="V44" s="105">
        <v>2911</v>
      </c>
      <c r="W44" s="105">
        <v>2915</v>
      </c>
      <c r="X44" s="105">
        <v>4</v>
      </c>
      <c r="Y44" s="105">
        <v>0</v>
      </c>
      <c r="Z44" s="105">
        <v>0</v>
      </c>
      <c r="AA44" s="105">
        <v>0</v>
      </c>
      <c r="AB44" s="105">
        <v>0</v>
      </c>
      <c r="AC44" s="105">
        <v>500</v>
      </c>
      <c r="AD44" s="105">
        <v>2915</v>
      </c>
      <c r="AE44" s="105">
        <v>3415</v>
      </c>
      <c r="AF44" s="101" t="s">
        <v>194</v>
      </c>
      <c r="AG44" s="101" t="s">
        <v>137</v>
      </c>
      <c r="AH44" s="105">
        <v>4032</v>
      </c>
      <c r="AI44" s="105">
        <v>6</v>
      </c>
    </row>
    <row r="45" spans="1:35" x14ac:dyDescent="0.2">
      <c r="A45" s="108"/>
      <c r="B45" s="101" t="s">
        <v>195</v>
      </c>
      <c r="C45" s="101" t="s">
        <v>196</v>
      </c>
      <c r="D45" s="102">
        <v>5724</v>
      </c>
      <c r="E45" s="102">
        <v>44</v>
      </c>
      <c r="F45" s="102">
        <v>5768</v>
      </c>
      <c r="G45" s="103">
        <v>-0.10545905707196</v>
      </c>
      <c r="H45" s="102">
        <v>0</v>
      </c>
      <c r="I45" s="102">
        <v>0</v>
      </c>
      <c r="J45" s="102">
        <v>0</v>
      </c>
      <c r="K45" s="127">
        <v>0</v>
      </c>
      <c r="L45" s="105">
        <v>0</v>
      </c>
      <c r="M45" s="103">
        <v>0</v>
      </c>
      <c r="N45" s="105">
        <v>5768</v>
      </c>
      <c r="O45" s="103">
        <v>-0.10545905707196</v>
      </c>
      <c r="P45" s="105">
        <v>2132</v>
      </c>
      <c r="Q45" s="105">
        <v>7900</v>
      </c>
      <c r="R45" s="103">
        <v>-0.10694099027809201</v>
      </c>
      <c r="S45" s="109">
        <v>0</v>
      </c>
      <c r="T45" s="101" t="s">
        <v>75</v>
      </c>
      <c r="U45" s="101" t="s">
        <v>75</v>
      </c>
      <c r="V45" s="105">
        <v>6340</v>
      </c>
      <c r="W45" s="105">
        <v>6448</v>
      </c>
      <c r="X45" s="105">
        <v>108</v>
      </c>
      <c r="Y45" s="105">
        <v>0</v>
      </c>
      <c r="Z45" s="105">
        <v>0</v>
      </c>
      <c r="AA45" s="105">
        <v>0</v>
      </c>
      <c r="AB45" s="105">
        <v>0</v>
      </c>
      <c r="AC45" s="105">
        <v>2398</v>
      </c>
      <c r="AD45" s="105">
        <v>6448</v>
      </c>
      <c r="AE45" s="105">
        <v>8846</v>
      </c>
      <c r="AF45" s="101" t="s">
        <v>197</v>
      </c>
      <c r="AG45" s="101" t="s">
        <v>137</v>
      </c>
      <c r="AH45" s="105">
        <v>4032</v>
      </c>
      <c r="AI45" s="105">
        <v>6</v>
      </c>
    </row>
    <row r="46" spans="1:35" x14ac:dyDescent="0.2">
      <c r="A46" s="108"/>
      <c r="B46" s="101" t="s">
        <v>198</v>
      </c>
      <c r="C46" s="101" t="s">
        <v>199</v>
      </c>
      <c r="D46" s="102">
        <v>4873</v>
      </c>
      <c r="E46" s="102">
        <v>928</v>
      </c>
      <c r="F46" s="102">
        <v>5801</v>
      </c>
      <c r="G46" s="103">
        <v>-2.3071741327046102E-2</v>
      </c>
      <c r="H46" s="102">
        <v>0</v>
      </c>
      <c r="I46" s="102">
        <v>0</v>
      </c>
      <c r="J46" s="102">
        <v>0</v>
      </c>
      <c r="K46" s="127">
        <v>0</v>
      </c>
      <c r="L46" s="105">
        <v>0</v>
      </c>
      <c r="M46" s="103">
        <v>0</v>
      </c>
      <c r="N46" s="105">
        <v>5801</v>
      </c>
      <c r="O46" s="103">
        <v>-2.3071741327046102E-2</v>
      </c>
      <c r="P46" s="105">
        <v>1622</v>
      </c>
      <c r="Q46" s="105">
        <v>7423</v>
      </c>
      <c r="R46" s="103">
        <v>-2.3931623931623902E-2</v>
      </c>
      <c r="S46" s="109">
        <v>0</v>
      </c>
      <c r="T46" s="101" t="s">
        <v>75</v>
      </c>
      <c r="U46" s="101" t="s">
        <v>75</v>
      </c>
      <c r="V46" s="105">
        <v>4892</v>
      </c>
      <c r="W46" s="105">
        <v>5938</v>
      </c>
      <c r="X46" s="105">
        <v>1046</v>
      </c>
      <c r="Y46" s="105">
        <v>0</v>
      </c>
      <c r="Z46" s="105">
        <v>0</v>
      </c>
      <c r="AA46" s="105">
        <v>0</v>
      </c>
      <c r="AB46" s="105">
        <v>0</v>
      </c>
      <c r="AC46" s="105">
        <v>1667</v>
      </c>
      <c r="AD46" s="105">
        <v>5938</v>
      </c>
      <c r="AE46" s="105">
        <v>7605</v>
      </c>
      <c r="AF46" s="101" t="s">
        <v>200</v>
      </c>
      <c r="AG46" s="101" t="s">
        <v>137</v>
      </c>
      <c r="AH46" s="105">
        <v>4032</v>
      </c>
      <c r="AI46" s="105">
        <v>6</v>
      </c>
    </row>
    <row r="47" spans="1:35" x14ac:dyDescent="0.2">
      <c r="A47" s="108"/>
      <c r="B47" s="101" t="s">
        <v>201</v>
      </c>
      <c r="C47" s="101" t="s">
        <v>202</v>
      </c>
      <c r="D47" s="102">
        <v>7557</v>
      </c>
      <c r="E47" s="102">
        <v>140</v>
      </c>
      <c r="F47" s="102">
        <v>7697</v>
      </c>
      <c r="G47" s="103">
        <v>-0.161181342632956</v>
      </c>
      <c r="H47" s="102">
        <v>0</v>
      </c>
      <c r="I47" s="102">
        <v>0</v>
      </c>
      <c r="J47" s="102">
        <v>0</v>
      </c>
      <c r="K47" s="127">
        <v>0</v>
      </c>
      <c r="L47" s="105">
        <v>0</v>
      </c>
      <c r="M47" s="103">
        <v>0</v>
      </c>
      <c r="N47" s="105">
        <v>7697</v>
      </c>
      <c r="O47" s="103">
        <v>-0.161181342632956</v>
      </c>
      <c r="P47" s="105">
        <v>991</v>
      </c>
      <c r="Q47" s="105">
        <v>8688</v>
      </c>
      <c r="R47" s="103">
        <v>-0.16653875671527202</v>
      </c>
      <c r="S47" s="109">
        <v>0</v>
      </c>
      <c r="T47" s="101" t="s">
        <v>75</v>
      </c>
      <c r="U47" s="101" t="s">
        <v>75</v>
      </c>
      <c r="V47" s="105">
        <v>9074</v>
      </c>
      <c r="W47" s="105">
        <v>9176</v>
      </c>
      <c r="X47" s="105">
        <v>102</v>
      </c>
      <c r="Y47" s="105">
        <v>0</v>
      </c>
      <c r="Z47" s="105">
        <v>0</v>
      </c>
      <c r="AA47" s="105">
        <v>0</v>
      </c>
      <c r="AB47" s="105">
        <v>0</v>
      </c>
      <c r="AC47" s="105">
        <v>1248</v>
      </c>
      <c r="AD47" s="105">
        <v>9176</v>
      </c>
      <c r="AE47" s="105">
        <v>10424</v>
      </c>
      <c r="AF47" s="101" t="s">
        <v>203</v>
      </c>
      <c r="AG47" s="101" t="s">
        <v>137</v>
      </c>
      <c r="AH47" s="105">
        <v>4032</v>
      </c>
      <c r="AI47" s="105">
        <v>6</v>
      </c>
    </row>
    <row r="48" spans="1:35" x14ac:dyDescent="0.2">
      <c r="A48" s="108"/>
      <c r="B48" s="101" t="s">
        <v>204</v>
      </c>
      <c r="C48" s="101" t="s">
        <v>205</v>
      </c>
      <c r="D48" s="102">
        <v>6920</v>
      </c>
      <c r="E48" s="102">
        <v>6</v>
      </c>
      <c r="F48" s="102">
        <v>6926</v>
      </c>
      <c r="G48" s="103">
        <v>-0.103314344899016</v>
      </c>
      <c r="H48" s="102">
        <v>0</v>
      </c>
      <c r="I48" s="102">
        <v>0</v>
      </c>
      <c r="J48" s="102">
        <v>0</v>
      </c>
      <c r="K48" s="127">
        <v>0</v>
      </c>
      <c r="L48" s="105">
        <v>0</v>
      </c>
      <c r="M48" s="103">
        <v>0</v>
      </c>
      <c r="N48" s="105">
        <v>6926</v>
      </c>
      <c r="O48" s="103">
        <v>-0.103314344899016</v>
      </c>
      <c r="P48" s="105">
        <v>232</v>
      </c>
      <c r="Q48" s="105">
        <v>7158</v>
      </c>
      <c r="R48" s="103">
        <v>-0.110917898397715</v>
      </c>
      <c r="S48" s="109">
        <v>0</v>
      </c>
      <c r="T48" s="101" t="s">
        <v>75</v>
      </c>
      <c r="U48" s="101" t="s">
        <v>75</v>
      </c>
      <c r="V48" s="105">
        <v>7712</v>
      </c>
      <c r="W48" s="105">
        <v>7724</v>
      </c>
      <c r="X48" s="105">
        <v>12</v>
      </c>
      <c r="Y48" s="105">
        <v>0</v>
      </c>
      <c r="Z48" s="105">
        <v>0</v>
      </c>
      <c r="AA48" s="105">
        <v>0</v>
      </c>
      <c r="AB48" s="105">
        <v>0</v>
      </c>
      <c r="AC48" s="105">
        <v>327</v>
      </c>
      <c r="AD48" s="105">
        <v>7724</v>
      </c>
      <c r="AE48" s="105">
        <v>8051</v>
      </c>
      <c r="AF48" s="101" t="s">
        <v>206</v>
      </c>
      <c r="AG48" s="101" t="s">
        <v>137</v>
      </c>
      <c r="AH48" s="105">
        <v>4032</v>
      </c>
      <c r="AI48" s="105">
        <v>6</v>
      </c>
    </row>
    <row r="49" spans="1:35" x14ac:dyDescent="0.2">
      <c r="A49" s="108"/>
      <c r="B49" s="101" t="s">
        <v>207</v>
      </c>
      <c r="C49" s="101" t="s">
        <v>208</v>
      </c>
      <c r="D49" s="102">
        <v>1014</v>
      </c>
      <c r="E49" s="102">
        <v>42</v>
      </c>
      <c r="F49" s="102">
        <v>1056</v>
      </c>
      <c r="G49" s="103">
        <v>-9.589041095890409E-2</v>
      </c>
      <c r="H49" s="102">
        <v>0</v>
      </c>
      <c r="I49" s="102">
        <v>0</v>
      </c>
      <c r="J49" s="102">
        <v>0</v>
      </c>
      <c r="K49" s="127">
        <v>0</v>
      </c>
      <c r="L49" s="105">
        <v>0</v>
      </c>
      <c r="M49" s="103">
        <v>0</v>
      </c>
      <c r="N49" s="105">
        <v>1056</v>
      </c>
      <c r="O49" s="103">
        <v>-9.589041095890409E-2</v>
      </c>
      <c r="P49" s="105">
        <v>851</v>
      </c>
      <c r="Q49" s="105">
        <v>1907</v>
      </c>
      <c r="R49" s="103">
        <v>-0.12079299216228701</v>
      </c>
      <c r="S49" s="109">
        <v>0</v>
      </c>
      <c r="T49" s="101" t="s">
        <v>75</v>
      </c>
      <c r="U49" s="101" t="s">
        <v>75</v>
      </c>
      <c r="V49" s="105">
        <v>1168</v>
      </c>
      <c r="W49" s="105">
        <v>1168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1001</v>
      </c>
      <c r="AD49" s="105">
        <v>1168</v>
      </c>
      <c r="AE49" s="105">
        <v>2169</v>
      </c>
      <c r="AF49" s="101" t="s">
        <v>209</v>
      </c>
      <c r="AG49" s="101" t="s">
        <v>137</v>
      </c>
      <c r="AH49" s="105">
        <v>4032</v>
      </c>
      <c r="AI49" s="105">
        <v>6</v>
      </c>
    </row>
    <row r="50" spans="1:35" x14ac:dyDescent="0.2">
      <c r="A50" s="108"/>
      <c r="B50" s="101" t="s">
        <v>210</v>
      </c>
      <c r="C50" s="101" t="s">
        <v>211</v>
      </c>
      <c r="D50" s="102">
        <v>5372</v>
      </c>
      <c r="E50" s="102">
        <v>1386</v>
      </c>
      <c r="F50" s="102">
        <v>6758</v>
      </c>
      <c r="G50" s="103">
        <v>-2.9441332758868302E-2</v>
      </c>
      <c r="H50" s="102">
        <v>0</v>
      </c>
      <c r="I50" s="102">
        <v>0</v>
      </c>
      <c r="J50" s="102">
        <v>0</v>
      </c>
      <c r="K50" s="127">
        <v>0</v>
      </c>
      <c r="L50" s="105">
        <v>0</v>
      </c>
      <c r="M50" s="103">
        <v>0</v>
      </c>
      <c r="N50" s="105">
        <v>6758</v>
      </c>
      <c r="O50" s="103">
        <v>-2.9441332758868302E-2</v>
      </c>
      <c r="P50" s="105">
        <v>2140</v>
      </c>
      <c r="Q50" s="105">
        <v>8898</v>
      </c>
      <c r="R50" s="103">
        <v>-4.1680129240710802E-2</v>
      </c>
      <c r="S50" s="109">
        <v>0</v>
      </c>
      <c r="T50" s="101" t="s">
        <v>75</v>
      </c>
      <c r="U50" s="101" t="s">
        <v>75</v>
      </c>
      <c r="V50" s="105">
        <v>5743</v>
      </c>
      <c r="W50" s="105">
        <v>6963</v>
      </c>
      <c r="X50" s="105">
        <v>1220</v>
      </c>
      <c r="Y50" s="105">
        <v>0</v>
      </c>
      <c r="Z50" s="105">
        <v>0</v>
      </c>
      <c r="AA50" s="105">
        <v>0</v>
      </c>
      <c r="AB50" s="105">
        <v>0</v>
      </c>
      <c r="AC50" s="105">
        <v>2322</v>
      </c>
      <c r="AD50" s="105">
        <v>6963</v>
      </c>
      <c r="AE50" s="105">
        <v>9285</v>
      </c>
      <c r="AF50" s="101" t="s">
        <v>212</v>
      </c>
      <c r="AG50" s="101" t="s">
        <v>137</v>
      </c>
      <c r="AH50" s="105">
        <v>4032</v>
      </c>
      <c r="AI50" s="105">
        <v>6</v>
      </c>
    </row>
    <row r="51" spans="1:35" x14ac:dyDescent="0.2">
      <c r="A51" s="108"/>
      <c r="B51" s="101" t="s">
        <v>213</v>
      </c>
      <c r="C51" s="101" t="s">
        <v>214</v>
      </c>
      <c r="D51" s="102">
        <v>1134</v>
      </c>
      <c r="E51" s="102">
        <v>20</v>
      </c>
      <c r="F51" s="102">
        <v>1154</v>
      </c>
      <c r="G51" s="103">
        <v>-3.2690695725062897E-2</v>
      </c>
      <c r="H51" s="102">
        <v>0</v>
      </c>
      <c r="I51" s="102">
        <v>0</v>
      </c>
      <c r="J51" s="102">
        <v>0</v>
      </c>
      <c r="K51" s="127">
        <v>0</v>
      </c>
      <c r="L51" s="105">
        <v>0</v>
      </c>
      <c r="M51" s="103">
        <v>0</v>
      </c>
      <c r="N51" s="105">
        <v>1154</v>
      </c>
      <c r="O51" s="103">
        <v>-3.2690695725062897E-2</v>
      </c>
      <c r="P51" s="105">
        <v>1630</v>
      </c>
      <c r="Q51" s="105">
        <v>2784</v>
      </c>
      <c r="R51" s="103">
        <v>3.8418500559492703E-2</v>
      </c>
      <c r="S51" s="109">
        <v>0</v>
      </c>
      <c r="T51" s="101" t="s">
        <v>75</v>
      </c>
      <c r="U51" s="101" t="s">
        <v>75</v>
      </c>
      <c r="V51" s="105">
        <v>1177</v>
      </c>
      <c r="W51" s="105">
        <v>1193</v>
      </c>
      <c r="X51" s="105">
        <v>16</v>
      </c>
      <c r="Y51" s="105">
        <v>0</v>
      </c>
      <c r="Z51" s="105">
        <v>0</v>
      </c>
      <c r="AA51" s="105">
        <v>0</v>
      </c>
      <c r="AB51" s="105">
        <v>0</v>
      </c>
      <c r="AC51" s="105">
        <v>1488</v>
      </c>
      <c r="AD51" s="105">
        <v>1193</v>
      </c>
      <c r="AE51" s="105">
        <v>2681</v>
      </c>
      <c r="AF51" s="101" t="s">
        <v>215</v>
      </c>
      <c r="AG51" s="101" t="s">
        <v>137</v>
      </c>
      <c r="AH51" s="105">
        <v>4032</v>
      </c>
      <c r="AI51" s="105">
        <v>6</v>
      </c>
    </row>
    <row r="52" spans="1:35" x14ac:dyDescent="0.2">
      <c r="A52" s="108"/>
      <c r="B52" s="101" t="s">
        <v>216</v>
      </c>
      <c r="C52" s="101" t="s">
        <v>217</v>
      </c>
      <c r="D52" s="102">
        <v>690</v>
      </c>
      <c r="E52" s="102">
        <v>0</v>
      </c>
      <c r="F52" s="102">
        <v>690</v>
      </c>
      <c r="G52" s="103">
        <v>-0.21412300683371302</v>
      </c>
      <c r="H52" s="102">
        <v>0</v>
      </c>
      <c r="I52" s="102">
        <v>0</v>
      </c>
      <c r="J52" s="102">
        <v>0</v>
      </c>
      <c r="K52" s="127">
        <v>0</v>
      </c>
      <c r="L52" s="105">
        <v>0</v>
      </c>
      <c r="M52" s="103">
        <v>0</v>
      </c>
      <c r="N52" s="105">
        <v>690</v>
      </c>
      <c r="O52" s="103">
        <v>-0.21412300683371302</v>
      </c>
      <c r="P52" s="105">
        <v>0</v>
      </c>
      <c r="Q52" s="105">
        <v>690</v>
      </c>
      <c r="R52" s="103">
        <v>-0.21412300683371302</v>
      </c>
      <c r="S52" s="109">
        <v>0</v>
      </c>
      <c r="T52" s="101" t="s">
        <v>75</v>
      </c>
      <c r="U52" s="101" t="s">
        <v>75</v>
      </c>
      <c r="V52" s="105">
        <v>878</v>
      </c>
      <c r="W52" s="105">
        <v>878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878</v>
      </c>
      <c r="AE52" s="105">
        <v>878</v>
      </c>
      <c r="AF52" s="101" t="s">
        <v>218</v>
      </c>
      <c r="AG52" s="101" t="s">
        <v>137</v>
      </c>
      <c r="AH52" s="105">
        <v>4032</v>
      </c>
      <c r="AI52" s="105">
        <v>6</v>
      </c>
    </row>
    <row r="53" spans="1:35" x14ac:dyDescent="0.2">
      <c r="A53" s="110"/>
      <c r="B53" s="101" t="s">
        <v>219</v>
      </c>
      <c r="C53" s="101" t="s">
        <v>220</v>
      </c>
      <c r="D53" s="102">
        <v>8917</v>
      </c>
      <c r="E53" s="102">
        <v>50</v>
      </c>
      <c r="F53" s="102">
        <v>8967</v>
      </c>
      <c r="G53" s="103">
        <v>-0.13729074466038099</v>
      </c>
      <c r="H53" s="102">
        <v>0</v>
      </c>
      <c r="I53" s="102">
        <v>0</v>
      </c>
      <c r="J53" s="102">
        <v>0</v>
      </c>
      <c r="K53" s="127">
        <v>0</v>
      </c>
      <c r="L53" s="105">
        <v>0</v>
      </c>
      <c r="M53" s="103">
        <v>0</v>
      </c>
      <c r="N53" s="105">
        <v>8967</v>
      </c>
      <c r="O53" s="103">
        <v>-0.13729074466038099</v>
      </c>
      <c r="P53" s="105">
        <v>199</v>
      </c>
      <c r="Q53" s="105">
        <v>9166</v>
      </c>
      <c r="R53" s="103">
        <v>-0.13208976422687202</v>
      </c>
      <c r="S53" s="109">
        <v>0</v>
      </c>
      <c r="T53" s="101" t="s">
        <v>75</v>
      </c>
      <c r="U53" s="101" t="s">
        <v>75</v>
      </c>
      <c r="V53" s="105">
        <v>10336</v>
      </c>
      <c r="W53" s="105">
        <v>10394</v>
      </c>
      <c r="X53" s="105">
        <v>58</v>
      </c>
      <c r="Y53" s="105">
        <v>0</v>
      </c>
      <c r="Z53" s="105">
        <v>0</v>
      </c>
      <c r="AA53" s="105">
        <v>0</v>
      </c>
      <c r="AB53" s="105">
        <v>0</v>
      </c>
      <c r="AC53" s="105">
        <v>167</v>
      </c>
      <c r="AD53" s="105">
        <v>10394</v>
      </c>
      <c r="AE53" s="105">
        <v>10561</v>
      </c>
      <c r="AF53" s="101" t="s">
        <v>221</v>
      </c>
      <c r="AG53" s="101" t="s">
        <v>137</v>
      </c>
      <c r="AH53" s="105">
        <v>4032</v>
      </c>
      <c r="AI53" s="105">
        <v>6</v>
      </c>
    </row>
    <row r="54" spans="1:35" x14ac:dyDescent="0.2">
      <c r="A54" s="111" t="s">
        <v>89</v>
      </c>
      <c r="B54" s="111">
        <v>0</v>
      </c>
      <c r="C54" s="111">
        <v>0</v>
      </c>
      <c r="D54" s="112">
        <v>118738</v>
      </c>
      <c r="E54" s="112">
        <v>4078</v>
      </c>
      <c r="F54" s="112">
        <v>122816</v>
      </c>
      <c r="G54" s="113">
        <v>-8.3619975675816804E-2</v>
      </c>
      <c r="H54" s="112">
        <v>144</v>
      </c>
      <c r="I54" s="112">
        <v>0</v>
      </c>
      <c r="J54" s="112">
        <v>144</v>
      </c>
      <c r="K54" s="128">
        <v>-0.65133171912832899</v>
      </c>
      <c r="L54" s="129">
        <v>5980</v>
      </c>
      <c r="M54" s="113">
        <v>-8.1554292735370904E-2</v>
      </c>
      <c r="N54" s="129">
        <v>128940</v>
      </c>
      <c r="O54" s="113">
        <v>-8.518804940864301E-2</v>
      </c>
      <c r="P54" s="129">
        <v>27838</v>
      </c>
      <c r="Q54" s="129">
        <v>156778</v>
      </c>
      <c r="R54" s="113">
        <v>-7.9530776637467396E-2</v>
      </c>
      <c r="S54" s="114">
        <v>0</v>
      </c>
      <c r="T54" s="115">
        <v>0</v>
      </c>
      <c r="U54" s="115">
        <v>0</v>
      </c>
      <c r="V54" s="116">
        <v>129825</v>
      </c>
      <c r="W54" s="116">
        <v>134023</v>
      </c>
      <c r="X54" s="116">
        <v>4198</v>
      </c>
      <c r="Y54" s="116">
        <v>413</v>
      </c>
      <c r="Z54" s="116">
        <v>413</v>
      </c>
      <c r="AA54" s="116">
        <v>0</v>
      </c>
      <c r="AB54" s="116">
        <v>6511</v>
      </c>
      <c r="AC54" s="116">
        <v>29377</v>
      </c>
      <c r="AD54" s="116">
        <v>140947</v>
      </c>
      <c r="AE54" s="116">
        <v>170324</v>
      </c>
      <c r="AF54" s="115">
        <v>0</v>
      </c>
      <c r="AG54" s="115">
        <v>0</v>
      </c>
      <c r="AH54" s="116">
        <v>116928</v>
      </c>
      <c r="AI54" s="116">
        <v>174</v>
      </c>
    </row>
    <row r="55" spans="1:35" s="124" customFormat="1" ht="22.5" x14ac:dyDescent="0.2">
      <c r="A55" s="117" t="s">
        <v>222</v>
      </c>
      <c r="B55" s="118"/>
      <c r="C55" s="118"/>
      <c r="D55" s="120">
        <f>D54+D24+D14</f>
        <v>694535</v>
      </c>
      <c r="E55" s="120">
        <f>E54+E24+E14</f>
        <v>82380</v>
      </c>
      <c r="F55" s="120">
        <f>F54+F24+F14</f>
        <v>776915</v>
      </c>
      <c r="G55" s="121">
        <f>((F54+F24+F14)-(W54+W24+W14))/(W54+W24+W14)</f>
        <v>-2.229831595426322E-2</v>
      </c>
      <c r="H55" s="120">
        <f>H54+H24+H14</f>
        <v>73335</v>
      </c>
      <c r="I55" s="120">
        <f>I54+I24+I14</f>
        <v>268</v>
      </c>
      <c r="J55" s="120">
        <f>J54+J24+J14</f>
        <v>73603</v>
      </c>
      <c r="K55" s="121">
        <f>((J54+J24+J14)-(Z54+Z24+Z14))/(Z54+Z24+Z14)</f>
        <v>-0.11277860147783846</v>
      </c>
      <c r="L55" s="120">
        <f>L54+L24+L14</f>
        <v>9860</v>
      </c>
      <c r="M55" s="121">
        <f>((L54+L24+L14)-(AB54+AB24+AB14))/(AB54+AB24+AB14)</f>
        <v>-0.22264269946389151</v>
      </c>
      <c r="N55" s="120">
        <f>N54+N24+N14</f>
        <v>860378</v>
      </c>
      <c r="O55" s="121">
        <f>((N54+N24+N14)-(AD54+AD24+AD14))/(AD54+AD24+AD14)</f>
        <v>-3.3583929496100652E-2</v>
      </c>
      <c r="P55" s="120">
        <f>P54+P24+P14</f>
        <v>50376</v>
      </c>
      <c r="Q55" s="120">
        <f>Q54+Q24+Q14</f>
        <v>910754</v>
      </c>
      <c r="R55" s="121">
        <f>((Q54+Q24+Q14)-(AE54+AE24+AE14))/(AE54+AE24+AE14)</f>
        <v>-3.703907336233922E-2</v>
      </c>
    </row>
    <row r="56" spans="1:35" s="124" customFormat="1" x14ac:dyDescent="0.2">
      <c r="A56" s="117" t="s">
        <v>223</v>
      </c>
      <c r="B56" s="118"/>
      <c r="C56" s="118"/>
      <c r="D56" s="120">
        <f>D54+D24+D14+D9</f>
        <v>1391933</v>
      </c>
      <c r="E56" s="120">
        <f t="shared" ref="E56:Q56" si="0">E54+E24+E14+E9</f>
        <v>152078</v>
      </c>
      <c r="F56" s="120">
        <f t="shared" si="0"/>
        <v>1544011</v>
      </c>
      <c r="G56" s="121">
        <f>((F54+F24+F14+F9)-(W54+W24+W14+W9))/(W54+W24+W14+W9)</f>
        <v>-4.2810373034722057E-2</v>
      </c>
      <c r="H56" s="120">
        <f t="shared" si="0"/>
        <v>417718</v>
      </c>
      <c r="I56" s="120">
        <f t="shared" si="0"/>
        <v>13668</v>
      </c>
      <c r="J56" s="120">
        <f t="shared" si="0"/>
        <v>431386</v>
      </c>
      <c r="K56" s="121">
        <f>((J54+J24+J14+J9)-(Z54+Z24+Z14+Z9))/(Z54+Z24+Z14+Z9)</f>
        <v>1.3816458953671737E-2</v>
      </c>
      <c r="L56" s="120">
        <f t="shared" si="0"/>
        <v>43142</v>
      </c>
      <c r="M56" s="121">
        <f>((L54+L24+L14+L9)-(AB54+AB24+AB14+AB9))/(AB54+AB24+AB14+AB9)</f>
        <v>-0.18419908099011023</v>
      </c>
      <c r="N56" s="120">
        <f t="shared" si="0"/>
        <v>2018539</v>
      </c>
      <c r="O56" s="121">
        <f>((N54+N24+N14+N9)-(AD54+AD24+AD14+AD9))/(AD54+AD24+AD14+AD9)</f>
        <v>-3.4864690022314584E-2</v>
      </c>
      <c r="P56" s="120">
        <f t="shared" si="0"/>
        <v>56733</v>
      </c>
      <c r="Q56" s="120">
        <f t="shared" si="0"/>
        <v>2075272</v>
      </c>
      <c r="R56" s="121">
        <f>((Q54+Q24+Q14+Q9)-(AE54+AE24+AE14+AE9))/(AE54+AE24+AE14+AE9)</f>
        <v>-3.6994070517133687E-2</v>
      </c>
    </row>
    <row r="57" spans="1:35" s="124" customFormat="1" x14ac:dyDescent="0.2">
      <c r="A57" s="117" t="s">
        <v>224</v>
      </c>
      <c r="B57" s="118"/>
      <c r="C57" s="118"/>
      <c r="D57" s="120">
        <f>D54+D24+D14+D9+D5</f>
        <v>2038594</v>
      </c>
      <c r="E57" s="120">
        <f t="shared" ref="E57:Q57" si="1">E54+E24+E14+E9+E5</f>
        <v>429286</v>
      </c>
      <c r="F57" s="120">
        <f t="shared" si="1"/>
        <v>2467880</v>
      </c>
      <c r="G57" s="121">
        <f>((F54+F24+F14+F9+F5)-(W54+W24+W14+W9+W5))/(W54+W24+W14+W9+W5)</f>
        <v>-1.942296513418228E-2</v>
      </c>
      <c r="H57" s="120">
        <f t="shared" si="1"/>
        <v>1303949</v>
      </c>
      <c r="I57" s="120">
        <f t="shared" si="1"/>
        <v>244982</v>
      </c>
      <c r="J57" s="120">
        <f t="shared" si="1"/>
        <v>1548931</v>
      </c>
      <c r="K57" s="121">
        <f>((J54+J24+J14+J9+J5)-(Z54+Z24+Z14+Z9+Z5))/(Z54+Z24+Z14+Z9+Z5)</f>
        <v>6.5010475246857602E-2</v>
      </c>
      <c r="L57" s="120">
        <f t="shared" si="1"/>
        <v>43142</v>
      </c>
      <c r="M57" s="121">
        <f>((L54+L24+L14+L9+L5)-(AB54+AB24+AB14+AB9+AB5))/(AB54+AB24+AB14+AB9+AB5)</f>
        <v>-0.18419908099011023</v>
      </c>
      <c r="N57" s="120">
        <f t="shared" si="1"/>
        <v>4059953</v>
      </c>
      <c r="O57" s="121">
        <f>((N54+N24+N14+N9+N5)-(AD54+AD24+AD14+AD9+AD5))/(AD54+AD24+AD14+AD9+AD5)</f>
        <v>8.927872501849515E-3</v>
      </c>
      <c r="P57" s="120">
        <f t="shared" si="1"/>
        <v>59747</v>
      </c>
      <c r="Q57" s="120">
        <f t="shared" si="1"/>
        <v>4119700</v>
      </c>
      <c r="R57" s="121">
        <f>((Q54+Q24+Q14+Q9+Q5)-(AE54+AE24+AE14+AE9+AE5))/(AE54+AE24+AE14+AE9+AE5)</f>
        <v>6.9053809080259383E-3</v>
      </c>
    </row>
    <row r="58" spans="1:35" x14ac:dyDescent="0.2">
      <c r="A58" s="106" t="s">
        <v>225</v>
      </c>
      <c r="B58" s="101" t="s">
        <v>226</v>
      </c>
      <c r="C58" s="101" t="s">
        <v>227</v>
      </c>
      <c r="D58" s="102">
        <v>85</v>
      </c>
      <c r="E58" s="102">
        <v>0</v>
      </c>
      <c r="F58" s="102">
        <v>85</v>
      </c>
      <c r="G58" s="103">
        <v>6.7272727272727293</v>
      </c>
      <c r="H58" s="102">
        <v>120645</v>
      </c>
      <c r="I58" s="102">
        <v>0</v>
      </c>
      <c r="J58" s="102">
        <v>120645</v>
      </c>
      <c r="K58" s="127">
        <v>7.3640651419418002E-2</v>
      </c>
      <c r="L58" s="105">
        <v>0</v>
      </c>
      <c r="M58" s="103">
        <v>0</v>
      </c>
      <c r="N58" s="105">
        <v>120730</v>
      </c>
      <c r="O58" s="103">
        <v>7.4291917672916208E-2</v>
      </c>
      <c r="P58" s="105">
        <v>0</v>
      </c>
      <c r="Q58" s="105">
        <v>120730</v>
      </c>
      <c r="R58" s="103">
        <v>7.4291917672916208E-2</v>
      </c>
      <c r="S58" s="107">
        <v>6</v>
      </c>
      <c r="T58" s="101" t="s">
        <v>76</v>
      </c>
      <c r="U58" s="101" t="s">
        <v>76</v>
      </c>
      <c r="V58" s="105">
        <v>11</v>
      </c>
      <c r="W58" s="105">
        <v>11</v>
      </c>
      <c r="X58" s="105">
        <v>0</v>
      </c>
      <c r="Y58" s="105">
        <v>112370</v>
      </c>
      <c r="Z58" s="105">
        <v>112370</v>
      </c>
      <c r="AA58" s="105">
        <v>0</v>
      </c>
      <c r="AB58" s="105">
        <v>0</v>
      </c>
      <c r="AC58" s="105">
        <v>0</v>
      </c>
      <c r="AD58" s="105">
        <v>112381</v>
      </c>
      <c r="AE58" s="105">
        <v>112381</v>
      </c>
      <c r="AF58" s="101" t="s">
        <v>228</v>
      </c>
      <c r="AG58" s="101" t="s">
        <v>229</v>
      </c>
      <c r="AH58" s="105">
        <v>4032</v>
      </c>
      <c r="AI58" s="105">
        <v>6</v>
      </c>
    </row>
    <row r="59" spans="1:35" x14ac:dyDescent="0.2">
      <c r="A59" s="108"/>
      <c r="B59" s="101" t="s">
        <v>230</v>
      </c>
      <c r="C59" s="101" t="s">
        <v>231</v>
      </c>
      <c r="D59" s="102">
        <v>212</v>
      </c>
      <c r="E59" s="102">
        <v>0</v>
      </c>
      <c r="F59" s="102">
        <v>212</v>
      </c>
      <c r="G59" s="103">
        <v>-0.60957642725598493</v>
      </c>
      <c r="H59" s="102">
        <v>0</v>
      </c>
      <c r="I59" s="102">
        <v>0</v>
      </c>
      <c r="J59" s="102">
        <v>0</v>
      </c>
      <c r="K59" s="127">
        <v>0</v>
      </c>
      <c r="L59" s="105">
        <v>0</v>
      </c>
      <c r="M59" s="103">
        <v>0</v>
      </c>
      <c r="N59" s="105">
        <v>212</v>
      </c>
      <c r="O59" s="103">
        <v>-0.60957642725598493</v>
      </c>
      <c r="P59" s="105">
        <v>0</v>
      </c>
      <c r="Q59" s="105">
        <v>212</v>
      </c>
      <c r="R59" s="103">
        <v>-0.60957642725598493</v>
      </c>
      <c r="S59" s="109">
        <v>0</v>
      </c>
      <c r="T59" s="101" t="s">
        <v>76</v>
      </c>
      <c r="U59" s="101" t="s">
        <v>76</v>
      </c>
      <c r="V59" s="105">
        <v>543</v>
      </c>
      <c r="W59" s="105">
        <v>543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543</v>
      </c>
      <c r="AE59" s="105">
        <v>543</v>
      </c>
      <c r="AF59" s="101" t="s">
        <v>232</v>
      </c>
      <c r="AG59" s="101" t="s">
        <v>229</v>
      </c>
      <c r="AH59" s="105">
        <v>4032</v>
      </c>
      <c r="AI59" s="105">
        <v>6</v>
      </c>
    </row>
    <row r="60" spans="1:35" x14ac:dyDescent="0.2">
      <c r="A60" s="108"/>
      <c r="B60" s="101" t="s">
        <v>233</v>
      </c>
      <c r="C60" s="101" t="s">
        <v>234</v>
      </c>
      <c r="D60" s="102">
        <v>31008</v>
      </c>
      <c r="E60" s="102">
        <v>24</v>
      </c>
      <c r="F60" s="102">
        <v>31032</v>
      </c>
      <c r="G60" s="103">
        <v>-0.34005359193569001</v>
      </c>
      <c r="H60" s="102">
        <v>77051</v>
      </c>
      <c r="I60" s="102">
        <v>0</v>
      </c>
      <c r="J60" s="102">
        <v>77051</v>
      </c>
      <c r="K60" s="127">
        <v>-7.4673648056299502E-2</v>
      </c>
      <c r="L60" s="105">
        <v>0</v>
      </c>
      <c r="M60" s="103">
        <v>0</v>
      </c>
      <c r="N60" s="105">
        <v>108083</v>
      </c>
      <c r="O60" s="103">
        <v>-0.17044922519590799</v>
      </c>
      <c r="P60" s="105">
        <v>179</v>
      </c>
      <c r="Q60" s="105">
        <v>108262</v>
      </c>
      <c r="R60" s="103">
        <v>-0.17110481586402299</v>
      </c>
      <c r="S60" s="109">
        <v>0</v>
      </c>
      <c r="T60" s="101" t="s">
        <v>76</v>
      </c>
      <c r="U60" s="101" t="s">
        <v>76</v>
      </c>
      <c r="V60" s="105">
        <v>46738</v>
      </c>
      <c r="W60" s="105">
        <v>47022</v>
      </c>
      <c r="X60" s="105">
        <v>284</v>
      </c>
      <c r="Y60" s="105">
        <v>83211</v>
      </c>
      <c r="Z60" s="105">
        <v>83269</v>
      </c>
      <c r="AA60" s="105">
        <v>58</v>
      </c>
      <c r="AB60" s="105">
        <v>0</v>
      </c>
      <c r="AC60" s="105">
        <v>319</v>
      </c>
      <c r="AD60" s="105">
        <v>130291</v>
      </c>
      <c r="AE60" s="105">
        <v>130610</v>
      </c>
      <c r="AF60" s="101" t="s">
        <v>235</v>
      </c>
      <c r="AG60" s="101" t="s">
        <v>229</v>
      </c>
      <c r="AH60" s="105">
        <v>4032</v>
      </c>
      <c r="AI60" s="105">
        <v>6</v>
      </c>
    </row>
    <row r="61" spans="1:35" x14ac:dyDescent="0.2">
      <c r="A61" s="108"/>
      <c r="B61" s="101" t="s">
        <v>236</v>
      </c>
      <c r="C61" s="101" t="s">
        <v>237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27">
        <v>0</v>
      </c>
      <c r="L61" s="105">
        <v>0</v>
      </c>
      <c r="M61" s="103">
        <v>0</v>
      </c>
      <c r="N61" s="105">
        <v>0</v>
      </c>
      <c r="O61" s="103">
        <v>-1</v>
      </c>
      <c r="P61" s="105">
        <v>0</v>
      </c>
      <c r="Q61" s="105">
        <v>0</v>
      </c>
      <c r="R61" s="103">
        <v>-1</v>
      </c>
      <c r="S61" s="109">
        <v>0</v>
      </c>
      <c r="T61" s="101" t="s">
        <v>76</v>
      </c>
      <c r="U61" s="101" t="s">
        <v>76</v>
      </c>
      <c r="V61" s="105">
        <v>2441</v>
      </c>
      <c r="W61" s="105">
        <v>2441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2441</v>
      </c>
      <c r="AE61" s="105">
        <v>2441</v>
      </c>
      <c r="AF61" s="101" t="s">
        <v>238</v>
      </c>
      <c r="AG61" s="101" t="s">
        <v>229</v>
      </c>
      <c r="AH61" s="105">
        <v>4032</v>
      </c>
      <c r="AI61" s="105">
        <v>6</v>
      </c>
    </row>
    <row r="62" spans="1:35" x14ac:dyDescent="0.2">
      <c r="A62" s="108"/>
      <c r="B62" s="101" t="s">
        <v>239</v>
      </c>
      <c r="C62" s="101" t="s">
        <v>240</v>
      </c>
      <c r="D62" s="102">
        <v>4029</v>
      </c>
      <c r="E62" s="102">
        <v>0</v>
      </c>
      <c r="F62" s="102">
        <v>4029</v>
      </c>
      <c r="G62" s="103">
        <v>-0.12222222222222201</v>
      </c>
      <c r="H62" s="102">
        <v>0</v>
      </c>
      <c r="I62" s="102">
        <v>0</v>
      </c>
      <c r="J62" s="102">
        <v>0</v>
      </c>
      <c r="K62" s="127">
        <v>0</v>
      </c>
      <c r="L62" s="105">
        <v>0</v>
      </c>
      <c r="M62" s="103">
        <v>0</v>
      </c>
      <c r="N62" s="105">
        <v>4029</v>
      </c>
      <c r="O62" s="103">
        <v>-0.12222222222222201</v>
      </c>
      <c r="P62" s="105">
        <v>1</v>
      </c>
      <c r="Q62" s="105">
        <v>4030</v>
      </c>
      <c r="R62" s="103">
        <v>-0.12200435729847499</v>
      </c>
      <c r="S62" s="109">
        <v>0</v>
      </c>
      <c r="T62" s="101" t="s">
        <v>76</v>
      </c>
      <c r="U62" s="101" t="s">
        <v>76</v>
      </c>
      <c r="V62" s="105">
        <v>4590</v>
      </c>
      <c r="W62" s="105">
        <v>4590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4590</v>
      </c>
      <c r="AE62" s="105">
        <v>4590</v>
      </c>
      <c r="AF62" s="101" t="s">
        <v>241</v>
      </c>
      <c r="AG62" s="101" t="s">
        <v>229</v>
      </c>
      <c r="AH62" s="105">
        <v>4032</v>
      </c>
      <c r="AI62" s="105">
        <v>6</v>
      </c>
    </row>
    <row r="63" spans="1:35" x14ac:dyDescent="0.2">
      <c r="A63" s="110"/>
      <c r="B63" s="101" t="s">
        <v>242</v>
      </c>
      <c r="C63" s="101" t="s">
        <v>243</v>
      </c>
      <c r="D63" s="102">
        <v>292</v>
      </c>
      <c r="E63" s="102">
        <v>0</v>
      </c>
      <c r="F63" s="102">
        <v>292</v>
      </c>
      <c r="G63" s="103">
        <v>-0.49741824440619598</v>
      </c>
      <c r="H63" s="102">
        <v>0</v>
      </c>
      <c r="I63" s="102">
        <v>0</v>
      </c>
      <c r="J63" s="102">
        <v>0</v>
      </c>
      <c r="K63" s="127">
        <v>0</v>
      </c>
      <c r="L63" s="105">
        <v>0</v>
      </c>
      <c r="M63" s="103">
        <v>0</v>
      </c>
      <c r="N63" s="105">
        <v>292</v>
      </c>
      <c r="O63" s="103">
        <v>-0.49741824440619598</v>
      </c>
      <c r="P63" s="105">
        <v>0</v>
      </c>
      <c r="Q63" s="105">
        <v>292</v>
      </c>
      <c r="R63" s="103">
        <v>-0.49741824440619598</v>
      </c>
      <c r="S63" s="109">
        <v>0</v>
      </c>
      <c r="T63" s="101" t="s">
        <v>76</v>
      </c>
      <c r="U63" s="101" t="s">
        <v>76</v>
      </c>
      <c r="V63" s="105">
        <v>581</v>
      </c>
      <c r="W63" s="105">
        <v>581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581</v>
      </c>
      <c r="AE63" s="105">
        <v>581</v>
      </c>
      <c r="AF63" s="101" t="s">
        <v>244</v>
      </c>
      <c r="AG63" s="101" t="s">
        <v>229</v>
      </c>
      <c r="AH63" s="105">
        <v>4032</v>
      </c>
      <c r="AI63" s="105">
        <v>6</v>
      </c>
    </row>
    <row r="64" spans="1:35" x14ac:dyDescent="0.2">
      <c r="A64" s="111" t="s">
        <v>89</v>
      </c>
      <c r="B64" s="111">
        <v>0</v>
      </c>
      <c r="C64" s="111">
        <v>0</v>
      </c>
      <c r="D64" s="112">
        <v>35626</v>
      </c>
      <c r="E64" s="112">
        <v>24</v>
      </c>
      <c r="F64" s="112">
        <v>35650</v>
      </c>
      <c r="G64" s="113">
        <v>-0.35402623758788099</v>
      </c>
      <c r="H64" s="112">
        <v>197696</v>
      </c>
      <c r="I64" s="112">
        <v>0</v>
      </c>
      <c r="J64" s="112">
        <v>197696</v>
      </c>
      <c r="K64" s="128">
        <v>1.0514263515965601E-2</v>
      </c>
      <c r="L64" s="129">
        <v>0</v>
      </c>
      <c r="M64" s="113">
        <v>0</v>
      </c>
      <c r="N64" s="129">
        <v>233346</v>
      </c>
      <c r="O64" s="113">
        <v>-6.9693454053989398E-2</v>
      </c>
      <c r="P64" s="129">
        <v>180</v>
      </c>
      <c r="Q64" s="129">
        <v>233526</v>
      </c>
      <c r="R64" s="113">
        <v>-7.0158393922260393E-2</v>
      </c>
      <c r="S64" s="114">
        <v>0</v>
      </c>
      <c r="T64" s="115">
        <v>0</v>
      </c>
      <c r="U64" s="115">
        <v>0</v>
      </c>
      <c r="V64" s="116">
        <v>54904</v>
      </c>
      <c r="W64" s="116">
        <v>55188</v>
      </c>
      <c r="X64" s="116">
        <v>284</v>
      </c>
      <c r="Y64" s="116">
        <v>195581</v>
      </c>
      <c r="Z64" s="116">
        <v>195639</v>
      </c>
      <c r="AA64" s="116">
        <v>58</v>
      </c>
      <c r="AB64" s="116">
        <v>0</v>
      </c>
      <c r="AC64" s="116">
        <v>319</v>
      </c>
      <c r="AD64" s="116">
        <v>250827</v>
      </c>
      <c r="AE64" s="116">
        <v>251146</v>
      </c>
      <c r="AF64" s="115">
        <v>0</v>
      </c>
      <c r="AG64" s="115">
        <v>0</v>
      </c>
      <c r="AH64" s="116">
        <v>24192</v>
      </c>
      <c r="AI64" s="116">
        <v>36</v>
      </c>
    </row>
    <row r="65" spans="1:35" x14ac:dyDescent="0.2">
      <c r="A65" s="111" t="s">
        <v>245</v>
      </c>
      <c r="B65" s="111">
        <v>0</v>
      </c>
      <c r="C65" s="111">
        <v>0</v>
      </c>
      <c r="D65" s="112">
        <v>2074220</v>
      </c>
      <c r="E65" s="112">
        <v>429310</v>
      </c>
      <c r="F65" s="112">
        <v>2503530</v>
      </c>
      <c r="G65" s="113">
        <v>-2.6602761872212999E-2</v>
      </c>
      <c r="H65" s="112">
        <v>1501645</v>
      </c>
      <c r="I65" s="112">
        <v>244982</v>
      </c>
      <c r="J65" s="112">
        <v>1746627</v>
      </c>
      <c r="K65" s="128">
        <v>5.8548987285002602E-2</v>
      </c>
      <c r="L65" s="129">
        <v>43142</v>
      </c>
      <c r="M65" s="113">
        <v>-0.18419908099011001</v>
      </c>
      <c r="N65" s="129">
        <v>4293299</v>
      </c>
      <c r="O65" s="113">
        <v>4.3147672411736199E-3</v>
      </c>
      <c r="P65" s="129">
        <v>59927</v>
      </c>
      <c r="Q65" s="129">
        <v>4353226</v>
      </c>
      <c r="R65" s="113">
        <v>2.4485370837193403E-3</v>
      </c>
      <c r="S65" s="125">
        <v>0</v>
      </c>
      <c r="T65" s="115">
        <v>0</v>
      </c>
      <c r="U65" s="115">
        <v>0</v>
      </c>
      <c r="V65" s="116">
        <v>2162583</v>
      </c>
      <c r="W65" s="116">
        <v>2571951</v>
      </c>
      <c r="X65" s="116">
        <v>409368</v>
      </c>
      <c r="Y65" s="116">
        <v>1444324</v>
      </c>
      <c r="Z65" s="116">
        <v>1650020</v>
      </c>
      <c r="AA65" s="116">
        <v>205696</v>
      </c>
      <c r="AB65" s="116">
        <v>52883</v>
      </c>
      <c r="AC65" s="116">
        <v>67739</v>
      </c>
      <c r="AD65" s="116">
        <v>4274854</v>
      </c>
      <c r="AE65" s="116">
        <v>4342593</v>
      </c>
      <c r="AF65" s="115">
        <v>0</v>
      </c>
      <c r="AG65" s="115">
        <v>0</v>
      </c>
      <c r="AH65" s="116">
        <v>209664</v>
      </c>
      <c r="AI65" s="116">
        <v>312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75" zoomScaleSheetLayoutView="12800" workbookViewId="0">
      <selection activeCell="A2" sqref="A2"/>
    </sheetView>
  </sheetViews>
  <sheetFormatPr defaultRowHeight="11.25" x14ac:dyDescent="0.2"/>
  <cols>
    <col min="1" max="1" width="26.42578125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10.140625" style="98" hidden="1" customWidth="1"/>
    <col min="32" max="32" width="32.42578125" style="98" hidden="1" customWidth="1"/>
    <col min="33" max="33" width="23.28515625" style="98" hidden="1" customWidth="1"/>
    <col min="34" max="34" width="5.42578125" style="98" hidden="1" customWidth="1"/>
    <col min="35" max="35" width="0" style="98" hidden="1" customWidth="1"/>
    <col min="36" max="16384" width="9.140625" style="98"/>
  </cols>
  <sheetData>
    <row r="1" spans="1:35" ht="15.75" x14ac:dyDescent="0.25">
      <c r="A1" s="97" t="s">
        <v>272</v>
      </c>
    </row>
    <row r="4" spans="1:35" ht="45" x14ac:dyDescent="0.2">
      <c r="A4" s="99" t="s">
        <v>46</v>
      </c>
      <c r="B4" s="99" t="s">
        <v>47</v>
      </c>
      <c r="C4" s="99" t="s">
        <v>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260</v>
      </c>
      <c r="P4" s="99" t="s">
        <v>261</v>
      </c>
      <c r="Q4" s="99" t="s">
        <v>58</v>
      </c>
      <c r="R4" s="99" t="s">
        <v>59</v>
      </c>
      <c r="S4" s="126" t="s">
        <v>60</v>
      </c>
      <c r="T4" s="126" t="s">
        <v>61</v>
      </c>
      <c r="U4" s="126" t="s">
        <v>62</v>
      </c>
      <c r="V4" s="126" t="s">
        <v>262</v>
      </c>
      <c r="W4" s="126" t="s">
        <v>263</v>
      </c>
      <c r="X4" s="126" t="s">
        <v>264</v>
      </c>
      <c r="Y4" s="126" t="s">
        <v>265</v>
      </c>
      <c r="Z4" s="126" t="s">
        <v>266</v>
      </c>
      <c r="AA4" s="126" t="s">
        <v>267</v>
      </c>
      <c r="AB4" s="126" t="s">
        <v>65</v>
      </c>
      <c r="AC4" s="126" t="s">
        <v>268</v>
      </c>
      <c r="AD4" s="126" t="s">
        <v>269</v>
      </c>
      <c r="AE4" s="126" t="s">
        <v>68</v>
      </c>
      <c r="AF4" s="126" t="s">
        <v>69</v>
      </c>
      <c r="AG4" s="126" t="s">
        <v>70</v>
      </c>
      <c r="AH4" s="126" t="s">
        <v>271</v>
      </c>
      <c r="AI4" s="126" t="s">
        <v>270</v>
      </c>
    </row>
    <row r="5" spans="1:35" x14ac:dyDescent="0.2">
      <c r="A5" s="101" t="s">
        <v>71</v>
      </c>
      <c r="B5" s="101" t="s">
        <v>72</v>
      </c>
      <c r="C5" s="101" t="s">
        <v>73</v>
      </c>
      <c r="D5" s="102">
        <v>1834637</v>
      </c>
      <c r="E5" s="102">
        <v>749124</v>
      </c>
      <c r="F5" s="102">
        <v>2583761</v>
      </c>
      <c r="G5" s="103">
        <v>4.5368073189007402E-2</v>
      </c>
      <c r="H5" s="102">
        <v>2351738</v>
      </c>
      <c r="I5" s="102">
        <v>587528</v>
      </c>
      <c r="J5" s="102">
        <v>2939266</v>
      </c>
      <c r="K5" s="103">
        <v>6.9345840770295902E-2</v>
      </c>
      <c r="L5" s="102">
        <v>0</v>
      </c>
      <c r="M5" s="130">
        <v>0</v>
      </c>
      <c r="N5" s="102">
        <v>5523027</v>
      </c>
      <c r="O5" s="103">
        <v>5.7993182748991096E-2</v>
      </c>
      <c r="P5" s="102">
        <v>8185</v>
      </c>
      <c r="Q5" s="102">
        <v>5531212</v>
      </c>
      <c r="R5" s="103">
        <v>5.7839676207513797E-2</v>
      </c>
      <c r="S5" s="104">
        <v>1</v>
      </c>
      <c r="T5" s="101" t="s">
        <v>75</v>
      </c>
      <c r="U5" s="101" t="s">
        <v>76</v>
      </c>
      <c r="V5" s="105">
        <v>1816724</v>
      </c>
      <c r="W5" s="105">
        <v>2471628</v>
      </c>
      <c r="X5" s="105">
        <v>654904</v>
      </c>
      <c r="Y5" s="105">
        <v>2240842</v>
      </c>
      <c r="Z5" s="105">
        <v>2748658</v>
      </c>
      <c r="AA5" s="105">
        <v>507816</v>
      </c>
      <c r="AB5" s="105">
        <v>0</v>
      </c>
      <c r="AC5" s="105">
        <v>8495</v>
      </c>
      <c r="AD5" s="105">
        <v>5220286</v>
      </c>
      <c r="AE5" s="105">
        <v>5228781</v>
      </c>
      <c r="AF5" s="101" t="s">
        <v>77</v>
      </c>
      <c r="AG5" s="101" t="s">
        <v>77</v>
      </c>
      <c r="AH5" s="105">
        <v>12</v>
      </c>
      <c r="AI5" s="105">
        <v>12096</v>
      </c>
    </row>
    <row r="6" spans="1:35" x14ac:dyDescent="0.2">
      <c r="A6" s="106" t="s">
        <v>78</v>
      </c>
      <c r="B6" s="101" t="s">
        <v>79</v>
      </c>
      <c r="C6" s="101" t="s">
        <v>80</v>
      </c>
      <c r="D6" s="102">
        <v>737759</v>
      </c>
      <c r="E6" s="102">
        <v>68358</v>
      </c>
      <c r="F6" s="102">
        <v>806117</v>
      </c>
      <c r="G6" s="103">
        <v>-4.9734353247114504E-2</v>
      </c>
      <c r="H6" s="102">
        <v>412137</v>
      </c>
      <c r="I6" s="102">
        <v>15264</v>
      </c>
      <c r="J6" s="102">
        <v>427401</v>
      </c>
      <c r="K6" s="103">
        <v>0.11706990687621001</v>
      </c>
      <c r="L6" s="102">
        <v>43120</v>
      </c>
      <c r="M6" s="130">
        <v>-0.19240349858595701</v>
      </c>
      <c r="N6" s="102">
        <v>1276638</v>
      </c>
      <c r="O6" s="103">
        <v>-5.9728616711398905E-3</v>
      </c>
      <c r="P6" s="102">
        <v>15193</v>
      </c>
      <c r="Q6" s="102">
        <v>1291831</v>
      </c>
      <c r="R6" s="103">
        <v>-7.2491054851283113E-3</v>
      </c>
      <c r="S6" s="107">
        <v>2</v>
      </c>
      <c r="T6" s="101" t="s">
        <v>75</v>
      </c>
      <c r="U6" s="101" t="s">
        <v>75</v>
      </c>
      <c r="V6" s="105">
        <v>777877</v>
      </c>
      <c r="W6" s="105">
        <v>848307</v>
      </c>
      <c r="X6" s="105">
        <v>70430</v>
      </c>
      <c r="Y6" s="105">
        <v>370833</v>
      </c>
      <c r="Z6" s="105">
        <v>382609</v>
      </c>
      <c r="AA6" s="105">
        <v>11776</v>
      </c>
      <c r="AB6" s="105">
        <v>53393</v>
      </c>
      <c r="AC6" s="105">
        <v>16955</v>
      </c>
      <c r="AD6" s="105">
        <v>1284309</v>
      </c>
      <c r="AE6" s="105">
        <v>1301264</v>
      </c>
      <c r="AF6" s="101" t="s">
        <v>81</v>
      </c>
      <c r="AG6" s="101" t="s">
        <v>82</v>
      </c>
      <c r="AH6" s="105">
        <v>12</v>
      </c>
      <c r="AI6" s="105">
        <v>12096</v>
      </c>
    </row>
    <row r="7" spans="1:35" x14ac:dyDescent="0.2">
      <c r="A7" s="108"/>
      <c r="B7" s="101" t="s">
        <v>83</v>
      </c>
      <c r="C7" s="101" t="s">
        <v>84</v>
      </c>
      <c r="D7" s="102">
        <v>544667</v>
      </c>
      <c r="E7" s="102">
        <v>15090</v>
      </c>
      <c r="F7" s="102">
        <v>559757</v>
      </c>
      <c r="G7" s="103">
        <v>-2.3691003592981499E-2</v>
      </c>
      <c r="H7" s="102">
        <v>309610</v>
      </c>
      <c r="I7" s="102">
        <v>15352</v>
      </c>
      <c r="J7" s="102">
        <v>324962</v>
      </c>
      <c r="K7" s="103">
        <v>-0.137894625139279</v>
      </c>
      <c r="L7" s="102">
        <v>49806</v>
      </c>
      <c r="M7" s="130">
        <v>-0.17632466759277599</v>
      </c>
      <c r="N7" s="102">
        <v>934525</v>
      </c>
      <c r="O7" s="103">
        <v>-7.5412466806760906E-2</v>
      </c>
      <c r="P7" s="102">
        <v>2066</v>
      </c>
      <c r="Q7" s="102">
        <v>936591</v>
      </c>
      <c r="R7" s="103">
        <v>-7.4598949502614406E-2</v>
      </c>
      <c r="S7" s="109">
        <v>0</v>
      </c>
      <c r="T7" s="101" t="s">
        <v>75</v>
      </c>
      <c r="U7" s="101" t="s">
        <v>75</v>
      </c>
      <c r="V7" s="105">
        <v>556692</v>
      </c>
      <c r="W7" s="105">
        <v>573340</v>
      </c>
      <c r="X7" s="105">
        <v>16648</v>
      </c>
      <c r="Y7" s="105">
        <v>362064</v>
      </c>
      <c r="Z7" s="105">
        <v>376940</v>
      </c>
      <c r="AA7" s="105">
        <v>14876</v>
      </c>
      <c r="AB7" s="105">
        <v>60468</v>
      </c>
      <c r="AC7" s="105">
        <v>1344</v>
      </c>
      <c r="AD7" s="105">
        <v>1010748</v>
      </c>
      <c r="AE7" s="105">
        <v>1012092</v>
      </c>
      <c r="AF7" s="101" t="s">
        <v>85</v>
      </c>
      <c r="AG7" s="101" t="s">
        <v>82</v>
      </c>
      <c r="AH7" s="105">
        <v>12</v>
      </c>
      <c r="AI7" s="105">
        <v>12096</v>
      </c>
    </row>
    <row r="8" spans="1:35" x14ac:dyDescent="0.2">
      <c r="A8" s="110"/>
      <c r="B8" s="101" t="s">
        <v>86</v>
      </c>
      <c r="C8" s="101" t="s">
        <v>87</v>
      </c>
      <c r="D8" s="102">
        <v>714308</v>
      </c>
      <c r="E8" s="102">
        <v>114322</v>
      </c>
      <c r="F8" s="102">
        <v>828630</v>
      </c>
      <c r="G8" s="103">
        <v>2.6102376196673601E-2</v>
      </c>
      <c r="H8" s="102">
        <v>171032</v>
      </c>
      <c r="I8" s="102">
        <v>4954</v>
      </c>
      <c r="J8" s="102">
        <v>175986</v>
      </c>
      <c r="K8" s="103">
        <v>5.5869541740163405E-2</v>
      </c>
      <c r="L8" s="102">
        <v>0</v>
      </c>
      <c r="M8" s="130">
        <v>0</v>
      </c>
      <c r="N8" s="102">
        <v>1004616</v>
      </c>
      <c r="O8" s="103">
        <v>3.1195052477610404E-2</v>
      </c>
      <c r="P8" s="102">
        <v>550</v>
      </c>
      <c r="Q8" s="102">
        <v>1005166</v>
      </c>
      <c r="R8" s="103">
        <v>3.10293717913869E-2</v>
      </c>
      <c r="S8" s="109">
        <v>0</v>
      </c>
      <c r="T8" s="101" t="s">
        <v>75</v>
      </c>
      <c r="U8" s="101" t="s">
        <v>75</v>
      </c>
      <c r="V8" s="105">
        <v>697757</v>
      </c>
      <c r="W8" s="105">
        <v>807551</v>
      </c>
      <c r="X8" s="105">
        <v>109794</v>
      </c>
      <c r="Y8" s="105">
        <v>161820</v>
      </c>
      <c r="Z8" s="105">
        <v>166674</v>
      </c>
      <c r="AA8" s="105">
        <v>4854</v>
      </c>
      <c r="AB8" s="105">
        <v>0</v>
      </c>
      <c r="AC8" s="105">
        <v>690</v>
      </c>
      <c r="AD8" s="105">
        <v>974225</v>
      </c>
      <c r="AE8" s="105">
        <v>974915</v>
      </c>
      <c r="AF8" s="101" t="s">
        <v>88</v>
      </c>
      <c r="AG8" s="101" t="s">
        <v>82</v>
      </c>
      <c r="AH8" s="105">
        <v>12</v>
      </c>
      <c r="AI8" s="105">
        <v>12096</v>
      </c>
    </row>
    <row r="9" spans="1:35" x14ac:dyDescent="0.2">
      <c r="A9" s="111" t="s">
        <v>89</v>
      </c>
      <c r="B9" s="111">
        <v>0</v>
      </c>
      <c r="C9" s="111">
        <v>0</v>
      </c>
      <c r="D9" s="112">
        <v>1996734</v>
      </c>
      <c r="E9" s="112">
        <v>197770</v>
      </c>
      <c r="F9" s="112">
        <v>2194504</v>
      </c>
      <c r="G9" s="113">
        <v>-1.55634447904583E-2</v>
      </c>
      <c r="H9" s="112">
        <v>892779</v>
      </c>
      <c r="I9" s="112">
        <v>35570</v>
      </c>
      <c r="J9" s="112">
        <v>928349</v>
      </c>
      <c r="K9" s="113">
        <v>2.2953435619715804E-3</v>
      </c>
      <c r="L9" s="112">
        <v>92926</v>
      </c>
      <c r="M9" s="131">
        <v>-0.183864536584081</v>
      </c>
      <c r="N9" s="112">
        <v>3215779</v>
      </c>
      <c r="O9" s="113">
        <v>-1.6365367074482998E-2</v>
      </c>
      <c r="P9" s="112">
        <v>17809</v>
      </c>
      <c r="Q9" s="112">
        <v>3233588</v>
      </c>
      <c r="R9" s="113">
        <v>-1.6629712088815099E-2</v>
      </c>
      <c r="S9" s="114">
        <v>0</v>
      </c>
      <c r="T9" s="115">
        <v>0</v>
      </c>
      <c r="U9" s="115">
        <v>0</v>
      </c>
      <c r="V9" s="116">
        <v>2032326</v>
      </c>
      <c r="W9" s="116">
        <v>2229198</v>
      </c>
      <c r="X9" s="116">
        <v>196872</v>
      </c>
      <c r="Y9" s="116">
        <v>894717</v>
      </c>
      <c r="Z9" s="116">
        <v>926223</v>
      </c>
      <c r="AA9" s="116">
        <v>31506</v>
      </c>
      <c r="AB9" s="116">
        <v>113861</v>
      </c>
      <c r="AC9" s="116">
        <v>18989</v>
      </c>
      <c r="AD9" s="116">
        <v>3269282</v>
      </c>
      <c r="AE9" s="116">
        <v>3288271</v>
      </c>
      <c r="AF9" s="115">
        <v>0</v>
      </c>
      <c r="AG9" s="115">
        <v>0</v>
      </c>
      <c r="AH9" s="116">
        <v>36</v>
      </c>
      <c r="AI9" s="116">
        <v>36288</v>
      </c>
    </row>
    <row r="10" spans="1:35" x14ac:dyDescent="0.2">
      <c r="A10" s="106" t="s">
        <v>90</v>
      </c>
      <c r="B10" s="101" t="s">
        <v>91</v>
      </c>
      <c r="C10" s="101" t="s">
        <v>92</v>
      </c>
      <c r="D10" s="102">
        <v>252191</v>
      </c>
      <c r="E10" s="102">
        <v>103446</v>
      </c>
      <c r="F10" s="102">
        <v>355637</v>
      </c>
      <c r="G10" s="103">
        <v>3.3068702378773795E-2</v>
      </c>
      <c r="H10" s="102">
        <v>10743</v>
      </c>
      <c r="I10" s="102">
        <v>12</v>
      </c>
      <c r="J10" s="102">
        <v>10755</v>
      </c>
      <c r="K10" s="103">
        <v>9.4990836896762396E-2</v>
      </c>
      <c r="L10" s="102">
        <v>0</v>
      </c>
      <c r="M10" s="130">
        <v>0</v>
      </c>
      <c r="N10" s="102">
        <v>366392</v>
      </c>
      <c r="O10" s="103">
        <v>3.4786415307491401E-2</v>
      </c>
      <c r="P10" s="102">
        <v>32774</v>
      </c>
      <c r="Q10" s="102">
        <v>399166</v>
      </c>
      <c r="R10" s="103">
        <v>3.7697736991928001E-2</v>
      </c>
      <c r="S10" s="107">
        <v>3</v>
      </c>
      <c r="T10" s="101" t="s">
        <v>75</v>
      </c>
      <c r="U10" s="101" t="s">
        <v>75</v>
      </c>
      <c r="V10" s="105">
        <v>244175</v>
      </c>
      <c r="W10" s="105">
        <v>344253</v>
      </c>
      <c r="X10" s="105">
        <v>100078</v>
      </c>
      <c r="Y10" s="105">
        <v>9822</v>
      </c>
      <c r="Z10" s="105">
        <v>9822</v>
      </c>
      <c r="AA10" s="105">
        <v>0</v>
      </c>
      <c r="AB10" s="105">
        <v>0</v>
      </c>
      <c r="AC10" s="105">
        <v>30590</v>
      </c>
      <c r="AD10" s="105">
        <v>354075</v>
      </c>
      <c r="AE10" s="105">
        <v>384665</v>
      </c>
      <c r="AF10" s="101" t="s">
        <v>93</v>
      </c>
      <c r="AG10" s="101" t="s">
        <v>94</v>
      </c>
      <c r="AH10" s="105">
        <v>12</v>
      </c>
      <c r="AI10" s="105">
        <v>12096</v>
      </c>
    </row>
    <row r="11" spans="1:35" x14ac:dyDescent="0.2">
      <c r="A11" s="108"/>
      <c r="B11" s="101" t="s">
        <v>95</v>
      </c>
      <c r="C11" s="101" t="s">
        <v>96</v>
      </c>
      <c r="D11" s="102">
        <v>163831</v>
      </c>
      <c r="E11" s="102">
        <v>856</v>
      </c>
      <c r="F11" s="102">
        <v>164687</v>
      </c>
      <c r="G11" s="103">
        <v>-2.3695193379336503E-2</v>
      </c>
      <c r="H11" s="102">
        <v>64341</v>
      </c>
      <c r="I11" s="102">
        <v>216</v>
      </c>
      <c r="J11" s="102">
        <v>64557</v>
      </c>
      <c r="K11" s="103">
        <v>-7.4982089124516413E-2</v>
      </c>
      <c r="L11" s="102">
        <v>0</v>
      </c>
      <c r="M11" s="130">
        <v>-1</v>
      </c>
      <c r="N11" s="102">
        <v>229244</v>
      </c>
      <c r="O11" s="103">
        <v>-3.8829374646233802E-2</v>
      </c>
      <c r="P11" s="102">
        <v>1030</v>
      </c>
      <c r="Q11" s="102">
        <v>230274</v>
      </c>
      <c r="R11" s="103">
        <v>-3.4510806901322799E-2</v>
      </c>
      <c r="S11" s="109">
        <v>0</v>
      </c>
      <c r="T11" s="101" t="s">
        <v>75</v>
      </c>
      <c r="U11" s="101" t="s">
        <v>75</v>
      </c>
      <c r="V11" s="105">
        <v>167736</v>
      </c>
      <c r="W11" s="105">
        <v>168684</v>
      </c>
      <c r="X11" s="105">
        <v>948</v>
      </c>
      <c r="Y11" s="105">
        <v>69614</v>
      </c>
      <c r="Z11" s="105">
        <v>69790</v>
      </c>
      <c r="AA11" s="105">
        <v>176</v>
      </c>
      <c r="AB11" s="105">
        <v>31</v>
      </c>
      <c r="AC11" s="105">
        <v>0</v>
      </c>
      <c r="AD11" s="105">
        <v>238505</v>
      </c>
      <c r="AE11" s="105">
        <v>238505</v>
      </c>
      <c r="AF11" s="101" t="s">
        <v>97</v>
      </c>
      <c r="AG11" s="101" t="s">
        <v>94</v>
      </c>
      <c r="AH11" s="105">
        <v>12</v>
      </c>
      <c r="AI11" s="105">
        <v>12096</v>
      </c>
    </row>
    <row r="12" spans="1:35" x14ac:dyDescent="0.2">
      <c r="A12" s="108"/>
      <c r="B12" s="101" t="s">
        <v>98</v>
      </c>
      <c r="C12" s="101" t="s">
        <v>99</v>
      </c>
      <c r="D12" s="102">
        <v>374969</v>
      </c>
      <c r="E12" s="102">
        <v>96956</v>
      </c>
      <c r="F12" s="102">
        <v>471925</v>
      </c>
      <c r="G12" s="103">
        <v>9.0346817737586696E-2</v>
      </c>
      <c r="H12" s="102">
        <v>26964</v>
      </c>
      <c r="I12" s="102">
        <v>522</v>
      </c>
      <c r="J12" s="102">
        <v>27486</v>
      </c>
      <c r="K12" s="103">
        <v>-4.1063391829187494E-2</v>
      </c>
      <c r="L12" s="102">
        <v>0</v>
      </c>
      <c r="M12" s="130">
        <v>0</v>
      </c>
      <c r="N12" s="102">
        <v>499411</v>
      </c>
      <c r="O12" s="103">
        <v>8.2184864480675399E-2</v>
      </c>
      <c r="P12" s="102">
        <v>23463</v>
      </c>
      <c r="Q12" s="102">
        <v>522874</v>
      </c>
      <c r="R12" s="103">
        <v>6.7444884726960197E-2</v>
      </c>
      <c r="S12" s="109">
        <v>0</v>
      </c>
      <c r="T12" s="101" t="s">
        <v>75</v>
      </c>
      <c r="U12" s="101" t="s">
        <v>75</v>
      </c>
      <c r="V12" s="105">
        <v>345753</v>
      </c>
      <c r="W12" s="105">
        <v>432821</v>
      </c>
      <c r="X12" s="105">
        <v>87068</v>
      </c>
      <c r="Y12" s="105">
        <v>28363</v>
      </c>
      <c r="Z12" s="105">
        <v>28663</v>
      </c>
      <c r="AA12" s="105">
        <v>300</v>
      </c>
      <c r="AB12" s="105">
        <v>0</v>
      </c>
      <c r="AC12" s="105">
        <v>28353</v>
      </c>
      <c r="AD12" s="105">
        <v>461484</v>
      </c>
      <c r="AE12" s="105">
        <v>489837</v>
      </c>
      <c r="AF12" s="101" t="s">
        <v>100</v>
      </c>
      <c r="AG12" s="101" t="s">
        <v>94</v>
      </c>
      <c r="AH12" s="105">
        <v>12</v>
      </c>
      <c r="AI12" s="105">
        <v>12096</v>
      </c>
    </row>
    <row r="13" spans="1:35" x14ac:dyDescent="0.2">
      <c r="A13" s="110"/>
      <c r="B13" s="101" t="s">
        <v>101</v>
      </c>
      <c r="C13" s="101" t="s">
        <v>102</v>
      </c>
      <c r="D13" s="102">
        <v>180850</v>
      </c>
      <c r="E13" s="102">
        <v>1378</v>
      </c>
      <c r="F13" s="102">
        <v>182228</v>
      </c>
      <c r="G13" s="103">
        <v>4.0940015194703597E-2</v>
      </c>
      <c r="H13" s="102">
        <v>49234</v>
      </c>
      <c r="I13" s="102">
        <v>8</v>
      </c>
      <c r="J13" s="102">
        <v>49242</v>
      </c>
      <c r="K13" s="103">
        <v>-0.26199361539499094</v>
      </c>
      <c r="L13" s="102">
        <v>0</v>
      </c>
      <c r="M13" s="130">
        <v>0</v>
      </c>
      <c r="N13" s="102">
        <v>231470</v>
      </c>
      <c r="O13" s="103">
        <v>-4.2657909539092702E-2</v>
      </c>
      <c r="P13" s="102">
        <v>1232</v>
      </c>
      <c r="Q13" s="102">
        <v>232702</v>
      </c>
      <c r="R13" s="103">
        <v>-4.5873139530116E-2</v>
      </c>
      <c r="S13" s="109">
        <v>0</v>
      </c>
      <c r="T13" s="101" t="s">
        <v>75</v>
      </c>
      <c r="U13" s="101" t="s">
        <v>75</v>
      </c>
      <c r="V13" s="105">
        <v>174235</v>
      </c>
      <c r="W13" s="105">
        <v>175061</v>
      </c>
      <c r="X13" s="105">
        <v>826</v>
      </c>
      <c r="Y13" s="105">
        <v>66683</v>
      </c>
      <c r="Z13" s="105">
        <v>66723</v>
      </c>
      <c r="AA13" s="105">
        <v>40</v>
      </c>
      <c r="AB13" s="105">
        <v>0</v>
      </c>
      <c r="AC13" s="105">
        <v>2106</v>
      </c>
      <c r="AD13" s="105">
        <v>241784</v>
      </c>
      <c r="AE13" s="105">
        <v>243890</v>
      </c>
      <c r="AF13" s="101" t="s">
        <v>103</v>
      </c>
      <c r="AG13" s="101" t="s">
        <v>94</v>
      </c>
      <c r="AH13" s="105">
        <v>12</v>
      </c>
      <c r="AI13" s="105">
        <v>12096</v>
      </c>
    </row>
    <row r="14" spans="1:35" x14ac:dyDescent="0.2">
      <c r="A14" s="111" t="s">
        <v>89</v>
      </c>
      <c r="B14" s="111">
        <v>0</v>
      </c>
      <c r="C14" s="111">
        <v>0</v>
      </c>
      <c r="D14" s="112">
        <v>971841</v>
      </c>
      <c r="E14" s="112">
        <v>202636</v>
      </c>
      <c r="F14" s="112">
        <v>1174477</v>
      </c>
      <c r="G14" s="113">
        <v>4.7873920766867799E-2</v>
      </c>
      <c r="H14" s="112">
        <v>151282</v>
      </c>
      <c r="I14" s="112">
        <v>758</v>
      </c>
      <c r="J14" s="112">
        <v>152040</v>
      </c>
      <c r="K14" s="113">
        <v>-0.13119007074366598</v>
      </c>
      <c r="L14" s="112">
        <v>0</v>
      </c>
      <c r="M14" s="131">
        <v>-1</v>
      </c>
      <c r="N14" s="112">
        <v>1326517</v>
      </c>
      <c r="O14" s="113">
        <v>2.3667127626079601E-2</v>
      </c>
      <c r="P14" s="112">
        <v>58499</v>
      </c>
      <c r="Q14" s="112">
        <v>1385016</v>
      </c>
      <c r="R14" s="113">
        <v>2.0723017296080701E-2</v>
      </c>
      <c r="S14" s="114">
        <v>0</v>
      </c>
      <c r="T14" s="115">
        <v>0</v>
      </c>
      <c r="U14" s="115">
        <v>0</v>
      </c>
      <c r="V14" s="116">
        <v>931899</v>
      </c>
      <c r="W14" s="116">
        <v>1120819</v>
      </c>
      <c r="X14" s="116">
        <v>188920</v>
      </c>
      <c r="Y14" s="116">
        <v>174482</v>
      </c>
      <c r="Z14" s="116">
        <v>174998</v>
      </c>
      <c r="AA14" s="116">
        <v>516</v>
      </c>
      <c r="AB14" s="116">
        <v>31</v>
      </c>
      <c r="AC14" s="116">
        <v>61049</v>
      </c>
      <c r="AD14" s="116">
        <v>1295848</v>
      </c>
      <c r="AE14" s="116">
        <v>1356897</v>
      </c>
      <c r="AF14" s="115">
        <v>0</v>
      </c>
      <c r="AG14" s="115">
        <v>0</v>
      </c>
      <c r="AH14" s="116">
        <v>48</v>
      </c>
      <c r="AI14" s="116">
        <v>48384</v>
      </c>
    </row>
    <row r="15" spans="1:35" x14ac:dyDescent="0.2">
      <c r="A15" s="106" t="s">
        <v>104</v>
      </c>
      <c r="B15" s="101" t="s">
        <v>105</v>
      </c>
      <c r="C15" s="101" t="s">
        <v>106</v>
      </c>
      <c r="D15" s="102">
        <v>74670</v>
      </c>
      <c r="E15" s="102">
        <v>4872</v>
      </c>
      <c r="F15" s="102">
        <v>79542</v>
      </c>
      <c r="G15" s="103">
        <v>1.7434349377710101E-2</v>
      </c>
      <c r="H15" s="102">
        <v>27</v>
      </c>
      <c r="I15" s="102">
        <v>0</v>
      </c>
      <c r="J15" s="102">
        <v>27</v>
      </c>
      <c r="K15" s="103">
        <v>12.5</v>
      </c>
      <c r="L15" s="102">
        <v>4</v>
      </c>
      <c r="M15" s="130">
        <v>-0.96078431372549</v>
      </c>
      <c r="N15" s="102">
        <v>79573</v>
      </c>
      <c r="O15" s="103">
        <v>1.6478673530651602E-2</v>
      </c>
      <c r="P15" s="102">
        <v>2368</v>
      </c>
      <c r="Q15" s="102">
        <v>81941</v>
      </c>
      <c r="R15" s="103">
        <v>1.9762796659738898E-2</v>
      </c>
      <c r="S15" s="107">
        <v>4</v>
      </c>
      <c r="T15" s="101" t="s">
        <v>75</v>
      </c>
      <c r="U15" s="101" t="s">
        <v>75</v>
      </c>
      <c r="V15" s="105">
        <v>74203</v>
      </c>
      <c r="W15" s="105">
        <v>78179</v>
      </c>
      <c r="X15" s="105">
        <v>3976</v>
      </c>
      <c r="Y15" s="105">
        <v>2</v>
      </c>
      <c r="Z15" s="105">
        <v>2</v>
      </c>
      <c r="AA15" s="105">
        <v>0</v>
      </c>
      <c r="AB15" s="105">
        <v>102</v>
      </c>
      <c r="AC15" s="105">
        <v>2070</v>
      </c>
      <c r="AD15" s="105">
        <v>78283</v>
      </c>
      <c r="AE15" s="105">
        <v>80353</v>
      </c>
      <c r="AF15" s="101" t="s">
        <v>107</v>
      </c>
      <c r="AG15" s="101" t="s">
        <v>108</v>
      </c>
      <c r="AH15" s="105">
        <v>12</v>
      </c>
      <c r="AI15" s="105">
        <v>12096</v>
      </c>
    </row>
    <row r="16" spans="1:35" x14ac:dyDescent="0.2">
      <c r="A16" s="108"/>
      <c r="B16" s="101" t="s">
        <v>109</v>
      </c>
      <c r="C16" s="101" t="s">
        <v>110</v>
      </c>
      <c r="D16" s="102">
        <v>57462</v>
      </c>
      <c r="E16" s="102">
        <v>0</v>
      </c>
      <c r="F16" s="102">
        <v>57462</v>
      </c>
      <c r="G16" s="103">
        <v>0.22428891019495001</v>
      </c>
      <c r="H16" s="102">
        <v>0</v>
      </c>
      <c r="I16" s="102">
        <v>0</v>
      </c>
      <c r="J16" s="102">
        <v>0</v>
      </c>
      <c r="K16" s="103">
        <v>0</v>
      </c>
      <c r="L16" s="102">
        <v>0</v>
      </c>
      <c r="M16" s="130">
        <v>0</v>
      </c>
      <c r="N16" s="102">
        <v>57462</v>
      </c>
      <c r="O16" s="103">
        <v>0.22428891019495001</v>
      </c>
      <c r="P16" s="102">
        <v>0</v>
      </c>
      <c r="Q16" s="102">
        <v>57462</v>
      </c>
      <c r="R16" s="103">
        <v>0.21862871927555</v>
      </c>
      <c r="S16" s="109">
        <v>0</v>
      </c>
      <c r="T16" s="101" t="s">
        <v>75</v>
      </c>
      <c r="U16" s="101" t="s">
        <v>75</v>
      </c>
      <c r="V16" s="105">
        <v>46929</v>
      </c>
      <c r="W16" s="105">
        <v>46935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218</v>
      </c>
      <c r="AD16" s="105">
        <v>46935</v>
      </c>
      <c r="AE16" s="105">
        <v>47153</v>
      </c>
      <c r="AF16" s="101" t="s">
        <v>111</v>
      </c>
      <c r="AG16" s="101" t="s">
        <v>108</v>
      </c>
      <c r="AH16" s="105">
        <v>12</v>
      </c>
      <c r="AI16" s="105">
        <v>12096</v>
      </c>
    </row>
    <row r="17" spans="1:35" x14ac:dyDescent="0.2">
      <c r="A17" s="108"/>
      <c r="B17" s="101" t="s">
        <v>112</v>
      </c>
      <c r="C17" s="101" t="s">
        <v>113</v>
      </c>
      <c r="D17" s="102">
        <v>139732</v>
      </c>
      <c r="E17" s="102">
        <v>1192</v>
      </c>
      <c r="F17" s="102">
        <v>140924</v>
      </c>
      <c r="G17" s="103">
        <v>9.92168731084834E-2</v>
      </c>
      <c r="H17" s="102">
        <v>10815</v>
      </c>
      <c r="I17" s="102">
        <v>0</v>
      </c>
      <c r="J17" s="102">
        <v>10815</v>
      </c>
      <c r="K17" s="103">
        <v>8.4863075534155896E-2</v>
      </c>
      <c r="L17" s="102">
        <v>0</v>
      </c>
      <c r="M17" s="130">
        <v>0</v>
      </c>
      <c r="N17" s="102">
        <v>151739</v>
      </c>
      <c r="O17" s="103">
        <v>9.8181265514970403E-2</v>
      </c>
      <c r="P17" s="102">
        <v>4171</v>
      </c>
      <c r="Q17" s="102">
        <v>155910</v>
      </c>
      <c r="R17" s="103">
        <v>0.105885857769077</v>
      </c>
      <c r="S17" s="109">
        <v>0</v>
      </c>
      <c r="T17" s="101" t="s">
        <v>75</v>
      </c>
      <c r="U17" s="101" t="s">
        <v>75</v>
      </c>
      <c r="V17" s="105">
        <v>127420</v>
      </c>
      <c r="W17" s="105">
        <v>128204</v>
      </c>
      <c r="X17" s="105">
        <v>784</v>
      </c>
      <c r="Y17" s="105">
        <v>9969</v>
      </c>
      <c r="Z17" s="105">
        <v>9969</v>
      </c>
      <c r="AA17" s="105">
        <v>0</v>
      </c>
      <c r="AB17" s="105">
        <v>0</v>
      </c>
      <c r="AC17" s="105">
        <v>2809</v>
      </c>
      <c r="AD17" s="105">
        <v>138173</v>
      </c>
      <c r="AE17" s="105">
        <v>140982</v>
      </c>
      <c r="AF17" s="101" t="s">
        <v>114</v>
      </c>
      <c r="AG17" s="101" t="s">
        <v>108</v>
      </c>
      <c r="AH17" s="105">
        <v>12</v>
      </c>
      <c r="AI17" s="105">
        <v>12096</v>
      </c>
    </row>
    <row r="18" spans="1:35" x14ac:dyDescent="0.2">
      <c r="A18" s="108"/>
      <c r="B18" s="101" t="s">
        <v>115</v>
      </c>
      <c r="C18" s="101" t="s">
        <v>116</v>
      </c>
      <c r="D18" s="102">
        <v>109096</v>
      </c>
      <c r="E18" s="102">
        <v>134</v>
      </c>
      <c r="F18" s="102">
        <v>109230</v>
      </c>
      <c r="G18" s="103">
        <v>-2.3017482325861805E-3</v>
      </c>
      <c r="H18" s="102">
        <v>28613</v>
      </c>
      <c r="I18" s="102">
        <v>8</v>
      </c>
      <c r="J18" s="102">
        <v>28621</v>
      </c>
      <c r="K18" s="103">
        <v>-0.224867294984292</v>
      </c>
      <c r="L18" s="102">
        <v>0</v>
      </c>
      <c r="M18" s="130">
        <v>-1</v>
      </c>
      <c r="N18" s="102">
        <v>137851</v>
      </c>
      <c r="O18" s="103">
        <v>-5.8819111602692799E-2</v>
      </c>
      <c r="P18" s="102">
        <v>170</v>
      </c>
      <c r="Q18" s="102">
        <v>138021</v>
      </c>
      <c r="R18" s="103">
        <v>-5.8686726774241894E-2</v>
      </c>
      <c r="S18" s="109">
        <v>0</v>
      </c>
      <c r="T18" s="101" t="s">
        <v>75</v>
      </c>
      <c r="U18" s="101" t="s">
        <v>75</v>
      </c>
      <c r="V18" s="105">
        <v>109374</v>
      </c>
      <c r="W18" s="105">
        <v>109482</v>
      </c>
      <c r="X18" s="105">
        <v>108</v>
      </c>
      <c r="Y18" s="105">
        <v>36870</v>
      </c>
      <c r="Z18" s="105">
        <v>36924</v>
      </c>
      <c r="AA18" s="105">
        <v>54</v>
      </c>
      <c r="AB18" s="105">
        <v>60</v>
      </c>
      <c r="AC18" s="105">
        <v>160</v>
      </c>
      <c r="AD18" s="105">
        <v>146466</v>
      </c>
      <c r="AE18" s="105">
        <v>146626</v>
      </c>
      <c r="AF18" s="101" t="s">
        <v>117</v>
      </c>
      <c r="AG18" s="101" t="s">
        <v>108</v>
      </c>
      <c r="AH18" s="105">
        <v>12</v>
      </c>
      <c r="AI18" s="105">
        <v>12096</v>
      </c>
    </row>
    <row r="19" spans="1:35" x14ac:dyDescent="0.2">
      <c r="A19" s="108"/>
      <c r="B19" s="101" t="s">
        <v>118</v>
      </c>
      <c r="C19" s="101" t="s">
        <v>119</v>
      </c>
      <c r="D19" s="102">
        <v>56426</v>
      </c>
      <c r="E19" s="102">
        <v>11194</v>
      </c>
      <c r="F19" s="102">
        <v>67620</v>
      </c>
      <c r="G19" s="103">
        <v>6.9767441860465101E-2</v>
      </c>
      <c r="H19" s="102">
        <v>11</v>
      </c>
      <c r="I19" s="102">
        <v>0</v>
      </c>
      <c r="J19" s="102">
        <v>11</v>
      </c>
      <c r="K19" s="103">
        <v>0.57142857142857095</v>
      </c>
      <c r="L19" s="102">
        <v>104</v>
      </c>
      <c r="M19" s="130">
        <v>0</v>
      </c>
      <c r="N19" s="102">
        <v>67735</v>
      </c>
      <c r="O19" s="103">
        <v>7.1468117753135996E-2</v>
      </c>
      <c r="P19" s="102">
        <v>1192</v>
      </c>
      <c r="Q19" s="102">
        <v>68927</v>
      </c>
      <c r="R19" s="103">
        <v>6.8056093592624198E-2</v>
      </c>
      <c r="S19" s="109">
        <v>0</v>
      </c>
      <c r="T19" s="101" t="s">
        <v>75</v>
      </c>
      <c r="U19" s="101" t="s">
        <v>75</v>
      </c>
      <c r="V19" s="105">
        <v>52770</v>
      </c>
      <c r="W19" s="105">
        <v>63210</v>
      </c>
      <c r="X19" s="105">
        <v>10440</v>
      </c>
      <c r="Y19" s="105">
        <v>7</v>
      </c>
      <c r="Z19" s="105">
        <v>7</v>
      </c>
      <c r="AA19" s="105">
        <v>0</v>
      </c>
      <c r="AB19" s="105">
        <v>0</v>
      </c>
      <c r="AC19" s="105">
        <v>1318</v>
      </c>
      <c r="AD19" s="105">
        <v>63217</v>
      </c>
      <c r="AE19" s="105">
        <v>64535</v>
      </c>
      <c r="AF19" s="101" t="s">
        <v>120</v>
      </c>
      <c r="AG19" s="101" t="s">
        <v>108</v>
      </c>
      <c r="AH19" s="105">
        <v>12</v>
      </c>
      <c r="AI19" s="105">
        <v>12096</v>
      </c>
    </row>
    <row r="20" spans="1:35" x14ac:dyDescent="0.2">
      <c r="A20" s="108"/>
      <c r="B20" s="101" t="s">
        <v>121</v>
      </c>
      <c r="C20" s="101" t="s">
        <v>122</v>
      </c>
      <c r="D20" s="102">
        <v>57628</v>
      </c>
      <c r="E20" s="102">
        <v>558</v>
      </c>
      <c r="F20" s="102">
        <v>58186</v>
      </c>
      <c r="G20" s="103">
        <v>-0.107439791379046</v>
      </c>
      <c r="H20" s="102">
        <v>8</v>
      </c>
      <c r="I20" s="102">
        <v>0</v>
      </c>
      <c r="J20" s="102">
        <v>8</v>
      </c>
      <c r="K20" s="103">
        <v>-0.94557823129251706</v>
      </c>
      <c r="L20" s="102">
        <v>11458</v>
      </c>
      <c r="M20" s="130">
        <v>-0.34405770551866299</v>
      </c>
      <c r="N20" s="102">
        <v>69652</v>
      </c>
      <c r="O20" s="103">
        <v>-0.158843065032305</v>
      </c>
      <c r="P20" s="102">
        <v>1230</v>
      </c>
      <c r="Q20" s="102">
        <v>70882</v>
      </c>
      <c r="R20" s="103">
        <v>-0.15180451847597198</v>
      </c>
      <c r="S20" s="109">
        <v>0</v>
      </c>
      <c r="T20" s="101" t="s">
        <v>75</v>
      </c>
      <c r="U20" s="101" t="s">
        <v>75</v>
      </c>
      <c r="V20" s="105">
        <v>64714</v>
      </c>
      <c r="W20" s="105">
        <v>65190</v>
      </c>
      <c r="X20" s="105">
        <v>476</v>
      </c>
      <c r="Y20" s="105">
        <v>147</v>
      </c>
      <c r="Z20" s="105">
        <v>147</v>
      </c>
      <c r="AA20" s="105">
        <v>0</v>
      </c>
      <c r="AB20" s="105">
        <v>17468</v>
      </c>
      <c r="AC20" s="105">
        <v>763</v>
      </c>
      <c r="AD20" s="105">
        <v>82805</v>
      </c>
      <c r="AE20" s="105">
        <v>83568</v>
      </c>
      <c r="AF20" s="101" t="s">
        <v>123</v>
      </c>
      <c r="AG20" s="101" t="s">
        <v>108</v>
      </c>
      <c r="AH20" s="105">
        <v>12</v>
      </c>
      <c r="AI20" s="105">
        <v>12096</v>
      </c>
    </row>
    <row r="21" spans="1:35" x14ac:dyDescent="0.2">
      <c r="A21" s="108"/>
      <c r="B21" s="101" t="s">
        <v>124</v>
      </c>
      <c r="C21" s="101" t="s">
        <v>125</v>
      </c>
      <c r="D21" s="102">
        <v>12000</v>
      </c>
      <c r="E21" s="102">
        <v>6</v>
      </c>
      <c r="F21" s="102">
        <v>12006</v>
      </c>
      <c r="G21" s="103">
        <v>1.7371409202609898E-2</v>
      </c>
      <c r="H21" s="102">
        <v>0</v>
      </c>
      <c r="I21" s="102">
        <v>0</v>
      </c>
      <c r="J21" s="102">
        <v>0</v>
      </c>
      <c r="K21" s="103">
        <v>0</v>
      </c>
      <c r="L21" s="102">
        <v>35</v>
      </c>
      <c r="M21" s="130">
        <v>0</v>
      </c>
      <c r="N21" s="102">
        <v>12041</v>
      </c>
      <c r="O21" s="103">
        <v>2.0337259554275101E-2</v>
      </c>
      <c r="P21" s="102">
        <v>977</v>
      </c>
      <c r="Q21" s="102">
        <v>13018</v>
      </c>
      <c r="R21" s="103">
        <v>1.6792939154885601E-2</v>
      </c>
      <c r="S21" s="109">
        <v>0</v>
      </c>
      <c r="T21" s="101" t="s">
        <v>75</v>
      </c>
      <c r="U21" s="101" t="s">
        <v>75</v>
      </c>
      <c r="V21" s="105">
        <v>11795</v>
      </c>
      <c r="W21" s="105">
        <v>11801</v>
      </c>
      <c r="X21" s="105">
        <v>6</v>
      </c>
      <c r="Y21" s="105">
        <v>0</v>
      </c>
      <c r="Z21" s="105">
        <v>0</v>
      </c>
      <c r="AA21" s="105">
        <v>0</v>
      </c>
      <c r="AB21" s="105">
        <v>0</v>
      </c>
      <c r="AC21" s="105">
        <v>1002</v>
      </c>
      <c r="AD21" s="105">
        <v>11801</v>
      </c>
      <c r="AE21" s="105">
        <v>12803</v>
      </c>
      <c r="AF21" s="101" t="s">
        <v>126</v>
      </c>
      <c r="AG21" s="101" t="s">
        <v>108</v>
      </c>
      <c r="AH21" s="105">
        <v>12</v>
      </c>
      <c r="AI21" s="105">
        <v>12096</v>
      </c>
    </row>
    <row r="22" spans="1:35" x14ac:dyDescent="0.2">
      <c r="A22" s="108"/>
      <c r="B22" s="101" t="s">
        <v>127</v>
      </c>
      <c r="C22" s="101" t="s">
        <v>128</v>
      </c>
      <c r="D22" s="102">
        <v>104515</v>
      </c>
      <c r="E22" s="102">
        <v>382</v>
      </c>
      <c r="F22" s="102">
        <v>104897</v>
      </c>
      <c r="G22" s="103">
        <v>5.1809886694073999E-2</v>
      </c>
      <c r="H22" s="102">
        <v>10573</v>
      </c>
      <c r="I22" s="102">
        <v>0</v>
      </c>
      <c r="J22" s="102">
        <v>10573</v>
      </c>
      <c r="K22" s="103">
        <v>1.2031673265263598</v>
      </c>
      <c r="L22" s="102">
        <v>0</v>
      </c>
      <c r="M22" s="130">
        <v>0</v>
      </c>
      <c r="N22" s="102">
        <v>115470</v>
      </c>
      <c r="O22" s="103">
        <v>0.10466951755015401</v>
      </c>
      <c r="P22" s="102">
        <v>1066</v>
      </c>
      <c r="Q22" s="102">
        <v>116536</v>
      </c>
      <c r="R22" s="103">
        <v>0.10673618431674201</v>
      </c>
      <c r="S22" s="109">
        <v>0</v>
      </c>
      <c r="T22" s="101" t="s">
        <v>75</v>
      </c>
      <c r="U22" s="101" t="s">
        <v>75</v>
      </c>
      <c r="V22" s="105">
        <v>99368</v>
      </c>
      <c r="W22" s="105">
        <v>99730</v>
      </c>
      <c r="X22" s="105">
        <v>362</v>
      </c>
      <c r="Y22" s="105">
        <v>4799</v>
      </c>
      <c r="Z22" s="105">
        <v>4799</v>
      </c>
      <c r="AA22" s="105">
        <v>0</v>
      </c>
      <c r="AB22" s="105">
        <v>0</v>
      </c>
      <c r="AC22" s="105">
        <v>768</v>
      </c>
      <c r="AD22" s="105">
        <v>104529</v>
      </c>
      <c r="AE22" s="105">
        <v>105297</v>
      </c>
      <c r="AF22" s="101" t="s">
        <v>129</v>
      </c>
      <c r="AG22" s="101" t="s">
        <v>108</v>
      </c>
      <c r="AH22" s="105">
        <v>12</v>
      </c>
      <c r="AI22" s="105">
        <v>12096</v>
      </c>
    </row>
    <row r="23" spans="1:35" x14ac:dyDescent="0.2">
      <c r="A23" s="110"/>
      <c r="B23" s="101" t="s">
        <v>130</v>
      </c>
      <c r="C23" s="101" t="s">
        <v>131</v>
      </c>
      <c r="D23" s="102">
        <v>33328</v>
      </c>
      <c r="E23" s="102">
        <v>36</v>
      </c>
      <c r="F23" s="102">
        <v>33364</v>
      </c>
      <c r="G23" s="103">
        <v>-1.05281888549482E-2</v>
      </c>
      <c r="H23" s="102">
        <v>59</v>
      </c>
      <c r="I23" s="102">
        <v>0</v>
      </c>
      <c r="J23" s="102">
        <v>59</v>
      </c>
      <c r="K23" s="103">
        <v>-0.94485981308411193</v>
      </c>
      <c r="L23" s="102">
        <v>0</v>
      </c>
      <c r="M23" s="130">
        <v>0</v>
      </c>
      <c r="N23" s="102">
        <v>33423</v>
      </c>
      <c r="O23" s="103">
        <v>-3.9265285003880497E-2</v>
      </c>
      <c r="P23" s="102">
        <v>0</v>
      </c>
      <c r="Q23" s="102">
        <v>33423</v>
      </c>
      <c r="R23" s="103">
        <v>-3.9265285003880497E-2</v>
      </c>
      <c r="S23" s="109">
        <v>0</v>
      </c>
      <c r="T23" s="101" t="s">
        <v>75</v>
      </c>
      <c r="U23" s="101" t="s">
        <v>75</v>
      </c>
      <c r="V23" s="105">
        <v>33715</v>
      </c>
      <c r="W23" s="105">
        <v>33719</v>
      </c>
      <c r="X23" s="105">
        <v>4</v>
      </c>
      <c r="Y23" s="105">
        <v>1070</v>
      </c>
      <c r="Z23" s="105">
        <v>1070</v>
      </c>
      <c r="AA23" s="105">
        <v>0</v>
      </c>
      <c r="AB23" s="105">
        <v>0</v>
      </c>
      <c r="AC23" s="105">
        <v>0</v>
      </c>
      <c r="AD23" s="105">
        <v>34789</v>
      </c>
      <c r="AE23" s="105">
        <v>34789</v>
      </c>
      <c r="AF23" s="101" t="s">
        <v>132</v>
      </c>
      <c r="AG23" s="101" t="s">
        <v>108</v>
      </c>
      <c r="AH23" s="105">
        <v>12</v>
      </c>
      <c r="AI23" s="105">
        <v>12096</v>
      </c>
    </row>
    <row r="24" spans="1:35" x14ac:dyDescent="0.2">
      <c r="A24" s="111" t="s">
        <v>89</v>
      </c>
      <c r="B24" s="111">
        <v>0</v>
      </c>
      <c r="C24" s="111">
        <v>0</v>
      </c>
      <c r="D24" s="112">
        <v>644857</v>
      </c>
      <c r="E24" s="112">
        <v>18374</v>
      </c>
      <c r="F24" s="112">
        <v>663231</v>
      </c>
      <c r="G24" s="113">
        <v>4.2078717888286599E-2</v>
      </c>
      <c r="H24" s="112">
        <v>50106</v>
      </c>
      <c r="I24" s="112">
        <v>8</v>
      </c>
      <c r="J24" s="112">
        <v>50114</v>
      </c>
      <c r="K24" s="113">
        <v>-5.2987641256283302E-2</v>
      </c>
      <c r="L24" s="112">
        <v>11601</v>
      </c>
      <c r="M24" s="131">
        <v>-0.34197390811117401</v>
      </c>
      <c r="N24" s="112">
        <v>724946</v>
      </c>
      <c r="O24" s="113">
        <v>2.5386210427752302E-2</v>
      </c>
      <c r="P24" s="112">
        <v>11174</v>
      </c>
      <c r="Q24" s="112">
        <v>736120</v>
      </c>
      <c r="R24" s="113">
        <v>2.79483763576901E-2</v>
      </c>
      <c r="S24" s="114">
        <v>0</v>
      </c>
      <c r="T24" s="115">
        <v>0</v>
      </c>
      <c r="U24" s="115">
        <v>0</v>
      </c>
      <c r="V24" s="116">
        <v>620288</v>
      </c>
      <c r="W24" s="116">
        <v>636450</v>
      </c>
      <c r="X24" s="116">
        <v>16162</v>
      </c>
      <c r="Y24" s="116">
        <v>52864</v>
      </c>
      <c r="Z24" s="116">
        <v>52918</v>
      </c>
      <c r="AA24" s="116">
        <v>54</v>
      </c>
      <c r="AB24" s="116">
        <v>17630</v>
      </c>
      <c r="AC24" s="116">
        <v>9108</v>
      </c>
      <c r="AD24" s="116">
        <v>706998</v>
      </c>
      <c r="AE24" s="116">
        <v>716106</v>
      </c>
      <c r="AF24" s="115">
        <v>0</v>
      </c>
      <c r="AG24" s="115">
        <v>0</v>
      </c>
      <c r="AH24" s="116">
        <v>108</v>
      </c>
      <c r="AI24" s="116">
        <v>108864</v>
      </c>
    </row>
    <row r="25" spans="1:35" x14ac:dyDescent="0.2">
      <c r="A25" s="106" t="s">
        <v>133</v>
      </c>
      <c r="B25" s="101" t="s">
        <v>134</v>
      </c>
      <c r="C25" s="101" t="s">
        <v>135</v>
      </c>
      <c r="D25" s="102">
        <v>10783</v>
      </c>
      <c r="E25" s="102">
        <v>52</v>
      </c>
      <c r="F25" s="102">
        <v>10835</v>
      </c>
      <c r="G25" s="103">
        <v>3.0530720943503901E-2</v>
      </c>
      <c r="H25" s="102">
        <v>0</v>
      </c>
      <c r="I25" s="102">
        <v>0</v>
      </c>
      <c r="J25" s="102">
        <v>0</v>
      </c>
      <c r="K25" s="103">
        <v>0</v>
      </c>
      <c r="L25" s="102">
        <v>0</v>
      </c>
      <c r="M25" s="130">
        <v>0</v>
      </c>
      <c r="N25" s="102">
        <v>10835</v>
      </c>
      <c r="O25" s="103">
        <v>3.0530720943503901E-2</v>
      </c>
      <c r="P25" s="102">
        <v>2643</v>
      </c>
      <c r="Q25" s="102">
        <v>13478</v>
      </c>
      <c r="R25" s="103">
        <v>4.7078931013051592E-2</v>
      </c>
      <c r="S25" s="107">
        <v>5</v>
      </c>
      <c r="T25" s="101" t="s">
        <v>75</v>
      </c>
      <c r="U25" s="101" t="s">
        <v>75</v>
      </c>
      <c r="V25" s="105">
        <v>10444</v>
      </c>
      <c r="W25" s="105">
        <v>10514</v>
      </c>
      <c r="X25" s="105">
        <v>70</v>
      </c>
      <c r="Y25" s="105">
        <v>0</v>
      </c>
      <c r="Z25" s="105">
        <v>0</v>
      </c>
      <c r="AA25" s="105">
        <v>0</v>
      </c>
      <c r="AB25" s="105">
        <v>0</v>
      </c>
      <c r="AC25" s="105">
        <v>2358</v>
      </c>
      <c r="AD25" s="105">
        <v>10514</v>
      </c>
      <c r="AE25" s="105">
        <v>12872</v>
      </c>
      <c r="AF25" s="101" t="s">
        <v>136</v>
      </c>
      <c r="AG25" s="101" t="s">
        <v>137</v>
      </c>
      <c r="AH25" s="105">
        <v>12</v>
      </c>
      <c r="AI25" s="105">
        <v>12096</v>
      </c>
    </row>
    <row r="26" spans="1:35" x14ac:dyDescent="0.2">
      <c r="A26" s="108"/>
      <c r="B26" s="101" t="s">
        <v>138</v>
      </c>
      <c r="C26" s="101" t="s">
        <v>139</v>
      </c>
      <c r="D26" s="102">
        <v>1536</v>
      </c>
      <c r="E26" s="102">
        <v>16</v>
      </c>
      <c r="F26" s="102">
        <v>1552</v>
      </c>
      <c r="G26" s="103">
        <v>9.9929128277817192E-2</v>
      </c>
      <c r="H26" s="102">
        <v>0</v>
      </c>
      <c r="I26" s="102">
        <v>0</v>
      </c>
      <c r="J26" s="102">
        <v>0</v>
      </c>
      <c r="K26" s="103">
        <v>0</v>
      </c>
      <c r="L26" s="102">
        <v>0</v>
      </c>
      <c r="M26" s="130">
        <v>0</v>
      </c>
      <c r="N26" s="102">
        <v>1552</v>
      </c>
      <c r="O26" s="103">
        <v>9.9929128277817192E-2</v>
      </c>
      <c r="P26" s="102">
        <v>2252</v>
      </c>
      <c r="Q26" s="102">
        <v>3804</v>
      </c>
      <c r="R26" s="103">
        <v>8.8100686498855801E-2</v>
      </c>
      <c r="S26" s="109">
        <v>0</v>
      </c>
      <c r="T26" s="101" t="s">
        <v>75</v>
      </c>
      <c r="U26" s="101" t="s">
        <v>75</v>
      </c>
      <c r="V26" s="105">
        <v>1383</v>
      </c>
      <c r="W26" s="105">
        <v>1411</v>
      </c>
      <c r="X26" s="105">
        <v>28</v>
      </c>
      <c r="Y26" s="105">
        <v>0</v>
      </c>
      <c r="Z26" s="105">
        <v>0</v>
      </c>
      <c r="AA26" s="105">
        <v>0</v>
      </c>
      <c r="AB26" s="105">
        <v>0</v>
      </c>
      <c r="AC26" s="105">
        <v>2085</v>
      </c>
      <c r="AD26" s="105">
        <v>1411</v>
      </c>
      <c r="AE26" s="105">
        <v>3496</v>
      </c>
      <c r="AF26" s="101" t="s">
        <v>140</v>
      </c>
      <c r="AG26" s="101" t="s">
        <v>137</v>
      </c>
      <c r="AH26" s="105">
        <v>12</v>
      </c>
      <c r="AI26" s="105">
        <v>12096</v>
      </c>
    </row>
    <row r="27" spans="1:35" x14ac:dyDescent="0.2">
      <c r="A27" s="108"/>
      <c r="B27" s="101" t="s">
        <v>141</v>
      </c>
      <c r="C27" s="101" t="s">
        <v>142</v>
      </c>
      <c r="D27" s="102">
        <v>19922</v>
      </c>
      <c r="E27" s="102">
        <v>198</v>
      </c>
      <c r="F27" s="102">
        <v>20120</v>
      </c>
      <c r="G27" s="103">
        <v>-6.6703775860469397E-2</v>
      </c>
      <c r="H27" s="102">
        <v>0</v>
      </c>
      <c r="I27" s="102">
        <v>0</v>
      </c>
      <c r="J27" s="102">
        <v>0</v>
      </c>
      <c r="K27" s="103">
        <v>0</v>
      </c>
      <c r="L27" s="102">
        <v>1806</v>
      </c>
      <c r="M27" s="130">
        <v>-0.40552995391705099</v>
      </c>
      <c r="N27" s="102">
        <v>21926</v>
      </c>
      <c r="O27" s="103">
        <v>-0.10855423646121301</v>
      </c>
      <c r="P27" s="102">
        <v>6165</v>
      </c>
      <c r="Q27" s="102">
        <v>28091</v>
      </c>
      <c r="R27" s="103">
        <v>-7.4584088288585093E-2</v>
      </c>
      <c r="S27" s="109">
        <v>0</v>
      </c>
      <c r="T27" s="101" t="s">
        <v>75</v>
      </c>
      <c r="U27" s="101" t="s">
        <v>75</v>
      </c>
      <c r="V27" s="105">
        <v>21120</v>
      </c>
      <c r="W27" s="105">
        <v>21558</v>
      </c>
      <c r="X27" s="105">
        <v>438</v>
      </c>
      <c r="Y27" s="105">
        <v>0</v>
      </c>
      <c r="Z27" s="105">
        <v>0</v>
      </c>
      <c r="AA27" s="105">
        <v>0</v>
      </c>
      <c r="AB27" s="105">
        <v>3038</v>
      </c>
      <c r="AC27" s="105">
        <v>5759</v>
      </c>
      <c r="AD27" s="105">
        <v>24596</v>
      </c>
      <c r="AE27" s="105">
        <v>30355</v>
      </c>
      <c r="AF27" s="101" t="s">
        <v>143</v>
      </c>
      <c r="AG27" s="101" t="s">
        <v>137</v>
      </c>
      <c r="AH27" s="105">
        <v>12</v>
      </c>
      <c r="AI27" s="105">
        <v>12096</v>
      </c>
    </row>
    <row r="28" spans="1:35" x14ac:dyDescent="0.2">
      <c r="A28" s="108"/>
      <c r="B28" s="101" t="s">
        <v>144</v>
      </c>
      <c r="C28" s="101" t="s">
        <v>145</v>
      </c>
      <c r="D28" s="102">
        <v>3052</v>
      </c>
      <c r="E28" s="102">
        <v>80</v>
      </c>
      <c r="F28" s="102">
        <v>3132</v>
      </c>
      <c r="G28" s="103">
        <v>6.639427987742591E-2</v>
      </c>
      <c r="H28" s="102">
        <v>0</v>
      </c>
      <c r="I28" s="102">
        <v>0</v>
      </c>
      <c r="J28" s="102">
        <v>0</v>
      </c>
      <c r="K28" s="103">
        <v>0</v>
      </c>
      <c r="L28" s="102">
        <v>0</v>
      </c>
      <c r="M28" s="130">
        <v>0</v>
      </c>
      <c r="N28" s="102">
        <v>3132</v>
      </c>
      <c r="O28" s="103">
        <v>6.639427987742591E-2</v>
      </c>
      <c r="P28" s="102">
        <v>3579</v>
      </c>
      <c r="Q28" s="102">
        <v>6711</v>
      </c>
      <c r="R28" s="103">
        <v>0.13361486486486499</v>
      </c>
      <c r="S28" s="109">
        <v>0</v>
      </c>
      <c r="T28" s="101" t="s">
        <v>75</v>
      </c>
      <c r="U28" s="101" t="s">
        <v>75</v>
      </c>
      <c r="V28" s="105">
        <v>2887</v>
      </c>
      <c r="W28" s="105">
        <v>2937</v>
      </c>
      <c r="X28" s="105">
        <v>50</v>
      </c>
      <c r="Y28" s="105">
        <v>0</v>
      </c>
      <c r="Z28" s="105">
        <v>0</v>
      </c>
      <c r="AA28" s="105">
        <v>0</v>
      </c>
      <c r="AB28" s="105">
        <v>0</v>
      </c>
      <c r="AC28" s="105">
        <v>2983</v>
      </c>
      <c r="AD28" s="105">
        <v>2937</v>
      </c>
      <c r="AE28" s="105">
        <v>5920</v>
      </c>
      <c r="AF28" s="101" t="s">
        <v>146</v>
      </c>
      <c r="AG28" s="101" t="s">
        <v>137</v>
      </c>
      <c r="AH28" s="105">
        <v>12</v>
      </c>
      <c r="AI28" s="105">
        <v>12096</v>
      </c>
    </row>
    <row r="29" spans="1:35" x14ac:dyDescent="0.2">
      <c r="A29" s="108"/>
      <c r="B29" s="101" t="s">
        <v>147</v>
      </c>
      <c r="C29" s="101" t="s">
        <v>148</v>
      </c>
      <c r="D29" s="102">
        <v>676</v>
      </c>
      <c r="E29" s="102">
        <v>0</v>
      </c>
      <c r="F29" s="102">
        <v>676</v>
      </c>
      <c r="G29" s="103">
        <v>-0.24130190796857501</v>
      </c>
      <c r="H29" s="102">
        <v>2380</v>
      </c>
      <c r="I29" s="102">
        <v>0</v>
      </c>
      <c r="J29" s="102">
        <v>2380</v>
      </c>
      <c r="K29" s="103">
        <v>9.1743119266055009E-2</v>
      </c>
      <c r="L29" s="102">
        <v>0</v>
      </c>
      <c r="M29" s="130">
        <v>0</v>
      </c>
      <c r="N29" s="102">
        <v>3056</v>
      </c>
      <c r="O29" s="103">
        <v>-4.8844024747639204E-3</v>
      </c>
      <c r="P29" s="102">
        <v>0</v>
      </c>
      <c r="Q29" s="102">
        <v>3056</v>
      </c>
      <c r="R29" s="103">
        <v>-4.8844024747639204E-3</v>
      </c>
      <c r="S29" s="109">
        <v>0</v>
      </c>
      <c r="T29" s="101" t="s">
        <v>75</v>
      </c>
      <c r="U29" s="101" t="s">
        <v>75</v>
      </c>
      <c r="V29" s="105">
        <v>891</v>
      </c>
      <c r="W29" s="105">
        <v>891</v>
      </c>
      <c r="X29" s="105">
        <v>0</v>
      </c>
      <c r="Y29" s="105">
        <v>2180</v>
      </c>
      <c r="Z29" s="105">
        <v>2180</v>
      </c>
      <c r="AA29" s="105">
        <v>0</v>
      </c>
      <c r="AB29" s="105">
        <v>0</v>
      </c>
      <c r="AC29" s="105">
        <v>0</v>
      </c>
      <c r="AD29" s="105">
        <v>3071</v>
      </c>
      <c r="AE29" s="105">
        <v>3071</v>
      </c>
      <c r="AF29" s="101" t="s">
        <v>149</v>
      </c>
      <c r="AG29" s="101" t="s">
        <v>137</v>
      </c>
      <c r="AH29" s="105">
        <v>12</v>
      </c>
      <c r="AI29" s="105">
        <v>12096</v>
      </c>
    </row>
    <row r="30" spans="1:35" x14ac:dyDescent="0.2">
      <c r="A30" s="108"/>
      <c r="B30" s="101" t="s">
        <v>150</v>
      </c>
      <c r="C30" s="101" t="s">
        <v>151</v>
      </c>
      <c r="D30" s="102">
        <v>27914</v>
      </c>
      <c r="E30" s="102">
        <v>310</v>
      </c>
      <c r="F30" s="102">
        <v>28224</v>
      </c>
      <c r="G30" s="103">
        <v>-0.14890537362040901</v>
      </c>
      <c r="H30" s="102">
        <v>0</v>
      </c>
      <c r="I30" s="102">
        <v>0</v>
      </c>
      <c r="J30" s="102">
        <v>0</v>
      </c>
      <c r="K30" s="103">
        <v>0</v>
      </c>
      <c r="L30" s="102">
        <v>9978</v>
      </c>
      <c r="M30" s="130">
        <v>-0.119018188239449</v>
      </c>
      <c r="N30" s="102">
        <v>38202</v>
      </c>
      <c r="O30" s="103">
        <v>-0.141296529401187</v>
      </c>
      <c r="P30" s="102">
        <v>1260</v>
      </c>
      <c r="Q30" s="102">
        <v>39462</v>
      </c>
      <c r="R30" s="103">
        <v>-0.13581814996496103</v>
      </c>
      <c r="S30" s="109">
        <v>0</v>
      </c>
      <c r="T30" s="101" t="s">
        <v>75</v>
      </c>
      <c r="U30" s="101" t="s">
        <v>75</v>
      </c>
      <c r="V30" s="105">
        <v>32684</v>
      </c>
      <c r="W30" s="105">
        <v>33162</v>
      </c>
      <c r="X30" s="105">
        <v>478</v>
      </c>
      <c r="Y30" s="105">
        <v>0</v>
      </c>
      <c r="Z30" s="105">
        <v>0</v>
      </c>
      <c r="AA30" s="105">
        <v>0</v>
      </c>
      <c r="AB30" s="105">
        <v>11326</v>
      </c>
      <c r="AC30" s="105">
        <v>1176</v>
      </c>
      <c r="AD30" s="105">
        <v>44488</v>
      </c>
      <c r="AE30" s="105">
        <v>45664</v>
      </c>
      <c r="AF30" s="101" t="s">
        <v>152</v>
      </c>
      <c r="AG30" s="101" t="s">
        <v>137</v>
      </c>
      <c r="AH30" s="105">
        <v>12</v>
      </c>
      <c r="AI30" s="105">
        <v>12096</v>
      </c>
    </row>
    <row r="31" spans="1:35" x14ac:dyDescent="0.2">
      <c r="A31" s="108"/>
      <c r="B31" s="101" t="s">
        <v>153</v>
      </c>
      <c r="C31" s="101" t="s">
        <v>154</v>
      </c>
      <c r="D31" s="102">
        <v>19615</v>
      </c>
      <c r="E31" s="102">
        <v>144</v>
      </c>
      <c r="F31" s="102">
        <v>19759</v>
      </c>
      <c r="G31" s="103">
        <v>-1.33326675322081E-2</v>
      </c>
      <c r="H31" s="102">
        <v>0</v>
      </c>
      <c r="I31" s="102">
        <v>0</v>
      </c>
      <c r="J31" s="102">
        <v>0</v>
      </c>
      <c r="K31" s="103">
        <v>0</v>
      </c>
      <c r="L31" s="102">
        <v>0</v>
      </c>
      <c r="M31" s="130">
        <v>0</v>
      </c>
      <c r="N31" s="102">
        <v>19759</v>
      </c>
      <c r="O31" s="103">
        <v>-1.33326675322081E-2</v>
      </c>
      <c r="P31" s="102">
        <v>541</v>
      </c>
      <c r="Q31" s="102">
        <v>20300</v>
      </c>
      <c r="R31" s="103">
        <v>-1.4036621496915799E-2</v>
      </c>
      <c r="S31" s="109">
        <v>0</v>
      </c>
      <c r="T31" s="101" t="s">
        <v>75</v>
      </c>
      <c r="U31" s="101" t="s">
        <v>75</v>
      </c>
      <c r="V31" s="105">
        <v>19942</v>
      </c>
      <c r="W31" s="105">
        <v>20026</v>
      </c>
      <c r="X31" s="105">
        <v>84</v>
      </c>
      <c r="Y31" s="105">
        <v>0</v>
      </c>
      <c r="Z31" s="105">
        <v>0</v>
      </c>
      <c r="AA31" s="105">
        <v>0</v>
      </c>
      <c r="AB31" s="105">
        <v>0</v>
      </c>
      <c r="AC31" s="105">
        <v>563</v>
      </c>
      <c r="AD31" s="105">
        <v>20026</v>
      </c>
      <c r="AE31" s="105">
        <v>20589</v>
      </c>
      <c r="AF31" s="101" t="s">
        <v>155</v>
      </c>
      <c r="AG31" s="101" t="s">
        <v>137</v>
      </c>
      <c r="AH31" s="105">
        <v>12</v>
      </c>
      <c r="AI31" s="105">
        <v>12096</v>
      </c>
    </row>
    <row r="32" spans="1:35" x14ac:dyDescent="0.2">
      <c r="A32" s="108"/>
      <c r="B32" s="101" t="s">
        <v>156</v>
      </c>
      <c r="C32" s="101" t="s">
        <v>157</v>
      </c>
      <c r="D32" s="102">
        <v>29256</v>
      </c>
      <c r="E32" s="102">
        <v>2444</v>
      </c>
      <c r="F32" s="102">
        <v>31700</v>
      </c>
      <c r="G32" s="103">
        <v>0.34117447960737901</v>
      </c>
      <c r="H32" s="102">
        <v>0</v>
      </c>
      <c r="I32" s="102">
        <v>0</v>
      </c>
      <c r="J32" s="102">
        <v>0</v>
      </c>
      <c r="K32" s="103">
        <v>0</v>
      </c>
      <c r="L32" s="102">
        <v>7226</v>
      </c>
      <c r="M32" s="130">
        <v>2.5214424951267103</v>
      </c>
      <c r="N32" s="102">
        <v>38926</v>
      </c>
      <c r="O32" s="103">
        <v>0.51533790096543097</v>
      </c>
      <c r="P32" s="102">
        <v>6485</v>
      </c>
      <c r="Q32" s="102">
        <v>45411</v>
      </c>
      <c r="R32" s="103">
        <v>0.42385476436835701</v>
      </c>
      <c r="S32" s="109">
        <v>0</v>
      </c>
      <c r="T32" s="101" t="s">
        <v>75</v>
      </c>
      <c r="U32" s="101" t="s">
        <v>75</v>
      </c>
      <c r="V32" s="105">
        <v>21680</v>
      </c>
      <c r="W32" s="105">
        <v>23636</v>
      </c>
      <c r="X32" s="105">
        <v>1956</v>
      </c>
      <c r="Y32" s="105">
        <v>0</v>
      </c>
      <c r="Z32" s="105">
        <v>0</v>
      </c>
      <c r="AA32" s="105">
        <v>0</v>
      </c>
      <c r="AB32" s="105">
        <v>2052</v>
      </c>
      <c r="AC32" s="105">
        <v>6205</v>
      </c>
      <c r="AD32" s="105">
        <v>25688</v>
      </c>
      <c r="AE32" s="105">
        <v>31893</v>
      </c>
      <c r="AF32" s="101" t="s">
        <v>158</v>
      </c>
      <c r="AG32" s="101" t="s">
        <v>137</v>
      </c>
      <c r="AH32" s="105">
        <v>12</v>
      </c>
      <c r="AI32" s="105">
        <v>12096</v>
      </c>
    </row>
    <row r="33" spans="1:35" x14ac:dyDescent="0.2">
      <c r="A33" s="108"/>
      <c r="B33" s="101" t="s">
        <v>159</v>
      </c>
      <c r="C33" s="101" t="s">
        <v>160</v>
      </c>
      <c r="D33" s="102">
        <v>1722</v>
      </c>
      <c r="E33" s="102">
        <v>4</v>
      </c>
      <c r="F33" s="102">
        <v>1726</v>
      </c>
      <c r="G33" s="103">
        <v>6.4118372379778105E-2</v>
      </c>
      <c r="H33" s="102">
        <v>10</v>
      </c>
      <c r="I33" s="102">
        <v>0</v>
      </c>
      <c r="J33" s="102">
        <v>10</v>
      </c>
      <c r="K33" s="103">
        <v>0</v>
      </c>
      <c r="L33" s="102">
        <v>0</v>
      </c>
      <c r="M33" s="130">
        <v>0</v>
      </c>
      <c r="N33" s="102">
        <v>1736</v>
      </c>
      <c r="O33" s="103">
        <v>7.0283600493218204E-2</v>
      </c>
      <c r="P33" s="102">
        <v>1604</v>
      </c>
      <c r="Q33" s="102">
        <v>3340</v>
      </c>
      <c r="R33" s="103">
        <v>5.4292929292929296E-2</v>
      </c>
      <c r="S33" s="109">
        <v>0</v>
      </c>
      <c r="T33" s="101" t="s">
        <v>75</v>
      </c>
      <c r="U33" s="101" t="s">
        <v>75</v>
      </c>
      <c r="V33" s="105">
        <v>1620</v>
      </c>
      <c r="W33" s="105">
        <v>1622</v>
      </c>
      <c r="X33" s="105">
        <v>2</v>
      </c>
      <c r="Y33" s="105">
        <v>0</v>
      </c>
      <c r="Z33" s="105">
        <v>0</v>
      </c>
      <c r="AA33" s="105">
        <v>0</v>
      </c>
      <c r="AB33" s="105">
        <v>0</v>
      </c>
      <c r="AC33" s="105">
        <v>1546</v>
      </c>
      <c r="AD33" s="105">
        <v>1622</v>
      </c>
      <c r="AE33" s="105">
        <v>3168</v>
      </c>
      <c r="AF33" s="101" t="s">
        <v>161</v>
      </c>
      <c r="AG33" s="101" t="s">
        <v>137</v>
      </c>
      <c r="AH33" s="105">
        <v>12</v>
      </c>
      <c r="AI33" s="105">
        <v>12096</v>
      </c>
    </row>
    <row r="34" spans="1:35" x14ac:dyDescent="0.2">
      <c r="A34" s="108"/>
      <c r="B34" s="101" t="s">
        <v>162</v>
      </c>
      <c r="C34" s="101" t="s">
        <v>163</v>
      </c>
      <c r="D34" s="102">
        <v>2450</v>
      </c>
      <c r="E34" s="102">
        <v>18</v>
      </c>
      <c r="F34" s="102">
        <v>2468</v>
      </c>
      <c r="G34" s="103">
        <v>0.17973231357552599</v>
      </c>
      <c r="H34" s="102">
        <v>0</v>
      </c>
      <c r="I34" s="102">
        <v>0</v>
      </c>
      <c r="J34" s="102">
        <v>0</v>
      </c>
      <c r="K34" s="103">
        <v>0</v>
      </c>
      <c r="L34" s="102">
        <v>0</v>
      </c>
      <c r="M34" s="130">
        <v>0</v>
      </c>
      <c r="N34" s="102">
        <v>2468</v>
      </c>
      <c r="O34" s="103">
        <v>0.17973231357552599</v>
      </c>
      <c r="P34" s="102">
        <v>2778</v>
      </c>
      <c r="Q34" s="102">
        <v>5246</v>
      </c>
      <c r="R34" s="103">
        <v>0.21491431218156601</v>
      </c>
      <c r="S34" s="109">
        <v>0</v>
      </c>
      <c r="T34" s="101" t="s">
        <v>75</v>
      </c>
      <c r="U34" s="101" t="s">
        <v>75</v>
      </c>
      <c r="V34" s="105">
        <v>2070</v>
      </c>
      <c r="W34" s="105">
        <v>2092</v>
      </c>
      <c r="X34" s="105">
        <v>22</v>
      </c>
      <c r="Y34" s="105">
        <v>0</v>
      </c>
      <c r="Z34" s="105">
        <v>0</v>
      </c>
      <c r="AA34" s="105">
        <v>0</v>
      </c>
      <c r="AB34" s="105">
        <v>0</v>
      </c>
      <c r="AC34" s="105">
        <v>2226</v>
      </c>
      <c r="AD34" s="105">
        <v>2092</v>
      </c>
      <c r="AE34" s="105">
        <v>4318</v>
      </c>
      <c r="AF34" s="101" t="s">
        <v>164</v>
      </c>
      <c r="AG34" s="101" t="s">
        <v>137</v>
      </c>
      <c r="AH34" s="105">
        <v>12</v>
      </c>
      <c r="AI34" s="105">
        <v>12096</v>
      </c>
    </row>
    <row r="35" spans="1:35" x14ac:dyDescent="0.2">
      <c r="A35" s="108"/>
      <c r="B35" s="101" t="s">
        <v>165</v>
      </c>
      <c r="C35" s="101" t="s">
        <v>166</v>
      </c>
      <c r="D35" s="102">
        <v>24454</v>
      </c>
      <c r="E35" s="102">
        <v>132</v>
      </c>
      <c r="F35" s="102">
        <v>24586</v>
      </c>
      <c r="G35" s="103">
        <v>5.0414423652055E-2</v>
      </c>
      <c r="H35" s="102">
        <v>0</v>
      </c>
      <c r="I35" s="102">
        <v>0</v>
      </c>
      <c r="J35" s="102">
        <v>0</v>
      </c>
      <c r="K35" s="103">
        <v>0</v>
      </c>
      <c r="L35" s="102">
        <v>0</v>
      </c>
      <c r="M35" s="130">
        <v>0</v>
      </c>
      <c r="N35" s="102">
        <v>24586</v>
      </c>
      <c r="O35" s="103">
        <v>5.0414423652055E-2</v>
      </c>
      <c r="P35" s="102">
        <v>1134</v>
      </c>
      <c r="Q35" s="102">
        <v>25720</v>
      </c>
      <c r="R35" s="103">
        <v>5.1125914422330304E-2</v>
      </c>
      <c r="S35" s="109">
        <v>0</v>
      </c>
      <c r="T35" s="101" t="s">
        <v>75</v>
      </c>
      <c r="U35" s="101" t="s">
        <v>75</v>
      </c>
      <c r="V35" s="105">
        <v>23294</v>
      </c>
      <c r="W35" s="105">
        <v>23406</v>
      </c>
      <c r="X35" s="105">
        <v>112</v>
      </c>
      <c r="Y35" s="105">
        <v>0</v>
      </c>
      <c r="Z35" s="105">
        <v>0</v>
      </c>
      <c r="AA35" s="105">
        <v>0</v>
      </c>
      <c r="AB35" s="105">
        <v>0</v>
      </c>
      <c r="AC35" s="105">
        <v>1063</v>
      </c>
      <c r="AD35" s="105">
        <v>23406</v>
      </c>
      <c r="AE35" s="105">
        <v>24469</v>
      </c>
      <c r="AF35" s="101" t="s">
        <v>167</v>
      </c>
      <c r="AG35" s="101" t="s">
        <v>137</v>
      </c>
      <c r="AH35" s="105">
        <v>12</v>
      </c>
      <c r="AI35" s="105">
        <v>12096</v>
      </c>
    </row>
    <row r="36" spans="1:35" x14ac:dyDescent="0.2">
      <c r="A36" s="108"/>
      <c r="B36" s="101" t="s">
        <v>168</v>
      </c>
      <c r="C36" s="101" t="s">
        <v>169</v>
      </c>
      <c r="D36" s="102">
        <v>3701</v>
      </c>
      <c r="E36" s="102">
        <v>22</v>
      </c>
      <c r="F36" s="102">
        <v>3723</v>
      </c>
      <c r="G36" s="103">
        <v>0.20759000973078201</v>
      </c>
      <c r="H36" s="102">
        <v>0</v>
      </c>
      <c r="I36" s="102">
        <v>0</v>
      </c>
      <c r="J36" s="102">
        <v>0</v>
      </c>
      <c r="K36" s="103">
        <v>0</v>
      </c>
      <c r="L36" s="102">
        <v>0</v>
      </c>
      <c r="M36" s="130">
        <v>0</v>
      </c>
      <c r="N36" s="102">
        <v>3723</v>
      </c>
      <c r="O36" s="103">
        <v>0.20759000973078201</v>
      </c>
      <c r="P36" s="102">
        <v>2573</v>
      </c>
      <c r="Q36" s="102">
        <v>6296</v>
      </c>
      <c r="R36" s="103">
        <v>0.20960614793467799</v>
      </c>
      <c r="S36" s="109">
        <v>0</v>
      </c>
      <c r="T36" s="101" t="s">
        <v>75</v>
      </c>
      <c r="U36" s="101" t="s">
        <v>75</v>
      </c>
      <c r="V36" s="105">
        <v>3065</v>
      </c>
      <c r="W36" s="105">
        <v>3083</v>
      </c>
      <c r="X36" s="105">
        <v>18</v>
      </c>
      <c r="Y36" s="105">
        <v>0</v>
      </c>
      <c r="Z36" s="105">
        <v>0</v>
      </c>
      <c r="AA36" s="105">
        <v>0</v>
      </c>
      <c r="AB36" s="105">
        <v>0</v>
      </c>
      <c r="AC36" s="105">
        <v>2122</v>
      </c>
      <c r="AD36" s="105">
        <v>3083</v>
      </c>
      <c r="AE36" s="105">
        <v>5205</v>
      </c>
      <c r="AF36" s="101" t="s">
        <v>170</v>
      </c>
      <c r="AG36" s="101" t="s">
        <v>137</v>
      </c>
      <c r="AH36" s="105">
        <v>12</v>
      </c>
      <c r="AI36" s="105">
        <v>12096</v>
      </c>
    </row>
    <row r="37" spans="1:35" x14ac:dyDescent="0.2">
      <c r="A37" s="108"/>
      <c r="B37" s="101" t="s">
        <v>171</v>
      </c>
      <c r="C37" s="101" t="s">
        <v>172</v>
      </c>
      <c r="D37" s="102">
        <v>26321</v>
      </c>
      <c r="E37" s="102">
        <v>294</v>
      </c>
      <c r="F37" s="102">
        <v>26615</v>
      </c>
      <c r="G37" s="103">
        <v>0.13822007441303499</v>
      </c>
      <c r="H37" s="102">
        <v>0</v>
      </c>
      <c r="I37" s="102">
        <v>0</v>
      </c>
      <c r="J37" s="102">
        <v>0</v>
      </c>
      <c r="K37" s="103">
        <v>0</v>
      </c>
      <c r="L37" s="102">
        <v>0</v>
      </c>
      <c r="M37" s="130">
        <v>0</v>
      </c>
      <c r="N37" s="102">
        <v>26615</v>
      </c>
      <c r="O37" s="103">
        <v>0.13822007441303499</v>
      </c>
      <c r="P37" s="102">
        <v>3679</v>
      </c>
      <c r="Q37" s="102">
        <v>30294</v>
      </c>
      <c r="R37" s="103">
        <v>0.12910920611256102</v>
      </c>
      <c r="S37" s="109">
        <v>0</v>
      </c>
      <c r="T37" s="101" t="s">
        <v>75</v>
      </c>
      <c r="U37" s="101" t="s">
        <v>75</v>
      </c>
      <c r="V37" s="105">
        <v>23059</v>
      </c>
      <c r="W37" s="105">
        <v>23383</v>
      </c>
      <c r="X37" s="105">
        <v>324</v>
      </c>
      <c r="Y37" s="105">
        <v>0</v>
      </c>
      <c r="Z37" s="105">
        <v>0</v>
      </c>
      <c r="AA37" s="105">
        <v>0</v>
      </c>
      <c r="AB37" s="105">
        <v>0</v>
      </c>
      <c r="AC37" s="105">
        <v>3447</v>
      </c>
      <c r="AD37" s="105">
        <v>23383</v>
      </c>
      <c r="AE37" s="105">
        <v>26830</v>
      </c>
      <c r="AF37" s="101" t="s">
        <v>173</v>
      </c>
      <c r="AG37" s="101" t="s">
        <v>137</v>
      </c>
      <c r="AH37" s="105">
        <v>12</v>
      </c>
      <c r="AI37" s="105">
        <v>12096</v>
      </c>
    </row>
    <row r="38" spans="1:35" x14ac:dyDescent="0.2">
      <c r="A38" s="108"/>
      <c r="B38" s="101" t="s">
        <v>174</v>
      </c>
      <c r="C38" s="101" t="s">
        <v>175</v>
      </c>
      <c r="D38" s="102">
        <v>14631</v>
      </c>
      <c r="E38" s="102">
        <v>86</v>
      </c>
      <c r="F38" s="102">
        <v>14717</v>
      </c>
      <c r="G38" s="103">
        <v>6.1679411340354907E-2</v>
      </c>
      <c r="H38" s="102">
        <v>0</v>
      </c>
      <c r="I38" s="102">
        <v>0</v>
      </c>
      <c r="J38" s="102">
        <v>0</v>
      </c>
      <c r="K38" s="103">
        <v>0</v>
      </c>
      <c r="L38" s="102">
        <v>0</v>
      </c>
      <c r="M38" s="130">
        <v>0</v>
      </c>
      <c r="N38" s="102">
        <v>14717</v>
      </c>
      <c r="O38" s="103">
        <v>6.1679411340354907E-2</v>
      </c>
      <c r="P38" s="102">
        <v>5943</v>
      </c>
      <c r="Q38" s="102">
        <v>20660</v>
      </c>
      <c r="R38" s="103">
        <v>5.1774168915135199E-2</v>
      </c>
      <c r="S38" s="109">
        <v>0</v>
      </c>
      <c r="T38" s="101" t="s">
        <v>75</v>
      </c>
      <c r="U38" s="101" t="s">
        <v>75</v>
      </c>
      <c r="V38" s="105">
        <v>13806</v>
      </c>
      <c r="W38" s="105">
        <v>13862</v>
      </c>
      <c r="X38" s="105">
        <v>56</v>
      </c>
      <c r="Y38" s="105">
        <v>0</v>
      </c>
      <c r="Z38" s="105">
        <v>0</v>
      </c>
      <c r="AA38" s="105">
        <v>0</v>
      </c>
      <c r="AB38" s="105">
        <v>0</v>
      </c>
      <c r="AC38" s="105">
        <v>5781</v>
      </c>
      <c r="AD38" s="105">
        <v>13862</v>
      </c>
      <c r="AE38" s="105">
        <v>19643</v>
      </c>
      <c r="AF38" s="101" t="s">
        <v>176</v>
      </c>
      <c r="AG38" s="101" t="s">
        <v>137</v>
      </c>
      <c r="AH38" s="105">
        <v>12</v>
      </c>
      <c r="AI38" s="105">
        <v>12096</v>
      </c>
    </row>
    <row r="39" spans="1:35" x14ac:dyDescent="0.2">
      <c r="A39" s="108"/>
      <c r="B39" s="101" t="s">
        <v>177</v>
      </c>
      <c r="C39" s="101" t="s">
        <v>178</v>
      </c>
      <c r="D39" s="102">
        <v>6491</v>
      </c>
      <c r="E39" s="102">
        <v>60</v>
      </c>
      <c r="F39" s="102">
        <v>6551</v>
      </c>
      <c r="G39" s="103">
        <v>-3.0343398460627603E-2</v>
      </c>
      <c r="H39" s="102">
        <v>0</v>
      </c>
      <c r="I39" s="102">
        <v>0</v>
      </c>
      <c r="J39" s="102">
        <v>0</v>
      </c>
      <c r="K39" s="103">
        <v>0</v>
      </c>
      <c r="L39" s="102">
        <v>0</v>
      </c>
      <c r="M39" s="130">
        <v>0</v>
      </c>
      <c r="N39" s="102">
        <v>6551</v>
      </c>
      <c r="O39" s="103">
        <v>-3.0343398460627603E-2</v>
      </c>
      <c r="P39" s="102">
        <v>4159</v>
      </c>
      <c r="Q39" s="102">
        <v>10710</v>
      </c>
      <c r="R39" s="103">
        <v>-4.8318156476491398E-3</v>
      </c>
      <c r="S39" s="109">
        <v>0</v>
      </c>
      <c r="T39" s="101" t="s">
        <v>75</v>
      </c>
      <c r="U39" s="101" t="s">
        <v>75</v>
      </c>
      <c r="V39" s="105">
        <v>6672</v>
      </c>
      <c r="W39" s="105">
        <v>6756</v>
      </c>
      <c r="X39" s="105">
        <v>84</v>
      </c>
      <c r="Y39" s="105">
        <v>0</v>
      </c>
      <c r="Z39" s="105">
        <v>0</v>
      </c>
      <c r="AA39" s="105">
        <v>0</v>
      </c>
      <c r="AB39" s="105">
        <v>0</v>
      </c>
      <c r="AC39" s="105">
        <v>4006</v>
      </c>
      <c r="AD39" s="105">
        <v>6756</v>
      </c>
      <c r="AE39" s="105">
        <v>10762</v>
      </c>
      <c r="AF39" s="101" t="s">
        <v>179</v>
      </c>
      <c r="AG39" s="101" t="s">
        <v>137</v>
      </c>
      <c r="AH39" s="105">
        <v>12</v>
      </c>
      <c r="AI39" s="105">
        <v>12096</v>
      </c>
    </row>
    <row r="40" spans="1:35" x14ac:dyDescent="0.2">
      <c r="A40" s="108"/>
      <c r="B40" s="101" t="s">
        <v>180</v>
      </c>
      <c r="C40" s="101" t="s">
        <v>181</v>
      </c>
      <c r="D40" s="102">
        <v>6339</v>
      </c>
      <c r="E40" s="102">
        <v>2</v>
      </c>
      <c r="F40" s="102">
        <v>6341</v>
      </c>
      <c r="G40" s="103">
        <v>-5.8779872346741896E-2</v>
      </c>
      <c r="H40" s="102">
        <v>0</v>
      </c>
      <c r="I40" s="102">
        <v>0</v>
      </c>
      <c r="J40" s="102">
        <v>0</v>
      </c>
      <c r="K40" s="103">
        <v>0</v>
      </c>
      <c r="L40" s="102">
        <v>0</v>
      </c>
      <c r="M40" s="130">
        <v>0</v>
      </c>
      <c r="N40" s="102">
        <v>6341</v>
      </c>
      <c r="O40" s="103">
        <v>-5.8779872346741896E-2</v>
      </c>
      <c r="P40" s="102">
        <v>0</v>
      </c>
      <c r="Q40" s="102">
        <v>6341</v>
      </c>
      <c r="R40" s="103">
        <v>-6.1426879810538799E-2</v>
      </c>
      <c r="S40" s="109">
        <v>0</v>
      </c>
      <c r="T40" s="101" t="s">
        <v>75</v>
      </c>
      <c r="U40" s="101" t="s">
        <v>75</v>
      </c>
      <c r="V40" s="105">
        <v>6737</v>
      </c>
      <c r="W40" s="105">
        <v>6737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19</v>
      </c>
      <c r="AD40" s="105">
        <v>6737</v>
      </c>
      <c r="AE40" s="105">
        <v>6756</v>
      </c>
      <c r="AF40" s="101" t="s">
        <v>182</v>
      </c>
      <c r="AG40" s="101" t="s">
        <v>137</v>
      </c>
      <c r="AH40" s="105">
        <v>12</v>
      </c>
      <c r="AI40" s="105">
        <v>12096</v>
      </c>
    </row>
    <row r="41" spans="1:35" x14ac:dyDescent="0.2">
      <c r="A41" s="108"/>
      <c r="B41" s="101" t="s">
        <v>183</v>
      </c>
      <c r="C41" s="101" t="s">
        <v>184</v>
      </c>
      <c r="D41" s="102">
        <v>5386</v>
      </c>
      <c r="E41" s="102">
        <v>0</v>
      </c>
      <c r="F41" s="102">
        <v>5386</v>
      </c>
      <c r="G41" s="103">
        <v>-0.113269674020415</v>
      </c>
      <c r="H41" s="102">
        <v>12</v>
      </c>
      <c r="I41" s="102">
        <v>0</v>
      </c>
      <c r="J41" s="102">
        <v>12</v>
      </c>
      <c r="K41" s="103">
        <v>0</v>
      </c>
      <c r="L41" s="102">
        <v>0</v>
      </c>
      <c r="M41" s="130">
        <v>0</v>
      </c>
      <c r="N41" s="102">
        <v>5398</v>
      </c>
      <c r="O41" s="103">
        <v>-0.11129404017122201</v>
      </c>
      <c r="P41" s="102">
        <v>0</v>
      </c>
      <c r="Q41" s="102">
        <v>5398</v>
      </c>
      <c r="R41" s="103">
        <v>-0.11129404017122201</v>
      </c>
      <c r="S41" s="109">
        <v>0</v>
      </c>
      <c r="T41" s="101" t="s">
        <v>75</v>
      </c>
      <c r="U41" s="101" t="s">
        <v>75</v>
      </c>
      <c r="V41" s="105">
        <v>6074</v>
      </c>
      <c r="W41" s="105">
        <v>6074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6074</v>
      </c>
      <c r="AE41" s="105">
        <v>6074</v>
      </c>
      <c r="AF41" s="101" t="s">
        <v>185</v>
      </c>
      <c r="AG41" s="101" t="s">
        <v>137</v>
      </c>
      <c r="AH41" s="105">
        <v>12</v>
      </c>
      <c r="AI41" s="105">
        <v>12096</v>
      </c>
    </row>
    <row r="42" spans="1:35" x14ac:dyDescent="0.2">
      <c r="A42" s="108"/>
      <c r="B42" s="101" t="s">
        <v>186</v>
      </c>
      <c r="C42" s="101" t="s">
        <v>187</v>
      </c>
      <c r="D42" s="102">
        <v>8150</v>
      </c>
      <c r="E42" s="102">
        <v>26</v>
      </c>
      <c r="F42" s="102">
        <v>8176</v>
      </c>
      <c r="G42" s="103">
        <v>2.0596679565597301E-2</v>
      </c>
      <c r="H42" s="102">
        <v>0</v>
      </c>
      <c r="I42" s="102">
        <v>0</v>
      </c>
      <c r="J42" s="102">
        <v>0</v>
      </c>
      <c r="K42" s="103">
        <v>0</v>
      </c>
      <c r="L42" s="102">
        <v>0</v>
      </c>
      <c r="M42" s="130">
        <v>0</v>
      </c>
      <c r="N42" s="102">
        <v>8176</v>
      </c>
      <c r="O42" s="103">
        <v>2.0596679565597301E-2</v>
      </c>
      <c r="P42" s="102">
        <v>3538</v>
      </c>
      <c r="Q42" s="102">
        <v>11714</v>
      </c>
      <c r="R42" s="103">
        <v>7.6559139784946207E-3</v>
      </c>
      <c r="S42" s="109">
        <v>0</v>
      </c>
      <c r="T42" s="101" t="s">
        <v>75</v>
      </c>
      <c r="U42" s="101" t="s">
        <v>75</v>
      </c>
      <c r="V42" s="105">
        <v>7985</v>
      </c>
      <c r="W42" s="105">
        <v>8011</v>
      </c>
      <c r="X42" s="105">
        <v>26</v>
      </c>
      <c r="Y42" s="105">
        <v>0</v>
      </c>
      <c r="Z42" s="105">
        <v>0</v>
      </c>
      <c r="AA42" s="105">
        <v>0</v>
      </c>
      <c r="AB42" s="105">
        <v>0</v>
      </c>
      <c r="AC42" s="105">
        <v>3614</v>
      </c>
      <c r="AD42" s="105">
        <v>8011</v>
      </c>
      <c r="AE42" s="105">
        <v>11625</v>
      </c>
      <c r="AF42" s="101" t="s">
        <v>188</v>
      </c>
      <c r="AG42" s="101" t="s">
        <v>137</v>
      </c>
      <c r="AH42" s="105">
        <v>12</v>
      </c>
      <c r="AI42" s="105">
        <v>12096</v>
      </c>
    </row>
    <row r="43" spans="1:35" x14ac:dyDescent="0.2">
      <c r="A43" s="108"/>
      <c r="B43" s="101" t="s">
        <v>189</v>
      </c>
      <c r="C43" s="101" t="s">
        <v>190</v>
      </c>
      <c r="D43" s="102">
        <v>2211</v>
      </c>
      <c r="E43" s="102">
        <v>0</v>
      </c>
      <c r="F43" s="102">
        <v>2211</v>
      </c>
      <c r="G43" s="103">
        <v>2.1247113163972299E-2</v>
      </c>
      <c r="H43" s="102">
        <v>0</v>
      </c>
      <c r="I43" s="102">
        <v>0</v>
      </c>
      <c r="J43" s="102">
        <v>0</v>
      </c>
      <c r="K43" s="103">
        <v>0</v>
      </c>
      <c r="L43" s="102">
        <v>0</v>
      </c>
      <c r="M43" s="130">
        <v>0</v>
      </c>
      <c r="N43" s="102">
        <v>2211</v>
      </c>
      <c r="O43" s="103">
        <v>2.1247113163972299E-2</v>
      </c>
      <c r="P43" s="102">
        <v>1348</v>
      </c>
      <c r="Q43" s="102">
        <v>3559</v>
      </c>
      <c r="R43" s="103">
        <v>2.89100896212778E-2</v>
      </c>
      <c r="S43" s="109">
        <v>0</v>
      </c>
      <c r="T43" s="101" t="s">
        <v>75</v>
      </c>
      <c r="U43" s="101" t="s">
        <v>75</v>
      </c>
      <c r="V43" s="105">
        <v>2165</v>
      </c>
      <c r="W43" s="105">
        <v>2165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1294</v>
      </c>
      <c r="AD43" s="105">
        <v>2165</v>
      </c>
      <c r="AE43" s="105">
        <v>3459</v>
      </c>
      <c r="AF43" s="101" t="s">
        <v>191</v>
      </c>
      <c r="AG43" s="101" t="s">
        <v>137</v>
      </c>
      <c r="AH43" s="105">
        <v>12</v>
      </c>
      <c r="AI43" s="105">
        <v>12096</v>
      </c>
    </row>
    <row r="44" spans="1:35" x14ac:dyDescent="0.2">
      <c r="A44" s="108"/>
      <c r="B44" s="101" t="s">
        <v>192</v>
      </c>
      <c r="C44" s="101" t="s">
        <v>193</v>
      </c>
      <c r="D44" s="102">
        <v>8055</v>
      </c>
      <c r="E44" s="102">
        <v>14</v>
      </c>
      <c r="F44" s="102">
        <v>8069</v>
      </c>
      <c r="G44" s="103">
        <v>5.4909138449470499E-2</v>
      </c>
      <c r="H44" s="102">
        <v>0</v>
      </c>
      <c r="I44" s="102">
        <v>0</v>
      </c>
      <c r="J44" s="102">
        <v>0</v>
      </c>
      <c r="K44" s="103">
        <v>0</v>
      </c>
      <c r="L44" s="102">
        <v>0</v>
      </c>
      <c r="M44" s="130">
        <v>0</v>
      </c>
      <c r="N44" s="102">
        <v>8069</v>
      </c>
      <c r="O44" s="103">
        <v>5.4909138449470499E-2</v>
      </c>
      <c r="P44" s="102">
        <v>1432</v>
      </c>
      <c r="Q44" s="102">
        <v>9501</v>
      </c>
      <c r="R44" s="103">
        <v>6.263281512135109E-2</v>
      </c>
      <c r="S44" s="109">
        <v>0</v>
      </c>
      <c r="T44" s="101" t="s">
        <v>75</v>
      </c>
      <c r="U44" s="101" t="s">
        <v>75</v>
      </c>
      <c r="V44" s="105">
        <v>7633</v>
      </c>
      <c r="W44" s="105">
        <v>7649</v>
      </c>
      <c r="X44" s="105">
        <v>16</v>
      </c>
      <c r="Y44" s="105">
        <v>0</v>
      </c>
      <c r="Z44" s="105">
        <v>0</v>
      </c>
      <c r="AA44" s="105">
        <v>0</v>
      </c>
      <c r="AB44" s="105">
        <v>0</v>
      </c>
      <c r="AC44" s="105">
        <v>1292</v>
      </c>
      <c r="AD44" s="105">
        <v>7649</v>
      </c>
      <c r="AE44" s="105">
        <v>8941</v>
      </c>
      <c r="AF44" s="101" t="s">
        <v>194</v>
      </c>
      <c r="AG44" s="101" t="s">
        <v>137</v>
      </c>
      <c r="AH44" s="105">
        <v>12</v>
      </c>
      <c r="AI44" s="105">
        <v>12096</v>
      </c>
    </row>
    <row r="45" spans="1:35" x14ac:dyDescent="0.2">
      <c r="A45" s="108"/>
      <c r="B45" s="101" t="s">
        <v>195</v>
      </c>
      <c r="C45" s="101" t="s">
        <v>196</v>
      </c>
      <c r="D45" s="102">
        <v>16074</v>
      </c>
      <c r="E45" s="102">
        <v>66</v>
      </c>
      <c r="F45" s="102">
        <v>16140</v>
      </c>
      <c r="G45" s="103">
        <v>6.6737354206948202E-3</v>
      </c>
      <c r="H45" s="102">
        <v>0</v>
      </c>
      <c r="I45" s="102">
        <v>0</v>
      </c>
      <c r="J45" s="102">
        <v>0</v>
      </c>
      <c r="K45" s="103">
        <v>0</v>
      </c>
      <c r="L45" s="102">
        <v>0</v>
      </c>
      <c r="M45" s="130">
        <v>0</v>
      </c>
      <c r="N45" s="102">
        <v>16140</v>
      </c>
      <c r="O45" s="103">
        <v>6.6737354206948202E-3</v>
      </c>
      <c r="P45" s="102">
        <v>5651</v>
      </c>
      <c r="Q45" s="102">
        <v>21791</v>
      </c>
      <c r="R45" s="103">
        <v>1.53294194390085E-2</v>
      </c>
      <c r="S45" s="109">
        <v>0</v>
      </c>
      <c r="T45" s="101" t="s">
        <v>75</v>
      </c>
      <c r="U45" s="101" t="s">
        <v>75</v>
      </c>
      <c r="V45" s="105">
        <v>15857</v>
      </c>
      <c r="W45" s="105">
        <v>16033</v>
      </c>
      <c r="X45" s="105">
        <v>176</v>
      </c>
      <c r="Y45" s="105">
        <v>0</v>
      </c>
      <c r="Z45" s="105">
        <v>0</v>
      </c>
      <c r="AA45" s="105">
        <v>0</v>
      </c>
      <c r="AB45" s="105">
        <v>0</v>
      </c>
      <c r="AC45" s="105">
        <v>5429</v>
      </c>
      <c r="AD45" s="105">
        <v>16033</v>
      </c>
      <c r="AE45" s="105">
        <v>21462</v>
      </c>
      <c r="AF45" s="101" t="s">
        <v>197</v>
      </c>
      <c r="AG45" s="101" t="s">
        <v>137</v>
      </c>
      <c r="AH45" s="105">
        <v>12</v>
      </c>
      <c r="AI45" s="105">
        <v>12096</v>
      </c>
    </row>
    <row r="46" spans="1:35" x14ac:dyDescent="0.2">
      <c r="A46" s="108"/>
      <c r="B46" s="101" t="s">
        <v>198</v>
      </c>
      <c r="C46" s="101" t="s">
        <v>199</v>
      </c>
      <c r="D46" s="102">
        <v>13994</v>
      </c>
      <c r="E46" s="102">
        <v>2540</v>
      </c>
      <c r="F46" s="102">
        <v>16534</v>
      </c>
      <c r="G46" s="103">
        <v>7.4822856399921991E-2</v>
      </c>
      <c r="H46" s="102">
        <v>0</v>
      </c>
      <c r="I46" s="102">
        <v>0</v>
      </c>
      <c r="J46" s="102">
        <v>0</v>
      </c>
      <c r="K46" s="103">
        <v>0</v>
      </c>
      <c r="L46" s="102">
        <v>0</v>
      </c>
      <c r="M46" s="130">
        <v>0</v>
      </c>
      <c r="N46" s="102">
        <v>16534</v>
      </c>
      <c r="O46" s="103">
        <v>7.4822856399921991E-2</v>
      </c>
      <c r="P46" s="102">
        <v>4710</v>
      </c>
      <c r="Q46" s="102">
        <v>21244</v>
      </c>
      <c r="R46" s="103">
        <v>7.8704173860058901E-2</v>
      </c>
      <c r="S46" s="109">
        <v>0</v>
      </c>
      <c r="T46" s="101" t="s">
        <v>75</v>
      </c>
      <c r="U46" s="101" t="s">
        <v>75</v>
      </c>
      <c r="V46" s="105">
        <v>13031</v>
      </c>
      <c r="W46" s="105">
        <v>15383</v>
      </c>
      <c r="X46" s="105">
        <v>2352</v>
      </c>
      <c r="Y46" s="105">
        <v>0</v>
      </c>
      <c r="Z46" s="105">
        <v>0</v>
      </c>
      <c r="AA46" s="105">
        <v>0</v>
      </c>
      <c r="AB46" s="105">
        <v>0</v>
      </c>
      <c r="AC46" s="105">
        <v>4311</v>
      </c>
      <c r="AD46" s="105">
        <v>15383</v>
      </c>
      <c r="AE46" s="105">
        <v>19694</v>
      </c>
      <c r="AF46" s="101" t="s">
        <v>200</v>
      </c>
      <c r="AG46" s="101" t="s">
        <v>137</v>
      </c>
      <c r="AH46" s="105">
        <v>12</v>
      </c>
      <c r="AI46" s="105">
        <v>12096</v>
      </c>
    </row>
    <row r="47" spans="1:35" x14ac:dyDescent="0.2">
      <c r="A47" s="108"/>
      <c r="B47" s="101" t="s">
        <v>201</v>
      </c>
      <c r="C47" s="101" t="s">
        <v>202</v>
      </c>
      <c r="D47" s="102">
        <v>23237</v>
      </c>
      <c r="E47" s="102">
        <v>442</v>
      </c>
      <c r="F47" s="102">
        <v>23679</v>
      </c>
      <c r="G47" s="103">
        <v>-3.5085574572127104E-2</v>
      </c>
      <c r="H47" s="102">
        <v>0</v>
      </c>
      <c r="I47" s="102">
        <v>0</v>
      </c>
      <c r="J47" s="102">
        <v>0</v>
      </c>
      <c r="K47" s="103">
        <v>0</v>
      </c>
      <c r="L47" s="102">
        <v>0</v>
      </c>
      <c r="M47" s="130">
        <v>0</v>
      </c>
      <c r="N47" s="102">
        <v>23679</v>
      </c>
      <c r="O47" s="103">
        <v>-3.5085574572127104E-2</v>
      </c>
      <c r="P47" s="102">
        <v>2850</v>
      </c>
      <c r="Q47" s="102">
        <v>26529</v>
      </c>
      <c r="R47" s="103">
        <v>-3.2353370294718402E-2</v>
      </c>
      <c r="S47" s="109">
        <v>0</v>
      </c>
      <c r="T47" s="101" t="s">
        <v>75</v>
      </c>
      <c r="U47" s="101" t="s">
        <v>75</v>
      </c>
      <c r="V47" s="105">
        <v>24164</v>
      </c>
      <c r="W47" s="105">
        <v>24540</v>
      </c>
      <c r="X47" s="105">
        <v>376</v>
      </c>
      <c r="Y47" s="105">
        <v>0</v>
      </c>
      <c r="Z47" s="105">
        <v>0</v>
      </c>
      <c r="AA47" s="105">
        <v>0</v>
      </c>
      <c r="AB47" s="105">
        <v>0</v>
      </c>
      <c r="AC47" s="105">
        <v>2876</v>
      </c>
      <c r="AD47" s="105">
        <v>24540</v>
      </c>
      <c r="AE47" s="105">
        <v>27416</v>
      </c>
      <c r="AF47" s="101" t="s">
        <v>203</v>
      </c>
      <c r="AG47" s="101" t="s">
        <v>137</v>
      </c>
      <c r="AH47" s="105">
        <v>12</v>
      </c>
      <c r="AI47" s="105">
        <v>12096</v>
      </c>
    </row>
    <row r="48" spans="1:35" x14ac:dyDescent="0.2">
      <c r="A48" s="108"/>
      <c r="B48" s="101" t="s">
        <v>204</v>
      </c>
      <c r="C48" s="101" t="s">
        <v>205</v>
      </c>
      <c r="D48" s="102">
        <v>17277</v>
      </c>
      <c r="E48" s="102">
        <v>20</v>
      </c>
      <c r="F48" s="102">
        <v>17297</v>
      </c>
      <c r="G48" s="103">
        <v>-3.7183412190370198E-2</v>
      </c>
      <c r="H48" s="102">
        <v>0</v>
      </c>
      <c r="I48" s="102">
        <v>0</v>
      </c>
      <c r="J48" s="102">
        <v>0</v>
      </c>
      <c r="K48" s="103">
        <v>0</v>
      </c>
      <c r="L48" s="102">
        <v>0</v>
      </c>
      <c r="M48" s="130">
        <v>0</v>
      </c>
      <c r="N48" s="102">
        <v>17297</v>
      </c>
      <c r="O48" s="103">
        <v>-3.7183412190370198E-2</v>
      </c>
      <c r="P48" s="102">
        <v>758</v>
      </c>
      <c r="Q48" s="102">
        <v>18055</v>
      </c>
      <c r="R48" s="103">
        <v>-4.16157970168268E-2</v>
      </c>
      <c r="S48" s="109">
        <v>0</v>
      </c>
      <c r="T48" s="101" t="s">
        <v>75</v>
      </c>
      <c r="U48" s="101" t="s">
        <v>75</v>
      </c>
      <c r="V48" s="105">
        <v>17913</v>
      </c>
      <c r="W48" s="105">
        <v>17965</v>
      </c>
      <c r="X48" s="105">
        <v>52</v>
      </c>
      <c r="Y48" s="105">
        <v>0</v>
      </c>
      <c r="Z48" s="105">
        <v>0</v>
      </c>
      <c r="AA48" s="105">
        <v>0</v>
      </c>
      <c r="AB48" s="105">
        <v>0</v>
      </c>
      <c r="AC48" s="105">
        <v>874</v>
      </c>
      <c r="AD48" s="105">
        <v>17965</v>
      </c>
      <c r="AE48" s="105">
        <v>18839</v>
      </c>
      <c r="AF48" s="101" t="s">
        <v>206</v>
      </c>
      <c r="AG48" s="101" t="s">
        <v>137</v>
      </c>
      <c r="AH48" s="105">
        <v>12</v>
      </c>
      <c r="AI48" s="105">
        <v>12096</v>
      </c>
    </row>
    <row r="49" spans="1:35" x14ac:dyDescent="0.2">
      <c r="A49" s="108"/>
      <c r="B49" s="101" t="s">
        <v>207</v>
      </c>
      <c r="C49" s="101" t="s">
        <v>208</v>
      </c>
      <c r="D49" s="102">
        <v>3122</v>
      </c>
      <c r="E49" s="102">
        <v>64</v>
      </c>
      <c r="F49" s="102">
        <v>3186</v>
      </c>
      <c r="G49" s="103">
        <v>-4.6860356138706703E-3</v>
      </c>
      <c r="H49" s="102">
        <v>0</v>
      </c>
      <c r="I49" s="102">
        <v>0</v>
      </c>
      <c r="J49" s="102">
        <v>0</v>
      </c>
      <c r="K49" s="103">
        <v>0</v>
      </c>
      <c r="L49" s="102">
        <v>0</v>
      </c>
      <c r="M49" s="130">
        <v>0</v>
      </c>
      <c r="N49" s="102">
        <v>3186</v>
      </c>
      <c r="O49" s="103">
        <v>-4.6860356138706703E-3</v>
      </c>
      <c r="P49" s="102">
        <v>2529</v>
      </c>
      <c r="Q49" s="102">
        <v>5715</v>
      </c>
      <c r="R49" s="103">
        <v>4.6511627906976702E-2</v>
      </c>
      <c r="S49" s="109">
        <v>0</v>
      </c>
      <c r="T49" s="101" t="s">
        <v>75</v>
      </c>
      <c r="U49" s="101" t="s">
        <v>75</v>
      </c>
      <c r="V49" s="105">
        <v>3187</v>
      </c>
      <c r="W49" s="105">
        <v>3201</v>
      </c>
      <c r="X49" s="105">
        <v>14</v>
      </c>
      <c r="Y49" s="105">
        <v>0</v>
      </c>
      <c r="Z49" s="105">
        <v>0</v>
      </c>
      <c r="AA49" s="105">
        <v>0</v>
      </c>
      <c r="AB49" s="105">
        <v>0</v>
      </c>
      <c r="AC49" s="105">
        <v>2260</v>
      </c>
      <c r="AD49" s="105">
        <v>3201</v>
      </c>
      <c r="AE49" s="105">
        <v>5461</v>
      </c>
      <c r="AF49" s="101" t="s">
        <v>209</v>
      </c>
      <c r="AG49" s="101" t="s">
        <v>137</v>
      </c>
      <c r="AH49" s="105">
        <v>12</v>
      </c>
      <c r="AI49" s="105">
        <v>12096</v>
      </c>
    </row>
    <row r="50" spans="1:35" x14ac:dyDescent="0.2">
      <c r="A50" s="108"/>
      <c r="B50" s="101" t="s">
        <v>210</v>
      </c>
      <c r="C50" s="101" t="s">
        <v>211</v>
      </c>
      <c r="D50" s="102">
        <v>15208</v>
      </c>
      <c r="E50" s="102">
        <v>3590</v>
      </c>
      <c r="F50" s="102">
        <v>18798</v>
      </c>
      <c r="G50" s="103">
        <v>2.0742832319722002E-2</v>
      </c>
      <c r="H50" s="102">
        <v>0</v>
      </c>
      <c r="I50" s="102">
        <v>0</v>
      </c>
      <c r="J50" s="102">
        <v>0</v>
      </c>
      <c r="K50" s="103">
        <v>0</v>
      </c>
      <c r="L50" s="102">
        <v>0</v>
      </c>
      <c r="M50" s="130">
        <v>0</v>
      </c>
      <c r="N50" s="102">
        <v>18798</v>
      </c>
      <c r="O50" s="103">
        <v>2.0742832319722002E-2</v>
      </c>
      <c r="P50" s="102">
        <v>6361</v>
      </c>
      <c r="Q50" s="102">
        <v>25159</v>
      </c>
      <c r="R50" s="103">
        <v>3.1952420016406899E-2</v>
      </c>
      <c r="S50" s="109">
        <v>0</v>
      </c>
      <c r="T50" s="101" t="s">
        <v>75</v>
      </c>
      <c r="U50" s="101" t="s">
        <v>75</v>
      </c>
      <c r="V50" s="105">
        <v>15012</v>
      </c>
      <c r="W50" s="105">
        <v>18416</v>
      </c>
      <c r="X50" s="105">
        <v>3404</v>
      </c>
      <c r="Y50" s="105">
        <v>0</v>
      </c>
      <c r="Z50" s="105">
        <v>0</v>
      </c>
      <c r="AA50" s="105">
        <v>0</v>
      </c>
      <c r="AB50" s="105">
        <v>0</v>
      </c>
      <c r="AC50" s="105">
        <v>5964</v>
      </c>
      <c r="AD50" s="105">
        <v>18416</v>
      </c>
      <c r="AE50" s="105">
        <v>24380</v>
      </c>
      <c r="AF50" s="101" t="s">
        <v>212</v>
      </c>
      <c r="AG50" s="101" t="s">
        <v>137</v>
      </c>
      <c r="AH50" s="105">
        <v>12</v>
      </c>
      <c r="AI50" s="105">
        <v>12096</v>
      </c>
    </row>
    <row r="51" spans="1:35" x14ac:dyDescent="0.2">
      <c r="A51" s="108"/>
      <c r="B51" s="101" t="s">
        <v>213</v>
      </c>
      <c r="C51" s="101" t="s">
        <v>214</v>
      </c>
      <c r="D51" s="102">
        <v>2856</v>
      </c>
      <c r="E51" s="102">
        <v>74</v>
      </c>
      <c r="F51" s="102">
        <v>2930</v>
      </c>
      <c r="G51" s="103">
        <v>2.0550330895158501E-2</v>
      </c>
      <c r="H51" s="102">
        <v>0</v>
      </c>
      <c r="I51" s="102">
        <v>0</v>
      </c>
      <c r="J51" s="102">
        <v>0</v>
      </c>
      <c r="K51" s="103">
        <v>0</v>
      </c>
      <c r="L51" s="102">
        <v>0</v>
      </c>
      <c r="M51" s="130">
        <v>0</v>
      </c>
      <c r="N51" s="102">
        <v>2930</v>
      </c>
      <c r="O51" s="103">
        <v>2.0550330895158501E-2</v>
      </c>
      <c r="P51" s="102">
        <v>4333</v>
      </c>
      <c r="Q51" s="102">
        <v>7263</v>
      </c>
      <c r="R51" s="103">
        <v>8.5325762104004804E-2</v>
      </c>
      <c r="S51" s="109">
        <v>0</v>
      </c>
      <c r="T51" s="101" t="s">
        <v>75</v>
      </c>
      <c r="U51" s="101" t="s">
        <v>75</v>
      </c>
      <c r="V51" s="105">
        <v>2809</v>
      </c>
      <c r="W51" s="105">
        <v>2871</v>
      </c>
      <c r="X51" s="105">
        <v>62</v>
      </c>
      <c r="Y51" s="105">
        <v>0</v>
      </c>
      <c r="Z51" s="105">
        <v>0</v>
      </c>
      <c r="AA51" s="105">
        <v>0</v>
      </c>
      <c r="AB51" s="105">
        <v>0</v>
      </c>
      <c r="AC51" s="105">
        <v>3821</v>
      </c>
      <c r="AD51" s="105">
        <v>2871</v>
      </c>
      <c r="AE51" s="105">
        <v>6692</v>
      </c>
      <c r="AF51" s="101" t="s">
        <v>215</v>
      </c>
      <c r="AG51" s="101" t="s">
        <v>137</v>
      </c>
      <c r="AH51" s="105">
        <v>12</v>
      </c>
      <c r="AI51" s="105">
        <v>12096</v>
      </c>
    </row>
    <row r="52" spans="1:35" x14ac:dyDescent="0.2">
      <c r="A52" s="108"/>
      <c r="B52" s="101" t="s">
        <v>216</v>
      </c>
      <c r="C52" s="101" t="s">
        <v>217</v>
      </c>
      <c r="D52" s="102">
        <v>1861</v>
      </c>
      <c r="E52" s="102">
        <v>0</v>
      </c>
      <c r="F52" s="102">
        <v>1861</v>
      </c>
      <c r="G52" s="103">
        <v>-0.11591448931116399</v>
      </c>
      <c r="H52" s="102">
        <v>0</v>
      </c>
      <c r="I52" s="102">
        <v>0</v>
      </c>
      <c r="J52" s="102">
        <v>0</v>
      </c>
      <c r="K52" s="103">
        <v>0</v>
      </c>
      <c r="L52" s="102">
        <v>0</v>
      </c>
      <c r="M52" s="130">
        <v>0</v>
      </c>
      <c r="N52" s="102">
        <v>1861</v>
      </c>
      <c r="O52" s="103">
        <v>-0.11591448931116399</v>
      </c>
      <c r="P52" s="102">
        <v>0</v>
      </c>
      <c r="Q52" s="102">
        <v>1861</v>
      </c>
      <c r="R52" s="103">
        <v>-0.11591448931116399</v>
      </c>
      <c r="S52" s="109">
        <v>0</v>
      </c>
      <c r="T52" s="101" t="s">
        <v>75</v>
      </c>
      <c r="U52" s="101" t="s">
        <v>75</v>
      </c>
      <c r="V52" s="105">
        <v>2105</v>
      </c>
      <c r="W52" s="105">
        <v>2105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2105</v>
      </c>
      <c r="AE52" s="105">
        <v>2105</v>
      </c>
      <c r="AF52" s="101" t="s">
        <v>218</v>
      </c>
      <c r="AG52" s="101" t="s">
        <v>137</v>
      </c>
      <c r="AH52" s="105">
        <v>12</v>
      </c>
      <c r="AI52" s="105">
        <v>12096</v>
      </c>
    </row>
    <row r="53" spans="1:35" x14ac:dyDescent="0.2">
      <c r="A53" s="110"/>
      <c r="B53" s="101" t="s">
        <v>219</v>
      </c>
      <c r="C53" s="101" t="s">
        <v>220</v>
      </c>
      <c r="D53" s="102">
        <v>26888</v>
      </c>
      <c r="E53" s="102">
        <v>130</v>
      </c>
      <c r="F53" s="102">
        <v>27018</v>
      </c>
      <c r="G53" s="103">
        <v>-3.2133261687264901E-2</v>
      </c>
      <c r="H53" s="102">
        <v>0</v>
      </c>
      <c r="I53" s="102">
        <v>0</v>
      </c>
      <c r="J53" s="102">
        <v>0</v>
      </c>
      <c r="K53" s="103">
        <v>0</v>
      </c>
      <c r="L53" s="102">
        <v>0</v>
      </c>
      <c r="M53" s="130">
        <v>0</v>
      </c>
      <c r="N53" s="102">
        <v>27018</v>
      </c>
      <c r="O53" s="103">
        <v>-3.2133261687264901E-2</v>
      </c>
      <c r="P53" s="102">
        <v>476</v>
      </c>
      <c r="Q53" s="102">
        <v>27494</v>
      </c>
      <c r="R53" s="103">
        <v>-2.7793493635077802E-2</v>
      </c>
      <c r="S53" s="109">
        <v>0</v>
      </c>
      <c r="T53" s="101" t="s">
        <v>75</v>
      </c>
      <c r="U53" s="101" t="s">
        <v>75</v>
      </c>
      <c r="V53" s="105">
        <v>27711</v>
      </c>
      <c r="W53" s="105">
        <v>27915</v>
      </c>
      <c r="X53" s="105">
        <v>204</v>
      </c>
      <c r="Y53" s="105">
        <v>0</v>
      </c>
      <c r="Z53" s="105">
        <v>0</v>
      </c>
      <c r="AA53" s="105">
        <v>0</v>
      </c>
      <c r="AB53" s="105">
        <v>0</v>
      </c>
      <c r="AC53" s="105">
        <v>365</v>
      </c>
      <c r="AD53" s="105">
        <v>27915</v>
      </c>
      <c r="AE53" s="105">
        <v>28280</v>
      </c>
      <c r="AF53" s="101" t="s">
        <v>221</v>
      </c>
      <c r="AG53" s="101" t="s">
        <v>137</v>
      </c>
      <c r="AH53" s="105">
        <v>12</v>
      </c>
      <c r="AI53" s="105">
        <v>12096</v>
      </c>
    </row>
    <row r="54" spans="1:35" x14ac:dyDescent="0.2">
      <c r="A54" s="111" t="s">
        <v>89</v>
      </c>
      <c r="B54" s="111">
        <v>0</v>
      </c>
      <c r="C54" s="111">
        <v>0</v>
      </c>
      <c r="D54" s="112">
        <v>343182</v>
      </c>
      <c r="E54" s="112">
        <v>10828</v>
      </c>
      <c r="F54" s="112">
        <v>354010</v>
      </c>
      <c r="G54" s="113">
        <v>1.9015325097005199E-2</v>
      </c>
      <c r="H54" s="112">
        <v>2402</v>
      </c>
      <c r="I54" s="112">
        <v>0</v>
      </c>
      <c r="J54" s="112">
        <v>2402</v>
      </c>
      <c r="K54" s="113">
        <v>0.101834862385321</v>
      </c>
      <c r="L54" s="112">
        <v>19010</v>
      </c>
      <c r="M54" s="131">
        <v>0.15801656920078</v>
      </c>
      <c r="N54" s="112">
        <v>375422</v>
      </c>
      <c r="O54" s="113">
        <v>2.5743169398907102E-2</v>
      </c>
      <c r="P54" s="112">
        <v>78781</v>
      </c>
      <c r="Q54" s="112">
        <v>454203</v>
      </c>
      <c r="R54" s="113">
        <v>3.3597382116744304E-2</v>
      </c>
      <c r="S54" s="114">
        <v>0</v>
      </c>
      <c r="T54" s="115">
        <v>0</v>
      </c>
      <c r="U54" s="115">
        <v>0</v>
      </c>
      <c r="V54" s="116">
        <v>337000</v>
      </c>
      <c r="W54" s="116">
        <v>347404</v>
      </c>
      <c r="X54" s="116">
        <v>10404</v>
      </c>
      <c r="Y54" s="116">
        <v>2180</v>
      </c>
      <c r="Z54" s="116">
        <v>2180</v>
      </c>
      <c r="AA54" s="116">
        <v>0</v>
      </c>
      <c r="AB54" s="116">
        <v>16416</v>
      </c>
      <c r="AC54" s="116">
        <v>73439</v>
      </c>
      <c r="AD54" s="116">
        <v>366000</v>
      </c>
      <c r="AE54" s="116">
        <v>439439</v>
      </c>
      <c r="AF54" s="115">
        <v>0</v>
      </c>
      <c r="AG54" s="115">
        <v>0</v>
      </c>
      <c r="AH54" s="116">
        <v>348</v>
      </c>
      <c r="AI54" s="116">
        <v>350784</v>
      </c>
    </row>
    <row r="55" spans="1:35" s="124" customFormat="1" ht="22.5" x14ac:dyDescent="0.2">
      <c r="A55" s="117" t="s">
        <v>222</v>
      </c>
      <c r="B55" s="118"/>
      <c r="C55" s="118"/>
      <c r="D55" s="120">
        <f>D54+D24+D14</f>
        <v>1959880</v>
      </c>
      <c r="E55" s="120">
        <f>E54+E24+E14</f>
        <v>231838</v>
      </c>
      <c r="F55" s="120">
        <f>F54+F24+F14</f>
        <v>2191718</v>
      </c>
      <c r="G55" s="121">
        <f>((F54+F24+F14)-(W54+W24+W14))/(W54+W24+W14)</f>
        <v>4.1357968672568135E-2</v>
      </c>
      <c r="H55" s="120">
        <f>H54+H24+H14</f>
        <v>203790</v>
      </c>
      <c r="I55" s="120">
        <f>I54+I24+I14</f>
        <v>766</v>
      </c>
      <c r="J55" s="120">
        <f>J54+J24+J14</f>
        <v>204556</v>
      </c>
      <c r="K55" s="121">
        <f>((J54+J24+J14)-(Z54+Z24+Z14))/(Z54+Z24+Z14)</f>
        <v>-0.11099714901606286</v>
      </c>
      <c r="L55" s="120">
        <f>L54+L24+L14</f>
        <v>30611</v>
      </c>
      <c r="M55" s="121">
        <f>((L54+L24+L14)-(AB54+AB24+AB14))/(AB54+AB24+AB14)</f>
        <v>-0.10171083135252516</v>
      </c>
      <c r="N55" s="120">
        <f>N54+N24+N14</f>
        <v>2426885</v>
      </c>
      <c r="O55" s="121">
        <f>((N54+N24+N14)-(AD54+AD24+AD14))/(AD54+AD24+AD14)</f>
        <v>2.45009595389485E-2</v>
      </c>
      <c r="P55" s="120">
        <f>P54+P24+P14</f>
        <v>148454</v>
      </c>
      <c r="Q55" s="120">
        <f>Q54+Q24+Q14</f>
        <v>2575339</v>
      </c>
      <c r="R55" s="121">
        <f>((Q54+Q24+Q14)-(AE54+AE24+AE14))/(AE54+AE24+AE14)</f>
        <v>2.5034209744941374E-2</v>
      </c>
    </row>
    <row r="56" spans="1:35" s="124" customFormat="1" x14ac:dyDescent="0.2">
      <c r="A56" s="117" t="s">
        <v>223</v>
      </c>
      <c r="B56" s="118"/>
      <c r="C56" s="118"/>
      <c r="D56" s="120">
        <f>D54+D24+D14+D9</f>
        <v>3956614</v>
      </c>
      <c r="E56" s="120">
        <f t="shared" ref="E56:Q56" si="0">E54+E24+E14+E9</f>
        <v>429608</v>
      </c>
      <c r="F56" s="120">
        <f t="shared" si="0"/>
        <v>4386222</v>
      </c>
      <c r="G56" s="121">
        <f>((F54+F24+F14+F9)-(W54+W24+W14+W9))/(W54+W24+W14+W9)</f>
        <v>1.207950121265723E-2</v>
      </c>
      <c r="H56" s="120">
        <f t="shared" si="0"/>
        <v>1096569</v>
      </c>
      <c r="I56" s="120">
        <f t="shared" si="0"/>
        <v>36336</v>
      </c>
      <c r="J56" s="120">
        <f t="shared" si="0"/>
        <v>1132905</v>
      </c>
      <c r="K56" s="121">
        <f>((J54+J24+J14+J9)-(Z54+Z24+Z14+Z9))/(Z54+Z24+Z14+Z9)</f>
        <v>-2.024873758884875E-2</v>
      </c>
      <c r="L56" s="120">
        <f t="shared" si="0"/>
        <v>123537</v>
      </c>
      <c r="M56" s="121">
        <f>((L54+L24+L14+L9)-(AB54+AB24+AB14+AB9))/(AB54+AB24+AB14+AB9)</f>
        <v>-0.16494071840906327</v>
      </c>
      <c r="N56" s="120">
        <f t="shared" si="0"/>
        <v>5642664</v>
      </c>
      <c r="O56" s="121">
        <f>((N54+N24+N14+N9)-(AD54+AD24+AD14+AD9))/(AD54+AD24+AD14+AD9)</f>
        <v>8.0452235209984592E-4</v>
      </c>
      <c r="P56" s="120">
        <f t="shared" si="0"/>
        <v>166263</v>
      </c>
      <c r="Q56" s="120">
        <f t="shared" si="0"/>
        <v>5808927</v>
      </c>
      <c r="R56" s="121">
        <f>((Q54+Q24+Q14+Q9)-(AE54+AE24+AE14+AE9))/(AE54+AE24+AE14+AE9)</f>
        <v>1.4160328221720329E-3</v>
      </c>
    </row>
    <row r="57" spans="1:35" s="124" customFormat="1" x14ac:dyDescent="0.2">
      <c r="A57" s="117" t="s">
        <v>224</v>
      </c>
      <c r="B57" s="118"/>
      <c r="C57" s="118"/>
      <c r="D57" s="120">
        <f>D54+D24+D14+D9+D5</f>
        <v>5791251</v>
      </c>
      <c r="E57" s="120">
        <f t="shared" ref="E57:Q57" si="1">E54+E24+E14+E9+E5</f>
        <v>1178732</v>
      </c>
      <c r="F57" s="120">
        <f t="shared" si="1"/>
        <v>6969983</v>
      </c>
      <c r="G57" s="121">
        <f>((F54+F24+F14+F9+F5)-(W54+W24+W14+W9+W5))/(W54+W24+W14+W9+W5)</f>
        <v>2.4169278402656438E-2</v>
      </c>
      <c r="H57" s="120">
        <f t="shared" si="1"/>
        <v>3448307</v>
      </c>
      <c r="I57" s="120">
        <f t="shared" si="1"/>
        <v>623864</v>
      </c>
      <c r="J57" s="120">
        <f t="shared" si="1"/>
        <v>4072171</v>
      </c>
      <c r="K57" s="121">
        <f>((J54+J24+J14+J9+J5)-(Z54+Z24+Z14+Z9+Z5))/(Z54+Z24+Z14+Z9+Z5)</f>
        <v>4.2815617095824127E-2</v>
      </c>
      <c r="L57" s="120">
        <f t="shared" si="1"/>
        <v>123537</v>
      </c>
      <c r="M57" s="121">
        <f>((L54+L24+L14+L9+L5)-(AB54+AB24+AB14+AB9+AB5))/(AB54+AB24+AB14+AB9+AB5)</f>
        <v>-0.16494071840906327</v>
      </c>
      <c r="N57" s="120">
        <f t="shared" si="1"/>
        <v>11165691</v>
      </c>
      <c r="O57" s="121">
        <f>((N54+N24+N14+N9+N5)-(AD54+AD24+AD14+AD9+AD5))/(AD54+AD24+AD14+AD9+AD5)</f>
        <v>2.8298515786927998E-2</v>
      </c>
      <c r="P57" s="120">
        <f t="shared" si="1"/>
        <v>174448</v>
      </c>
      <c r="Q57" s="120">
        <f t="shared" si="1"/>
        <v>11340139</v>
      </c>
      <c r="R57" s="121">
        <f>((Q54+Q24+Q14+Q9+Q5)-(AE54+AE24+AE14+AE9+AE5))/(AE54+AE24+AE14+AE9+AE5)</f>
        <v>2.8164936668898865E-2</v>
      </c>
    </row>
    <row r="58" spans="1:35" x14ac:dyDescent="0.2">
      <c r="A58" s="106" t="s">
        <v>225</v>
      </c>
      <c r="B58" s="101" t="s">
        <v>226</v>
      </c>
      <c r="C58" s="101" t="s">
        <v>227</v>
      </c>
      <c r="D58" s="102">
        <v>85</v>
      </c>
      <c r="E58" s="102">
        <v>0</v>
      </c>
      <c r="F58" s="102">
        <v>85</v>
      </c>
      <c r="G58" s="103">
        <v>6.7272727272727293</v>
      </c>
      <c r="H58" s="102">
        <v>337940</v>
      </c>
      <c r="I58" s="102">
        <v>0</v>
      </c>
      <c r="J58" s="102">
        <v>337940</v>
      </c>
      <c r="K58" s="103">
        <v>6.9112352654590106E-2</v>
      </c>
      <c r="L58" s="102">
        <v>0</v>
      </c>
      <c r="M58" s="130">
        <v>0</v>
      </c>
      <c r="N58" s="102">
        <v>338025</v>
      </c>
      <c r="O58" s="103">
        <v>6.9344047072966292E-2</v>
      </c>
      <c r="P58" s="102">
        <v>0</v>
      </c>
      <c r="Q58" s="102">
        <v>338025</v>
      </c>
      <c r="R58" s="103">
        <v>6.9344047072966292E-2</v>
      </c>
      <c r="S58" s="107">
        <v>6</v>
      </c>
      <c r="T58" s="101" t="s">
        <v>76</v>
      </c>
      <c r="U58" s="101" t="s">
        <v>76</v>
      </c>
      <c r="V58" s="105">
        <v>11</v>
      </c>
      <c r="W58" s="105">
        <v>11</v>
      </c>
      <c r="X58" s="105">
        <v>0</v>
      </c>
      <c r="Y58" s="105">
        <v>316094</v>
      </c>
      <c r="Z58" s="105">
        <v>316094</v>
      </c>
      <c r="AA58" s="105">
        <v>0</v>
      </c>
      <c r="AB58" s="105">
        <v>0</v>
      </c>
      <c r="AC58" s="105">
        <v>0</v>
      </c>
      <c r="AD58" s="105">
        <v>316105</v>
      </c>
      <c r="AE58" s="105">
        <v>316105</v>
      </c>
      <c r="AF58" s="101" t="s">
        <v>228</v>
      </c>
      <c r="AG58" s="101" t="s">
        <v>229</v>
      </c>
      <c r="AH58" s="105">
        <v>12</v>
      </c>
      <c r="AI58" s="105">
        <v>12096</v>
      </c>
    </row>
    <row r="59" spans="1:35" x14ac:dyDescent="0.2">
      <c r="A59" s="108"/>
      <c r="B59" s="101" t="s">
        <v>230</v>
      </c>
      <c r="C59" s="101" t="s">
        <v>231</v>
      </c>
      <c r="D59" s="102">
        <v>536</v>
      </c>
      <c r="E59" s="102">
        <v>0</v>
      </c>
      <c r="F59" s="102">
        <v>536</v>
      </c>
      <c r="G59" s="103">
        <v>-0.62120141342756208</v>
      </c>
      <c r="H59" s="102">
        <v>0</v>
      </c>
      <c r="I59" s="102">
        <v>0</v>
      </c>
      <c r="J59" s="102">
        <v>0</v>
      </c>
      <c r="K59" s="103">
        <v>0</v>
      </c>
      <c r="L59" s="102">
        <v>0</v>
      </c>
      <c r="M59" s="130">
        <v>0</v>
      </c>
      <c r="N59" s="102">
        <v>536</v>
      </c>
      <c r="O59" s="103">
        <v>-0.62120141342756208</v>
      </c>
      <c r="P59" s="102">
        <v>0</v>
      </c>
      <c r="Q59" s="102">
        <v>536</v>
      </c>
      <c r="R59" s="103">
        <v>-0.62120141342756208</v>
      </c>
      <c r="S59" s="109">
        <v>0</v>
      </c>
      <c r="T59" s="101" t="s">
        <v>76</v>
      </c>
      <c r="U59" s="101" t="s">
        <v>76</v>
      </c>
      <c r="V59" s="105">
        <v>1415</v>
      </c>
      <c r="W59" s="105">
        <v>1415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1415</v>
      </c>
      <c r="AE59" s="105">
        <v>1415</v>
      </c>
      <c r="AF59" s="101" t="s">
        <v>232</v>
      </c>
      <c r="AG59" s="101" t="s">
        <v>229</v>
      </c>
      <c r="AH59" s="105">
        <v>12</v>
      </c>
      <c r="AI59" s="105">
        <v>12096</v>
      </c>
    </row>
    <row r="60" spans="1:35" x14ac:dyDescent="0.2">
      <c r="A60" s="108"/>
      <c r="B60" s="101" t="s">
        <v>233</v>
      </c>
      <c r="C60" s="101" t="s">
        <v>234</v>
      </c>
      <c r="D60" s="102">
        <v>93277</v>
      </c>
      <c r="E60" s="102">
        <v>180</v>
      </c>
      <c r="F60" s="102">
        <v>93457</v>
      </c>
      <c r="G60" s="103">
        <v>-0.28004776211385896</v>
      </c>
      <c r="H60" s="102">
        <v>212561</v>
      </c>
      <c r="I60" s="102">
        <v>46</v>
      </c>
      <c r="J60" s="102">
        <v>212607</v>
      </c>
      <c r="K60" s="103">
        <v>-7.1840498028926503E-2</v>
      </c>
      <c r="L60" s="102">
        <v>0</v>
      </c>
      <c r="M60" s="130">
        <v>0</v>
      </c>
      <c r="N60" s="102">
        <v>306064</v>
      </c>
      <c r="O60" s="103">
        <v>-0.14715233522722501</v>
      </c>
      <c r="P60" s="102">
        <v>860</v>
      </c>
      <c r="Q60" s="102">
        <v>306924</v>
      </c>
      <c r="R60" s="103">
        <v>-0.14660364243014001</v>
      </c>
      <c r="S60" s="109">
        <v>0</v>
      </c>
      <c r="T60" s="101" t="s">
        <v>76</v>
      </c>
      <c r="U60" s="101" t="s">
        <v>76</v>
      </c>
      <c r="V60" s="105">
        <v>129336</v>
      </c>
      <c r="W60" s="105">
        <v>129810</v>
      </c>
      <c r="X60" s="105">
        <v>474</v>
      </c>
      <c r="Y60" s="105">
        <v>228709</v>
      </c>
      <c r="Z60" s="105">
        <v>229063</v>
      </c>
      <c r="AA60" s="105">
        <v>354</v>
      </c>
      <c r="AB60" s="105">
        <v>0</v>
      </c>
      <c r="AC60" s="105">
        <v>777</v>
      </c>
      <c r="AD60" s="105">
        <v>358873</v>
      </c>
      <c r="AE60" s="105">
        <v>359650</v>
      </c>
      <c r="AF60" s="101" t="s">
        <v>235</v>
      </c>
      <c r="AG60" s="101" t="s">
        <v>229</v>
      </c>
      <c r="AH60" s="105">
        <v>12</v>
      </c>
      <c r="AI60" s="105">
        <v>12096</v>
      </c>
    </row>
    <row r="61" spans="1:35" x14ac:dyDescent="0.2">
      <c r="A61" s="108"/>
      <c r="B61" s="101" t="s">
        <v>236</v>
      </c>
      <c r="C61" s="101" t="s">
        <v>237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03">
        <v>0</v>
      </c>
      <c r="L61" s="102">
        <v>0</v>
      </c>
      <c r="M61" s="130">
        <v>0</v>
      </c>
      <c r="N61" s="102">
        <v>0</v>
      </c>
      <c r="O61" s="103">
        <v>-1</v>
      </c>
      <c r="P61" s="102">
        <v>0</v>
      </c>
      <c r="Q61" s="102">
        <v>0</v>
      </c>
      <c r="R61" s="103">
        <v>-1</v>
      </c>
      <c r="S61" s="109">
        <v>0</v>
      </c>
      <c r="T61" s="101" t="s">
        <v>76</v>
      </c>
      <c r="U61" s="101" t="s">
        <v>76</v>
      </c>
      <c r="V61" s="105">
        <v>6659</v>
      </c>
      <c r="W61" s="105">
        <v>6659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6659</v>
      </c>
      <c r="AE61" s="105">
        <v>6659</v>
      </c>
      <c r="AF61" s="101" t="s">
        <v>238</v>
      </c>
      <c r="AG61" s="101" t="s">
        <v>229</v>
      </c>
      <c r="AH61" s="105">
        <v>12</v>
      </c>
      <c r="AI61" s="105">
        <v>12096</v>
      </c>
    </row>
    <row r="62" spans="1:35" x14ac:dyDescent="0.2">
      <c r="A62" s="108"/>
      <c r="B62" s="101" t="s">
        <v>239</v>
      </c>
      <c r="C62" s="101" t="s">
        <v>240</v>
      </c>
      <c r="D62" s="102">
        <v>11023</v>
      </c>
      <c r="E62" s="102">
        <v>0</v>
      </c>
      <c r="F62" s="102">
        <v>11023</v>
      </c>
      <c r="G62" s="103">
        <v>-7.34638984617971E-2</v>
      </c>
      <c r="H62" s="102">
        <v>0</v>
      </c>
      <c r="I62" s="102">
        <v>0</v>
      </c>
      <c r="J62" s="102">
        <v>0</v>
      </c>
      <c r="K62" s="103">
        <v>0</v>
      </c>
      <c r="L62" s="102">
        <v>0</v>
      </c>
      <c r="M62" s="130">
        <v>0</v>
      </c>
      <c r="N62" s="102">
        <v>11023</v>
      </c>
      <c r="O62" s="103">
        <v>-7.34638984617971E-2</v>
      </c>
      <c r="P62" s="102">
        <v>19</v>
      </c>
      <c r="Q62" s="102">
        <v>11042</v>
      </c>
      <c r="R62" s="103">
        <v>-7.1866857190888492E-2</v>
      </c>
      <c r="S62" s="109">
        <v>0</v>
      </c>
      <c r="T62" s="101" t="s">
        <v>76</v>
      </c>
      <c r="U62" s="101" t="s">
        <v>76</v>
      </c>
      <c r="V62" s="105">
        <v>11897</v>
      </c>
      <c r="W62" s="105">
        <v>11897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11897</v>
      </c>
      <c r="AE62" s="105">
        <v>11897</v>
      </c>
      <c r="AF62" s="101" t="s">
        <v>241</v>
      </c>
      <c r="AG62" s="101" t="s">
        <v>229</v>
      </c>
      <c r="AH62" s="105">
        <v>12</v>
      </c>
      <c r="AI62" s="105">
        <v>12096</v>
      </c>
    </row>
    <row r="63" spans="1:35" x14ac:dyDescent="0.2">
      <c r="A63" s="110"/>
      <c r="B63" s="101" t="s">
        <v>242</v>
      </c>
      <c r="C63" s="101" t="s">
        <v>243</v>
      </c>
      <c r="D63" s="102">
        <v>765</v>
      </c>
      <c r="E63" s="102">
        <v>0</v>
      </c>
      <c r="F63" s="102">
        <v>765</v>
      </c>
      <c r="G63" s="103">
        <v>-0.50421257290991606</v>
      </c>
      <c r="H63" s="102">
        <v>52</v>
      </c>
      <c r="I63" s="102">
        <v>0</v>
      </c>
      <c r="J63" s="102">
        <v>52</v>
      </c>
      <c r="K63" s="103">
        <v>0</v>
      </c>
      <c r="L63" s="102">
        <v>0</v>
      </c>
      <c r="M63" s="130">
        <v>0</v>
      </c>
      <c r="N63" s="102">
        <v>817</v>
      </c>
      <c r="O63" s="103">
        <v>-0.47051198963058999</v>
      </c>
      <c r="P63" s="102">
        <v>0</v>
      </c>
      <c r="Q63" s="102">
        <v>817</v>
      </c>
      <c r="R63" s="103">
        <v>-0.47051198963058999</v>
      </c>
      <c r="S63" s="109">
        <v>0</v>
      </c>
      <c r="T63" s="101" t="s">
        <v>76</v>
      </c>
      <c r="U63" s="101" t="s">
        <v>76</v>
      </c>
      <c r="V63" s="105">
        <v>1543</v>
      </c>
      <c r="W63" s="105">
        <v>1543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1543</v>
      </c>
      <c r="AE63" s="105">
        <v>1543</v>
      </c>
      <c r="AF63" s="101" t="s">
        <v>244</v>
      </c>
      <c r="AG63" s="101" t="s">
        <v>229</v>
      </c>
      <c r="AH63" s="105">
        <v>12</v>
      </c>
      <c r="AI63" s="105">
        <v>12096</v>
      </c>
    </row>
    <row r="64" spans="1:35" x14ac:dyDescent="0.2">
      <c r="A64" s="111" t="s">
        <v>89</v>
      </c>
      <c r="B64" s="111">
        <v>0</v>
      </c>
      <c r="C64" s="111">
        <v>0</v>
      </c>
      <c r="D64" s="112">
        <v>105686</v>
      </c>
      <c r="E64" s="112">
        <v>180</v>
      </c>
      <c r="F64" s="112">
        <v>105866</v>
      </c>
      <c r="G64" s="113">
        <v>-0.30045263818680401</v>
      </c>
      <c r="H64" s="112">
        <v>550553</v>
      </c>
      <c r="I64" s="112">
        <v>46</v>
      </c>
      <c r="J64" s="112">
        <v>550599</v>
      </c>
      <c r="K64" s="113">
        <v>9.9824454239787804E-3</v>
      </c>
      <c r="L64" s="112">
        <v>0</v>
      </c>
      <c r="M64" s="131">
        <v>0</v>
      </c>
      <c r="N64" s="112">
        <v>656465</v>
      </c>
      <c r="O64" s="113">
        <v>-5.7469432527581098E-2</v>
      </c>
      <c r="P64" s="112">
        <v>879</v>
      </c>
      <c r="Q64" s="112">
        <v>657344</v>
      </c>
      <c r="R64" s="113">
        <v>-5.7259106600178696E-2</v>
      </c>
      <c r="S64" s="114">
        <v>0</v>
      </c>
      <c r="T64" s="115">
        <v>0</v>
      </c>
      <c r="U64" s="115">
        <v>0</v>
      </c>
      <c r="V64" s="116">
        <v>150861</v>
      </c>
      <c r="W64" s="116">
        <v>151335</v>
      </c>
      <c r="X64" s="116">
        <v>474</v>
      </c>
      <c r="Y64" s="116">
        <v>544803</v>
      </c>
      <c r="Z64" s="116">
        <v>545157</v>
      </c>
      <c r="AA64" s="116">
        <v>354</v>
      </c>
      <c r="AB64" s="116">
        <v>0</v>
      </c>
      <c r="AC64" s="116">
        <v>777</v>
      </c>
      <c r="AD64" s="116">
        <v>696492</v>
      </c>
      <c r="AE64" s="116">
        <v>697269</v>
      </c>
      <c r="AF64" s="115">
        <v>0</v>
      </c>
      <c r="AG64" s="115">
        <v>0</v>
      </c>
      <c r="AH64" s="116">
        <v>72</v>
      </c>
      <c r="AI64" s="116">
        <v>72576</v>
      </c>
    </row>
    <row r="65" spans="1:35" x14ac:dyDescent="0.2">
      <c r="A65" s="111" t="s">
        <v>245</v>
      </c>
      <c r="B65" s="111">
        <v>0</v>
      </c>
      <c r="C65" s="111">
        <v>0</v>
      </c>
      <c r="D65" s="112">
        <v>5896937</v>
      </c>
      <c r="E65" s="112">
        <v>1178912</v>
      </c>
      <c r="F65" s="112">
        <v>7075849</v>
      </c>
      <c r="G65" s="113">
        <v>1.7107638330884398E-2</v>
      </c>
      <c r="H65" s="112">
        <v>3998860</v>
      </c>
      <c r="I65" s="112">
        <v>623910</v>
      </c>
      <c r="J65" s="112">
        <v>4622770</v>
      </c>
      <c r="K65" s="113">
        <v>3.8793438579602303E-2</v>
      </c>
      <c r="L65" s="112">
        <v>123537</v>
      </c>
      <c r="M65" s="131">
        <v>-0.16494071840906299</v>
      </c>
      <c r="N65" s="112">
        <v>11822156</v>
      </c>
      <c r="O65" s="113">
        <v>2.3128703946185304E-2</v>
      </c>
      <c r="P65" s="112">
        <v>175327</v>
      </c>
      <c r="Q65" s="112">
        <v>11997483</v>
      </c>
      <c r="R65" s="113">
        <v>2.30856545834515E-2</v>
      </c>
      <c r="S65" s="125">
        <v>0</v>
      </c>
      <c r="T65" s="115">
        <v>0</v>
      </c>
      <c r="U65" s="115">
        <v>0</v>
      </c>
      <c r="V65" s="116">
        <v>5889098</v>
      </c>
      <c r="W65" s="116">
        <v>6956834</v>
      </c>
      <c r="X65" s="116">
        <v>1067736</v>
      </c>
      <c r="Y65" s="116">
        <v>3909888</v>
      </c>
      <c r="Z65" s="116">
        <v>4450134</v>
      </c>
      <c r="AA65" s="116">
        <v>540246</v>
      </c>
      <c r="AB65" s="116">
        <v>147938</v>
      </c>
      <c r="AC65" s="116">
        <v>171857</v>
      </c>
      <c r="AD65" s="116">
        <v>11554906</v>
      </c>
      <c r="AE65" s="116">
        <v>11726763</v>
      </c>
      <c r="AF65" s="115">
        <v>0</v>
      </c>
      <c r="AG65" s="115">
        <v>0</v>
      </c>
      <c r="AH65" s="116">
        <v>624</v>
      </c>
      <c r="AI65" s="116">
        <v>628992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6" zoomScaleSheetLayoutView="21504" workbookViewId="0">
      <selection activeCell="A2" sqref="A2"/>
    </sheetView>
  </sheetViews>
  <sheetFormatPr defaultColWidth="9.140625" defaultRowHeight="11.25" x14ac:dyDescent="0.2"/>
  <cols>
    <col min="1" max="1" width="26.8554687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45</v>
      </c>
    </row>
    <row r="4" spans="1:26" ht="33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56</v>
      </c>
      <c r="L4" s="99" t="s">
        <v>24</v>
      </c>
      <c r="M4" s="99" t="s">
        <v>57</v>
      </c>
      <c r="N4" s="99" t="s">
        <v>58</v>
      </c>
      <c r="O4" s="99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  <c r="Y4" s="100" t="s">
        <v>69</v>
      </c>
      <c r="Z4" s="100" t="s">
        <v>70</v>
      </c>
    </row>
    <row r="5" spans="1:26" x14ac:dyDescent="0.2">
      <c r="A5" s="101" t="s">
        <v>71</v>
      </c>
      <c r="B5" s="101" t="s">
        <v>72</v>
      </c>
      <c r="C5" s="101" t="s">
        <v>73</v>
      </c>
      <c r="D5" s="102">
        <v>9579</v>
      </c>
      <c r="E5" s="103">
        <v>9.0593068576846104E-3</v>
      </c>
      <c r="F5" s="102">
        <v>9486</v>
      </c>
      <c r="G5" s="103">
        <v>1.9232835500161201E-2</v>
      </c>
      <c r="H5" s="102">
        <v>0</v>
      </c>
      <c r="I5" s="103" t="s">
        <v>74</v>
      </c>
      <c r="J5" s="102">
        <v>19065</v>
      </c>
      <c r="K5" s="103">
        <v>1.4095744680851102E-2</v>
      </c>
      <c r="L5" s="102">
        <v>818</v>
      </c>
      <c r="M5" s="103">
        <v>-6.0753341433778902E-3</v>
      </c>
      <c r="N5" s="102">
        <v>19883</v>
      </c>
      <c r="O5" s="103">
        <v>1.32497579371146E-2</v>
      </c>
      <c r="P5" s="104">
        <v>1</v>
      </c>
      <c r="Q5" s="101" t="s">
        <v>75</v>
      </c>
      <c r="R5" s="101" t="s">
        <v>76</v>
      </c>
      <c r="S5" s="105">
        <v>9493</v>
      </c>
      <c r="T5" s="105">
        <v>9307</v>
      </c>
      <c r="U5" s="105">
        <v>0</v>
      </c>
      <c r="V5" s="105">
        <v>18800</v>
      </c>
      <c r="W5" s="105">
        <v>823</v>
      </c>
      <c r="X5" s="105">
        <v>19623</v>
      </c>
      <c r="Y5" s="101" t="s">
        <v>77</v>
      </c>
      <c r="Z5" s="101" t="s">
        <v>77</v>
      </c>
    </row>
    <row r="6" spans="1:26" x14ac:dyDescent="0.2">
      <c r="A6" s="106" t="s">
        <v>78</v>
      </c>
      <c r="B6" s="101" t="s">
        <v>79</v>
      </c>
      <c r="C6" s="101" t="s">
        <v>80</v>
      </c>
      <c r="D6" s="102">
        <v>4244</v>
      </c>
      <c r="E6" s="103">
        <v>-0.10065691883873701</v>
      </c>
      <c r="F6" s="102">
        <v>1573</v>
      </c>
      <c r="G6" s="103">
        <v>9.0846047156726797E-2</v>
      </c>
      <c r="H6" s="102">
        <v>1127</v>
      </c>
      <c r="I6" s="103">
        <v>-0.17010309278350499</v>
      </c>
      <c r="J6" s="102">
        <v>6944</v>
      </c>
      <c r="K6" s="103">
        <v>-7.6472935230748801E-2</v>
      </c>
      <c r="L6" s="102">
        <v>806</v>
      </c>
      <c r="M6" s="103">
        <v>-4.3890865954922899E-2</v>
      </c>
      <c r="N6" s="102">
        <v>7750</v>
      </c>
      <c r="O6" s="103">
        <v>-7.3188232480267901E-2</v>
      </c>
      <c r="P6" s="107">
        <v>2</v>
      </c>
      <c r="Q6" s="101" t="s">
        <v>75</v>
      </c>
      <c r="R6" s="101" t="s">
        <v>75</v>
      </c>
      <c r="S6" s="105">
        <v>4719</v>
      </c>
      <c r="T6" s="105">
        <v>1442</v>
      </c>
      <c r="U6" s="105">
        <v>1358</v>
      </c>
      <c r="V6" s="105">
        <v>7519</v>
      </c>
      <c r="W6" s="105">
        <v>843</v>
      </c>
      <c r="X6" s="105">
        <v>8362</v>
      </c>
      <c r="Y6" s="101" t="s">
        <v>81</v>
      </c>
      <c r="Z6" s="101" t="s">
        <v>82</v>
      </c>
    </row>
    <row r="7" spans="1:26" x14ac:dyDescent="0.2">
      <c r="A7" s="108"/>
      <c r="B7" s="101" t="s">
        <v>83</v>
      </c>
      <c r="C7" s="101" t="s">
        <v>84</v>
      </c>
      <c r="D7" s="102">
        <v>2483</v>
      </c>
      <c r="E7" s="103">
        <v>-5.6969236612229399E-2</v>
      </c>
      <c r="F7" s="102">
        <v>1577</v>
      </c>
      <c r="G7" s="103">
        <v>-0.21581302834410701</v>
      </c>
      <c r="H7" s="102">
        <v>1296</v>
      </c>
      <c r="I7" s="103">
        <v>-0.18078381795196002</v>
      </c>
      <c r="J7" s="102">
        <v>5356</v>
      </c>
      <c r="K7" s="103">
        <v>-0.139736588499839</v>
      </c>
      <c r="L7" s="102">
        <v>836</v>
      </c>
      <c r="M7" s="103">
        <v>5.6890012642224999E-2</v>
      </c>
      <c r="N7" s="102">
        <v>6192</v>
      </c>
      <c r="O7" s="103">
        <v>-0.117571611799914</v>
      </c>
      <c r="P7" s="109"/>
      <c r="Q7" s="101" t="s">
        <v>75</v>
      </c>
      <c r="R7" s="101" t="s">
        <v>75</v>
      </c>
      <c r="S7" s="105">
        <v>2633</v>
      </c>
      <c r="T7" s="105">
        <v>2011</v>
      </c>
      <c r="U7" s="105">
        <v>1582</v>
      </c>
      <c r="V7" s="105">
        <v>6226</v>
      </c>
      <c r="W7" s="105">
        <v>791</v>
      </c>
      <c r="X7" s="105">
        <v>7017</v>
      </c>
      <c r="Y7" s="101" t="s">
        <v>85</v>
      </c>
      <c r="Z7" s="101" t="s">
        <v>82</v>
      </c>
    </row>
    <row r="8" spans="1:26" x14ac:dyDescent="0.2">
      <c r="A8" s="110"/>
      <c r="B8" s="101" t="s">
        <v>86</v>
      </c>
      <c r="C8" s="101" t="s">
        <v>87</v>
      </c>
      <c r="D8" s="102">
        <v>3720</v>
      </c>
      <c r="E8" s="103">
        <v>-2.0279167764024202E-2</v>
      </c>
      <c r="F8" s="102">
        <v>607</v>
      </c>
      <c r="G8" s="103">
        <v>2.7072758037225E-2</v>
      </c>
      <c r="H8" s="102">
        <v>0</v>
      </c>
      <c r="I8" s="103" t="s">
        <v>74</v>
      </c>
      <c r="J8" s="102">
        <v>4327</v>
      </c>
      <c r="K8" s="103">
        <v>-1.3901549680948E-2</v>
      </c>
      <c r="L8" s="102">
        <v>513</v>
      </c>
      <c r="M8" s="103">
        <v>-0.14642262895174701</v>
      </c>
      <c r="N8" s="102">
        <v>4840</v>
      </c>
      <c r="O8" s="103">
        <v>-2.9865704550010003E-2</v>
      </c>
      <c r="P8" s="109"/>
      <c r="Q8" s="101" t="s">
        <v>75</v>
      </c>
      <c r="R8" s="101" t="s">
        <v>75</v>
      </c>
      <c r="S8" s="105">
        <v>3797</v>
      </c>
      <c r="T8" s="105">
        <v>591</v>
      </c>
      <c r="U8" s="105">
        <v>0</v>
      </c>
      <c r="V8" s="105">
        <v>4388</v>
      </c>
      <c r="W8" s="105">
        <v>601</v>
      </c>
      <c r="X8" s="105">
        <v>4989</v>
      </c>
      <c r="Y8" s="101" t="s">
        <v>88</v>
      </c>
      <c r="Z8" s="101" t="s">
        <v>82</v>
      </c>
    </row>
    <row r="9" spans="1:26" x14ac:dyDescent="0.2">
      <c r="A9" s="111" t="s">
        <v>89</v>
      </c>
      <c r="B9" s="111"/>
      <c r="C9" s="111"/>
      <c r="D9" s="112">
        <v>10447</v>
      </c>
      <c r="E9" s="113">
        <v>-6.2965288366669689E-2</v>
      </c>
      <c r="F9" s="112">
        <v>3757</v>
      </c>
      <c r="G9" s="113">
        <v>-7.0969337289812098E-2</v>
      </c>
      <c r="H9" s="112">
        <v>2423</v>
      </c>
      <c r="I9" s="113">
        <v>-0.175850340136054</v>
      </c>
      <c r="J9" s="112">
        <v>16627</v>
      </c>
      <c r="K9" s="113">
        <v>-8.3052997297744402E-2</v>
      </c>
      <c r="L9" s="112">
        <v>2155</v>
      </c>
      <c r="M9" s="113">
        <v>-3.5794183445190197E-2</v>
      </c>
      <c r="N9" s="112">
        <v>18782</v>
      </c>
      <c r="O9" s="113">
        <v>-7.786724273369991E-2</v>
      </c>
      <c r="P9" s="114"/>
      <c r="Q9" s="115"/>
      <c r="R9" s="115"/>
      <c r="S9" s="116">
        <v>11149</v>
      </c>
      <c r="T9" s="116">
        <v>4044</v>
      </c>
      <c r="U9" s="116">
        <v>2940</v>
      </c>
      <c r="V9" s="116">
        <v>18133</v>
      </c>
      <c r="W9" s="116">
        <v>2235</v>
      </c>
      <c r="X9" s="116">
        <v>20368</v>
      </c>
      <c r="Y9" s="115"/>
      <c r="Z9" s="115"/>
    </row>
    <row r="10" spans="1:26" x14ac:dyDescent="0.2">
      <c r="A10" s="106" t="s">
        <v>90</v>
      </c>
      <c r="B10" s="101" t="s">
        <v>91</v>
      </c>
      <c r="C10" s="101" t="s">
        <v>92</v>
      </c>
      <c r="D10" s="102">
        <v>2873</v>
      </c>
      <c r="E10" s="103">
        <v>-5.8650065530799503E-2</v>
      </c>
      <c r="F10" s="102">
        <v>20</v>
      </c>
      <c r="G10" s="103">
        <v>-0.33333333333333298</v>
      </c>
      <c r="H10" s="102">
        <v>2</v>
      </c>
      <c r="I10" s="103">
        <v>0</v>
      </c>
      <c r="J10" s="102">
        <v>2895</v>
      </c>
      <c r="K10" s="103">
        <v>-6.1284046692607001E-2</v>
      </c>
      <c r="L10" s="102">
        <v>459</v>
      </c>
      <c r="M10" s="103">
        <v>-0.13721804511278202</v>
      </c>
      <c r="N10" s="102">
        <v>3354</v>
      </c>
      <c r="O10" s="103">
        <v>-7.2455752212389396E-2</v>
      </c>
      <c r="P10" s="107">
        <v>3</v>
      </c>
      <c r="Q10" s="101" t="s">
        <v>75</v>
      </c>
      <c r="R10" s="101" t="s">
        <v>75</v>
      </c>
      <c r="S10" s="105">
        <v>3052</v>
      </c>
      <c r="T10" s="105">
        <v>30</v>
      </c>
      <c r="U10" s="105">
        <v>2</v>
      </c>
      <c r="V10" s="105">
        <v>3084</v>
      </c>
      <c r="W10" s="105">
        <v>532</v>
      </c>
      <c r="X10" s="105">
        <v>3616</v>
      </c>
      <c r="Y10" s="101" t="s">
        <v>93</v>
      </c>
      <c r="Z10" s="101" t="s">
        <v>94</v>
      </c>
    </row>
    <row r="11" spans="1:26" x14ac:dyDescent="0.2">
      <c r="A11" s="108"/>
      <c r="B11" s="101" t="s">
        <v>95</v>
      </c>
      <c r="C11" s="101" t="s">
        <v>96</v>
      </c>
      <c r="D11" s="102">
        <v>908</v>
      </c>
      <c r="E11" s="103">
        <v>-5.7113187954309398E-2</v>
      </c>
      <c r="F11" s="102">
        <v>380</v>
      </c>
      <c r="G11" s="103">
        <v>-9.7387173396674589E-2</v>
      </c>
      <c r="H11" s="102">
        <v>0</v>
      </c>
      <c r="I11" s="103">
        <v>-1</v>
      </c>
      <c r="J11" s="102">
        <v>1288</v>
      </c>
      <c r="K11" s="103">
        <v>-7.0707070707070691E-2</v>
      </c>
      <c r="L11" s="102">
        <v>240</v>
      </c>
      <c r="M11" s="103">
        <v>0.24352331606217598</v>
      </c>
      <c r="N11" s="102">
        <v>1528</v>
      </c>
      <c r="O11" s="103">
        <v>-3.2298923369221001E-2</v>
      </c>
      <c r="P11" s="109"/>
      <c r="Q11" s="101" t="s">
        <v>75</v>
      </c>
      <c r="R11" s="101" t="s">
        <v>75</v>
      </c>
      <c r="S11" s="105">
        <v>963</v>
      </c>
      <c r="T11" s="105">
        <v>421</v>
      </c>
      <c r="U11" s="105">
        <v>2</v>
      </c>
      <c r="V11" s="105">
        <v>1386</v>
      </c>
      <c r="W11" s="105">
        <v>193</v>
      </c>
      <c r="X11" s="105">
        <v>1579</v>
      </c>
      <c r="Y11" s="101" t="s">
        <v>97</v>
      </c>
      <c r="Z11" s="101" t="s">
        <v>94</v>
      </c>
    </row>
    <row r="12" spans="1:26" x14ac:dyDescent="0.2">
      <c r="A12" s="108"/>
      <c r="B12" s="101" t="s">
        <v>98</v>
      </c>
      <c r="C12" s="101" t="s">
        <v>99</v>
      </c>
      <c r="D12" s="102">
        <v>2543</v>
      </c>
      <c r="E12" s="103">
        <v>-3.89266817838246E-2</v>
      </c>
      <c r="F12" s="102">
        <v>124</v>
      </c>
      <c r="G12" s="103">
        <v>-0.150684931506849</v>
      </c>
      <c r="H12" s="102">
        <v>0</v>
      </c>
      <c r="I12" s="103">
        <v>-1</v>
      </c>
      <c r="J12" s="102">
        <v>2667</v>
      </c>
      <c r="K12" s="103">
        <v>-4.5112781954887195E-2</v>
      </c>
      <c r="L12" s="102">
        <v>765</v>
      </c>
      <c r="M12" s="103">
        <v>0.19905956112852699</v>
      </c>
      <c r="N12" s="102">
        <v>3432</v>
      </c>
      <c r="O12" s="103">
        <v>2.9146021568056E-4</v>
      </c>
      <c r="P12" s="109"/>
      <c r="Q12" s="101" t="s">
        <v>75</v>
      </c>
      <c r="R12" s="101" t="s">
        <v>75</v>
      </c>
      <c r="S12" s="105">
        <v>2646</v>
      </c>
      <c r="T12" s="105">
        <v>146</v>
      </c>
      <c r="U12" s="105">
        <v>1</v>
      </c>
      <c r="V12" s="105">
        <v>2793</v>
      </c>
      <c r="W12" s="105">
        <v>638</v>
      </c>
      <c r="X12" s="105">
        <v>3431</v>
      </c>
      <c r="Y12" s="101" t="s">
        <v>100</v>
      </c>
      <c r="Z12" s="101" t="s">
        <v>94</v>
      </c>
    </row>
    <row r="13" spans="1:26" x14ac:dyDescent="0.2">
      <c r="A13" s="110"/>
      <c r="B13" s="101" t="s">
        <v>101</v>
      </c>
      <c r="C13" s="101" t="s">
        <v>102</v>
      </c>
      <c r="D13" s="102">
        <v>880</v>
      </c>
      <c r="E13" s="103">
        <v>-1.1235955056179801E-2</v>
      </c>
      <c r="F13" s="102">
        <v>221</v>
      </c>
      <c r="G13" s="103">
        <v>-0.27540983606557401</v>
      </c>
      <c r="H13" s="102">
        <v>0</v>
      </c>
      <c r="I13" s="103" t="s">
        <v>74</v>
      </c>
      <c r="J13" s="102">
        <v>1101</v>
      </c>
      <c r="K13" s="103">
        <v>-7.86610878661088E-2</v>
      </c>
      <c r="L13" s="102">
        <v>246</v>
      </c>
      <c r="M13" s="103">
        <v>-0.14285714285714299</v>
      </c>
      <c r="N13" s="102">
        <v>1347</v>
      </c>
      <c r="O13" s="103">
        <v>-9.1093117408906896E-2</v>
      </c>
      <c r="P13" s="109"/>
      <c r="Q13" s="101" t="s">
        <v>75</v>
      </c>
      <c r="R13" s="101" t="s">
        <v>75</v>
      </c>
      <c r="S13" s="105">
        <v>890</v>
      </c>
      <c r="T13" s="105">
        <v>305</v>
      </c>
      <c r="U13" s="105">
        <v>0</v>
      </c>
      <c r="V13" s="105">
        <v>1195</v>
      </c>
      <c r="W13" s="105">
        <v>287</v>
      </c>
      <c r="X13" s="105">
        <v>1482</v>
      </c>
      <c r="Y13" s="101" t="s">
        <v>103</v>
      </c>
      <c r="Z13" s="101" t="s">
        <v>94</v>
      </c>
    </row>
    <row r="14" spans="1:26" x14ac:dyDescent="0.2">
      <c r="A14" s="111" t="s">
        <v>89</v>
      </c>
      <c r="B14" s="111"/>
      <c r="C14" s="111"/>
      <c r="D14" s="112">
        <v>7204</v>
      </c>
      <c r="E14" s="113">
        <v>-4.59541782545358E-2</v>
      </c>
      <c r="F14" s="112">
        <v>745</v>
      </c>
      <c r="G14" s="113">
        <v>-0.17405764966740603</v>
      </c>
      <c r="H14" s="112">
        <v>2</v>
      </c>
      <c r="I14" s="113">
        <v>-0.6</v>
      </c>
      <c r="J14" s="112">
        <v>7951</v>
      </c>
      <c r="K14" s="113">
        <v>-5.9943248995034296E-2</v>
      </c>
      <c r="L14" s="112">
        <v>1710</v>
      </c>
      <c r="M14" s="113">
        <v>3.6363636363636397E-2</v>
      </c>
      <c r="N14" s="112">
        <v>9661</v>
      </c>
      <c r="O14" s="113">
        <v>-4.4222398100514398E-2</v>
      </c>
      <c r="P14" s="114"/>
      <c r="Q14" s="115"/>
      <c r="R14" s="115"/>
      <c r="S14" s="116">
        <v>7551</v>
      </c>
      <c r="T14" s="116">
        <v>902</v>
      </c>
      <c r="U14" s="116">
        <v>5</v>
      </c>
      <c r="V14" s="116">
        <v>8458</v>
      </c>
      <c r="W14" s="116">
        <v>1650</v>
      </c>
      <c r="X14" s="116">
        <v>10108</v>
      </c>
      <c r="Y14" s="115"/>
      <c r="Z14" s="115"/>
    </row>
    <row r="15" spans="1:26" x14ac:dyDescent="0.2">
      <c r="A15" s="106" t="s">
        <v>104</v>
      </c>
      <c r="B15" s="101" t="s">
        <v>105</v>
      </c>
      <c r="C15" s="101" t="s">
        <v>106</v>
      </c>
      <c r="D15" s="102">
        <v>537</v>
      </c>
      <c r="E15" s="103">
        <v>-7.5731497418244392E-2</v>
      </c>
      <c r="F15" s="102">
        <v>2</v>
      </c>
      <c r="G15" s="103">
        <v>0</v>
      </c>
      <c r="H15" s="102">
        <v>2</v>
      </c>
      <c r="I15" s="103">
        <v>-0.90909090909090906</v>
      </c>
      <c r="J15" s="102">
        <v>541</v>
      </c>
      <c r="K15" s="103">
        <v>-0.10578512396694199</v>
      </c>
      <c r="L15" s="102">
        <v>233</v>
      </c>
      <c r="M15" s="103">
        <v>-0.18245614035087701</v>
      </c>
      <c r="N15" s="102">
        <v>774</v>
      </c>
      <c r="O15" s="103">
        <v>-0.13033707865168501</v>
      </c>
      <c r="P15" s="107">
        <v>4</v>
      </c>
      <c r="Q15" s="101" t="s">
        <v>75</v>
      </c>
      <c r="R15" s="101" t="s">
        <v>75</v>
      </c>
      <c r="S15" s="105">
        <v>581</v>
      </c>
      <c r="T15" s="105">
        <v>2</v>
      </c>
      <c r="U15" s="105">
        <v>22</v>
      </c>
      <c r="V15" s="105">
        <v>605</v>
      </c>
      <c r="W15" s="105">
        <v>285</v>
      </c>
      <c r="X15" s="105">
        <v>890</v>
      </c>
      <c r="Y15" s="101" t="s">
        <v>107</v>
      </c>
      <c r="Z15" s="101" t="s">
        <v>108</v>
      </c>
    </row>
    <row r="16" spans="1:26" x14ac:dyDescent="0.2">
      <c r="A16" s="108"/>
      <c r="B16" s="101" t="s">
        <v>109</v>
      </c>
      <c r="C16" s="101" t="s">
        <v>110</v>
      </c>
      <c r="D16" s="102">
        <v>196</v>
      </c>
      <c r="E16" s="103">
        <v>0.11363636363636401</v>
      </c>
      <c r="F16" s="102">
        <v>2</v>
      </c>
      <c r="G16" s="103">
        <v>-0.5</v>
      </c>
      <c r="H16" s="102">
        <v>0</v>
      </c>
      <c r="I16" s="103" t="s">
        <v>74</v>
      </c>
      <c r="J16" s="102">
        <v>198</v>
      </c>
      <c r="K16" s="103">
        <v>0.1</v>
      </c>
      <c r="L16" s="102">
        <v>247</v>
      </c>
      <c r="M16" s="103">
        <v>-0.25377643504531699</v>
      </c>
      <c r="N16" s="102">
        <v>445</v>
      </c>
      <c r="O16" s="103">
        <v>-0.12915851272015699</v>
      </c>
      <c r="P16" s="109"/>
      <c r="Q16" s="101" t="s">
        <v>75</v>
      </c>
      <c r="R16" s="101" t="s">
        <v>75</v>
      </c>
      <c r="S16" s="105">
        <v>176</v>
      </c>
      <c r="T16" s="105">
        <v>4</v>
      </c>
      <c r="U16" s="105">
        <v>0</v>
      </c>
      <c r="V16" s="105">
        <v>180</v>
      </c>
      <c r="W16" s="105">
        <v>331</v>
      </c>
      <c r="X16" s="105">
        <v>511</v>
      </c>
      <c r="Y16" s="101" t="s">
        <v>111</v>
      </c>
      <c r="Z16" s="101" t="s">
        <v>108</v>
      </c>
    </row>
    <row r="17" spans="1:26" x14ac:dyDescent="0.2">
      <c r="A17" s="108"/>
      <c r="B17" s="101" t="s">
        <v>112</v>
      </c>
      <c r="C17" s="101" t="s">
        <v>113</v>
      </c>
      <c r="D17" s="102">
        <v>665</v>
      </c>
      <c r="E17" s="103">
        <v>5.7233704292527797E-2</v>
      </c>
      <c r="F17" s="102">
        <v>35</v>
      </c>
      <c r="G17" s="103">
        <v>0.59090909090909105</v>
      </c>
      <c r="H17" s="102">
        <v>0</v>
      </c>
      <c r="I17" s="103" t="s">
        <v>74</v>
      </c>
      <c r="J17" s="102">
        <v>700</v>
      </c>
      <c r="K17" s="103">
        <v>7.5268817204301106E-2</v>
      </c>
      <c r="L17" s="102">
        <v>139</v>
      </c>
      <c r="M17" s="103">
        <v>0.80519480519480502</v>
      </c>
      <c r="N17" s="102">
        <v>839</v>
      </c>
      <c r="O17" s="103">
        <v>0.15247252747252701</v>
      </c>
      <c r="P17" s="109"/>
      <c r="Q17" s="101" t="s">
        <v>75</v>
      </c>
      <c r="R17" s="101" t="s">
        <v>75</v>
      </c>
      <c r="S17" s="105">
        <v>629</v>
      </c>
      <c r="T17" s="105">
        <v>22</v>
      </c>
      <c r="U17" s="105">
        <v>0</v>
      </c>
      <c r="V17" s="105">
        <v>651</v>
      </c>
      <c r="W17" s="105">
        <v>77</v>
      </c>
      <c r="X17" s="105">
        <v>728</v>
      </c>
      <c r="Y17" s="101" t="s">
        <v>114</v>
      </c>
      <c r="Z17" s="101" t="s">
        <v>108</v>
      </c>
    </row>
    <row r="18" spans="1:26" x14ac:dyDescent="0.2">
      <c r="A18" s="108"/>
      <c r="B18" s="101" t="s">
        <v>115</v>
      </c>
      <c r="C18" s="101" t="s">
        <v>116</v>
      </c>
      <c r="D18" s="102">
        <v>422</v>
      </c>
      <c r="E18" s="103">
        <v>-6.22222222222222E-2</v>
      </c>
      <c r="F18" s="102">
        <v>102</v>
      </c>
      <c r="G18" s="103">
        <v>-0.38554216867469898</v>
      </c>
      <c r="H18" s="102">
        <v>0</v>
      </c>
      <c r="I18" s="103">
        <v>-1</v>
      </c>
      <c r="J18" s="102">
        <v>524</v>
      </c>
      <c r="K18" s="103">
        <v>-0.154838709677419</v>
      </c>
      <c r="L18" s="102">
        <v>222</v>
      </c>
      <c r="M18" s="103">
        <v>2.7777777777777801E-2</v>
      </c>
      <c r="N18" s="102">
        <v>746</v>
      </c>
      <c r="O18" s="103">
        <v>-0.107655502392344</v>
      </c>
      <c r="P18" s="109"/>
      <c r="Q18" s="101" t="s">
        <v>75</v>
      </c>
      <c r="R18" s="101" t="s">
        <v>75</v>
      </c>
      <c r="S18" s="105">
        <v>450</v>
      </c>
      <c r="T18" s="105">
        <v>166</v>
      </c>
      <c r="U18" s="105">
        <v>4</v>
      </c>
      <c r="V18" s="105">
        <v>620</v>
      </c>
      <c r="W18" s="105">
        <v>216</v>
      </c>
      <c r="X18" s="105">
        <v>836</v>
      </c>
      <c r="Y18" s="101" t="s">
        <v>117</v>
      </c>
      <c r="Z18" s="101" t="s">
        <v>108</v>
      </c>
    </row>
    <row r="19" spans="1:26" x14ac:dyDescent="0.2">
      <c r="A19" s="108"/>
      <c r="B19" s="101" t="s">
        <v>118</v>
      </c>
      <c r="C19" s="101" t="s">
        <v>119</v>
      </c>
      <c r="D19" s="102">
        <v>498</v>
      </c>
      <c r="E19" s="103">
        <v>-1.38613861386139E-2</v>
      </c>
      <c r="F19" s="102">
        <v>0</v>
      </c>
      <c r="G19" s="103" t="s">
        <v>74</v>
      </c>
      <c r="H19" s="102">
        <v>0</v>
      </c>
      <c r="I19" s="103" t="s">
        <v>74</v>
      </c>
      <c r="J19" s="102">
        <v>498</v>
      </c>
      <c r="K19" s="103">
        <v>-1.38613861386139E-2</v>
      </c>
      <c r="L19" s="102">
        <v>160</v>
      </c>
      <c r="M19" s="103">
        <v>0.25</v>
      </c>
      <c r="N19" s="102">
        <v>658</v>
      </c>
      <c r="O19" s="103">
        <v>3.9494470774091607E-2</v>
      </c>
      <c r="P19" s="109"/>
      <c r="Q19" s="101" t="s">
        <v>75</v>
      </c>
      <c r="R19" s="101" t="s">
        <v>75</v>
      </c>
      <c r="S19" s="105">
        <v>505</v>
      </c>
      <c r="T19" s="105">
        <v>0</v>
      </c>
      <c r="U19" s="105">
        <v>0</v>
      </c>
      <c r="V19" s="105">
        <v>505</v>
      </c>
      <c r="W19" s="105">
        <v>128</v>
      </c>
      <c r="X19" s="105">
        <v>633</v>
      </c>
      <c r="Y19" s="101" t="s">
        <v>120</v>
      </c>
      <c r="Z19" s="101" t="s">
        <v>108</v>
      </c>
    </row>
    <row r="20" spans="1:26" x14ac:dyDescent="0.2">
      <c r="A20" s="108"/>
      <c r="B20" s="101" t="s">
        <v>121</v>
      </c>
      <c r="C20" s="101" t="s">
        <v>122</v>
      </c>
      <c r="D20" s="102">
        <v>478</v>
      </c>
      <c r="E20" s="103">
        <v>-0.13562386980108501</v>
      </c>
      <c r="F20" s="102">
        <v>1</v>
      </c>
      <c r="G20" s="103">
        <v>0</v>
      </c>
      <c r="H20" s="102">
        <v>286</v>
      </c>
      <c r="I20" s="103">
        <v>-0.387580299785867</v>
      </c>
      <c r="J20" s="102">
        <v>765</v>
      </c>
      <c r="K20" s="103">
        <v>-0.25073457394711096</v>
      </c>
      <c r="L20" s="102">
        <v>74</v>
      </c>
      <c r="M20" s="103">
        <v>-0.40322580645161304</v>
      </c>
      <c r="N20" s="102">
        <v>839</v>
      </c>
      <c r="O20" s="103">
        <v>-0.26724890829694298</v>
      </c>
      <c r="P20" s="109"/>
      <c r="Q20" s="101" t="s">
        <v>75</v>
      </c>
      <c r="R20" s="101" t="s">
        <v>75</v>
      </c>
      <c r="S20" s="105">
        <v>553</v>
      </c>
      <c r="T20" s="105">
        <v>1</v>
      </c>
      <c r="U20" s="105">
        <v>467</v>
      </c>
      <c r="V20" s="105">
        <v>1021</v>
      </c>
      <c r="W20" s="105">
        <v>124</v>
      </c>
      <c r="X20" s="105">
        <v>1145</v>
      </c>
      <c r="Y20" s="101" t="s">
        <v>123</v>
      </c>
      <c r="Z20" s="101" t="s">
        <v>108</v>
      </c>
    </row>
    <row r="21" spans="1:26" x14ac:dyDescent="0.2">
      <c r="A21" s="108"/>
      <c r="B21" s="101" t="s">
        <v>124</v>
      </c>
      <c r="C21" s="101" t="s">
        <v>125</v>
      </c>
      <c r="D21" s="102">
        <v>202</v>
      </c>
      <c r="E21" s="103">
        <v>-0.16872427983539101</v>
      </c>
      <c r="F21" s="102">
        <v>1</v>
      </c>
      <c r="G21" s="103">
        <v>-0.8</v>
      </c>
      <c r="H21" s="102">
        <v>0</v>
      </c>
      <c r="I21" s="103" t="s">
        <v>74</v>
      </c>
      <c r="J21" s="102">
        <v>203</v>
      </c>
      <c r="K21" s="103">
        <v>-0.18145161290322601</v>
      </c>
      <c r="L21" s="102">
        <v>26</v>
      </c>
      <c r="M21" s="103">
        <v>-0.5737704918032791</v>
      </c>
      <c r="N21" s="102">
        <v>229</v>
      </c>
      <c r="O21" s="103">
        <v>-0.25889967637540501</v>
      </c>
      <c r="P21" s="109"/>
      <c r="Q21" s="101" t="s">
        <v>75</v>
      </c>
      <c r="R21" s="101" t="s">
        <v>75</v>
      </c>
      <c r="S21" s="105">
        <v>243</v>
      </c>
      <c r="T21" s="105">
        <v>5</v>
      </c>
      <c r="U21" s="105">
        <v>0</v>
      </c>
      <c r="V21" s="105">
        <v>248</v>
      </c>
      <c r="W21" s="105">
        <v>61</v>
      </c>
      <c r="X21" s="105">
        <v>309</v>
      </c>
      <c r="Y21" s="101" t="s">
        <v>126</v>
      </c>
      <c r="Z21" s="101" t="s">
        <v>108</v>
      </c>
    </row>
    <row r="22" spans="1:26" x14ac:dyDescent="0.2">
      <c r="A22" s="108"/>
      <c r="B22" s="101" t="s">
        <v>127</v>
      </c>
      <c r="C22" s="101" t="s">
        <v>128</v>
      </c>
      <c r="D22" s="102">
        <v>616</v>
      </c>
      <c r="E22" s="103">
        <v>-1.2820512820512801E-2</v>
      </c>
      <c r="F22" s="102">
        <v>28</v>
      </c>
      <c r="G22" s="103">
        <v>1.3333333333333299</v>
      </c>
      <c r="H22" s="102">
        <v>0</v>
      </c>
      <c r="I22" s="103" t="s">
        <v>74</v>
      </c>
      <c r="J22" s="102">
        <v>644</v>
      </c>
      <c r="K22" s="103">
        <v>1.2578616352201302E-2</v>
      </c>
      <c r="L22" s="102">
        <v>92</v>
      </c>
      <c r="M22" s="103">
        <v>-0.34285714285714303</v>
      </c>
      <c r="N22" s="102">
        <v>736</v>
      </c>
      <c r="O22" s="103">
        <v>-5.1546391752577303E-2</v>
      </c>
      <c r="P22" s="109"/>
      <c r="Q22" s="101" t="s">
        <v>75</v>
      </c>
      <c r="R22" s="101" t="s">
        <v>75</v>
      </c>
      <c r="S22" s="105">
        <v>624</v>
      </c>
      <c r="T22" s="105">
        <v>12</v>
      </c>
      <c r="U22" s="105">
        <v>0</v>
      </c>
      <c r="V22" s="105">
        <v>636</v>
      </c>
      <c r="W22" s="105">
        <v>140</v>
      </c>
      <c r="X22" s="105">
        <v>776</v>
      </c>
      <c r="Y22" s="101" t="s">
        <v>129</v>
      </c>
      <c r="Z22" s="101" t="s">
        <v>108</v>
      </c>
    </row>
    <row r="23" spans="1:26" x14ac:dyDescent="0.2">
      <c r="A23" s="110"/>
      <c r="B23" s="101" t="s">
        <v>130</v>
      </c>
      <c r="C23" s="101" t="s">
        <v>131</v>
      </c>
      <c r="D23" s="102">
        <v>252</v>
      </c>
      <c r="E23" s="103">
        <v>-0.21981424148606798</v>
      </c>
      <c r="F23" s="102">
        <v>2</v>
      </c>
      <c r="G23" s="103">
        <v>-0.8</v>
      </c>
      <c r="H23" s="102">
        <v>0</v>
      </c>
      <c r="I23" s="103" t="s">
        <v>74</v>
      </c>
      <c r="J23" s="102">
        <v>254</v>
      </c>
      <c r="K23" s="103">
        <v>-0.237237237237237</v>
      </c>
      <c r="L23" s="102">
        <v>178</v>
      </c>
      <c r="M23" s="103">
        <v>-0.3046875</v>
      </c>
      <c r="N23" s="102">
        <v>432</v>
      </c>
      <c r="O23" s="103">
        <v>-0.26655348047538202</v>
      </c>
      <c r="P23" s="109"/>
      <c r="Q23" s="101" t="s">
        <v>75</v>
      </c>
      <c r="R23" s="101" t="s">
        <v>75</v>
      </c>
      <c r="S23" s="105">
        <v>323</v>
      </c>
      <c r="T23" s="105">
        <v>10</v>
      </c>
      <c r="U23" s="105">
        <v>0</v>
      </c>
      <c r="V23" s="105">
        <v>333</v>
      </c>
      <c r="W23" s="105">
        <v>256</v>
      </c>
      <c r="X23" s="105">
        <v>589</v>
      </c>
      <c r="Y23" s="101" t="s">
        <v>132</v>
      </c>
      <c r="Z23" s="101" t="s">
        <v>108</v>
      </c>
    </row>
    <row r="24" spans="1:26" x14ac:dyDescent="0.2">
      <c r="A24" s="111" t="s">
        <v>89</v>
      </c>
      <c r="B24" s="111"/>
      <c r="C24" s="111"/>
      <c r="D24" s="112">
        <v>3866</v>
      </c>
      <c r="E24" s="113">
        <v>-5.33790401567091E-2</v>
      </c>
      <c r="F24" s="112">
        <v>173</v>
      </c>
      <c r="G24" s="113">
        <v>-0.22072072072072102</v>
      </c>
      <c r="H24" s="112">
        <v>288</v>
      </c>
      <c r="I24" s="113">
        <v>-0.41582150101419901</v>
      </c>
      <c r="J24" s="112">
        <v>4327</v>
      </c>
      <c r="K24" s="113">
        <v>-9.83538237132736E-2</v>
      </c>
      <c r="L24" s="112">
        <v>1371</v>
      </c>
      <c r="M24" s="113">
        <v>-0.15265760197775</v>
      </c>
      <c r="N24" s="112">
        <v>5698</v>
      </c>
      <c r="O24" s="113">
        <v>-0.112046127473897</v>
      </c>
      <c r="P24" s="114"/>
      <c r="Q24" s="115"/>
      <c r="R24" s="115"/>
      <c r="S24" s="116">
        <v>4084</v>
      </c>
      <c r="T24" s="116">
        <v>222</v>
      </c>
      <c r="U24" s="116">
        <v>493</v>
      </c>
      <c r="V24" s="116">
        <v>4799</v>
      </c>
      <c r="W24" s="116">
        <v>1618</v>
      </c>
      <c r="X24" s="116">
        <v>6417</v>
      </c>
      <c r="Y24" s="115"/>
      <c r="Z24" s="115"/>
    </row>
    <row r="25" spans="1:26" x14ac:dyDescent="0.2">
      <c r="A25" s="106" t="s">
        <v>133</v>
      </c>
      <c r="B25" s="101" t="s">
        <v>134</v>
      </c>
      <c r="C25" s="101" t="s">
        <v>135</v>
      </c>
      <c r="D25" s="102">
        <v>250</v>
      </c>
      <c r="E25" s="103">
        <v>-3.8461538461538498E-2</v>
      </c>
      <c r="F25" s="102">
        <v>0</v>
      </c>
      <c r="G25" s="103" t="s">
        <v>74</v>
      </c>
      <c r="H25" s="102">
        <v>0</v>
      </c>
      <c r="I25" s="103" t="s">
        <v>74</v>
      </c>
      <c r="J25" s="102">
        <v>250</v>
      </c>
      <c r="K25" s="103">
        <v>-3.8461538461538498E-2</v>
      </c>
      <c r="L25" s="102">
        <v>3</v>
      </c>
      <c r="M25" s="103">
        <v>-0.66666666666666696</v>
      </c>
      <c r="N25" s="102">
        <v>253</v>
      </c>
      <c r="O25" s="103">
        <v>-5.9479553903345701E-2</v>
      </c>
      <c r="P25" s="107">
        <v>5</v>
      </c>
      <c r="Q25" s="101" t="s">
        <v>75</v>
      </c>
      <c r="R25" s="101" t="s">
        <v>75</v>
      </c>
      <c r="S25" s="105">
        <v>260</v>
      </c>
      <c r="T25" s="105">
        <v>0</v>
      </c>
      <c r="U25" s="105">
        <v>0</v>
      </c>
      <c r="V25" s="105">
        <v>260</v>
      </c>
      <c r="W25" s="105">
        <v>9</v>
      </c>
      <c r="X25" s="105">
        <v>269</v>
      </c>
      <c r="Y25" s="101" t="s">
        <v>136</v>
      </c>
      <c r="Z25" s="101" t="s">
        <v>137</v>
      </c>
    </row>
    <row r="26" spans="1:26" x14ac:dyDescent="0.2">
      <c r="A26" s="108"/>
      <c r="B26" s="101" t="s">
        <v>138</v>
      </c>
      <c r="C26" s="101" t="s">
        <v>139</v>
      </c>
      <c r="D26" s="102">
        <v>138</v>
      </c>
      <c r="E26" s="103">
        <v>-0.11538461538461499</v>
      </c>
      <c r="F26" s="102">
        <v>0</v>
      </c>
      <c r="G26" s="103" t="s">
        <v>74</v>
      </c>
      <c r="H26" s="102">
        <v>0</v>
      </c>
      <c r="I26" s="103" t="s">
        <v>74</v>
      </c>
      <c r="J26" s="102">
        <v>138</v>
      </c>
      <c r="K26" s="103">
        <v>-0.11538461538461499</v>
      </c>
      <c r="L26" s="102">
        <v>12</v>
      </c>
      <c r="M26" s="103">
        <v>-0.14285714285714299</v>
      </c>
      <c r="N26" s="102">
        <v>150</v>
      </c>
      <c r="O26" s="103">
        <v>-0.11764705882352899</v>
      </c>
      <c r="P26" s="109"/>
      <c r="Q26" s="101" t="s">
        <v>75</v>
      </c>
      <c r="R26" s="101" t="s">
        <v>75</v>
      </c>
      <c r="S26" s="105">
        <v>156</v>
      </c>
      <c r="T26" s="105">
        <v>0</v>
      </c>
      <c r="U26" s="105">
        <v>0</v>
      </c>
      <c r="V26" s="105">
        <v>156</v>
      </c>
      <c r="W26" s="105">
        <v>14</v>
      </c>
      <c r="X26" s="105">
        <v>170</v>
      </c>
      <c r="Y26" s="101" t="s">
        <v>140</v>
      </c>
      <c r="Z26" s="101" t="s">
        <v>137</v>
      </c>
    </row>
    <row r="27" spans="1:26" x14ac:dyDescent="0.2">
      <c r="A27" s="108"/>
      <c r="B27" s="101" t="s">
        <v>141</v>
      </c>
      <c r="C27" s="101" t="s">
        <v>142</v>
      </c>
      <c r="D27" s="102">
        <v>482</v>
      </c>
      <c r="E27" s="103">
        <v>-0.13928571428571401</v>
      </c>
      <c r="F27" s="102">
        <v>0</v>
      </c>
      <c r="G27" s="103" t="s">
        <v>74</v>
      </c>
      <c r="H27" s="102">
        <v>49</v>
      </c>
      <c r="I27" s="103">
        <v>-0.58119658119658091</v>
      </c>
      <c r="J27" s="102">
        <v>531</v>
      </c>
      <c r="K27" s="103">
        <v>-0.21565731166912899</v>
      </c>
      <c r="L27" s="102">
        <v>175</v>
      </c>
      <c r="M27" s="103">
        <v>-0.248927038626609</v>
      </c>
      <c r="N27" s="102">
        <v>706</v>
      </c>
      <c r="O27" s="103">
        <v>-0.22417582417582399</v>
      </c>
      <c r="P27" s="109"/>
      <c r="Q27" s="101" t="s">
        <v>75</v>
      </c>
      <c r="R27" s="101" t="s">
        <v>75</v>
      </c>
      <c r="S27" s="105">
        <v>560</v>
      </c>
      <c r="T27" s="105">
        <v>0</v>
      </c>
      <c r="U27" s="105">
        <v>117</v>
      </c>
      <c r="V27" s="105">
        <v>677</v>
      </c>
      <c r="W27" s="105">
        <v>233</v>
      </c>
      <c r="X27" s="105">
        <v>910</v>
      </c>
      <c r="Y27" s="101" t="s">
        <v>143</v>
      </c>
      <c r="Z27" s="101" t="s">
        <v>137</v>
      </c>
    </row>
    <row r="28" spans="1:26" x14ac:dyDescent="0.2">
      <c r="A28" s="108"/>
      <c r="B28" s="101" t="s">
        <v>144</v>
      </c>
      <c r="C28" s="101" t="s">
        <v>145</v>
      </c>
      <c r="D28" s="102">
        <v>182</v>
      </c>
      <c r="E28" s="103">
        <v>-7.1428571428571397E-2</v>
      </c>
      <c r="F28" s="102">
        <v>0</v>
      </c>
      <c r="G28" s="103" t="s">
        <v>74</v>
      </c>
      <c r="H28" s="102">
        <v>0</v>
      </c>
      <c r="I28" s="103" t="s">
        <v>74</v>
      </c>
      <c r="J28" s="102">
        <v>182</v>
      </c>
      <c r="K28" s="103">
        <v>-7.1428571428571397E-2</v>
      </c>
      <c r="L28" s="102">
        <v>14</v>
      </c>
      <c r="M28" s="103">
        <v>0.4</v>
      </c>
      <c r="N28" s="102">
        <v>196</v>
      </c>
      <c r="O28" s="103">
        <v>-4.85436893203883E-2</v>
      </c>
      <c r="P28" s="109"/>
      <c r="Q28" s="101" t="s">
        <v>75</v>
      </c>
      <c r="R28" s="101" t="s">
        <v>75</v>
      </c>
      <c r="S28" s="105">
        <v>196</v>
      </c>
      <c r="T28" s="105">
        <v>0</v>
      </c>
      <c r="U28" s="105">
        <v>0</v>
      </c>
      <c r="V28" s="105">
        <v>196</v>
      </c>
      <c r="W28" s="105">
        <v>10</v>
      </c>
      <c r="X28" s="105">
        <v>206</v>
      </c>
      <c r="Y28" s="101" t="s">
        <v>146</v>
      </c>
      <c r="Z28" s="101" t="s">
        <v>137</v>
      </c>
    </row>
    <row r="29" spans="1:26" x14ac:dyDescent="0.2">
      <c r="A29" s="108"/>
      <c r="B29" s="101" t="s">
        <v>147</v>
      </c>
      <c r="C29" s="101" t="s">
        <v>148</v>
      </c>
      <c r="D29" s="102">
        <v>85</v>
      </c>
      <c r="E29" s="103">
        <v>-0.13265306122449</v>
      </c>
      <c r="F29" s="102">
        <v>2</v>
      </c>
      <c r="G29" s="103">
        <v>-0.66666666666666696</v>
      </c>
      <c r="H29" s="102">
        <v>0</v>
      </c>
      <c r="I29" s="103" t="s">
        <v>74</v>
      </c>
      <c r="J29" s="102">
        <v>87</v>
      </c>
      <c r="K29" s="103">
        <v>-0.16346153846153799</v>
      </c>
      <c r="L29" s="102">
        <v>72</v>
      </c>
      <c r="M29" s="103">
        <v>-0.20879120879120902</v>
      </c>
      <c r="N29" s="102">
        <v>159</v>
      </c>
      <c r="O29" s="103">
        <v>-0.18461538461538499</v>
      </c>
      <c r="P29" s="109"/>
      <c r="Q29" s="101" t="s">
        <v>75</v>
      </c>
      <c r="R29" s="101" t="s">
        <v>75</v>
      </c>
      <c r="S29" s="105">
        <v>98</v>
      </c>
      <c r="T29" s="105">
        <v>6</v>
      </c>
      <c r="U29" s="105">
        <v>0</v>
      </c>
      <c r="V29" s="105">
        <v>104</v>
      </c>
      <c r="W29" s="105">
        <v>91</v>
      </c>
      <c r="X29" s="105">
        <v>195</v>
      </c>
      <c r="Y29" s="101" t="s">
        <v>149</v>
      </c>
      <c r="Z29" s="101" t="s">
        <v>137</v>
      </c>
    </row>
    <row r="30" spans="1:26" x14ac:dyDescent="0.2">
      <c r="A30" s="108"/>
      <c r="B30" s="101" t="s">
        <v>150</v>
      </c>
      <c r="C30" s="101" t="s">
        <v>151</v>
      </c>
      <c r="D30" s="102">
        <v>583</v>
      </c>
      <c r="E30" s="103">
        <v>-9.4720496894409908E-2</v>
      </c>
      <c r="F30" s="102">
        <v>0</v>
      </c>
      <c r="G30" s="103" t="s">
        <v>74</v>
      </c>
      <c r="H30" s="102">
        <v>226</v>
      </c>
      <c r="I30" s="103">
        <v>-0.20701754385964899</v>
      </c>
      <c r="J30" s="102">
        <v>809</v>
      </c>
      <c r="K30" s="103">
        <v>-0.129171151776103</v>
      </c>
      <c r="L30" s="102">
        <v>28</v>
      </c>
      <c r="M30" s="103">
        <v>0.33333333333333298</v>
      </c>
      <c r="N30" s="102">
        <v>837</v>
      </c>
      <c r="O30" s="103">
        <v>-0.11894736842105301</v>
      </c>
      <c r="P30" s="109"/>
      <c r="Q30" s="101" t="s">
        <v>75</v>
      </c>
      <c r="R30" s="101" t="s">
        <v>75</v>
      </c>
      <c r="S30" s="105">
        <v>644</v>
      </c>
      <c r="T30" s="105">
        <v>0</v>
      </c>
      <c r="U30" s="105">
        <v>285</v>
      </c>
      <c r="V30" s="105">
        <v>929</v>
      </c>
      <c r="W30" s="105">
        <v>21</v>
      </c>
      <c r="X30" s="105">
        <v>950</v>
      </c>
      <c r="Y30" s="101" t="s">
        <v>152</v>
      </c>
      <c r="Z30" s="101" t="s">
        <v>137</v>
      </c>
    </row>
    <row r="31" spans="1:26" x14ac:dyDescent="0.2">
      <c r="A31" s="108"/>
      <c r="B31" s="101" t="s">
        <v>153</v>
      </c>
      <c r="C31" s="101" t="s">
        <v>154</v>
      </c>
      <c r="D31" s="102">
        <v>352</v>
      </c>
      <c r="E31" s="103">
        <v>0</v>
      </c>
      <c r="F31" s="102">
        <v>0</v>
      </c>
      <c r="G31" s="103" t="s">
        <v>74</v>
      </c>
      <c r="H31" s="102">
        <v>0</v>
      </c>
      <c r="I31" s="103" t="s">
        <v>74</v>
      </c>
      <c r="J31" s="102">
        <v>352</v>
      </c>
      <c r="K31" s="103">
        <v>0</v>
      </c>
      <c r="L31" s="102">
        <v>193</v>
      </c>
      <c r="M31" s="103">
        <v>-0.35880398671096303</v>
      </c>
      <c r="N31" s="102">
        <v>545</v>
      </c>
      <c r="O31" s="103">
        <v>-0.16539050535987701</v>
      </c>
      <c r="P31" s="109"/>
      <c r="Q31" s="101" t="s">
        <v>75</v>
      </c>
      <c r="R31" s="101" t="s">
        <v>75</v>
      </c>
      <c r="S31" s="105">
        <v>352</v>
      </c>
      <c r="T31" s="105">
        <v>0</v>
      </c>
      <c r="U31" s="105">
        <v>0</v>
      </c>
      <c r="V31" s="105">
        <v>352</v>
      </c>
      <c r="W31" s="105">
        <v>301</v>
      </c>
      <c r="X31" s="105">
        <v>653</v>
      </c>
      <c r="Y31" s="101" t="s">
        <v>155</v>
      </c>
      <c r="Z31" s="101" t="s">
        <v>137</v>
      </c>
    </row>
    <row r="32" spans="1:26" x14ac:dyDescent="0.2">
      <c r="A32" s="108"/>
      <c r="B32" s="101" t="s">
        <v>156</v>
      </c>
      <c r="C32" s="101" t="s">
        <v>157</v>
      </c>
      <c r="D32" s="102">
        <v>648</v>
      </c>
      <c r="E32" s="103">
        <v>-2.9940119760479E-2</v>
      </c>
      <c r="F32" s="102">
        <v>0</v>
      </c>
      <c r="G32" s="103" t="s">
        <v>74</v>
      </c>
      <c r="H32" s="102">
        <v>219</v>
      </c>
      <c r="I32" s="103">
        <v>1.7375</v>
      </c>
      <c r="J32" s="102">
        <v>867</v>
      </c>
      <c r="K32" s="103">
        <v>0.15909090909090901</v>
      </c>
      <c r="L32" s="102">
        <v>208</v>
      </c>
      <c r="M32" s="103">
        <v>-9.1703056768558999E-2</v>
      </c>
      <c r="N32" s="102">
        <v>1075</v>
      </c>
      <c r="O32" s="103">
        <v>0.10030706243602901</v>
      </c>
      <c r="P32" s="109"/>
      <c r="Q32" s="101" t="s">
        <v>75</v>
      </c>
      <c r="R32" s="101" t="s">
        <v>75</v>
      </c>
      <c r="S32" s="105">
        <v>668</v>
      </c>
      <c r="T32" s="105">
        <v>0</v>
      </c>
      <c r="U32" s="105">
        <v>80</v>
      </c>
      <c r="V32" s="105">
        <v>748</v>
      </c>
      <c r="W32" s="105">
        <v>229</v>
      </c>
      <c r="X32" s="105">
        <v>977</v>
      </c>
      <c r="Y32" s="101" t="s">
        <v>158</v>
      </c>
      <c r="Z32" s="101" t="s">
        <v>137</v>
      </c>
    </row>
    <row r="33" spans="1:26" x14ac:dyDescent="0.2">
      <c r="A33" s="108"/>
      <c r="B33" s="101" t="s">
        <v>159</v>
      </c>
      <c r="C33" s="101" t="s">
        <v>160</v>
      </c>
      <c r="D33" s="102">
        <v>89</v>
      </c>
      <c r="E33" s="103">
        <v>-7.2916666666666699E-2</v>
      </c>
      <c r="F33" s="102">
        <v>1</v>
      </c>
      <c r="G33" s="103" t="s">
        <v>74</v>
      </c>
      <c r="H33" s="102">
        <v>0</v>
      </c>
      <c r="I33" s="103" t="s">
        <v>74</v>
      </c>
      <c r="J33" s="102">
        <v>90</v>
      </c>
      <c r="K33" s="103">
        <v>-6.25E-2</v>
      </c>
      <c r="L33" s="102">
        <v>22</v>
      </c>
      <c r="M33" s="103">
        <v>4.5</v>
      </c>
      <c r="N33" s="102">
        <v>112</v>
      </c>
      <c r="O33" s="103">
        <v>0.12</v>
      </c>
      <c r="P33" s="109"/>
      <c r="Q33" s="101" t="s">
        <v>75</v>
      </c>
      <c r="R33" s="101" t="s">
        <v>75</v>
      </c>
      <c r="S33" s="105">
        <v>96</v>
      </c>
      <c r="T33" s="105">
        <v>0</v>
      </c>
      <c r="U33" s="105">
        <v>0</v>
      </c>
      <c r="V33" s="105">
        <v>96</v>
      </c>
      <c r="W33" s="105">
        <v>4</v>
      </c>
      <c r="X33" s="105">
        <v>100</v>
      </c>
      <c r="Y33" s="101" t="s">
        <v>161</v>
      </c>
      <c r="Z33" s="101" t="s">
        <v>137</v>
      </c>
    </row>
    <row r="34" spans="1:26" x14ac:dyDescent="0.2">
      <c r="A34" s="108"/>
      <c r="B34" s="101" t="s">
        <v>162</v>
      </c>
      <c r="C34" s="101" t="s">
        <v>163</v>
      </c>
      <c r="D34" s="102">
        <v>144</v>
      </c>
      <c r="E34" s="103">
        <v>-5.2631578947368404E-2</v>
      </c>
      <c r="F34" s="102">
        <v>0</v>
      </c>
      <c r="G34" s="103" t="s">
        <v>74</v>
      </c>
      <c r="H34" s="102">
        <v>0</v>
      </c>
      <c r="I34" s="103" t="s">
        <v>74</v>
      </c>
      <c r="J34" s="102">
        <v>144</v>
      </c>
      <c r="K34" s="103">
        <v>-5.2631578947368404E-2</v>
      </c>
      <c r="L34" s="102">
        <v>2</v>
      </c>
      <c r="M34" s="103">
        <v>-0.86666666666666703</v>
      </c>
      <c r="N34" s="102">
        <v>146</v>
      </c>
      <c r="O34" s="103">
        <v>-0.12574850299401202</v>
      </c>
      <c r="P34" s="109"/>
      <c r="Q34" s="101" t="s">
        <v>75</v>
      </c>
      <c r="R34" s="101" t="s">
        <v>75</v>
      </c>
      <c r="S34" s="105">
        <v>152</v>
      </c>
      <c r="T34" s="105">
        <v>0</v>
      </c>
      <c r="U34" s="105">
        <v>0</v>
      </c>
      <c r="V34" s="105">
        <v>152</v>
      </c>
      <c r="W34" s="105">
        <v>15</v>
      </c>
      <c r="X34" s="105">
        <v>167</v>
      </c>
      <c r="Y34" s="101" t="s">
        <v>164</v>
      </c>
      <c r="Z34" s="101" t="s">
        <v>137</v>
      </c>
    </row>
    <row r="35" spans="1:26" x14ac:dyDescent="0.2">
      <c r="A35" s="108"/>
      <c r="B35" s="101" t="s">
        <v>165</v>
      </c>
      <c r="C35" s="101" t="s">
        <v>166</v>
      </c>
      <c r="D35" s="102">
        <v>394</v>
      </c>
      <c r="E35" s="103">
        <v>-6.19047619047619E-2</v>
      </c>
      <c r="F35" s="102">
        <v>0</v>
      </c>
      <c r="G35" s="103" t="s">
        <v>74</v>
      </c>
      <c r="H35" s="102">
        <v>0</v>
      </c>
      <c r="I35" s="103" t="s">
        <v>74</v>
      </c>
      <c r="J35" s="102">
        <v>394</v>
      </c>
      <c r="K35" s="103">
        <v>-6.19047619047619E-2</v>
      </c>
      <c r="L35" s="102">
        <v>87</v>
      </c>
      <c r="M35" s="103">
        <v>-0.17142857142857101</v>
      </c>
      <c r="N35" s="102">
        <v>481</v>
      </c>
      <c r="O35" s="103">
        <v>-8.3809523809523792E-2</v>
      </c>
      <c r="P35" s="109"/>
      <c r="Q35" s="101" t="s">
        <v>75</v>
      </c>
      <c r="R35" s="101" t="s">
        <v>75</v>
      </c>
      <c r="S35" s="105">
        <v>420</v>
      </c>
      <c r="T35" s="105">
        <v>0</v>
      </c>
      <c r="U35" s="105">
        <v>0</v>
      </c>
      <c r="V35" s="105">
        <v>420</v>
      </c>
      <c r="W35" s="105">
        <v>105</v>
      </c>
      <c r="X35" s="105">
        <v>525</v>
      </c>
      <c r="Y35" s="101" t="s">
        <v>167</v>
      </c>
      <c r="Z35" s="101" t="s">
        <v>137</v>
      </c>
    </row>
    <row r="36" spans="1:26" x14ac:dyDescent="0.2">
      <c r="A36" s="108"/>
      <c r="B36" s="101" t="s">
        <v>168</v>
      </c>
      <c r="C36" s="101" t="s">
        <v>169</v>
      </c>
      <c r="D36" s="102">
        <v>188</v>
      </c>
      <c r="E36" s="103">
        <v>1.0752688172043001E-2</v>
      </c>
      <c r="F36" s="102">
        <v>0</v>
      </c>
      <c r="G36" s="103" t="s">
        <v>74</v>
      </c>
      <c r="H36" s="102">
        <v>0</v>
      </c>
      <c r="I36" s="103" t="s">
        <v>74</v>
      </c>
      <c r="J36" s="102">
        <v>188</v>
      </c>
      <c r="K36" s="103">
        <v>1.0752688172043001E-2</v>
      </c>
      <c r="L36" s="102">
        <v>46</v>
      </c>
      <c r="M36" s="103">
        <v>0.21052631578947398</v>
      </c>
      <c r="N36" s="102">
        <v>234</v>
      </c>
      <c r="O36" s="103">
        <v>4.4642857142857095E-2</v>
      </c>
      <c r="P36" s="109"/>
      <c r="Q36" s="101" t="s">
        <v>75</v>
      </c>
      <c r="R36" s="101" t="s">
        <v>75</v>
      </c>
      <c r="S36" s="105">
        <v>186</v>
      </c>
      <c r="T36" s="105">
        <v>0</v>
      </c>
      <c r="U36" s="105">
        <v>0</v>
      </c>
      <c r="V36" s="105">
        <v>186</v>
      </c>
      <c r="W36" s="105">
        <v>38</v>
      </c>
      <c r="X36" s="105">
        <v>224</v>
      </c>
      <c r="Y36" s="101" t="s">
        <v>170</v>
      </c>
      <c r="Z36" s="101" t="s">
        <v>137</v>
      </c>
    </row>
    <row r="37" spans="1:26" x14ac:dyDescent="0.2">
      <c r="A37" s="108"/>
      <c r="B37" s="101" t="s">
        <v>171</v>
      </c>
      <c r="C37" s="101" t="s">
        <v>172</v>
      </c>
      <c r="D37" s="102">
        <v>482</v>
      </c>
      <c r="E37" s="103">
        <v>-9.3984962406015005E-2</v>
      </c>
      <c r="F37" s="102">
        <v>0</v>
      </c>
      <c r="G37" s="103" t="s">
        <v>74</v>
      </c>
      <c r="H37" s="102">
        <v>0</v>
      </c>
      <c r="I37" s="103" t="s">
        <v>74</v>
      </c>
      <c r="J37" s="102">
        <v>482</v>
      </c>
      <c r="K37" s="103">
        <v>-9.3984962406015005E-2</v>
      </c>
      <c r="L37" s="102">
        <v>137</v>
      </c>
      <c r="M37" s="103">
        <v>-0.121794871794872</v>
      </c>
      <c r="N37" s="102">
        <v>619</v>
      </c>
      <c r="O37" s="103">
        <v>-0.100290697674419</v>
      </c>
      <c r="P37" s="109"/>
      <c r="Q37" s="101" t="s">
        <v>75</v>
      </c>
      <c r="R37" s="101" t="s">
        <v>75</v>
      </c>
      <c r="S37" s="105">
        <v>532</v>
      </c>
      <c r="T37" s="105">
        <v>0</v>
      </c>
      <c r="U37" s="105">
        <v>0</v>
      </c>
      <c r="V37" s="105">
        <v>532</v>
      </c>
      <c r="W37" s="105">
        <v>156</v>
      </c>
      <c r="X37" s="105">
        <v>688</v>
      </c>
      <c r="Y37" s="101" t="s">
        <v>173</v>
      </c>
      <c r="Z37" s="101" t="s">
        <v>137</v>
      </c>
    </row>
    <row r="38" spans="1:26" x14ac:dyDescent="0.2">
      <c r="A38" s="108"/>
      <c r="B38" s="101" t="s">
        <v>174</v>
      </c>
      <c r="C38" s="101" t="s">
        <v>175</v>
      </c>
      <c r="D38" s="102">
        <v>486</v>
      </c>
      <c r="E38" s="103">
        <v>0</v>
      </c>
      <c r="F38" s="102">
        <v>0</v>
      </c>
      <c r="G38" s="103" t="s">
        <v>74</v>
      </c>
      <c r="H38" s="102">
        <v>0</v>
      </c>
      <c r="I38" s="103" t="s">
        <v>74</v>
      </c>
      <c r="J38" s="102">
        <v>486</v>
      </c>
      <c r="K38" s="103">
        <v>0</v>
      </c>
      <c r="L38" s="102">
        <v>38</v>
      </c>
      <c r="M38" s="103">
        <v>-0.32142857142857101</v>
      </c>
      <c r="N38" s="102">
        <v>524</v>
      </c>
      <c r="O38" s="103">
        <v>-3.3210332103321E-2</v>
      </c>
      <c r="P38" s="109"/>
      <c r="Q38" s="101" t="s">
        <v>75</v>
      </c>
      <c r="R38" s="101" t="s">
        <v>75</v>
      </c>
      <c r="S38" s="105">
        <v>486</v>
      </c>
      <c r="T38" s="105">
        <v>0</v>
      </c>
      <c r="U38" s="105">
        <v>0</v>
      </c>
      <c r="V38" s="105">
        <v>486</v>
      </c>
      <c r="W38" s="105">
        <v>56</v>
      </c>
      <c r="X38" s="105">
        <v>542</v>
      </c>
      <c r="Y38" s="101" t="s">
        <v>176</v>
      </c>
      <c r="Z38" s="101" t="s">
        <v>137</v>
      </c>
    </row>
    <row r="39" spans="1:26" x14ac:dyDescent="0.2">
      <c r="A39" s="108"/>
      <c r="B39" s="101" t="s">
        <v>177</v>
      </c>
      <c r="C39" s="101" t="s">
        <v>178</v>
      </c>
      <c r="D39" s="102">
        <v>244</v>
      </c>
      <c r="E39" s="103">
        <v>-4.6875E-2</v>
      </c>
      <c r="F39" s="102">
        <v>0</v>
      </c>
      <c r="G39" s="103" t="s">
        <v>74</v>
      </c>
      <c r="H39" s="102">
        <v>0</v>
      </c>
      <c r="I39" s="103" t="s">
        <v>74</v>
      </c>
      <c r="J39" s="102">
        <v>244</v>
      </c>
      <c r="K39" s="103">
        <v>-4.6875E-2</v>
      </c>
      <c r="L39" s="102">
        <v>18</v>
      </c>
      <c r="M39" s="103">
        <v>-0.72727272727272696</v>
      </c>
      <c r="N39" s="102">
        <v>262</v>
      </c>
      <c r="O39" s="103">
        <v>-0.18633540372670801</v>
      </c>
      <c r="P39" s="109"/>
      <c r="Q39" s="101" t="s">
        <v>75</v>
      </c>
      <c r="R39" s="101" t="s">
        <v>75</v>
      </c>
      <c r="S39" s="105">
        <v>256</v>
      </c>
      <c r="T39" s="105">
        <v>0</v>
      </c>
      <c r="U39" s="105">
        <v>0</v>
      </c>
      <c r="V39" s="105">
        <v>256</v>
      </c>
      <c r="W39" s="105">
        <v>66</v>
      </c>
      <c r="X39" s="105">
        <v>322</v>
      </c>
      <c r="Y39" s="101" t="s">
        <v>179</v>
      </c>
      <c r="Z39" s="101" t="s">
        <v>137</v>
      </c>
    </row>
    <row r="40" spans="1:26" x14ac:dyDescent="0.2">
      <c r="A40" s="108"/>
      <c r="B40" s="101" t="s">
        <v>180</v>
      </c>
      <c r="C40" s="101" t="s">
        <v>181</v>
      </c>
      <c r="D40" s="102">
        <v>146</v>
      </c>
      <c r="E40" s="103">
        <v>-7.5949367088607611E-2</v>
      </c>
      <c r="F40" s="102">
        <v>0</v>
      </c>
      <c r="G40" s="103" t="s">
        <v>74</v>
      </c>
      <c r="H40" s="102">
        <v>0</v>
      </c>
      <c r="I40" s="103" t="s">
        <v>74</v>
      </c>
      <c r="J40" s="102">
        <v>146</v>
      </c>
      <c r="K40" s="103">
        <v>-7.5949367088607611E-2</v>
      </c>
      <c r="L40" s="102">
        <v>44</v>
      </c>
      <c r="M40" s="103">
        <v>-0.30158730158730201</v>
      </c>
      <c r="N40" s="102">
        <v>190</v>
      </c>
      <c r="O40" s="103">
        <v>-0.14027149321266999</v>
      </c>
      <c r="P40" s="109"/>
      <c r="Q40" s="101" t="s">
        <v>75</v>
      </c>
      <c r="R40" s="101" t="s">
        <v>75</v>
      </c>
      <c r="S40" s="105">
        <v>158</v>
      </c>
      <c r="T40" s="105">
        <v>0</v>
      </c>
      <c r="U40" s="105">
        <v>0</v>
      </c>
      <c r="V40" s="105">
        <v>158</v>
      </c>
      <c r="W40" s="105">
        <v>63</v>
      </c>
      <c r="X40" s="105">
        <v>221</v>
      </c>
      <c r="Y40" s="101" t="s">
        <v>182</v>
      </c>
      <c r="Z40" s="101" t="s">
        <v>137</v>
      </c>
    </row>
    <row r="41" spans="1:26" x14ac:dyDescent="0.2">
      <c r="A41" s="108"/>
      <c r="B41" s="101" t="s">
        <v>183</v>
      </c>
      <c r="C41" s="101" t="s">
        <v>184</v>
      </c>
      <c r="D41" s="102">
        <v>96</v>
      </c>
      <c r="E41" s="103">
        <v>-0.14285714285714299</v>
      </c>
      <c r="F41" s="102">
        <v>8</v>
      </c>
      <c r="G41" s="103">
        <v>-0.5789473684210531</v>
      </c>
      <c r="H41" s="102">
        <v>0</v>
      </c>
      <c r="I41" s="103" t="s">
        <v>74</v>
      </c>
      <c r="J41" s="102">
        <v>104</v>
      </c>
      <c r="K41" s="103">
        <v>-0.20610687022900798</v>
      </c>
      <c r="L41" s="102">
        <v>49</v>
      </c>
      <c r="M41" s="103">
        <v>-0.82437275985663105</v>
      </c>
      <c r="N41" s="102">
        <v>153</v>
      </c>
      <c r="O41" s="103">
        <v>-0.62682926829268304</v>
      </c>
      <c r="P41" s="109"/>
      <c r="Q41" s="101" t="s">
        <v>75</v>
      </c>
      <c r="R41" s="101" t="s">
        <v>75</v>
      </c>
      <c r="S41" s="105">
        <v>112</v>
      </c>
      <c r="T41" s="105">
        <v>19</v>
      </c>
      <c r="U41" s="105">
        <v>0</v>
      </c>
      <c r="V41" s="105">
        <v>131</v>
      </c>
      <c r="W41" s="105">
        <v>279</v>
      </c>
      <c r="X41" s="105">
        <v>410</v>
      </c>
      <c r="Y41" s="101" t="s">
        <v>185</v>
      </c>
      <c r="Z41" s="101" t="s">
        <v>137</v>
      </c>
    </row>
    <row r="42" spans="1:26" x14ac:dyDescent="0.2">
      <c r="A42" s="108"/>
      <c r="B42" s="101" t="s">
        <v>186</v>
      </c>
      <c r="C42" s="101" t="s">
        <v>187</v>
      </c>
      <c r="D42" s="102">
        <v>234</v>
      </c>
      <c r="E42" s="103">
        <v>-9.3023255813953501E-2</v>
      </c>
      <c r="F42" s="102">
        <v>0</v>
      </c>
      <c r="G42" s="103" t="s">
        <v>74</v>
      </c>
      <c r="H42" s="102">
        <v>0</v>
      </c>
      <c r="I42" s="103" t="s">
        <v>74</v>
      </c>
      <c r="J42" s="102">
        <v>234</v>
      </c>
      <c r="K42" s="103">
        <v>-9.3023255813953501E-2</v>
      </c>
      <c r="L42" s="102">
        <v>22</v>
      </c>
      <c r="M42" s="103">
        <v>0.1</v>
      </c>
      <c r="N42" s="102">
        <v>256</v>
      </c>
      <c r="O42" s="103">
        <v>-7.9136690647481994E-2</v>
      </c>
      <c r="P42" s="109"/>
      <c r="Q42" s="101" t="s">
        <v>75</v>
      </c>
      <c r="R42" s="101" t="s">
        <v>75</v>
      </c>
      <c r="S42" s="105">
        <v>258</v>
      </c>
      <c r="T42" s="105">
        <v>0</v>
      </c>
      <c r="U42" s="105">
        <v>0</v>
      </c>
      <c r="V42" s="105">
        <v>258</v>
      </c>
      <c r="W42" s="105">
        <v>20</v>
      </c>
      <c r="X42" s="105">
        <v>278</v>
      </c>
      <c r="Y42" s="101" t="s">
        <v>188</v>
      </c>
      <c r="Z42" s="101" t="s">
        <v>137</v>
      </c>
    </row>
    <row r="43" spans="1:26" x14ac:dyDescent="0.2">
      <c r="A43" s="108"/>
      <c r="B43" s="101" t="s">
        <v>189</v>
      </c>
      <c r="C43" s="101" t="s">
        <v>190</v>
      </c>
      <c r="D43" s="102">
        <v>98</v>
      </c>
      <c r="E43" s="103">
        <v>-7.5471698113207503E-2</v>
      </c>
      <c r="F43" s="102">
        <v>0</v>
      </c>
      <c r="G43" s="103" t="s">
        <v>74</v>
      </c>
      <c r="H43" s="102">
        <v>0</v>
      </c>
      <c r="I43" s="103" t="s">
        <v>74</v>
      </c>
      <c r="J43" s="102">
        <v>98</v>
      </c>
      <c r="K43" s="103">
        <v>-7.5471698113207503E-2</v>
      </c>
      <c r="L43" s="102">
        <v>12</v>
      </c>
      <c r="M43" s="103">
        <v>9.0909090909090898E-2</v>
      </c>
      <c r="N43" s="102">
        <v>110</v>
      </c>
      <c r="O43" s="103">
        <v>-5.9829059829059804E-2</v>
      </c>
      <c r="P43" s="109"/>
      <c r="Q43" s="101" t="s">
        <v>75</v>
      </c>
      <c r="R43" s="101" t="s">
        <v>75</v>
      </c>
      <c r="S43" s="105">
        <v>106</v>
      </c>
      <c r="T43" s="105">
        <v>0</v>
      </c>
      <c r="U43" s="105">
        <v>0</v>
      </c>
      <c r="V43" s="105">
        <v>106</v>
      </c>
      <c r="W43" s="105">
        <v>11</v>
      </c>
      <c r="X43" s="105">
        <v>117</v>
      </c>
      <c r="Y43" s="101" t="s">
        <v>191</v>
      </c>
      <c r="Z43" s="101" t="s">
        <v>137</v>
      </c>
    </row>
    <row r="44" spans="1:26" x14ac:dyDescent="0.2">
      <c r="A44" s="108"/>
      <c r="B44" s="101" t="s">
        <v>192</v>
      </c>
      <c r="C44" s="101" t="s">
        <v>193</v>
      </c>
      <c r="D44" s="102">
        <v>186</v>
      </c>
      <c r="E44" s="103">
        <v>-8.3743842364532001E-2</v>
      </c>
      <c r="F44" s="102">
        <v>0</v>
      </c>
      <c r="G44" s="103" t="s">
        <v>74</v>
      </c>
      <c r="H44" s="102">
        <v>0</v>
      </c>
      <c r="I44" s="103" t="s">
        <v>74</v>
      </c>
      <c r="J44" s="102">
        <v>186</v>
      </c>
      <c r="K44" s="103">
        <v>-8.3743842364532001E-2</v>
      </c>
      <c r="L44" s="102">
        <v>95</v>
      </c>
      <c r="M44" s="103">
        <v>0.79245283018867896</v>
      </c>
      <c r="N44" s="102">
        <v>281</v>
      </c>
      <c r="O44" s="103">
        <v>9.765625E-2</v>
      </c>
      <c r="P44" s="109"/>
      <c r="Q44" s="101" t="s">
        <v>75</v>
      </c>
      <c r="R44" s="101" t="s">
        <v>75</v>
      </c>
      <c r="S44" s="105">
        <v>203</v>
      </c>
      <c r="T44" s="105">
        <v>0</v>
      </c>
      <c r="U44" s="105">
        <v>0</v>
      </c>
      <c r="V44" s="105">
        <v>203</v>
      </c>
      <c r="W44" s="105">
        <v>53</v>
      </c>
      <c r="X44" s="105">
        <v>256</v>
      </c>
      <c r="Y44" s="101" t="s">
        <v>194</v>
      </c>
      <c r="Z44" s="101" t="s">
        <v>137</v>
      </c>
    </row>
    <row r="45" spans="1:26" x14ac:dyDescent="0.2">
      <c r="A45" s="108"/>
      <c r="B45" s="101" t="s">
        <v>195</v>
      </c>
      <c r="C45" s="101" t="s">
        <v>196</v>
      </c>
      <c r="D45" s="102">
        <v>474</v>
      </c>
      <c r="E45" s="103">
        <v>-7.0588235294117604E-2</v>
      </c>
      <c r="F45" s="102">
        <v>0</v>
      </c>
      <c r="G45" s="103" t="s">
        <v>74</v>
      </c>
      <c r="H45" s="102">
        <v>0</v>
      </c>
      <c r="I45" s="103" t="s">
        <v>74</v>
      </c>
      <c r="J45" s="102">
        <v>474</v>
      </c>
      <c r="K45" s="103">
        <v>-7.0588235294117604E-2</v>
      </c>
      <c r="L45" s="102">
        <v>75</v>
      </c>
      <c r="M45" s="103">
        <v>-6.25E-2</v>
      </c>
      <c r="N45" s="102">
        <v>549</v>
      </c>
      <c r="O45" s="103">
        <v>-6.94915254237288E-2</v>
      </c>
      <c r="P45" s="109"/>
      <c r="Q45" s="101" t="s">
        <v>75</v>
      </c>
      <c r="R45" s="101" t="s">
        <v>75</v>
      </c>
      <c r="S45" s="105">
        <v>510</v>
      </c>
      <c r="T45" s="105">
        <v>0</v>
      </c>
      <c r="U45" s="105">
        <v>0</v>
      </c>
      <c r="V45" s="105">
        <v>510</v>
      </c>
      <c r="W45" s="105">
        <v>80</v>
      </c>
      <c r="X45" s="105">
        <v>590</v>
      </c>
      <c r="Y45" s="101" t="s">
        <v>197</v>
      </c>
      <c r="Z45" s="101" t="s">
        <v>137</v>
      </c>
    </row>
    <row r="46" spans="1:26" x14ac:dyDescent="0.2">
      <c r="A46" s="108"/>
      <c r="B46" s="101" t="s">
        <v>198</v>
      </c>
      <c r="C46" s="101" t="s">
        <v>199</v>
      </c>
      <c r="D46" s="102">
        <v>421</v>
      </c>
      <c r="E46" s="103">
        <v>-9.8501070663811599E-2</v>
      </c>
      <c r="F46" s="102">
        <v>0</v>
      </c>
      <c r="G46" s="103" t="s">
        <v>74</v>
      </c>
      <c r="H46" s="102">
        <v>0</v>
      </c>
      <c r="I46" s="103" t="s">
        <v>74</v>
      </c>
      <c r="J46" s="102">
        <v>421</v>
      </c>
      <c r="K46" s="103">
        <v>-9.8501070663811599E-2</v>
      </c>
      <c r="L46" s="102">
        <v>22</v>
      </c>
      <c r="M46" s="103">
        <v>-0.29032258064516098</v>
      </c>
      <c r="N46" s="102">
        <v>443</v>
      </c>
      <c r="O46" s="103">
        <v>-0.11044176706827299</v>
      </c>
      <c r="P46" s="109"/>
      <c r="Q46" s="101" t="s">
        <v>75</v>
      </c>
      <c r="R46" s="101" t="s">
        <v>75</v>
      </c>
      <c r="S46" s="105">
        <v>467</v>
      </c>
      <c r="T46" s="105">
        <v>0</v>
      </c>
      <c r="U46" s="105">
        <v>0</v>
      </c>
      <c r="V46" s="105">
        <v>467</v>
      </c>
      <c r="W46" s="105">
        <v>31</v>
      </c>
      <c r="X46" s="105">
        <v>498</v>
      </c>
      <c r="Y46" s="101" t="s">
        <v>200</v>
      </c>
      <c r="Z46" s="101" t="s">
        <v>137</v>
      </c>
    </row>
    <row r="47" spans="1:26" x14ac:dyDescent="0.2">
      <c r="A47" s="108"/>
      <c r="B47" s="101" t="s">
        <v>201</v>
      </c>
      <c r="C47" s="101" t="s">
        <v>202</v>
      </c>
      <c r="D47" s="102">
        <v>418</v>
      </c>
      <c r="E47" s="103">
        <v>-7.929515418502199E-2</v>
      </c>
      <c r="F47" s="102">
        <v>0</v>
      </c>
      <c r="G47" s="103" t="s">
        <v>74</v>
      </c>
      <c r="H47" s="102">
        <v>0</v>
      </c>
      <c r="I47" s="103" t="s">
        <v>74</v>
      </c>
      <c r="J47" s="102">
        <v>418</v>
      </c>
      <c r="K47" s="103">
        <v>-7.929515418502199E-2</v>
      </c>
      <c r="L47" s="102">
        <v>84</v>
      </c>
      <c r="M47" s="103">
        <v>0.12</v>
      </c>
      <c r="N47" s="102">
        <v>502</v>
      </c>
      <c r="O47" s="103">
        <v>-5.1039697542533097E-2</v>
      </c>
      <c r="P47" s="109"/>
      <c r="Q47" s="101" t="s">
        <v>75</v>
      </c>
      <c r="R47" s="101" t="s">
        <v>75</v>
      </c>
      <c r="S47" s="105">
        <v>454</v>
      </c>
      <c r="T47" s="105">
        <v>0</v>
      </c>
      <c r="U47" s="105">
        <v>0</v>
      </c>
      <c r="V47" s="105">
        <v>454</v>
      </c>
      <c r="W47" s="105">
        <v>75</v>
      </c>
      <c r="X47" s="105">
        <v>529</v>
      </c>
      <c r="Y47" s="101" t="s">
        <v>203</v>
      </c>
      <c r="Z47" s="101" t="s">
        <v>137</v>
      </c>
    </row>
    <row r="48" spans="1:26" x14ac:dyDescent="0.2">
      <c r="A48" s="108"/>
      <c r="B48" s="101" t="s">
        <v>204</v>
      </c>
      <c r="C48" s="101" t="s">
        <v>205</v>
      </c>
      <c r="D48" s="102">
        <v>310</v>
      </c>
      <c r="E48" s="103">
        <v>-8.8235294117647106E-2</v>
      </c>
      <c r="F48" s="102">
        <v>0</v>
      </c>
      <c r="G48" s="103" t="s">
        <v>74</v>
      </c>
      <c r="H48" s="102">
        <v>0</v>
      </c>
      <c r="I48" s="103" t="s">
        <v>74</v>
      </c>
      <c r="J48" s="102">
        <v>310</v>
      </c>
      <c r="K48" s="103">
        <v>-8.8235294117647106E-2</v>
      </c>
      <c r="L48" s="102">
        <v>44</v>
      </c>
      <c r="M48" s="103">
        <v>4.7619047619047603E-2</v>
      </c>
      <c r="N48" s="102">
        <v>354</v>
      </c>
      <c r="O48" s="103">
        <v>-7.3298429319371708E-2</v>
      </c>
      <c r="P48" s="109"/>
      <c r="Q48" s="101" t="s">
        <v>75</v>
      </c>
      <c r="R48" s="101" t="s">
        <v>75</v>
      </c>
      <c r="S48" s="105">
        <v>340</v>
      </c>
      <c r="T48" s="105">
        <v>0</v>
      </c>
      <c r="U48" s="105">
        <v>0</v>
      </c>
      <c r="V48" s="105">
        <v>340</v>
      </c>
      <c r="W48" s="105">
        <v>42</v>
      </c>
      <c r="X48" s="105">
        <v>382</v>
      </c>
      <c r="Y48" s="101" t="s">
        <v>206</v>
      </c>
      <c r="Z48" s="101" t="s">
        <v>137</v>
      </c>
    </row>
    <row r="49" spans="1:26" x14ac:dyDescent="0.2">
      <c r="A49" s="108"/>
      <c r="B49" s="101" t="s">
        <v>207</v>
      </c>
      <c r="C49" s="101" t="s">
        <v>208</v>
      </c>
      <c r="D49" s="102">
        <v>162</v>
      </c>
      <c r="E49" s="103">
        <v>-1.21951219512195E-2</v>
      </c>
      <c r="F49" s="102">
        <v>0</v>
      </c>
      <c r="G49" s="103" t="s">
        <v>74</v>
      </c>
      <c r="H49" s="102">
        <v>0</v>
      </c>
      <c r="I49" s="103" t="s">
        <v>74</v>
      </c>
      <c r="J49" s="102">
        <v>162</v>
      </c>
      <c r="K49" s="103">
        <v>-1.21951219512195E-2</v>
      </c>
      <c r="L49" s="102">
        <v>10</v>
      </c>
      <c r="M49" s="103">
        <v>-0.33333333333333298</v>
      </c>
      <c r="N49" s="102">
        <v>172</v>
      </c>
      <c r="O49" s="103">
        <v>-3.91061452513966E-2</v>
      </c>
      <c r="P49" s="109"/>
      <c r="Q49" s="101" t="s">
        <v>75</v>
      </c>
      <c r="R49" s="101" t="s">
        <v>75</v>
      </c>
      <c r="S49" s="105">
        <v>164</v>
      </c>
      <c r="T49" s="105">
        <v>0</v>
      </c>
      <c r="U49" s="105">
        <v>0</v>
      </c>
      <c r="V49" s="105">
        <v>164</v>
      </c>
      <c r="W49" s="105">
        <v>15</v>
      </c>
      <c r="X49" s="105">
        <v>179</v>
      </c>
      <c r="Y49" s="101" t="s">
        <v>209</v>
      </c>
      <c r="Z49" s="101" t="s">
        <v>137</v>
      </c>
    </row>
    <row r="50" spans="1:26" x14ac:dyDescent="0.2">
      <c r="A50" s="108"/>
      <c r="B50" s="101" t="s">
        <v>210</v>
      </c>
      <c r="C50" s="101" t="s">
        <v>211</v>
      </c>
      <c r="D50" s="102">
        <v>535</v>
      </c>
      <c r="E50" s="103">
        <v>-4.8042704626334504E-2</v>
      </c>
      <c r="F50" s="102">
        <v>0</v>
      </c>
      <c r="G50" s="103" t="s">
        <v>74</v>
      </c>
      <c r="H50" s="102">
        <v>0</v>
      </c>
      <c r="I50" s="103" t="s">
        <v>74</v>
      </c>
      <c r="J50" s="102">
        <v>535</v>
      </c>
      <c r="K50" s="103">
        <v>-4.8042704626334504E-2</v>
      </c>
      <c r="L50" s="102">
        <v>59</v>
      </c>
      <c r="M50" s="103">
        <v>1.6818181818181799</v>
      </c>
      <c r="N50" s="102">
        <v>594</v>
      </c>
      <c r="O50" s="103">
        <v>1.71232876712329E-2</v>
      </c>
      <c r="P50" s="109"/>
      <c r="Q50" s="101" t="s">
        <v>75</v>
      </c>
      <c r="R50" s="101" t="s">
        <v>75</v>
      </c>
      <c r="S50" s="105">
        <v>562</v>
      </c>
      <c r="T50" s="105">
        <v>0</v>
      </c>
      <c r="U50" s="105">
        <v>0</v>
      </c>
      <c r="V50" s="105">
        <v>562</v>
      </c>
      <c r="W50" s="105">
        <v>22</v>
      </c>
      <c r="X50" s="105">
        <v>584</v>
      </c>
      <c r="Y50" s="101" t="s">
        <v>212</v>
      </c>
      <c r="Z50" s="101" t="s">
        <v>137</v>
      </c>
    </row>
    <row r="51" spans="1:26" x14ac:dyDescent="0.2">
      <c r="A51" s="108"/>
      <c r="B51" s="101" t="s">
        <v>213</v>
      </c>
      <c r="C51" s="101" t="s">
        <v>214</v>
      </c>
      <c r="D51" s="102">
        <v>188</v>
      </c>
      <c r="E51" s="103">
        <v>-6.9306930693069299E-2</v>
      </c>
      <c r="F51" s="102">
        <v>0</v>
      </c>
      <c r="G51" s="103" t="s">
        <v>74</v>
      </c>
      <c r="H51" s="102">
        <v>0</v>
      </c>
      <c r="I51" s="103" t="s">
        <v>74</v>
      </c>
      <c r="J51" s="102">
        <v>188</v>
      </c>
      <c r="K51" s="103">
        <v>-6.9306930693069299E-2</v>
      </c>
      <c r="L51" s="102">
        <v>12</v>
      </c>
      <c r="M51" s="103">
        <v>1</v>
      </c>
      <c r="N51" s="102">
        <v>200</v>
      </c>
      <c r="O51" s="103">
        <v>-3.8461538461538498E-2</v>
      </c>
      <c r="P51" s="109"/>
      <c r="Q51" s="101" t="s">
        <v>75</v>
      </c>
      <c r="R51" s="101" t="s">
        <v>75</v>
      </c>
      <c r="S51" s="105">
        <v>202</v>
      </c>
      <c r="T51" s="105">
        <v>0</v>
      </c>
      <c r="U51" s="105">
        <v>0</v>
      </c>
      <c r="V51" s="105">
        <v>202</v>
      </c>
      <c r="W51" s="105">
        <v>6</v>
      </c>
      <c r="X51" s="105">
        <v>208</v>
      </c>
      <c r="Y51" s="101" t="s">
        <v>215</v>
      </c>
      <c r="Z51" s="101" t="s">
        <v>137</v>
      </c>
    </row>
    <row r="52" spans="1:26" x14ac:dyDescent="0.2">
      <c r="A52" s="108"/>
      <c r="B52" s="101" t="s">
        <v>216</v>
      </c>
      <c r="C52" s="101" t="s">
        <v>217</v>
      </c>
      <c r="D52" s="102">
        <v>98</v>
      </c>
      <c r="E52" s="103">
        <v>-3.9215686274509803E-2</v>
      </c>
      <c r="F52" s="102">
        <v>0</v>
      </c>
      <c r="G52" s="103" t="s">
        <v>74</v>
      </c>
      <c r="H52" s="102">
        <v>0</v>
      </c>
      <c r="I52" s="103" t="s">
        <v>74</v>
      </c>
      <c r="J52" s="102">
        <v>98</v>
      </c>
      <c r="K52" s="103">
        <v>-3.9215686274509803E-2</v>
      </c>
      <c r="L52" s="102">
        <v>0</v>
      </c>
      <c r="M52" s="103">
        <v>-1</v>
      </c>
      <c r="N52" s="102">
        <v>98</v>
      </c>
      <c r="O52" s="103">
        <v>-8.4112149532710304E-2</v>
      </c>
      <c r="P52" s="109"/>
      <c r="Q52" s="101" t="s">
        <v>75</v>
      </c>
      <c r="R52" s="101" t="s">
        <v>75</v>
      </c>
      <c r="S52" s="105">
        <v>102</v>
      </c>
      <c r="T52" s="105">
        <v>0</v>
      </c>
      <c r="U52" s="105">
        <v>0</v>
      </c>
      <c r="V52" s="105">
        <v>102</v>
      </c>
      <c r="W52" s="105">
        <v>5</v>
      </c>
      <c r="X52" s="105">
        <v>107</v>
      </c>
      <c r="Y52" s="101" t="s">
        <v>218</v>
      </c>
      <c r="Z52" s="101" t="s">
        <v>137</v>
      </c>
    </row>
    <row r="53" spans="1:26" x14ac:dyDescent="0.2">
      <c r="A53" s="110"/>
      <c r="B53" s="101" t="s">
        <v>219</v>
      </c>
      <c r="C53" s="101" t="s">
        <v>220</v>
      </c>
      <c r="D53" s="102">
        <v>363</v>
      </c>
      <c r="E53" s="103">
        <v>-0.16933638443935903</v>
      </c>
      <c r="F53" s="102">
        <v>0</v>
      </c>
      <c r="G53" s="103" t="s">
        <v>74</v>
      </c>
      <c r="H53" s="102">
        <v>0</v>
      </c>
      <c r="I53" s="103" t="s">
        <v>74</v>
      </c>
      <c r="J53" s="102">
        <v>363</v>
      </c>
      <c r="K53" s="103">
        <v>-0.16933638443935903</v>
      </c>
      <c r="L53" s="102">
        <v>48</v>
      </c>
      <c r="M53" s="103">
        <v>-0.7512953367875651</v>
      </c>
      <c r="N53" s="102">
        <v>411</v>
      </c>
      <c r="O53" s="103">
        <v>-0.34761904761904799</v>
      </c>
      <c r="P53" s="109"/>
      <c r="Q53" s="101" t="s">
        <v>75</v>
      </c>
      <c r="R53" s="101" t="s">
        <v>75</v>
      </c>
      <c r="S53" s="105">
        <v>437</v>
      </c>
      <c r="T53" s="105">
        <v>0</v>
      </c>
      <c r="U53" s="105">
        <v>0</v>
      </c>
      <c r="V53" s="105">
        <v>437</v>
      </c>
      <c r="W53" s="105">
        <v>193</v>
      </c>
      <c r="X53" s="105">
        <v>630</v>
      </c>
      <c r="Y53" s="101" t="s">
        <v>221</v>
      </c>
      <c r="Z53" s="101" t="s">
        <v>137</v>
      </c>
    </row>
    <row r="54" spans="1:26" x14ac:dyDescent="0.2">
      <c r="A54" s="111" t="s">
        <v>89</v>
      </c>
      <c r="B54" s="111"/>
      <c r="C54" s="111"/>
      <c r="D54" s="112">
        <v>8476</v>
      </c>
      <c r="E54" s="113">
        <v>-7.2343219875232609E-2</v>
      </c>
      <c r="F54" s="112">
        <v>11</v>
      </c>
      <c r="G54" s="113">
        <v>-0.56000000000000005</v>
      </c>
      <c r="H54" s="112">
        <v>494</v>
      </c>
      <c r="I54" s="113">
        <v>2.4896265560166001E-2</v>
      </c>
      <c r="J54" s="112">
        <v>8981</v>
      </c>
      <c r="K54" s="113">
        <v>-6.8747407714641204E-2</v>
      </c>
      <c r="L54" s="112">
        <v>1631</v>
      </c>
      <c r="M54" s="113">
        <v>-0.27284886312973705</v>
      </c>
      <c r="N54" s="112">
        <v>10612</v>
      </c>
      <c r="O54" s="113">
        <v>-0.107260031967696</v>
      </c>
      <c r="P54" s="114"/>
      <c r="Q54" s="115"/>
      <c r="R54" s="115"/>
      <c r="S54" s="116">
        <v>9137</v>
      </c>
      <c r="T54" s="116">
        <v>25</v>
      </c>
      <c r="U54" s="116">
        <v>482</v>
      </c>
      <c r="V54" s="116">
        <v>9644</v>
      </c>
      <c r="W54" s="116">
        <v>2243</v>
      </c>
      <c r="X54" s="116">
        <v>11887</v>
      </c>
      <c r="Y54" s="115"/>
      <c r="Z54" s="115"/>
    </row>
    <row r="55" spans="1:26" s="124" customFormat="1" ht="22.5" x14ac:dyDescent="0.2">
      <c r="A55" s="117" t="s">
        <v>222</v>
      </c>
      <c r="B55" s="118"/>
      <c r="C55" s="119"/>
      <c r="D55" s="120">
        <f>D54+D24+D14</f>
        <v>19546</v>
      </c>
      <c r="E55" s="121">
        <f>((D54+D24+D14)-(S54+S24+S14))/(S54+S24+S14)</f>
        <v>-5.9021760061621416E-2</v>
      </c>
      <c r="F55" s="120">
        <f>F54+F24+F14</f>
        <v>929</v>
      </c>
      <c r="G55" s="121">
        <f>((F54+F24+F14)-(T54+T24+T14))/(T54+T24+T14)</f>
        <v>-0.19147084421235858</v>
      </c>
      <c r="H55" s="120">
        <f>H54+H24+H14</f>
        <v>784</v>
      </c>
      <c r="I55" s="121">
        <f>((H54+H24+H14)-(U54+U24+U14))/(U54+U24+U14)</f>
        <v>-0.2</v>
      </c>
      <c r="J55" s="120">
        <f>J54+J24+J14</f>
        <v>21259</v>
      </c>
      <c r="K55" s="121">
        <f>((J54+J24+J14)-(V54+V24+V14))/(V54+V24+V14)</f>
        <v>-7.1699925767433739E-2</v>
      </c>
      <c r="L55" s="120">
        <f>L54+L24+L14</f>
        <v>4712</v>
      </c>
      <c r="M55" s="121">
        <f>((L54+L24+L14)-(W54+W24+W14))/(W54+W24+W14)</f>
        <v>-0.14498276174922881</v>
      </c>
      <c r="N55" s="120">
        <f>N54+N24+N14</f>
        <v>25971</v>
      </c>
      <c r="O55" s="121">
        <f>((N54+N24+N14)-(X54+X24+X14))/(X54+X24+X14)</f>
        <v>-8.5914402365197803E-2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223</v>
      </c>
      <c r="B56" s="118"/>
      <c r="C56" s="119"/>
      <c r="D56" s="120">
        <f>D54+D24+D14+D9</f>
        <v>29993</v>
      </c>
      <c r="E56" s="121">
        <f>((D54+D24+D14+D9)-(S54+S24+S14+S9))/(S54+S24+S14+S9)</f>
        <v>-6.0399110303561918E-2</v>
      </c>
      <c r="F56" s="120">
        <f>F54+F24+F14+F9</f>
        <v>4686</v>
      </c>
      <c r="G56" s="121">
        <f>((F54+F24+F14+F9)-(T54+T24+T14+T9))/(T54+T24+T14+T9)</f>
        <v>-9.7631426920854997E-2</v>
      </c>
      <c r="H56" s="120">
        <f>H54+H24+H14+H9</f>
        <v>3207</v>
      </c>
      <c r="I56" s="121">
        <f>((H54+H24+H14+H9)-(U54+U24+U14+U9))/(U54+U24+U14+U9)</f>
        <v>-0.1818877551020408</v>
      </c>
      <c r="J56" s="120">
        <f>J54+J24+J14+J9</f>
        <v>37886</v>
      </c>
      <c r="K56" s="121">
        <f>((J54+J24+J14+J9)-(V54+V24+V14+V9))/(V54+V24+V14+V9)</f>
        <v>-7.6716868937953889E-2</v>
      </c>
      <c r="L56" s="120">
        <f>L54+L24+L14+L9</f>
        <v>6867</v>
      </c>
      <c r="M56" s="121">
        <f>((L54+L24+L14+L9)-(W54+W24+W14+W9))/(W54+W24+W14+W9)</f>
        <v>-0.11347792408985283</v>
      </c>
      <c r="N56" s="120">
        <f>N54+N24+N14+N9</f>
        <v>44753</v>
      </c>
      <c r="O56" s="121">
        <f>((N54+N24+N14+N9)-(X54+X24+X14+X9))/(X54+X24+X14+X9)</f>
        <v>-8.2554325543255438E-2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224</v>
      </c>
      <c r="B57" s="118"/>
      <c r="C57" s="119"/>
      <c r="D57" s="120">
        <f>D54+D24+D14+D9+D5</f>
        <v>39572</v>
      </c>
      <c r="E57" s="121">
        <f>((D54+D24+D14+D9+D5)-(S54+S24+S14+S9+S5))/(S54+S24+S14+S9+S5)</f>
        <v>-4.4477712850726804E-2</v>
      </c>
      <c r="F57" s="120">
        <f>F54+F24+F14+F9+F5</f>
        <v>14172</v>
      </c>
      <c r="G57" s="121">
        <f>((F54+F24+F14+F9+F5)-(T54+T24+T14+T9+T5))/(T54+T24+T14+T9+T5)</f>
        <v>-2.2620689655172412E-2</v>
      </c>
      <c r="H57" s="120">
        <f>H54+H24+H14+H9+H5</f>
        <v>3207</v>
      </c>
      <c r="I57" s="121">
        <f>((H54+H24+H14+H9+H5)-(U54+U24+U14+U9+U5))/(U54+U24+U14+U9+U5)</f>
        <v>-0.1818877551020408</v>
      </c>
      <c r="J57" s="120">
        <f>J54+J24+J14+J9+J5</f>
        <v>56951</v>
      </c>
      <c r="K57" s="121">
        <f>((J54+J24+J14+J9+J5)-(V54+V24+V14+V9+V5))/(V54+V24+V14+V9+V5)</f>
        <v>-4.8183307149781064E-2</v>
      </c>
      <c r="L57" s="120">
        <f>L54+L24+L14+L9+L5</f>
        <v>7685</v>
      </c>
      <c r="M57" s="121">
        <f>((L54+L24+L14+L9+L5)-(W54+W24+W14+W9+W5))/(W54+W24+W14+W9+W5)</f>
        <v>-0.10316256272610573</v>
      </c>
      <c r="N57" s="120">
        <f>N54+N24+N14+N9+N5</f>
        <v>64636</v>
      </c>
      <c r="O57" s="121">
        <f>((N54+N24+N14+N9+N5)-(X54+X24+X14+X9+X5))/(X54+X24+X14+X9+X5)</f>
        <v>-5.5070684034325981E-2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225</v>
      </c>
      <c r="B58" s="101" t="s">
        <v>226</v>
      </c>
      <c r="C58" s="101" t="s">
        <v>227</v>
      </c>
      <c r="D58" s="102">
        <v>8</v>
      </c>
      <c r="E58" s="103">
        <v>-0.38461538461538497</v>
      </c>
      <c r="F58" s="102">
        <v>829</v>
      </c>
      <c r="G58" s="103">
        <v>1.2077294685990299E-3</v>
      </c>
      <c r="H58" s="102">
        <v>0</v>
      </c>
      <c r="I58" s="103" t="s">
        <v>74</v>
      </c>
      <c r="J58" s="102">
        <v>837</v>
      </c>
      <c r="K58" s="103">
        <v>-4.7562425683709908E-3</v>
      </c>
      <c r="L58" s="102">
        <v>371</v>
      </c>
      <c r="M58" s="103">
        <v>-0.14318706697459599</v>
      </c>
      <c r="N58" s="102">
        <v>1208</v>
      </c>
      <c r="O58" s="103">
        <v>-5.1805337519623205E-2</v>
      </c>
      <c r="P58" s="107">
        <v>6</v>
      </c>
      <c r="Q58" s="101" t="s">
        <v>76</v>
      </c>
      <c r="R58" s="101" t="s">
        <v>76</v>
      </c>
      <c r="S58" s="105">
        <v>13</v>
      </c>
      <c r="T58" s="105">
        <v>828</v>
      </c>
      <c r="U58" s="105">
        <v>0</v>
      </c>
      <c r="V58" s="105">
        <v>841</v>
      </c>
      <c r="W58" s="105">
        <v>433</v>
      </c>
      <c r="X58" s="105">
        <v>1274</v>
      </c>
      <c r="Y58" s="101" t="s">
        <v>228</v>
      </c>
      <c r="Z58" s="101" t="s">
        <v>229</v>
      </c>
    </row>
    <row r="59" spans="1:26" x14ac:dyDescent="0.2">
      <c r="A59" s="108"/>
      <c r="B59" s="101" t="s">
        <v>230</v>
      </c>
      <c r="C59" s="101" t="s">
        <v>231</v>
      </c>
      <c r="D59" s="102">
        <v>38</v>
      </c>
      <c r="E59" s="103">
        <v>-0.58695652173912993</v>
      </c>
      <c r="F59" s="102">
        <v>0</v>
      </c>
      <c r="G59" s="103" t="s">
        <v>74</v>
      </c>
      <c r="H59" s="102">
        <v>0</v>
      </c>
      <c r="I59" s="103" t="s">
        <v>74</v>
      </c>
      <c r="J59" s="102">
        <v>38</v>
      </c>
      <c r="K59" s="103">
        <v>-0.58695652173912993</v>
      </c>
      <c r="L59" s="102">
        <v>458</v>
      </c>
      <c r="M59" s="103">
        <v>-0.39973787680209699</v>
      </c>
      <c r="N59" s="102">
        <v>496</v>
      </c>
      <c r="O59" s="103">
        <v>-0.41988304093567297</v>
      </c>
      <c r="P59" s="109"/>
      <c r="Q59" s="101" t="s">
        <v>76</v>
      </c>
      <c r="R59" s="101" t="s">
        <v>76</v>
      </c>
      <c r="S59" s="105">
        <v>92</v>
      </c>
      <c r="T59" s="105">
        <v>0</v>
      </c>
      <c r="U59" s="105">
        <v>0</v>
      </c>
      <c r="V59" s="105">
        <v>92</v>
      </c>
      <c r="W59" s="105">
        <v>763</v>
      </c>
      <c r="X59" s="105">
        <v>855</v>
      </c>
      <c r="Y59" s="101" t="s">
        <v>232</v>
      </c>
      <c r="Z59" s="101" t="s">
        <v>229</v>
      </c>
    </row>
    <row r="60" spans="1:26" x14ac:dyDescent="0.2">
      <c r="A60" s="108"/>
      <c r="B60" s="101" t="s">
        <v>233</v>
      </c>
      <c r="C60" s="101" t="s">
        <v>234</v>
      </c>
      <c r="D60" s="102">
        <v>699</v>
      </c>
      <c r="E60" s="103">
        <v>-0.225055432372506</v>
      </c>
      <c r="F60" s="102">
        <v>725</v>
      </c>
      <c r="G60" s="103">
        <v>-0.15795586527293801</v>
      </c>
      <c r="H60" s="102">
        <v>0</v>
      </c>
      <c r="I60" s="103" t="s">
        <v>74</v>
      </c>
      <c r="J60" s="102">
        <v>1424</v>
      </c>
      <c r="K60" s="103">
        <v>-0.19228587634713601</v>
      </c>
      <c r="L60" s="102">
        <v>1125</v>
      </c>
      <c r="M60" s="103">
        <v>-0.333530805687204</v>
      </c>
      <c r="N60" s="102">
        <v>2549</v>
      </c>
      <c r="O60" s="103">
        <v>-0.26137351492321104</v>
      </c>
      <c r="P60" s="109"/>
      <c r="Q60" s="101" t="s">
        <v>76</v>
      </c>
      <c r="R60" s="101" t="s">
        <v>76</v>
      </c>
      <c r="S60" s="105">
        <v>902</v>
      </c>
      <c r="T60" s="105">
        <v>861</v>
      </c>
      <c r="U60" s="105">
        <v>0</v>
      </c>
      <c r="V60" s="105">
        <v>1763</v>
      </c>
      <c r="W60" s="105">
        <v>1688</v>
      </c>
      <c r="X60" s="105">
        <v>3451</v>
      </c>
      <c r="Y60" s="101" t="s">
        <v>235</v>
      </c>
      <c r="Z60" s="101" t="s">
        <v>229</v>
      </c>
    </row>
    <row r="61" spans="1:26" x14ac:dyDescent="0.2">
      <c r="A61" s="108"/>
      <c r="B61" s="101" t="s">
        <v>236</v>
      </c>
      <c r="C61" s="101" t="s">
        <v>237</v>
      </c>
      <c r="D61" s="102">
        <v>0</v>
      </c>
      <c r="E61" s="103">
        <v>-1</v>
      </c>
      <c r="F61" s="102">
        <v>0</v>
      </c>
      <c r="G61" s="103" t="s">
        <v>74</v>
      </c>
      <c r="H61" s="102">
        <v>0</v>
      </c>
      <c r="I61" s="103" t="s">
        <v>74</v>
      </c>
      <c r="J61" s="102">
        <v>0</v>
      </c>
      <c r="K61" s="103">
        <v>-1</v>
      </c>
      <c r="L61" s="102">
        <v>19</v>
      </c>
      <c r="M61" s="103">
        <v>-0.95671981776765413</v>
      </c>
      <c r="N61" s="102">
        <v>19</v>
      </c>
      <c r="O61" s="103">
        <v>-0.96455223880596996</v>
      </c>
      <c r="P61" s="109"/>
      <c r="Q61" s="101" t="s">
        <v>76</v>
      </c>
      <c r="R61" s="101" t="s">
        <v>76</v>
      </c>
      <c r="S61" s="105">
        <v>97</v>
      </c>
      <c r="T61" s="105">
        <v>0</v>
      </c>
      <c r="U61" s="105">
        <v>0</v>
      </c>
      <c r="V61" s="105">
        <v>97</v>
      </c>
      <c r="W61" s="105">
        <v>439</v>
      </c>
      <c r="X61" s="105">
        <v>536</v>
      </c>
      <c r="Y61" s="101" t="s">
        <v>238</v>
      </c>
      <c r="Z61" s="101" t="s">
        <v>229</v>
      </c>
    </row>
    <row r="62" spans="1:26" x14ac:dyDescent="0.2">
      <c r="A62" s="108"/>
      <c r="B62" s="101" t="s">
        <v>239</v>
      </c>
      <c r="C62" s="101" t="s">
        <v>240</v>
      </c>
      <c r="D62" s="102">
        <v>142</v>
      </c>
      <c r="E62" s="103">
        <v>-4.0540540540540501E-2</v>
      </c>
      <c r="F62" s="102">
        <v>0</v>
      </c>
      <c r="G62" s="103">
        <v>-1</v>
      </c>
      <c r="H62" s="102">
        <v>0</v>
      </c>
      <c r="I62" s="103" t="s">
        <v>74</v>
      </c>
      <c r="J62" s="102">
        <v>142</v>
      </c>
      <c r="K62" s="103">
        <v>-5.3333333333333295E-2</v>
      </c>
      <c r="L62" s="102">
        <v>230</v>
      </c>
      <c r="M62" s="103">
        <v>5.0228310502283095E-2</v>
      </c>
      <c r="N62" s="102">
        <v>372</v>
      </c>
      <c r="O62" s="103">
        <v>8.130081300813009E-3</v>
      </c>
      <c r="P62" s="109"/>
      <c r="Q62" s="101" t="s">
        <v>76</v>
      </c>
      <c r="R62" s="101" t="s">
        <v>76</v>
      </c>
      <c r="S62" s="105">
        <v>148</v>
      </c>
      <c r="T62" s="105">
        <v>2</v>
      </c>
      <c r="U62" s="105">
        <v>0</v>
      </c>
      <c r="V62" s="105">
        <v>150</v>
      </c>
      <c r="W62" s="105">
        <v>219</v>
      </c>
      <c r="X62" s="105">
        <v>369</v>
      </c>
      <c r="Y62" s="101" t="s">
        <v>241</v>
      </c>
      <c r="Z62" s="101" t="s">
        <v>229</v>
      </c>
    </row>
    <row r="63" spans="1:26" x14ac:dyDescent="0.2">
      <c r="A63" s="110"/>
      <c r="B63" s="101" t="s">
        <v>242</v>
      </c>
      <c r="C63" s="101" t="s">
        <v>243</v>
      </c>
      <c r="D63" s="102">
        <v>49</v>
      </c>
      <c r="E63" s="103">
        <v>-0.35526315789473706</v>
      </c>
      <c r="F63" s="102">
        <v>4</v>
      </c>
      <c r="G63" s="103">
        <v>-0.66666666666666696</v>
      </c>
      <c r="H63" s="102">
        <v>0</v>
      </c>
      <c r="I63" s="103" t="s">
        <v>74</v>
      </c>
      <c r="J63" s="102">
        <v>53</v>
      </c>
      <c r="K63" s="103">
        <v>-0.39772727272727298</v>
      </c>
      <c r="L63" s="102">
        <v>80</v>
      </c>
      <c r="M63" s="103">
        <v>-0.16666666666666699</v>
      </c>
      <c r="N63" s="102">
        <v>133</v>
      </c>
      <c r="O63" s="103">
        <v>-0.27717391304347799</v>
      </c>
      <c r="P63" s="109"/>
      <c r="Q63" s="101" t="s">
        <v>76</v>
      </c>
      <c r="R63" s="101" t="s">
        <v>76</v>
      </c>
      <c r="S63" s="105">
        <v>76</v>
      </c>
      <c r="T63" s="105">
        <v>12</v>
      </c>
      <c r="U63" s="105">
        <v>0</v>
      </c>
      <c r="V63" s="105">
        <v>88</v>
      </c>
      <c r="W63" s="105">
        <v>96</v>
      </c>
      <c r="X63" s="105">
        <v>184</v>
      </c>
      <c r="Y63" s="101" t="s">
        <v>244</v>
      </c>
      <c r="Z63" s="101" t="s">
        <v>229</v>
      </c>
    </row>
    <row r="64" spans="1:26" x14ac:dyDescent="0.2">
      <c r="A64" s="111" t="s">
        <v>89</v>
      </c>
      <c r="B64" s="111"/>
      <c r="C64" s="111"/>
      <c r="D64" s="112">
        <v>936</v>
      </c>
      <c r="E64" s="113">
        <v>-0.29518072289156599</v>
      </c>
      <c r="F64" s="112">
        <v>1558</v>
      </c>
      <c r="G64" s="113">
        <v>-8.5143863769818001E-2</v>
      </c>
      <c r="H64" s="112">
        <v>0</v>
      </c>
      <c r="I64" s="113"/>
      <c r="J64" s="112">
        <v>2494</v>
      </c>
      <c r="K64" s="113">
        <v>-0.17716925107225298</v>
      </c>
      <c r="L64" s="112">
        <v>2283</v>
      </c>
      <c r="M64" s="113">
        <v>-0.37245739417262202</v>
      </c>
      <c r="N64" s="112">
        <v>4777</v>
      </c>
      <c r="O64" s="113">
        <v>-0.28370070475333603</v>
      </c>
      <c r="P64" s="114"/>
      <c r="Q64" s="115"/>
      <c r="R64" s="115"/>
      <c r="S64" s="116">
        <v>1328</v>
      </c>
      <c r="T64" s="116">
        <v>1703</v>
      </c>
      <c r="U64" s="116">
        <v>0</v>
      </c>
      <c r="V64" s="116">
        <v>3031</v>
      </c>
      <c r="W64" s="116">
        <v>3638</v>
      </c>
      <c r="X64" s="116">
        <v>6669</v>
      </c>
      <c r="Y64" s="115"/>
      <c r="Z64" s="115"/>
    </row>
    <row r="65" spans="1:26" x14ac:dyDescent="0.2">
      <c r="A65" s="111" t="s">
        <v>245</v>
      </c>
      <c r="B65" s="111"/>
      <c r="C65" s="111"/>
      <c r="D65" s="112">
        <v>40508</v>
      </c>
      <c r="E65" s="113">
        <v>-5.2267090917598603E-2</v>
      </c>
      <c r="F65" s="112">
        <v>15730</v>
      </c>
      <c r="G65" s="113">
        <v>-2.9192124915139204E-2</v>
      </c>
      <c r="H65" s="112">
        <v>3207</v>
      </c>
      <c r="I65" s="113">
        <v>-0.181887755102041</v>
      </c>
      <c r="J65" s="112">
        <v>59445</v>
      </c>
      <c r="K65" s="113">
        <v>-5.4402290622763097E-2</v>
      </c>
      <c r="L65" s="112">
        <v>9968</v>
      </c>
      <c r="M65" s="113">
        <v>-0.183419349553535</v>
      </c>
      <c r="N65" s="112">
        <v>69413</v>
      </c>
      <c r="O65" s="113">
        <v>-7.5380967604433094E-2</v>
      </c>
      <c r="P65" s="125"/>
      <c r="Q65" s="115"/>
      <c r="R65" s="115"/>
      <c r="S65" s="116">
        <v>42742</v>
      </c>
      <c r="T65" s="116">
        <v>16203</v>
      </c>
      <c r="U65" s="116">
        <v>3920</v>
      </c>
      <c r="V65" s="116">
        <v>62865</v>
      </c>
      <c r="W65" s="116">
        <v>12207</v>
      </c>
      <c r="X65" s="116">
        <v>75072</v>
      </c>
      <c r="Y65" s="115"/>
      <c r="Z65" s="115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48" zoomScaleSheetLayoutView="62368" workbookViewId="0">
      <selection activeCell="A2" sqref="A2"/>
    </sheetView>
  </sheetViews>
  <sheetFormatPr defaultColWidth="9.140625" defaultRowHeight="11.25" x14ac:dyDescent="0.2"/>
  <cols>
    <col min="1" max="1" width="26.14062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246</v>
      </c>
    </row>
    <row r="4" spans="1:26" ht="33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56</v>
      </c>
      <c r="L4" s="99" t="s">
        <v>24</v>
      </c>
      <c r="M4" s="99" t="s">
        <v>57</v>
      </c>
      <c r="N4" s="99" t="s">
        <v>58</v>
      </c>
      <c r="O4" s="99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  <c r="Y4" s="100" t="s">
        <v>69</v>
      </c>
      <c r="Z4" s="100" t="s">
        <v>70</v>
      </c>
    </row>
    <row r="5" spans="1:26" x14ac:dyDescent="0.2">
      <c r="A5" s="101" t="s">
        <v>71</v>
      </c>
      <c r="B5" s="101" t="s">
        <v>72</v>
      </c>
      <c r="C5" s="101" t="s">
        <v>73</v>
      </c>
      <c r="D5" s="102">
        <v>27911</v>
      </c>
      <c r="E5" s="103">
        <v>2.0399956129126599E-2</v>
      </c>
      <c r="F5" s="102">
        <v>26231</v>
      </c>
      <c r="G5" s="103">
        <v>3.02423314088213E-2</v>
      </c>
      <c r="H5" s="102">
        <v>0</v>
      </c>
      <c r="I5" s="103" t="s">
        <v>74</v>
      </c>
      <c r="J5" s="102">
        <v>54142</v>
      </c>
      <c r="K5" s="103">
        <v>2.51448479569811E-2</v>
      </c>
      <c r="L5" s="102">
        <v>2159</v>
      </c>
      <c r="M5" s="103">
        <v>0.13036649214659699</v>
      </c>
      <c r="N5" s="102">
        <v>56301</v>
      </c>
      <c r="O5" s="103">
        <v>2.8817337913895201E-2</v>
      </c>
      <c r="P5" s="104">
        <v>1</v>
      </c>
      <c r="Q5" s="101" t="s">
        <v>75</v>
      </c>
      <c r="R5" s="101" t="s">
        <v>76</v>
      </c>
      <c r="S5" s="105">
        <v>27353</v>
      </c>
      <c r="T5" s="105">
        <v>25461</v>
      </c>
      <c r="U5" s="105">
        <v>0</v>
      </c>
      <c r="V5" s="105">
        <v>52814</v>
      </c>
      <c r="W5" s="105">
        <v>1910</v>
      </c>
      <c r="X5" s="105">
        <v>54724</v>
      </c>
      <c r="Y5" s="101" t="s">
        <v>77</v>
      </c>
      <c r="Z5" s="101" t="s">
        <v>77</v>
      </c>
    </row>
    <row r="6" spans="1:26" x14ac:dyDescent="0.2">
      <c r="A6" s="106" t="s">
        <v>78</v>
      </c>
      <c r="B6" s="101" t="s">
        <v>79</v>
      </c>
      <c r="C6" s="101" t="s">
        <v>80</v>
      </c>
      <c r="D6" s="102">
        <v>12608</v>
      </c>
      <c r="E6" s="103">
        <v>-5.6216782693315398E-2</v>
      </c>
      <c r="F6" s="102">
        <v>4132</v>
      </c>
      <c r="G6" s="103">
        <v>5.9215585747244302E-2</v>
      </c>
      <c r="H6" s="102">
        <v>3172</v>
      </c>
      <c r="I6" s="103">
        <v>-0.16129032258064499</v>
      </c>
      <c r="J6" s="102">
        <v>19912</v>
      </c>
      <c r="K6" s="103">
        <v>-5.3702119570383004E-2</v>
      </c>
      <c r="L6" s="102">
        <v>2131</v>
      </c>
      <c r="M6" s="103">
        <v>0.103002070393375</v>
      </c>
      <c r="N6" s="102">
        <v>22043</v>
      </c>
      <c r="O6" s="103">
        <v>-4.0524070688604502E-2</v>
      </c>
      <c r="P6" s="107">
        <v>2</v>
      </c>
      <c r="Q6" s="101" t="s">
        <v>75</v>
      </c>
      <c r="R6" s="101" t="s">
        <v>75</v>
      </c>
      <c r="S6" s="105">
        <v>13359</v>
      </c>
      <c r="T6" s="105">
        <v>3901</v>
      </c>
      <c r="U6" s="105">
        <v>3782</v>
      </c>
      <c r="V6" s="105">
        <v>21042</v>
      </c>
      <c r="W6" s="105">
        <v>1932</v>
      </c>
      <c r="X6" s="105">
        <v>22974</v>
      </c>
      <c r="Y6" s="101" t="s">
        <v>81</v>
      </c>
      <c r="Z6" s="101" t="s">
        <v>82</v>
      </c>
    </row>
    <row r="7" spans="1:26" x14ac:dyDescent="0.2">
      <c r="A7" s="108"/>
      <c r="B7" s="101" t="s">
        <v>83</v>
      </c>
      <c r="C7" s="101" t="s">
        <v>84</v>
      </c>
      <c r="D7" s="102">
        <v>7331</v>
      </c>
      <c r="E7" s="103">
        <v>-3.6535681429885697E-2</v>
      </c>
      <c r="F7" s="102">
        <v>4575</v>
      </c>
      <c r="G7" s="103">
        <v>-0.20738045738045699</v>
      </c>
      <c r="H7" s="102">
        <v>3721</v>
      </c>
      <c r="I7" s="103">
        <v>-0.18219780219780199</v>
      </c>
      <c r="J7" s="102">
        <v>15627</v>
      </c>
      <c r="K7" s="103">
        <v>-0.12849255479337499</v>
      </c>
      <c r="L7" s="102">
        <v>2239</v>
      </c>
      <c r="M7" s="103">
        <v>0.158902691511387</v>
      </c>
      <c r="N7" s="102">
        <v>17866</v>
      </c>
      <c r="O7" s="103">
        <v>-0.100538690026683</v>
      </c>
      <c r="P7" s="109"/>
      <c r="Q7" s="101" t="s">
        <v>75</v>
      </c>
      <c r="R7" s="101" t="s">
        <v>75</v>
      </c>
      <c r="S7" s="105">
        <v>7609</v>
      </c>
      <c r="T7" s="105">
        <v>5772</v>
      </c>
      <c r="U7" s="105">
        <v>4550</v>
      </c>
      <c r="V7" s="105">
        <v>17931</v>
      </c>
      <c r="W7" s="105">
        <v>1932</v>
      </c>
      <c r="X7" s="105">
        <v>19863</v>
      </c>
      <c r="Y7" s="101" t="s">
        <v>85</v>
      </c>
      <c r="Z7" s="101" t="s">
        <v>82</v>
      </c>
    </row>
    <row r="8" spans="1:26" x14ac:dyDescent="0.2">
      <c r="A8" s="110"/>
      <c r="B8" s="101" t="s">
        <v>86</v>
      </c>
      <c r="C8" s="101" t="s">
        <v>87</v>
      </c>
      <c r="D8" s="102">
        <v>10998</v>
      </c>
      <c r="E8" s="103">
        <v>1.6169269149034503E-2</v>
      </c>
      <c r="F8" s="102">
        <v>1648</v>
      </c>
      <c r="G8" s="103">
        <v>-3.1158142269253401E-2</v>
      </c>
      <c r="H8" s="102">
        <v>0</v>
      </c>
      <c r="I8" s="103" t="s">
        <v>74</v>
      </c>
      <c r="J8" s="102">
        <v>12646</v>
      </c>
      <c r="K8" s="103">
        <v>9.7412967103161913E-3</v>
      </c>
      <c r="L8" s="102">
        <v>1400</v>
      </c>
      <c r="M8" s="103">
        <v>5.50113036925396E-2</v>
      </c>
      <c r="N8" s="102">
        <v>14046</v>
      </c>
      <c r="O8" s="103">
        <v>1.4078405891271401E-2</v>
      </c>
      <c r="P8" s="109"/>
      <c r="Q8" s="101" t="s">
        <v>75</v>
      </c>
      <c r="R8" s="101" t="s">
        <v>75</v>
      </c>
      <c r="S8" s="105">
        <v>10823</v>
      </c>
      <c r="T8" s="105">
        <v>1701</v>
      </c>
      <c r="U8" s="105">
        <v>0</v>
      </c>
      <c r="V8" s="105">
        <v>12524</v>
      </c>
      <c r="W8" s="105">
        <v>1327</v>
      </c>
      <c r="X8" s="105">
        <v>13851</v>
      </c>
      <c r="Y8" s="101" t="s">
        <v>88</v>
      </c>
      <c r="Z8" s="101" t="s">
        <v>82</v>
      </c>
    </row>
    <row r="9" spans="1:26" x14ac:dyDescent="0.2">
      <c r="A9" s="111" t="s">
        <v>89</v>
      </c>
      <c r="B9" s="111"/>
      <c r="C9" s="111"/>
      <c r="D9" s="112">
        <v>30937</v>
      </c>
      <c r="E9" s="113">
        <v>-2.6862948633261004E-2</v>
      </c>
      <c r="F9" s="112">
        <v>10355</v>
      </c>
      <c r="G9" s="113">
        <v>-8.9590293652189207E-2</v>
      </c>
      <c r="H9" s="112">
        <v>6893</v>
      </c>
      <c r="I9" s="113">
        <v>-0.17270763322131502</v>
      </c>
      <c r="J9" s="112">
        <v>48185</v>
      </c>
      <c r="K9" s="113">
        <v>-6.4314426083072793E-2</v>
      </c>
      <c r="L9" s="112">
        <v>5770</v>
      </c>
      <c r="M9" s="113">
        <v>0.11153920246580601</v>
      </c>
      <c r="N9" s="112">
        <v>53955</v>
      </c>
      <c r="O9" s="113">
        <v>-4.8211261642675696E-2</v>
      </c>
      <c r="P9" s="114"/>
      <c r="Q9" s="115"/>
      <c r="R9" s="115"/>
      <c r="S9" s="116">
        <v>31791</v>
      </c>
      <c r="T9" s="116">
        <v>11374</v>
      </c>
      <c r="U9" s="116">
        <v>8332</v>
      </c>
      <c r="V9" s="116">
        <v>51497</v>
      </c>
      <c r="W9" s="116">
        <v>5191</v>
      </c>
      <c r="X9" s="116">
        <v>56688</v>
      </c>
      <c r="Y9" s="115"/>
      <c r="Z9" s="115"/>
    </row>
    <row r="10" spans="1:26" x14ac:dyDescent="0.2">
      <c r="A10" s="106" t="s">
        <v>90</v>
      </c>
      <c r="B10" s="101" t="s">
        <v>91</v>
      </c>
      <c r="C10" s="101" t="s">
        <v>92</v>
      </c>
      <c r="D10" s="102">
        <v>8598</v>
      </c>
      <c r="E10" s="103">
        <v>2.5652985074626896E-3</v>
      </c>
      <c r="F10" s="102">
        <v>65</v>
      </c>
      <c r="G10" s="103">
        <v>-0.144736842105263</v>
      </c>
      <c r="H10" s="102">
        <v>3</v>
      </c>
      <c r="I10" s="103">
        <v>0.5</v>
      </c>
      <c r="J10" s="102">
        <v>8666</v>
      </c>
      <c r="K10" s="103">
        <v>1.3866420152530601E-3</v>
      </c>
      <c r="L10" s="102">
        <v>1327</v>
      </c>
      <c r="M10" s="103">
        <v>4.1601255886970195E-2</v>
      </c>
      <c r="N10" s="102">
        <v>9993</v>
      </c>
      <c r="O10" s="103">
        <v>6.54713940370669E-3</v>
      </c>
      <c r="P10" s="107">
        <v>3</v>
      </c>
      <c r="Q10" s="101" t="s">
        <v>75</v>
      </c>
      <c r="R10" s="101" t="s">
        <v>75</v>
      </c>
      <c r="S10" s="105">
        <v>8576</v>
      </c>
      <c r="T10" s="105">
        <v>76</v>
      </c>
      <c r="U10" s="105">
        <v>2</v>
      </c>
      <c r="V10" s="105">
        <v>8654</v>
      </c>
      <c r="W10" s="105">
        <v>1274</v>
      </c>
      <c r="X10" s="105">
        <v>9928</v>
      </c>
      <c r="Y10" s="101" t="s">
        <v>93</v>
      </c>
      <c r="Z10" s="101" t="s">
        <v>94</v>
      </c>
    </row>
    <row r="11" spans="1:26" x14ac:dyDescent="0.2">
      <c r="A11" s="108"/>
      <c r="B11" s="101" t="s">
        <v>95</v>
      </c>
      <c r="C11" s="101" t="s">
        <v>96</v>
      </c>
      <c r="D11" s="102">
        <v>2757</v>
      </c>
      <c r="E11" s="103">
        <v>-5.4112554112554102E-3</v>
      </c>
      <c r="F11" s="102">
        <v>1099</v>
      </c>
      <c r="G11" s="103">
        <v>-6.2286689419795205E-2</v>
      </c>
      <c r="H11" s="102">
        <v>0</v>
      </c>
      <c r="I11" s="103">
        <v>-1</v>
      </c>
      <c r="J11" s="102">
        <v>3856</v>
      </c>
      <c r="K11" s="103">
        <v>-2.3055485178616702E-2</v>
      </c>
      <c r="L11" s="102">
        <v>552</v>
      </c>
      <c r="M11" s="103">
        <v>0</v>
      </c>
      <c r="N11" s="102">
        <v>4408</v>
      </c>
      <c r="O11" s="103">
        <v>-2.0226717048232902E-2</v>
      </c>
      <c r="P11" s="109"/>
      <c r="Q11" s="101" t="s">
        <v>75</v>
      </c>
      <c r="R11" s="101" t="s">
        <v>75</v>
      </c>
      <c r="S11" s="105">
        <v>2772</v>
      </c>
      <c r="T11" s="105">
        <v>1172</v>
      </c>
      <c r="U11" s="105">
        <v>3</v>
      </c>
      <c r="V11" s="105">
        <v>3947</v>
      </c>
      <c r="W11" s="105">
        <v>552</v>
      </c>
      <c r="X11" s="105">
        <v>4499</v>
      </c>
      <c r="Y11" s="101" t="s">
        <v>97</v>
      </c>
      <c r="Z11" s="101" t="s">
        <v>94</v>
      </c>
    </row>
    <row r="12" spans="1:26" x14ac:dyDescent="0.2">
      <c r="A12" s="108"/>
      <c r="B12" s="101" t="s">
        <v>98</v>
      </c>
      <c r="C12" s="101" t="s">
        <v>99</v>
      </c>
      <c r="D12" s="102">
        <v>7699</v>
      </c>
      <c r="E12" s="103">
        <v>-1.6856846473029001E-3</v>
      </c>
      <c r="F12" s="102">
        <v>332</v>
      </c>
      <c r="G12" s="103">
        <v>-0.18024691358024703</v>
      </c>
      <c r="H12" s="102">
        <v>0</v>
      </c>
      <c r="I12" s="103">
        <v>-1</v>
      </c>
      <c r="J12" s="102">
        <v>8031</v>
      </c>
      <c r="K12" s="103">
        <v>-1.0960591133004901E-2</v>
      </c>
      <c r="L12" s="102">
        <v>2133</v>
      </c>
      <c r="M12" s="103">
        <v>0.235805330243337</v>
      </c>
      <c r="N12" s="102">
        <v>10164</v>
      </c>
      <c r="O12" s="103">
        <v>3.2297379646556997E-2</v>
      </c>
      <c r="P12" s="109"/>
      <c r="Q12" s="101" t="s">
        <v>75</v>
      </c>
      <c r="R12" s="101" t="s">
        <v>75</v>
      </c>
      <c r="S12" s="105">
        <v>7712</v>
      </c>
      <c r="T12" s="105">
        <v>405</v>
      </c>
      <c r="U12" s="105">
        <v>3</v>
      </c>
      <c r="V12" s="105">
        <v>8120</v>
      </c>
      <c r="W12" s="105">
        <v>1726</v>
      </c>
      <c r="X12" s="105">
        <v>9846</v>
      </c>
      <c r="Y12" s="101" t="s">
        <v>100</v>
      </c>
      <c r="Z12" s="101" t="s">
        <v>94</v>
      </c>
    </row>
    <row r="13" spans="1:26" x14ac:dyDescent="0.2">
      <c r="A13" s="110"/>
      <c r="B13" s="101" t="s">
        <v>101</v>
      </c>
      <c r="C13" s="101" t="s">
        <v>102</v>
      </c>
      <c r="D13" s="102">
        <v>2534</v>
      </c>
      <c r="E13" s="103">
        <v>-3.1471282454760001E-3</v>
      </c>
      <c r="F13" s="102">
        <v>546</v>
      </c>
      <c r="G13" s="103">
        <v>-0.35689045936395802</v>
      </c>
      <c r="H13" s="102">
        <v>0</v>
      </c>
      <c r="I13" s="103" t="s">
        <v>74</v>
      </c>
      <c r="J13" s="102">
        <v>3080</v>
      </c>
      <c r="K13" s="103">
        <v>-9.1713358891182498E-2</v>
      </c>
      <c r="L13" s="102">
        <v>722</v>
      </c>
      <c r="M13" s="103">
        <v>1.9774011299435002E-2</v>
      </c>
      <c r="N13" s="102">
        <v>3802</v>
      </c>
      <c r="O13" s="103">
        <v>-7.2456696755306207E-2</v>
      </c>
      <c r="P13" s="109"/>
      <c r="Q13" s="101" t="s">
        <v>75</v>
      </c>
      <c r="R13" s="101" t="s">
        <v>75</v>
      </c>
      <c r="S13" s="105">
        <v>2542</v>
      </c>
      <c r="T13" s="105">
        <v>849</v>
      </c>
      <c r="U13" s="105">
        <v>0</v>
      </c>
      <c r="V13" s="105">
        <v>3391</v>
      </c>
      <c r="W13" s="105">
        <v>708</v>
      </c>
      <c r="X13" s="105">
        <v>4099</v>
      </c>
      <c r="Y13" s="101" t="s">
        <v>103</v>
      </c>
      <c r="Z13" s="101" t="s">
        <v>94</v>
      </c>
    </row>
    <row r="14" spans="1:26" x14ac:dyDescent="0.2">
      <c r="A14" s="111" t="s">
        <v>89</v>
      </c>
      <c r="B14" s="111"/>
      <c r="C14" s="111"/>
      <c r="D14" s="112">
        <v>21588</v>
      </c>
      <c r="E14" s="113">
        <v>-6.4808813998703803E-4</v>
      </c>
      <c r="F14" s="112">
        <v>2042</v>
      </c>
      <c r="G14" s="113">
        <v>-0.18385291766586701</v>
      </c>
      <c r="H14" s="112">
        <v>3</v>
      </c>
      <c r="I14" s="113">
        <v>-0.625</v>
      </c>
      <c r="J14" s="112">
        <v>23633</v>
      </c>
      <c r="K14" s="113">
        <v>-1.98656270736563E-2</v>
      </c>
      <c r="L14" s="112">
        <v>4734</v>
      </c>
      <c r="M14" s="113">
        <v>0.111267605633803</v>
      </c>
      <c r="N14" s="112">
        <v>28367</v>
      </c>
      <c r="O14" s="113">
        <v>-1.7623008600028202E-4</v>
      </c>
      <c r="P14" s="114"/>
      <c r="Q14" s="115"/>
      <c r="R14" s="115"/>
      <c r="S14" s="116">
        <v>21602</v>
      </c>
      <c r="T14" s="116">
        <v>2502</v>
      </c>
      <c r="U14" s="116">
        <v>8</v>
      </c>
      <c r="V14" s="116">
        <v>24112</v>
      </c>
      <c r="W14" s="116">
        <v>4260</v>
      </c>
      <c r="X14" s="116">
        <v>28372</v>
      </c>
      <c r="Y14" s="115"/>
      <c r="Z14" s="115"/>
    </row>
    <row r="15" spans="1:26" x14ac:dyDescent="0.2">
      <c r="A15" s="106" t="s">
        <v>104</v>
      </c>
      <c r="B15" s="101" t="s">
        <v>105</v>
      </c>
      <c r="C15" s="101" t="s">
        <v>106</v>
      </c>
      <c r="D15" s="102">
        <v>1558</v>
      </c>
      <c r="E15" s="103">
        <v>-1.5170670037926701E-2</v>
      </c>
      <c r="F15" s="102">
        <v>16</v>
      </c>
      <c r="G15" s="103">
        <v>2.2000000000000002</v>
      </c>
      <c r="H15" s="102">
        <v>2</v>
      </c>
      <c r="I15" s="103">
        <v>-0.90909090909090906</v>
      </c>
      <c r="J15" s="102">
        <v>1576</v>
      </c>
      <c r="K15" s="103">
        <v>-2.0509633312616501E-2</v>
      </c>
      <c r="L15" s="102">
        <v>822</v>
      </c>
      <c r="M15" s="103">
        <v>0.15449438202247204</v>
      </c>
      <c r="N15" s="102">
        <v>2398</v>
      </c>
      <c r="O15" s="103">
        <v>3.3175355450236997E-2</v>
      </c>
      <c r="P15" s="107">
        <v>4</v>
      </c>
      <c r="Q15" s="101" t="s">
        <v>75</v>
      </c>
      <c r="R15" s="101" t="s">
        <v>75</v>
      </c>
      <c r="S15" s="105">
        <v>1582</v>
      </c>
      <c r="T15" s="105">
        <v>5</v>
      </c>
      <c r="U15" s="105">
        <v>22</v>
      </c>
      <c r="V15" s="105">
        <v>1609</v>
      </c>
      <c r="W15" s="105">
        <v>712</v>
      </c>
      <c r="X15" s="105">
        <v>2321</v>
      </c>
      <c r="Y15" s="101" t="s">
        <v>107</v>
      </c>
      <c r="Z15" s="101" t="s">
        <v>108</v>
      </c>
    </row>
    <row r="16" spans="1:26" x14ac:dyDescent="0.2">
      <c r="A16" s="108"/>
      <c r="B16" s="101" t="s">
        <v>109</v>
      </c>
      <c r="C16" s="101" t="s">
        <v>110</v>
      </c>
      <c r="D16" s="102">
        <v>570</v>
      </c>
      <c r="E16" s="103">
        <v>0.11764705882352899</v>
      </c>
      <c r="F16" s="102">
        <v>6</v>
      </c>
      <c r="G16" s="103">
        <v>0.2</v>
      </c>
      <c r="H16" s="102">
        <v>0</v>
      </c>
      <c r="I16" s="103" t="s">
        <v>74</v>
      </c>
      <c r="J16" s="102">
        <v>576</v>
      </c>
      <c r="K16" s="103">
        <v>0.118446601941748</v>
      </c>
      <c r="L16" s="102">
        <v>855</v>
      </c>
      <c r="M16" s="103">
        <v>0.27421758569299604</v>
      </c>
      <c r="N16" s="102">
        <v>1431</v>
      </c>
      <c r="O16" s="103">
        <v>0.20657672849915698</v>
      </c>
      <c r="P16" s="109"/>
      <c r="Q16" s="101" t="s">
        <v>75</v>
      </c>
      <c r="R16" s="101" t="s">
        <v>75</v>
      </c>
      <c r="S16" s="105">
        <v>510</v>
      </c>
      <c r="T16" s="105">
        <v>5</v>
      </c>
      <c r="U16" s="105">
        <v>0</v>
      </c>
      <c r="V16" s="105">
        <v>515</v>
      </c>
      <c r="W16" s="105">
        <v>671</v>
      </c>
      <c r="X16" s="105">
        <v>1186</v>
      </c>
      <c r="Y16" s="101" t="s">
        <v>111</v>
      </c>
      <c r="Z16" s="101" t="s">
        <v>108</v>
      </c>
    </row>
    <row r="17" spans="1:26" x14ac:dyDescent="0.2">
      <c r="A17" s="108"/>
      <c r="B17" s="101" t="s">
        <v>112</v>
      </c>
      <c r="C17" s="101" t="s">
        <v>113</v>
      </c>
      <c r="D17" s="102">
        <v>1915</v>
      </c>
      <c r="E17" s="103">
        <v>4.8740416210295699E-2</v>
      </c>
      <c r="F17" s="102">
        <v>89</v>
      </c>
      <c r="G17" s="103">
        <v>8.5365853658536606E-2</v>
      </c>
      <c r="H17" s="102">
        <v>0</v>
      </c>
      <c r="I17" s="103" t="s">
        <v>74</v>
      </c>
      <c r="J17" s="102">
        <v>2004</v>
      </c>
      <c r="K17" s="103">
        <v>5.0314465408804999E-2</v>
      </c>
      <c r="L17" s="102">
        <v>481</v>
      </c>
      <c r="M17" s="103">
        <v>0.87159533073930007</v>
      </c>
      <c r="N17" s="102">
        <v>2485</v>
      </c>
      <c r="O17" s="103">
        <v>0.14780600461893798</v>
      </c>
      <c r="P17" s="109"/>
      <c r="Q17" s="101" t="s">
        <v>75</v>
      </c>
      <c r="R17" s="101" t="s">
        <v>75</v>
      </c>
      <c r="S17" s="105">
        <v>1826</v>
      </c>
      <c r="T17" s="105">
        <v>82</v>
      </c>
      <c r="U17" s="105">
        <v>0</v>
      </c>
      <c r="V17" s="105">
        <v>1908</v>
      </c>
      <c r="W17" s="105">
        <v>257</v>
      </c>
      <c r="X17" s="105">
        <v>2165</v>
      </c>
      <c r="Y17" s="101" t="s">
        <v>114</v>
      </c>
      <c r="Z17" s="101" t="s">
        <v>108</v>
      </c>
    </row>
    <row r="18" spans="1:26" x14ac:dyDescent="0.2">
      <c r="A18" s="108"/>
      <c r="B18" s="101" t="s">
        <v>115</v>
      </c>
      <c r="C18" s="101" t="s">
        <v>116</v>
      </c>
      <c r="D18" s="102">
        <v>1323</v>
      </c>
      <c r="E18" s="103">
        <v>3.1176929072486401E-2</v>
      </c>
      <c r="F18" s="102">
        <v>303</v>
      </c>
      <c r="G18" s="103">
        <v>-0.31602708803611707</v>
      </c>
      <c r="H18" s="102">
        <v>0</v>
      </c>
      <c r="I18" s="103">
        <v>-1</v>
      </c>
      <c r="J18" s="102">
        <v>1626</v>
      </c>
      <c r="K18" s="103">
        <v>-6.1200923787528894E-2</v>
      </c>
      <c r="L18" s="102">
        <v>632</v>
      </c>
      <c r="M18" s="103">
        <v>0.48705882352941199</v>
      </c>
      <c r="N18" s="102">
        <v>2258</v>
      </c>
      <c r="O18" s="103">
        <v>4.6824292999536395E-2</v>
      </c>
      <c r="P18" s="109"/>
      <c r="Q18" s="101" t="s">
        <v>75</v>
      </c>
      <c r="R18" s="101" t="s">
        <v>75</v>
      </c>
      <c r="S18" s="105">
        <v>1283</v>
      </c>
      <c r="T18" s="105">
        <v>443</v>
      </c>
      <c r="U18" s="105">
        <v>6</v>
      </c>
      <c r="V18" s="105">
        <v>1732</v>
      </c>
      <c r="W18" s="105">
        <v>425</v>
      </c>
      <c r="X18" s="105">
        <v>2157</v>
      </c>
      <c r="Y18" s="101" t="s">
        <v>117</v>
      </c>
      <c r="Z18" s="101" t="s">
        <v>108</v>
      </c>
    </row>
    <row r="19" spans="1:26" x14ac:dyDescent="0.2">
      <c r="A19" s="108"/>
      <c r="B19" s="101" t="s">
        <v>118</v>
      </c>
      <c r="C19" s="101" t="s">
        <v>119</v>
      </c>
      <c r="D19" s="102">
        <v>1467</v>
      </c>
      <c r="E19" s="103">
        <v>1.4522821576763502E-2</v>
      </c>
      <c r="F19" s="102">
        <v>6</v>
      </c>
      <c r="G19" s="103">
        <v>1</v>
      </c>
      <c r="H19" s="102">
        <v>11</v>
      </c>
      <c r="I19" s="103" t="s">
        <v>74</v>
      </c>
      <c r="J19" s="102">
        <v>1484</v>
      </c>
      <c r="K19" s="103">
        <v>2.4154589371980704E-2</v>
      </c>
      <c r="L19" s="102">
        <v>496</v>
      </c>
      <c r="M19" s="103">
        <v>0.308707124010554</v>
      </c>
      <c r="N19" s="102">
        <v>1980</v>
      </c>
      <c r="O19" s="103">
        <v>8.31509846827133E-2</v>
      </c>
      <c r="P19" s="109"/>
      <c r="Q19" s="101" t="s">
        <v>75</v>
      </c>
      <c r="R19" s="101" t="s">
        <v>75</v>
      </c>
      <c r="S19" s="105">
        <v>1446</v>
      </c>
      <c r="T19" s="105">
        <v>3</v>
      </c>
      <c r="U19" s="105">
        <v>0</v>
      </c>
      <c r="V19" s="105">
        <v>1449</v>
      </c>
      <c r="W19" s="105">
        <v>379</v>
      </c>
      <c r="X19" s="105">
        <v>1828</v>
      </c>
      <c r="Y19" s="101" t="s">
        <v>120</v>
      </c>
      <c r="Z19" s="101" t="s">
        <v>108</v>
      </c>
    </row>
    <row r="20" spans="1:26" x14ac:dyDescent="0.2">
      <c r="A20" s="108"/>
      <c r="B20" s="101" t="s">
        <v>121</v>
      </c>
      <c r="C20" s="101" t="s">
        <v>122</v>
      </c>
      <c r="D20" s="102">
        <v>1437</v>
      </c>
      <c r="E20" s="103">
        <v>-8.0614203454894395E-2</v>
      </c>
      <c r="F20" s="102">
        <v>2</v>
      </c>
      <c r="G20" s="103">
        <v>-0.5</v>
      </c>
      <c r="H20" s="102">
        <v>846</v>
      </c>
      <c r="I20" s="103">
        <v>-0.40756302521008397</v>
      </c>
      <c r="J20" s="102">
        <v>2285</v>
      </c>
      <c r="K20" s="103">
        <v>-0.23706176961602701</v>
      </c>
      <c r="L20" s="102">
        <v>187</v>
      </c>
      <c r="M20" s="103">
        <v>-0.30483271375464704</v>
      </c>
      <c r="N20" s="102">
        <v>2472</v>
      </c>
      <c r="O20" s="103">
        <v>-0.24264705882352902</v>
      </c>
      <c r="P20" s="109"/>
      <c r="Q20" s="101" t="s">
        <v>75</v>
      </c>
      <c r="R20" s="101" t="s">
        <v>75</v>
      </c>
      <c r="S20" s="105">
        <v>1563</v>
      </c>
      <c r="T20" s="105">
        <v>4</v>
      </c>
      <c r="U20" s="105">
        <v>1428</v>
      </c>
      <c r="V20" s="105">
        <v>2995</v>
      </c>
      <c r="W20" s="105">
        <v>269</v>
      </c>
      <c r="X20" s="105">
        <v>3264</v>
      </c>
      <c r="Y20" s="101" t="s">
        <v>123</v>
      </c>
      <c r="Z20" s="101" t="s">
        <v>108</v>
      </c>
    </row>
    <row r="21" spans="1:26" x14ac:dyDescent="0.2">
      <c r="A21" s="108"/>
      <c r="B21" s="101" t="s">
        <v>124</v>
      </c>
      <c r="C21" s="101" t="s">
        <v>125</v>
      </c>
      <c r="D21" s="102">
        <v>619</v>
      </c>
      <c r="E21" s="103">
        <v>-6.3540090771558214E-2</v>
      </c>
      <c r="F21" s="102">
        <v>14</v>
      </c>
      <c r="G21" s="103">
        <v>1</v>
      </c>
      <c r="H21" s="102">
        <v>2</v>
      </c>
      <c r="I21" s="103" t="s">
        <v>74</v>
      </c>
      <c r="J21" s="102">
        <v>635</v>
      </c>
      <c r="K21" s="103">
        <v>-4.9401197604790399E-2</v>
      </c>
      <c r="L21" s="102">
        <v>81</v>
      </c>
      <c r="M21" s="103">
        <v>-0.14736842105263201</v>
      </c>
      <c r="N21" s="102">
        <v>716</v>
      </c>
      <c r="O21" s="103">
        <v>-6.1598951507208399E-2</v>
      </c>
      <c r="P21" s="109"/>
      <c r="Q21" s="101" t="s">
        <v>75</v>
      </c>
      <c r="R21" s="101" t="s">
        <v>75</v>
      </c>
      <c r="S21" s="105">
        <v>661</v>
      </c>
      <c r="T21" s="105">
        <v>7</v>
      </c>
      <c r="U21" s="105">
        <v>0</v>
      </c>
      <c r="V21" s="105">
        <v>668</v>
      </c>
      <c r="W21" s="105">
        <v>95</v>
      </c>
      <c r="X21" s="105">
        <v>763</v>
      </c>
      <c r="Y21" s="101" t="s">
        <v>126</v>
      </c>
      <c r="Z21" s="101" t="s">
        <v>108</v>
      </c>
    </row>
    <row r="22" spans="1:26" x14ac:dyDescent="0.2">
      <c r="A22" s="108"/>
      <c r="B22" s="101" t="s">
        <v>127</v>
      </c>
      <c r="C22" s="101" t="s">
        <v>128</v>
      </c>
      <c r="D22" s="102">
        <v>1815</v>
      </c>
      <c r="E22" s="103">
        <v>2.02360876897133E-2</v>
      </c>
      <c r="F22" s="102">
        <v>84</v>
      </c>
      <c r="G22" s="103">
        <v>1.7096774193548399</v>
      </c>
      <c r="H22" s="102">
        <v>0</v>
      </c>
      <c r="I22" s="103" t="s">
        <v>74</v>
      </c>
      <c r="J22" s="102">
        <v>1899</v>
      </c>
      <c r="K22" s="103">
        <v>4.9171270718232005E-2</v>
      </c>
      <c r="L22" s="102">
        <v>242</v>
      </c>
      <c r="M22" s="103">
        <v>-5.0980392156862703E-2</v>
      </c>
      <c r="N22" s="102">
        <v>2141</v>
      </c>
      <c r="O22" s="103">
        <v>3.6803874092009699E-2</v>
      </c>
      <c r="P22" s="109"/>
      <c r="Q22" s="101" t="s">
        <v>75</v>
      </c>
      <c r="R22" s="101" t="s">
        <v>75</v>
      </c>
      <c r="S22" s="105">
        <v>1779</v>
      </c>
      <c r="T22" s="105">
        <v>31</v>
      </c>
      <c r="U22" s="105">
        <v>0</v>
      </c>
      <c r="V22" s="105">
        <v>1810</v>
      </c>
      <c r="W22" s="105">
        <v>255</v>
      </c>
      <c r="X22" s="105">
        <v>2065</v>
      </c>
      <c r="Y22" s="101" t="s">
        <v>129</v>
      </c>
      <c r="Z22" s="101" t="s">
        <v>108</v>
      </c>
    </row>
    <row r="23" spans="1:26" x14ac:dyDescent="0.2">
      <c r="A23" s="110"/>
      <c r="B23" s="101" t="s">
        <v>130</v>
      </c>
      <c r="C23" s="101" t="s">
        <v>131</v>
      </c>
      <c r="D23" s="102">
        <v>678</v>
      </c>
      <c r="E23" s="103">
        <v>-0.196682464454976</v>
      </c>
      <c r="F23" s="102">
        <v>4</v>
      </c>
      <c r="G23" s="103">
        <v>-0.78947368421052599</v>
      </c>
      <c r="H23" s="102">
        <v>0</v>
      </c>
      <c r="I23" s="103" t="s">
        <v>74</v>
      </c>
      <c r="J23" s="102">
        <v>682</v>
      </c>
      <c r="K23" s="103">
        <v>-0.20973348783314</v>
      </c>
      <c r="L23" s="102">
        <v>518</v>
      </c>
      <c r="M23" s="103">
        <v>-5.3016453382084099E-2</v>
      </c>
      <c r="N23" s="102">
        <v>1200</v>
      </c>
      <c r="O23" s="103">
        <v>-0.14893617021276601</v>
      </c>
      <c r="P23" s="109"/>
      <c r="Q23" s="101" t="s">
        <v>75</v>
      </c>
      <c r="R23" s="101" t="s">
        <v>75</v>
      </c>
      <c r="S23" s="105">
        <v>844</v>
      </c>
      <c r="T23" s="105">
        <v>19</v>
      </c>
      <c r="U23" s="105">
        <v>0</v>
      </c>
      <c r="V23" s="105">
        <v>863</v>
      </c>
      <c r="W23" s="105">
        <v>547</v>
      </c>
      <c r="X23" s="105">
        <v>1410</v>
      </c>
      <c r="Y23" s="101" t="s">
        <v>132</v>
      </c>
      <c r="Z23" s="101" t="s">
        <v>108</v>
      </c>
    </row>
    <row r="24" spans="1:26" x14ac:dyDescent="0.2">
      <c r="A24" s="111" t="s">
        <v>89</v>
      </c>
      <c r="B24" s="111"/>
      <c r="C24" s="111"/>
      <c r="D24" s="112">
        <v>11382</v>
      </c>
      <c r="E24" s="113">
        <v>-9.744214372716201E-3</v>
      </c>
      <c r="F24" s="112">
        <v>524</v>
      </c>
      <c r="G24" s="113">
        <v>-0.12520868113522499</v>
      </c>
      <c r="H24" s="112">
        <v>861</v>
      </c>
      <c r="I24" s="113">
        <v>-0.40865384615384598</v>
      </c>
      <c r="J24" s="112">
        <v>12767</v>
      </c>
      <c r="K24" s="113">
        <v>-5.7716436637390199E-2</v>
      </c>
      <c r="L24" s="112">
        <v>4314</v>
      </c>
      <c r="M24" s="113">
        <v>0.19501385041551203</v>
      </c>
      <c r="N24" s="112">
        <v>17081</v>
      </c>
      <c r="O24" s="113">
        <v>-4.5457194475202502E-3</v>
      </c>
      <c r="P24" s="114"/>
      <c r="Q24" s="115"/>
      <c r="R24" s="115"/>
      <c r="S24" s="116">
        <v>11494</v>
      </c>
      <c r="T24" s="116">
        <v>599</v>
      </c>
      <c r="U24" s="116">
        <v>1456</v>
      </c>
      <c r="V24" s="116">
        <v>13549</v>
      </c>
      <c r="W24" s="116">
        <v>3610</v>
      </c>
      <c r="X24" s="116">
        <v>17159</v>
      </c>
      <c r="Y24" s="115"/>
      <c r="Z24" s="115"/>
    </row>
    <row r="25" spans="1:26" x14ac:dyDescent="0.2">
      <c r="A25" s="106" t="s">
        <v>133</v>
      </c>
      <c r="B25" s="101" t="s">
        <v>134</v>
      </c>
      <c r="C25" s="101" t="s">
        <v>135</v>
      </c>
      <c r="D25" s="102">
        <v>735</v>
      </c>
      <c r="E25" s="103">
        <v>-1.0767160161507399E-2</v>
      </c>
      <c r="F25" s="102">
        <v>0</v>
      </c>
      <c r="G25" s="103">
        <v>-1</v>
      </c>
      <c r="H25" s="102">
        <v>0</v>
      </c>
      <c r="I25" s="103" t="s">
        <v>74</v>
      </c>
      <c r="J25" s="102">
        <v>735</v>
      </c>
      <c r="K25" s="103">
        <v>-1.34228187919463E-2</v>
      </c>
      <c r="L25" s="102">
        <v>18</v>
      </c>
      <c r="M25" s="103">
        <v>0</v>
      </c>
      <c r="N25" s="102">
        <v>753</v>
      </c>
      <c r="O25" s="103">
        <v>-1.3106159895150701E-2</v>
      </c>
      <c r="P25" s="107">
        <v>5</v>
      </c>
      <c r="Q25" s="101" t="s">
        <v>75</v>
      </c>
      <c r="R25" s="101" t="s">
        <v>75</v>
      </c>
      <c r="S25" s="105">
        <v>743</v>
      </c>
      <c r="T25" s="105">
        <v>2</v>
      </c>
      <c r="U25" s="105">
        <v>0</v>
      </c>
      <c r="V25" s="105">
        <v>745</v>
      </c>
      <c r="W25" s="105">
        <v>18</v>
      </c>
      <c r="X25" s="105">
        <v>763</v>
      </c>
      <c r="Y25" s="101" t="s">
        <v>136</v>
      </c>
      <c r="Z25" s="101" t="s">
        <v>137</v>
      </c>
    </row>
    <row r="26" spans="1:26" x14ac:dyDescent="0.2">
      <c r="A26" s="108"/>
      <c r="B26" s="101" t="s">
        <v>138</v>
      </c>
      <c r="C26" s="101" t="s">
        <v>139</v>
      </c>
      <c r="D26" s="102">
        <v>424</v>
      </c>
      <c r="E26" s="103">
        <v>-1.3953488372093001E-2</v>
      </c>
      <c r="F26" s="102">
        <v>0</v>
      </c>
      <c r="G26" s="103" t="s">
        <v>74</v>
      </c>
      <c r="H26" s="102">
        <v>0</v>
      </c>
      <c r="I26" s="103" t="s">
        <v>74</v>
      </c>
      <c r="J26" s="102">
        <v>424</v>
      </c>
      <c r="K26" s="103">
        <v>-1.3953488372093001E-2</v>
      </c>
      <c r="L26" s="102">
        <v>31</v>
      </c>
      <c r="M26" s="103">
        <v>0.24</v>
      </c>
      <c r="N26" s="102">
        <v>455</v>
      </c>
      <c r="O26" s="103">
        <v>0</v>
      </c>
      <c r="P26" s="109"/>
      <c r="Q26" s="101" t="s">
        <v>75</v>
      </c>
      <c r="R26" s="101" t="s">
        <v>75</v>
      </c>
      <c r="S26" s="105">
        <v>430</v>
      </c>
      <c r="T26" s="105">
        <v>0</v>
      </c>
      <c r="U26" s="105">
        <v>0</v>
      </c>
      <c r="V26" s="105">
        <v>430</v>
      </c>
      <c r="W26" s="105">
        <v>25</v>
      </c>
      <c r="X26" s="105">
        <v>455</v>
      </c>
      <c r="Y26" s="101" t="s">
        <v>140</v>
      </c>
      <c r="Z26" s="101" t="s">
        <v>137</v>
      </c>
    </row>
    <row r="27" spans="1:26" x14ac:dyDescent="0.2">
      <c r="A27" s="108"/>
      <c r="B27" s="101" t="s">
        <v>141</v>
      </c>
      <c r="C27" s="101" t="s">
        <v>142</v>
      </c>
      <c r="D27" s="102">
        <v>1463</v>
      </c>
      <c r="E27" s="103">
        <v>-5.1847051198963094E-2</v>
      </c>
      <c r="F27" s="102">
        <v>0</v>
      </c>
      <c r="G27" s="103" t="s">
        <v>74</v>
      </c>
      <c r="H27" s="102">
        <v>137</v>
      </c>
      <c r="I27" s="103">
        <v>-0.436213991769547</v>
      </c>
      <c r="J27" s="102">
        <v>1600</v>
      </c>
      <c r="K27" s="103">
        <v>-0.104143337066069</v>
      </c>
      <c r="L27" s="102">
        <v>535</v>
      </c>
      <c r="M27" s="103">
        <v>-3.0797101449275402E-2</v>
      </c>
      <c r="N27" s="102">
        <v>2135</v>
      </c>
      <c r="O27" s="103">
        <v>-8.6826347305389198E-2</v>
      </c>
      <c r="P27" s="109"/>
      <c r="Q27" s="101" t="s">
        <v>75</v>
      </c>
      <c r="R27" s="101" t="s">
        <v>75</v>
      </c>
      <c r="S27" s="105">
        <v>1543</v>
      </c>
      <c r="T27" s="105">
        <v>0</v>
      </c>
      <c r="U27" s="105">
        <v>243</v>
      </c>
      <c r="V27" s="105">
        <v>1786</v>
      </c>
      <c r="W27" s="105">
        <v>552</v>
      </c>
      <c r="X27" s="105">
        <v>2338</v>
      </c>
      <c r="Y27" s="101" t="s">
        <v>143</v>
      </c>
      <c r="Z27" s="101" t="s">
        <v>137</v>
      </c>
    </row>
    <row r="28" spans="1:26" x14ac:dyDescent="0.2">
      <c r="A28" s="108"/>
      <c r="B28" s="101" t="s">
        <v>144</v>
      </c>
      <c r="C28" s="101" t="s">
        <v>145</v>
      </c>
      <c r="D28" s="102">
        <v>560</v>
      </c>
      <c r="E28" s="103">
        <v>-1.7825311942959001E-3</v>
      </c>
      <c r="F28" s="102">
        <v>0</v>
      </c>
      <c r="G28" s="103" t="s">
        <v>74</v>
      </c>
      <c r="H28" s="102">
        <v>0</v>
      </c>
      <c r="I28" s="103" t="s">
        <v>74</v>
      </c>
      <c r="J28" s="102">
        <v>560</v>
      </c>
      <c r="K28" s="103">
        <v>-1.7825311942959001E-3</v>
      </c>
      <c r="L28" s="102">
        <v>64</v>
      </c>
      <c r="M28" s="103">
        <v>0.39130434782608703</v>
      </c>
      <c r="N28" s="102">
        <v>624</v>
      </c>
      <c r="O28" s="103">
        <v>2.8006589785831999E-2</v>
      </c>
      <c r="P28" s="109"/>
      <c r="Q28" s="101" t="s">
        <v>75</v>
      </c>
      <c r="R28" s="101" t="s">
        <v>75</v>
      </c>
      <c r="S28" s="105">
        <v>561</v>
      </c>
      <c r="T28" s="105">
        <v>0</v>
      </c>
      <c r="U28" s="105">
        <v>0</v>
      </c>
      <c r="V28" s="105">
        <v>561</v>
      </c>
      <c r="W28" s="105">
        <v>46</v>
      </c>
      <c r="X28" s="105">
        <v>607</v>
      </c>
      <c r="Y28" s="101" t="s">
        <v>146</v>
      </c>
      <c r="Z28" s="101" t="s">
        <v>137</v>
      </c>
    </row>
    <row r="29" spans="1:26" x14ac:dyDescent="0.2">
      <c r="A29" s="108"/>
      <c r="B29" s="101" t="s">
        <v>147</v>
      </c>
      <c r="C29" s="101" t="s">
        <v>148</v>
      </c>
      <c r="D29" s="102">
        <v>253</v>
      </c>
      <c r="E29" s="103">
        <v>-5.2434456928838996E-2</v>
      </c>
      <c r="F29" s="102">
        <v>21</v>
      </c>
      <c r="G29" s="103">
        <v>-8.6956521739130391E-2</v>
      </c>
      <c r="H29" s="102">
        <v>0</v>
      </c>
      <c r="I29" s="103" t="s">
        <v>74</v>
      </c>
      <c r="J29" s="102">
        <v>274</v>
      </c>
      <c r="K29" s="103">
        <v>-5.5172413793103399E-2</v>
      </c>
      <c r="L29" s="102">
        <v>219</v>
      </c>
      <c r="M29" s="103">
        <v>0.17112299465240602</v>
      </c>
      <c r="N29" s="102">
        <v>493</v>
      </c>
      <c r="O29" s="103">
        <v>3.3542976939203398E-2</v>
      </c>
      <c r="P29" s="109"/>
      <c r="Q29" s="101" t="s">
        <v>75</v>
      </c>
      <c r="R29" s="101" t="s">
        <v>75</v>
      </c>
      <c r="S29" s="105">
        <v>267</v>
      </c>
      <c r="T29" s="105">
        <v>23</v>
      </c>
      <c r="U29" s="105">
        <v>0</v>
      </c>
      <c r="V29" s="105">
        <v>290</v>
      </c>
      <c r="W29" s="105">
        <v>187</v>
      </c>
      <c r="X29" s="105">
        <v>477</v>
      </c>
      <c r="Y29" s="101" t="s">
        <v>149</v>
      </c>
      <c r="Z29" s="101" t="s">
        <v>137</v>
      </c>
    </row>
    <row r="30" spans="1:26" x14ac:dyDescent="0.2">
      <c r="A30" s="108"/>
      <c r="B30" s="101" t="s">
        <v>150</v>
      </c>
      <c r="C30" s="101" t="s">
        <v>151</v>
      </c>
      <c r="D30" s="102">
        <v>1716</v>
      </c>
      <c r="E30" s="103">
        <v>-7.2933549432739109E-2</v>
      </c>
      <c r="F30" s="102">
        <v>0</v>
      </c>
      <c r="G30" s="103" t="s">
        <v>74</v>
      </c>
      <c r="H30" s="102">
        <v>745</v>
      </c>
      <c r="I30" s="103">
        <v>-6.2893081761006303E-2</v>
      </c>
      <c r="J30" s="102">
        <v>2461</v>
      </c>
      <c r="K30" s="103">
        <v>-6.9916855631141306E-2</v>
      </c>
      <c r="L30" s="102">
        <v>80</v>
      </c>
      <c r="M30" s="103">
        <v>-0.28571428571428598</v>
      </c>
      <c r="N30" s="102">
        <v>2541</v>
      </c>
      <c r="O30" s="103">
        <v>-7.8680203045685307E-2</v>
      </c>
      <c r="P30" s="109"/>
      <c r="Q30" s="101" t="s">
        <v>75</v>
      </c>
      <c r="R30" s="101" t="s">
        <v>75</v>
      </c>
      <c r="S30" s="105">
        <v>1851</v>
      </c>
      <c r="T30" s="105">
        <v>0</v>
      </c>
      <c r="U30" s="105">
        <v>795</v>
      </c>
      <c r="V30" s="105">
        <v>2646</v>
      </c>
      <c r="W30" s="105">
        <v>112</v>
      </c>
      <c r="X30" s="105">
        <v>2758</v>
      </c>
      <c r="Y30" s="101" t="s">
        <v>152</v>
      </c>
      <c r="Z30" s="101" t="s">
        <v>137</v>
      </c>
    </row>
    <row r="31" spans="1:26" x14ac:dyDescent="0.2">
      <c r="A31" s="108"/>
      <c r="B31" s="101" t="s">
        <v>153</v>
      </c>
      <c r="C31" s="101" t="s">
        <v>154</v>
      </c>
      <c r="D31" s="102">
        <v>1031</v>
      </c>
      <c r="E31" s="103">
        <v>3.2032032032032004E-2</v>
      </c>
      <c r="F31" s="102">
        <v>0</v>
      </c>
      <c r="G31" s="103" t="s">
        <v>74</v>
      </c>
      <c r="H31" s="102">
        <v>0</v>
      </c>
      <c r="I31" s="103" t="s">
        <v>74</v>
      </c>
      <c r="J31" s="102">
        <v>1031</v>
      </c>
      <c r="K31" s="103">
        <v>3.2032032032032004E-2</v>
      </c>
      <c r="L31" s="102">
        <v>576</v>
      </c>
      <c r="M31" s="103">
        <v>-2.8667790893760502E-2</v>
      </c>
      <c r="N31" s="102">
        <v>1607</v>
      </c>
      <c r="O31" s="103">
        <v>9.4221105527638217E-3</v>
      </c>
      <c r="P31" s="109"/>
      <c r="Q31" s="101" t="s">
        <v>75</v>
      </c>
      <c r="R31" s="101" t="s">
        <v>75</v>
      </c>
      <c r="S31" s="105">
        <v>999</v>
      </c>
      <c r="T31" s="105">
        <v>0</v>
      </c>
      <c r="U31" s="105">
        <v>0</v>
      </c>
      <c r="V31" s="105">
        <v>999</v>
      </c>
      <c r="W31" s="105">
        <v>593</v>
      </c>
      <c r="X31" s="105">
        <v>1592</v>
      </c>
      <c r="Y31" s="101" t="s">
        <v>155</v>
      </c>
      <c r="Z31" s="101" t="s">
        <v>137</v>
      </c>
    </row>
    <row r="32" spans="1:26" x14ac:dyDescent="0.2">
      <c r="A32" s="108"/>
      <c r="B32" s="101" t="s">
        <v>156</v>
      </c>
      <c r="C32" s="101" t="s">
        <v>157</v>
      </c>
      <c r="D32" s="102">
        <v>2072</v>
      </c>
      <c r="E32" s="103">
        <v>9.5716552088841889E-2</v>
      </c>
      <c r="F32" s="102">
        <v>0</v>
      </c>
      <c r="G32" s="103" t="s">
        <v>74</v>
      </c>
      <c r="H32" s="102">
        <v>650</v>
      </c>
      <c r="I32" s="103">
        <v>2.59116022099448</v>
      </c>
      <c r="J32" s="102">
        <v>2722</v>
      </c>
      <c r="K32" s="103">
        <v>0.31370656370656402</v>
      </c>
      <c r="L32" s="102">
        <v>615</v>
      </c>
      <c r="M32" s="103">
        <v>-5.9633027522935797E-2</v>
      </c>
      <c r="N32" s="102">
        <v>3337</v>
      </c>
      <c r="O32" s="103">
        <v>0.22413793103448301</v>
      </c>
      <c r="P32" s="109"/>
      <c r="Q32" s="101" t="s">
        <v>75</v>
      </c>
      <c r="R32" s="101" t="s">
        <v>75</v>
      </c>
      <c r="S32" s="105">
        <v>1891</v>
      </c>
      <c r="T32" s="105">
        <v>0</v>
      </c>
      <c r="U32" s="105">
        <v>181</v>
      </c>
      <c r="V32" s="105">
        <v>2072</v>
      </c>
      <c r="W32" s="105">
        <v>654</v>
      </c>
      <c r="X32" s="105">
        <v>2726</v>
      </c>
      <c r="Y32" s="101" t="s">
        <v>158</v>
      </c>
      <c r="Z32" s="101" t="s">
        <v>137</v>
      </c>
    </row>
    <row r="33" spans="1:26" x14ac:dyDescent="0.2">
      <c r="A33" s="108"/>
      <c r="B33" s="101" t="s">
        <v>159</v>
      </c>
      <c r="C33" s="101" t="s">
        <v>160</v>
      </c>
      <c r="D33" s="102">
        <v>259</v>
      </c>
      <c r="E33" s="103">
        <v>-3.3582089552238799E-2</v>
      </c>
      <c r="F33" s="102">
        <v>1</v>
      </c>
      <c r="G33" s="103" t="s">
        <v>74</v>
      </c>
      <c r="H33" s="102">
        <v>0</v>
      </c>
      <c r="I33" s="103" t="s">
        <v>74</v>
      </c>
      <c r="J33" s="102">
        <v>260</v>
      </c>
      <c r="K33" s="103">
        <v>-2.9850746268656702E-2</v>
      </c>
      <c r="L33" s="102">
        <v>45</v>
      </c>
      <c r="M33" s="103">
        <v>1.0454545454545499</v>
      </c>
      <c r="N33" s="102">
        <v>305</v>
      </c>
      <c r="O33" s="103">
        <v>5.1724137931034496E-2</v>
      </c>
      <c r="P33" s="109"/>
      <c r="Q33" s="101" t="s">
        <v>75</v>
      </c>
      <c r="R33" s="101" t="s">
        <v>75</v>
      </c>
      <c r="S33" s="105">
        <v>268</v>
      </c>
      <c r="T33" s="105">
        <v>0</v>
      </c>
      <c r="U33" s="105">
        <v>0</v>
      </c>
      <c r="V33" s="105">
        <v>268</v>
      </c>
      <c r="W33" s="105">
        <v>22</v>
      </c>
      <c r="X33" s="105">
        <v>290</v>
      </c>
      <c r="Y33" s="101" t="s">
        <v>161</v>
      </c>
      <c r="Z33" s="101" t="s">
        <v>137</v>
      </c>
    </row>
    <row r="34" spans="1:26" x14ac:dyDescent="0.2">
      <c r="A34" s="108"/>
      <c r="B34" s="101" t="s">
        <v>162</v>
      </c>
      <c r="C34" s="101" t="s">
        <v>163</v>
      </c>
      <c r="D34" s="102">
        <v>484</v>
      </c>
      <c r="E34" s="103">
        <v>0.12558139534883703</v>
      </c>
      <c r="F34" s="102">
        <v>0</v>
      </c>
      <c r="G34" s="103" t="s">
        <v>74</v>
      </c>
      <c r="H34" s="102">
        <v>0</v>
      </c>
      <c r="I34" s="103" t="s">
        <v>74</v>
      </c>
      <c r="J34" s="102">
        <v>484</v>
      </c>
      <c r="K34" s="103">
        <v>0.12558139534883703</v>
      </c>
      <c r="L34" s="102">
        <v>26</v>
      </c>
      <c r="M34" s="103">
        <v>0.04</v>
      </c>
      <c r="N34" s="102">
        <v>510</v>
      </c>
      <c r="O34" s="103">
        <v>0.120879120879121</v>
      </c>
      <c r="P34" s="109"/>
      <c r="Q34" s="101" t="s">
        <v>75</v>
      </c>
      <c r="R34" s="101" t="s">
        <v>75</v>
      </c>
      <c r="S34" s="105">
        <v>430</v>
      </c>
      <c r="T34" s="105">
        <v>0</v>
      </c>
      <c r="U34" s="105">
        <v>0</v>
      </c>
      <c r="V34" s="105">
        <v>430</v>
      </c>
      <c r="W34" s="105">
        <v>25</v>
      </c>
      <c r="X34" s="105">
        <v>455</v>
      </c>
      <c r="Y34" s="101" t="s">
        <v>164</v>
      </c>
      <c r="Z34" s="101" t="s">
        <v>137</v>
      </c>
    </row>
    <row r="35" spans="1:26" x14ac:dyDescent="0.2">
      <c r="A35" s="108"/>
      <c r="B35" s="101" t="s">
        <v>165</v>
      </c>
      <c r="C35" s="101" t="s">
        <v>166</v>
      </c>
      <c r="D35" s="102">
        <v>1190</v>
      </c>
      <c r="E35" s="103">
        <v>3.8394415357766103E-2</v>
      </c>
      <c r="F35" s="102">
        <v>0</v>
      </c>
      <c r="G35" s="103" t="s">
        <v>74</v>
      </c>
      <c r="H35" s="102">
        <v>0</v>
      </c>
      <c r="I35" s="103" t="s">
        <v>74</v>
      </c>
      <c r="J35" s="102">
        <v>1190</v>
      </c>
      <c r="K35" s="103">
        <v>3.8394415357766103E-2</v>
      </c>
      <c r="L35" s="102">
        <v>291</v>
      </c>
      <c r="M35" s="103">
        <v>0.20746887966805</v>
      </c>
      <c r="N35" s="102">
        <v>1481</v>
      </c>
      <c r="O35" s="103">
        <v>6.7772170151405908E-2</v>
      </c>
      <c r="P35" s="109"/>
      <c r="Q35" s="101" t="s">
        <v>75</v>
      </c>
      <c r="R35" s="101" t="s">
        <v>75</v>
      </c>
      <c r="S35" s="105">
        <v>1146</v>
      </c>
      <c r="T35" s="105">
        <v>0</v>
      </c>
      <c r="U35" s="105">
        <v>0</v>
      </c>
      <c r="V35" s="105">
        <v>1146</v>
      </c>
      <c r="W35" s="105">
        <v>241</v>
      </c>
      <c r="X35" s="105">
        <v>1387</v>
      </c>
      <c r="Y35" s="101" t="s">
        <v>167</v>
      </c>
      <c r="Z35" s="101" t="s">
        <v>137</v>
      </c>
    </row>
    <row r="36" spans="1:26" x14ac:dyDescent="0.2">
      <c r="A36" s="108"/>
      <c r="B36" s="101" t="s">
        <v>168</v>
      </c>
      <c r="C36" s="101" t="s">
        <v>169</v>
      </c>
      <c r="D36" s="102">
        <v>576</v>
      </c>
      <c r="E36" s="103">
        <v>5.8823529411764705E-2</v>
      </c>
      <c r="F36" s="102">
        <v>0</v>
      </c>
      <c r="G36" s="103" t="s">
        <v>74</v>
      </c>
      <c r="H36" s="102">
        <v>0</v>
      </c>
      <c r="I36" s="103">
        <v>-1</v>
      </c>
      <c r="J36" s="102">
        <v>576</v>
      </c>
      <c r="K36" s="103">
        <v>5.6880733944954104E-2</v>
      </c>
      <c r="L36" s="102">
        <v>143</v>
      </c>
      <c r="M36" s="103">
        <v>0.22222222222222202</v>
      </c>
      <c r="N36" s="102">
        <v>719</v>
      </c>
      <c r="O36" s="103">
        <v>8.6102719033232605E-2</v>
      </c>
      <c r="P36" s="109"/>
      <c r="Q36" s="101" t="s">
        <v>75</v>
      </c>
      <c r="R36" s="101" t="s">
        <v>75</v>
      </c>
      <c r="S36" s="105">
        <v>544</v>
      </c>
      <c r="T36" s="105">
        <v>0</v>
      </c>
      <c r="U36" s="105">
        <v>1</v>
      </c>
      <c r="V36" s="105">
        <v>545</v>
      </c>
      <c r="W36" s="105">
        <v>117</v>
      </c>
      <c r="X36" s="105">
        <v>662</v>
      </c>
      <c r="Y36" s="101" t="s">
        <v>170</v>
      </c>
      <c r="Z36" s="101" t="s">
        <v>137</v>
      </c>
    </row>
    <row r="37" spans="1:26" x14ac:dyDescent="0.2">
      <c r="A37" s="108"/>
      <c r="B37" s="101" t="s">
        <v>171</v>
      </c>
      <c r="C37" s="101" t="s">
        <v>172</v>
      </c>
      <c r="D37" s="102">
        <v>1502</v>
      </c>
      <c r="E37" s="103">
        <v>5.1820728291316502E-2</v>
      </c>
      <c r="F37" s="102">
        <v>0</v>
      </c>
      <c r="G37" s="103" t="s">
        <v>74</v>
      </c>
      <c r="H37" s="102">
        <v>0</v>
      </c>
      <c r="I37" s="103" t="s">
        <v>74</v>
      </c>
      <c r="J37" s="102">
        <v>1502</v>
      </c>
      <c r="K37" s="103">
        <v>5.1820728291316502E-2</v>
      </c>
      <c r="L37" s="102">
        <v>364</v>
      </c>
      <c r="M37" s="103">
        <v>0.13043478260869598</v>
      </c>
      <c r="N37" s="102">
        <v>1866</v>
      </c>
      <c r="O37" s="103">
        <v>6.6285714285714295E-2</v>
      </c>
      <c r="P37" s="109"/>
      <c r="Q37" s="101" t="s">
        <v>75</v>
      </c>
      <c r="R37" s="101" t="s">
        <v>75</v>
      </c>
      <c r="S37" s="105">
        <v>1428</v>
      </c>
      <c r="T37" s="105">
        <v>0</v>
      </c>
      <c r="U37" s="105">
        <v>0</v>
      </c>
      <c r="V37" s="105">
        <v>1428</v>
      </c>
      <c r="W37" s="105">
        <v>322</v>
      </c>
      <c r="X37" s="105">
        <v>1750</v>
      </c>
      <c r="Y37" s="101" t="s">
        <v>173</v>
      </c>
      <c r="Z37" s="101" t="s">
        <v>137</v>
      </c>
    </row>
    <row r="38" spans="1:26" x14ac:dyDescent="0.2">
      <c r="A38" s="108"/>
      <c r="B38" s="101" t="s">
        <v>174</v>
      </c>
      <c r="C38" s="101" t="s">
        <v>175</v>
      </c>
      <c r="D38" s="102">
        <v>1428</v>
      </c>
      <c r="E38" s="103">
        <v>3.7037037037037E-2</v>
      </c>
      <c r="F38" s="102">
        <v>0</v>
      </c>
      <c r="G38" s="103" t="s">
        <v>74</v>
      </c>
      <c r="H38" s="102">
        <v>0</v>
      </c>
      <c r="I38" s="103" t="s">
        <v>74</v>
      </c>
      <c r="J38" s="102">
        <v>1428</v>
      </c>
      <c r="K38" s="103">
        <v>3.7037037037037E-2</v>
      </c>
      <c r="L38" s="102">
        <v>148</v>
      </c>
      <c r="M38" s="103">
        <v>0.203252032520325</v>
      </c>
      <c r="N38" s="102">
        <v>1576</v>
      </c>
      <c r="O38" s="103">
        <v>5.06666666666667E-2</v>
      </c>
      <c r="P38" s="109"/>
      <c r="Q38" s="101" t="s">
        <v>75</v>
      </c>
      <c r="R38" s="101" t="s">
        <v>75</v>
      </c>
      <c r="S38" s="105">
        <v>1377</v>
      </c>
      <c r="T38" s="105">
        <v>0</v>
      </c>
      <c r="U38" s="105">
        <v>0</v>
      </c>
      <c r="V38" s="105">
        <v>1377</v>
      </c>
      <c r="W38" s="105">
        <v>123</v>
      </c>
      <c r="X38" s="105">
        <v>1500</v>
      </c>
      <c r="Y38" s="101" t="s">
        <v>176</v>
      </c>
      <c r="Z38" s="101" t="s">
        <v>137</v>
      </c>
    </row>
    <row r="39" spans="1:26" x14ac:dyDescent="0.2">
      <c r="A39" s="108"/>
      <c r="B39" s="101" t="s">
        <v>177</v>
      </c>
      <c r="C39" s="101" t="s">
        <v>178</v>
      </c>
      <c r="D39" s="102">
        <v>726</v>
      </c>
      <c r="E39" s="103">
        <v>1.1142061281337001E-2</v>
      </c>
      <c r="F39" s="102">
        <v>0</v>
      </c>
      <c r="G39" s="103" t="s">
        <v>74</v>
      </c>
      <c r="H39" s="102">
        <v>0</v>
      </c>
      <c r="I39" s="103" t="s">
        <v>74</v>
      </c>
      <c r="J39" s="102">
        <v>726</v>
      </c>
      <c r="K39" s="103">
        <v>1.1142061281337001E-2</v>
      </c>
      <c r="L39" s="102">
        <v>48</v>
      </c>
      <c r="M39" s="103">
        <v>-0.5826086956521741</v>
      </c>
      <c r="N39" s="102">
        <v>774</v>
      </c>
      <c r="O39" s="103">
        <v>-7.0828331332532996E-2</v>
      </c>
      <c r="P39" s="109"/>
      <c r="Q39" s="101" t="s">
        <v>75</v>
      </c>
      <c r="R39" s="101" t="s">
        <v>75</v>
      </c>
      <c r="S39" s="105">
        <v>718</v>
      </c>
      <c r="T39" s="105">
        <v>0</v>
      </c>
      <c r="U39" s="105">
        <v>0</v>
      </c>
      <c r="V39" s="105">
        <v>718</v>
      </c>
      <c r="W39" s="105">
        <v>115</v>
      </c>
      <c r="X39" s="105">
        <v>833</v>
      </c>
      <c r="Y39" s="101" t="s">
        <v>179</v>
      </c>
      <c r="Z39" s="101" t="s">
        <v>137</v>
      </c>
    </row>
    <row r="40" spans="1:26" x14ac:dyDescent="0.2">
      <c r="A40" s="108"/>
      <c r="B40" s="101" t="s">
        <v>180</v>
      </c>
      <c r="C40" s="101" t="s">
        <v>181</v>
      </c>
      <c r="D40" s="102">
        <v>443</v>
      </c>
      <c r="E40" s="103">
        <v>1.6055045871559599E-2</v>
      </c>
      <c r="F40" s="102">
        <v>0</v>
      </c>
      <c r="G40" s="103" t="s">
        <v>74</v>
      </c>
      <c r="H40" s="102">
        <v>0</v>
      </c>
      <c r="I40" s="103" t="s">
        <v>74</v>
      </c>
      <c r="J40" s="102">
        <v>443</v>
      </c>
      <c r="K40" s="103">
        <v>1.6055045871559599E-2</v>
      </c>
      <c r="L40" s="102">
        <v>115</v>
      </c>
      <c r="M40" s="103">
        <v>-0.228187919463087</v>
      </c>
      <c r="N40" s="102">
        <v>558</v>
      </c>
      <c r="O40" s="103">
        <v>-4.6153846153846198E-2</v>
      </c>
      <c r="P40" s="109"/>
      <c r="Q40" s="101" t="s">
        <v>75</v>
      </c>
      <c r="R40" s="101" t="s">
        <v>75</v>
      </c>
      <c r="S40" s="105">
        <v>436</v>
      </c>
      <c r="T40" s="105">
        <v>0</v>
      </c>
      <c r="U40" s="105">
        <v>0</v>
      </c>
      <c r="V40" s="105">
        <v>436</v>
      </c>
      <c r="W40" s="105">
        <v>149</v>
      </c>
      <c r="X40" s="105">
        <v>585</v>
      </c>
      <c r="Y40" s="101" t="s">
        <v>182</v>
      </c>
      <c r="Z40" s="101" t="s">
        <v>137</v>
      </c>
    </row>
    <row r="41" spans="1:26" x14ac:dyDescent="0.2">
      <c r="A41" s="108"/>
      <c r="B41" s="101" t="s">
        <v>183</v>
      </c>
      <c r="C41" s="101" t="s">
        <v>184</v>
      </c>
      <c r="D41" s="102">
        <v>296</v>
      </c>
      <c r="E41" s="103">
        <v>-4.8231511254019296E-2</v>
      </c>
      <c r="F41" s="102">
        <v>8</v>
      </c>
      <c r="G41" s="103">
        <v>-0.65217391304347805</v>
      </c>
      <c r="H41" s="102">
        <v>0</v>
      </c>
      <c r="I41" s="103" t="s">
        <v>74</v>
      </c>
      <c r="J41" s="102">
        <v>304</v>
      </c>
      <c r="K41" s="103">
        <v>-8.9820359281437112E-2</v>
      </c>
      <c r="L41" s="102">
        <v>71</v>
      </c>
      <c r="M41" s="103">
        <v>-0.80056179775280911</v>
      </c>
      <c r="N41" s="102">
        <v>375</v>
      </c>
      <c r="O41" s="103">
        <v>-0.45652173913043498</v>
      </c>
      <c r="P41" s="109"/>
      <c r="Q41" s="101" t="s">
        <v>75</v>
      </c>
      <c r="R41" s="101" t="s">
        <v>75</v>
      </c>
      <c r="S41" s="105">
        <v>311</v>
      </c>
      <c r="T41" s="105">
        <v>23</v>
      </c>
      <c r="U41" s="105">
        <v>0</v>
      </c>
      <c r="V41" s="105">
        <v>334</v>
      </c>
      <c r="W41" s="105">
        <v>356</v>
      </c>
      <c r="X41" s="105">
        <v>690</v>
      </c>
      <c r="Y41" s="101" t="s">
        <v>185</v>
      </c>
      <c r="Z41" s="101" t="s">
        <v>137</v>
      </c>
    </row>
    <row r="42" spans="1:26" x14ac:dyDescent="0.2">
      <c r="A42" s="108"/>
      <c r="B42" s="101" t="s">
        <v>186</v>
      </c>
      <c r="C42" s="101" t="s">
        <v>187</v>
      </c>
      <c r="D42" s="102">
        <v>712</v>
      </c>
      <c r="E42" s="103">
        <v>-1.3850415512465401E-2</v>
      </c>
      <c r="F42" s="102">
        <v>0</v>
      </c>
      <c r="G42" s="103" t="s">
        <v>74</v>
      </c>
      <c r="H42" s="102">
        <v>0</v>
      </c>
      <c r="I42" s="103" t="s">
        <v>74</v>
      </c>
      <c r="J42" s="102">
        <v>712</v>
      </c>
      <c r="K42" s="103">
        <v>-1.3850415512465401E-2</v>
      </c>
      <c r="L42" s="102">
        <v>35</v>
      </c>
      <c r="M42" s="103">
        <v>-0.20454545454545503</v>
      </c>
      <c r="N42" s="102">
        <v>747</v>
      </c>
      <c r="O42" s="103">
        <v>-2.4804177545691902E-2</v>
      </c>
      <c r="P42" s="109"/>
      <c r="Q42" s="101" t="s">
        <v>75</v>
      </c>
      <c r="R42" s="101" t="s">
        <v>75</v>
      </c>
      <c r="S42" s="105">
        <v>722</v>
      </c>
      <c r="T42" s="105">
        <v>0</v>
      </c>
      <c r="U42" s="105">
        <v>0</v>
      </c>
      <c r="V42" s="105">
        <v>722</v>
      </c>
      <c r="W42" s="105">
        <v>44</v>
      </c>
      <c r="X42" s="105">
        <v>766</v>
      </c>
      <c r="Y42" s="101" t="s">
        <v>188</v>
      </c>
      <c r="Z42" s="101" t="s">
        <v>137</v>
      </c>
    </row>
    <row r="43" spans="1:26" x14ac:dyDescent="0.2">
      <c r="A43" s="108"/>
      <c r="B43" s="101" t="s">
        <v>189</v>
      </c>
      <c r="C43" s="101" t="s">
        <v>190</v>
      </c>
      <c r="D43" s="102">
        <v>298</v>
      </c>
      <c r="E43" s="103">
        <v>2.7586206896551703E-2</v>
      </c>
      <c r="F43" s="102">
        <v>0</v>
      </c>
      <c r="G43" s="103" t="s">
        <v>74</v>
      </c>
      <c r="H43" s="102">
        <v>0</v>
      </c>
      <c r="I43" s="103" t="s">
        <v>74</v>
      </c>
      <c r="J43" s="102">
        <v>298</v>
      </c>
      <c r="K43" s="103">
        <v>2.7586206896551703E-2</v>
      </c>
      <c r="L43" s="102">
        <v>30</v>
      </c>
      <c r="M43" s="103">
        <v>-0.34782608695652195</v>
      </c>
      <c r="N43" s="102">
        <v>328</v>
      </c>
      <c r="O43" s="103">
        <v>-2.3809523809523801E-2</v>
      </c>
      <c r="P43" s="109"/>
      <c r="Q43" s="101" t="s">
        <v>75</v>
      </c>
      <c r="R43" s="101" t="s">
        <v>75</v>
      </c>
      <c r="S43" s="105">
        <v>290</v>
      </c>
      <c r="T43" s="105">
        <v>0</v>
      </c>
      <c r="U43" s="105">
        <v>0</v>
      </c>
      <c r="V43" s="105">
        <v>290</v>
      </c>
      <c r="W43" s="105">
        <v>46</v>
      </c>
      <c r="X43" s="105">
        <v>336</v>
      </c>
      <c r="Y43" s="101" t="s">
        <v>191</v>
      </c>
      <c r="Z43" s="101" t="s">
        <v>137</v>
      </c>
    </row>
    <row r="44" spans="1:26" x14ac:dyDescent="0.2">
      <c r="A44" s="108"/>
      <c r="B44" s="101" t="s">
        <v>192</v>
      </c>
      <c r="C44" s="101" t="s">
        <v>193</v>
      </c>
      <c r="D44" s="102">
        <v>551</v>
      </c>
      <c r="E44" s="103">
        <v>-3.1634446397188001E-2</v>
      </c>
      <c r="F44" s="102">
        <v>0</v>
      </c>
      <c r="G44" s="103">
        <v>-1</v>
      </c>
      <c r="H44" s="102">
        <v>0</v>
      </c>
      <c r="I44" s="103" t="s">
        <v>74</v>
      </c>
      <c r="J44" s="102">
        <v>551</v>
      </c>
      <c r="K44" s="103">
        <v>-3.5026269702276701E-2</v>
      </c>
      <c r="L44" s="102">
        <v>118</v>
      </c>
      <c r="M44" s="103">
        <v>0.53246753246753198</v>
      </c>
      <c r="N44" s="102">
        <v>669</v>
      </c>
      <c r="O44" s="103">
        <v>3.2407407407407406E-2</v>
      </c>
      <c r="P44" s="109"/>
      <c r="Q44" s="101" t="s">
        <v>75</v>
      </c>
      <c r="R44" s="101" t="s">
        <v>75</v>
      </c>
      <c r="S44" s="105">
        <v>569</v>
      </c>
      <c r="T44" s="105">
        <v>2</v>
      </c>
      <c r="U44" s="105">
        <v>0</v>
      </c>
      <c r="V44" s="105">
        <v>571</v>
      </c>
      <c r="W44" s="105">
        <v>77</v>
      </c>
      <c r="X44" s="105">
        <v>648</v>
      </c>
      <c r="Y44" s="101" t="s">
        <v>194</v>
      </c>
      <c r="Z44" s="101" t="s">
        <v>137</v>
      </c>
    </row>
    <row r="45" spans="1:26" x14ac:dyDescent="0.2">
      <c r="A45" s="108"/>
      <c r="B45" s="101" t="s">
        <v>195</v>
      </c>
      <c r="C45" s="101" t="s">
        <v>196</v>
      </c>
      <c r="D45" s="102">
        <v>1388</v>
      </c>
      <c r="E45" s="103">
        <v>9.4545454545454499E-3</v>
      </c>
      <c r="F45" s="102">
        <v>0</v>
      </c>
      <c r="G45" s="103" t="s">
        <v>74</v>
      </c>
      <c r="H45" s="102">
        <v>0</v>
      </c>
      <c r="I45" s="103" t="s">
        <v>74</v>
      </c>
      <c r="J45" s="102">
        <v>1388</v>
      </c>
      <c r="K45" s="103">
        <v>9.4545454545454499E-3</v>
      </c>
      <c r="L45" s="102">
        <v>203</v>
      </c>
      <c r="M45" s="103">
        <v>0.12777777777777802</v>
      </c>
      <c r="N45" s="102">
        <v>1591</v>
      </c>
      <c r="O45" s="103">
        <v>2.31511254019293E-2</v>
      </c>
      <c r="P45" s="109"/>
      <c r="Q45" s="101" t="s">
        <v>75</v>
      </c>
      <c r="R45" s="101" t="s">
        <v>75</v>
      </c>
      <c r="S45" s="105">
        <v>1375</v>
      </c>
      <c r="T45" s="105">
        <v>0</v>
      </c>
      <c r="U45" s="105">
        <v>0</v>
      </c>
      <c r="V45" s="105">
        <v>1375</v>
      </c>
      <c r="W45" s="105">
        <v>180</v>
      </c>
      <c r="X45" s="105">
        <v>1555</v>
      </c>
      <c r="Y45" s="101" t="s">
        <v>197</v>
      </c>
      <c r="Z45" s="101" t="s">
        <v>137</v>
      </c>
    </row>
    <row r="46" spans="1:26" x14ac:dyDescent="0.2">
      <c r="A46" s="108"/>
      <c r="B46" s="101" t="s">
        <v>198</v>
      </c>
      <c r="C46" s="101" t="s">
        <v>199</v>
      </c>
      <c r="D46" s="102">
        <v>1270</v>
      </c>
      <c r="E46" s="103">
        <v>2.0900321543408401E-2</v>
      </c>
      <c r="F46" s="102">
        <v>1</v>
      </c>
      <c r="G46" s="103" t="s">
        <v>74</v>
      </c>
      <c r="H46" s="102">
        <v>0</v>
      </c>
      <c r="I46" s="103" t="s">
        <v>74</v>
      </c>
      <c r="J46" s="102">
        <v>1271</v>
      </c>
      <c r="K46" s="103">
        <v>2.1704180064308701E-2</v>
      </c>
      <c r="L46" s="102">
        <v>57</v>
      </c>
      <c r="M46" s="103">
        <v>-0.25</v>
      </c>
      <c r="N46" s="102">
        <v>1328</v>
      </c>
      <c r="O46" s="103">
        <v>6.0606060606060606E-3</v>
      </c>
      <c r="P46" s="109"/>
      <c r="Q46" s="101" t="s">
        <v>75</v>
      </c>
      <c r="R46" s="101" t="s">
        <v>75</v>
      </c>
      <c r="S46" s="105">
        <v>1244</v>
      </c>
      <c r="T46" s="105">
        <v>0</v>
      </c>
      <c r="U46" s="105">
        <v>0</v>
      </c>
      <c r="V46" s="105">
        <v>1244</v>
      </c>
      <c r="W46" s="105">
        <v>76</v>
      </c>
      <c r="X46" s="105">
        <v>1320</v>
      </c>
      <c r="Y46" s="101" t="s">
        <v>200</v>
      </c>
      <c r="Z46" s="101" t="s">
        <v>137</v>
      </c>
    </row>
    <row r="47" spans="1:26" x14ac:dyDescent="0.2">
      <c r="A47" s="108"/>
      <c r="B47" s="101" t="s">
        <v>201</v>
      </c>
      <c r="C47" s="101" t="s">
        <v>202</v>
      </c>
      <c r="D47" s="102">
        <v>1272</v>
      </c>
      <c r="E47" s="103">
        <v>-3.9154267815191901E-3</v>
      </c>
      <c r="F47" s="102">
        <v>0</v>
      </c>
      <c r="G47" s="103" t="s">
        <v>74</v>
      </c>
      <c r="H47" s="102">
        <v>0</v>
      </c>
      <c r="I47" s="103" t="s">
        <v>74</v>
      </c>
      <c r="J47" s="102">
        <v>1272</v>
      </c>
      <c r="K47" s="103">
        <v>-3.9154267815191901E-3</v>
      </c>
      <c r="L47" s="102">
        <v>247</v>
      </c>
      <c r="M47" s="103">
        <v>0.10267857142857099</v>
      </c>
      <c r="N47" s="102">
        <v>1519</v>
      </c>
      <c r="O47" s="103">
        <v>1.1992005329780101E-2</v>
      </c>
      <c r="P47" s="109"/>
      <c r="Q47" s="101" t="s">
        <v>75</v>
      </c>
      <c r="R47" s="101" t="s">
        <v>75</v>
      </c>
      <c r="S47" s="105">
        <v>1277</v>
      </c>
      <c r="T47" s="105">
        <v>0</v>
      </c>
      <c r="U47" s="105">
        <v>0</v>
      </c>
      <c r="V47" s="105">
        <v>1277</v>
      </c>
      <c r="W47" s="105">
        <v>224</v>
      </c>
      <c r="X47" s="105">
        <v>1501</v>
      </c>
      <c r="Y47" s="101" t="s">
        <v>203</v>
      </c>
      <c r="Z47" s="101" t="s">
        <v>137</v>
      </c>
    </row>
    <row r="48" spans="1:26" x14ac:dyDescent="0.2">
      <c r="A48" s="108"/>
      <c r="B48" s="101" t="s">
        <v>204</v>
      </c>
      <c r="C48" s="101" t="s">
        <v>205</v>
      </c>
      <c r="D48" s="102">
        <v>902</v>
      </c>
      <c r="E48" s="103">
        <v>-1.9565217391304301E-2</v>
      </c>
      <c r="F48" s="102">
        <v>0</v>
      </c>
      <c r="G48" s="103" t="s">
        <v>74</v>
      </c>
      <c r="H48" s="102">
        <v>0</v>
      </c>
      <c r="I48" s="103" t="s">
        <v>74</v>
      </c>
      <c r="J48" s="102">
        <v>902</v>
      </c>
      <c r="K48" s="103">
        <v>-1.9565217391304301E-2</v>
      </c>
      <c r="L48" s="102">
        <v>79</v>
      </c>
      <c r="M48" s="103">
        <v>0.234375</v>
      </c>
      <c r="N48" s="102">
        <v>981</v>
      </c>
      <c r="O48" s="103">
        <v>-3.0487804878048803E-3</v>
      </c>
      <c r="P48" s="109"/>
      <c r="Q48" s="101" t="s">
        <v>75</v>
      </c>
      <c r="R48" s="101" t="s">
        <v>75</v>
      </c>
      <c r="S48" s="105">
        <v>920</v>
      </c>
      <c r="T48" s="105">
        <v>0</v>
      </c>
      <c r="U48" s="105">
        <v>0</v>
      </c>
      <c r="V48" s="105">
        <v>920</v>
      </c>
      <c r="W48" s="105">
        <v>64</v>
      </c>
      <c r="X48" s="105">
        <v>984</v>
      </c>
      <c r="Y48" s="101" t="s">
        <v>206</v>
      </c>
      <c r="Z48" s="101" t="s">
        <v>137</v>
      </c>
    </row>
    <row r="49" spans="1:26" x14ac:dyDescent="0.2">
      <c r="A49" s="108"/>
      <c r="B49" s="101" t="s">
        <v>207</v>
      </c>
      <c r="C49" s="101" t="s">
        <v>208</v>
      </c>
      <c r="D49" s="102">
        <v>501</v>
      </c>
      <c r="E49" s="103">
        <v>3.9419087136929501E-2</v>
      </c>
      <c r="F49" s="102">
        <v>0</v>
      </c>
      <c r="G49" s="103" t="s">
        <v>74</v>
      </c>
      <c r="H49" s="102">
        <v>0</v>
      </c>
      <c r="I49" s="103" t="s">
        <v>74</v>
      </c>
      <c r="J49" s="102">
        <v>501</v>
      </c>
      <c r="K49" s="103">
        <v>3.9419087136929501E-2</v>
      </c>
      <c r="L49" s="102">
        <v>46</v>
      </c>
      <c r="M49" s="103">
        <v>0.24324324324324301</v>
      </c>
      <c r="N49" s="102">
        <v>547</v>
      </c>
      <c r="O49" s="103">
        <v>5.3949903660886304E-2</v>
      </c>
      <c r="P49" s="109"/>
      <c r="Q49" s="101" t="s">
        <v>75</v>
      </c>
      <c r="R49" s="101" t="s">
        <v>75</v>
      </c>
      <c r="S49" s="105">
        <v>482</v>
      </c>
      <c r="T49" s="105">
        <v>0</v>
      </c>
      <c r="U49" s="105">
        <v>0</v>
      </c>
      <c r="V49" s="105">
        <v>482</v>
      </c>
      <c r="W49" s="105">
        <v>37</v>
      </c>
      <c r="X49" s="105">
        <v>519</v>
      </c>
      <c r="Y49" s="101" t="s">
        <v>209</v>
      </c>
      <c r="Z49" s="101" t="s">
        <v>137</v>
      </c>
    </row>
    <row r="50" spans="1:26" x14ac:dyDescent="0.2">
      <c r="A50" s="108"/>
      <c r="B50" s="101" t="s">
        <v>210</v>
      </c>
      <c r="C50" s="101" t="s">
        <v>211</v>
      </c>
      <c r="D50" s="102">
        <v>1584</v>
      </c>
      <c r="E50" s="103">
        <v>-1.2610340479192901E-3</v>
      </c>
      <c r="F50" s="102">
        <v>0</v>
      </c>
      <c r="G50" s="103" t="s">
        <v>74</v>
      </c>
      <c r="H50" s="102">
        <v>0</v>
      </c>
      <c r="I50" s="103" t="s">
        <v>74</v>
      </c>
      <c r="J50" s="102">
        <v>1584</v>
      </c>
      <c r="K50" s="103">
        <v>-1.2610340479192901E-3</v>
      </c>
      <c r="L50" s="102">
        <v>145</v>
      </c>
      <c r="M50" s="103">
        <v>0.59340659340659307</v>
      </c>
      <c r="N50" s="102">
        <v>1729</v>
      </c>
      <c r="O50" s="103">
        <v>3.1007751937984503E-2</v>
      </c>
      <c r="P50" s="109"/>
      <c r="Q50" s="101" t="s">
        <v>75</v>
      </c>
      <c r="R50" s="101" t="s">
        <v>75</v>
      </c>
      <c r="S50" s="105">
        <v>1586</v>
      </c>
      <c r="T50" s="105">
        <v>0</v>
      </c>
      <c r="U50" s="105">
        <v>0</v>
      </c>
      <c r="V50" s="105">
        <v>1586</v>
      </c>
      <c r="W50" s="105">
        <v>91</v>
      </c>
      <c r="X50" s="105">
        <v>1677</v>
      </c>
      <c r="Y50" s="101" t="s">
        <v>212</v>
      </c>
      <c r="Z50" s="101" t="s">
        <v>137</v>
      </c>
    </row>
    <row r="51" spans="1:26" x14ac:dyDescent="0.2">
      <c r="A51" s="108"/>
      <c r="B51" s="101" t="s">
        <v>213</v>
      </c>
      <c r="C51" s="101" t="s">
        <v>214</v>
      </c>
      <c r="D51" s="102">
        <v>556</v>
      </c>
      <c r="E51" s="103">
        <v>2.0183486238532101E-2</v>
      </c>
      <c r="F51" s="102">
        <v>0</v>
      </c>
      <c r="G51" s="103" t="s">
        <v>74</v>
      </c>
      <c r="H51" s="102">
        <v>0</v>
      </c>
      <c r="I51" s="103" t="s">
        <v>74</v>
      </c>
      <c r="J51" s="102">
        <v>556</v>
      </c>
      <c r="K51" s="103">
        <v>2.0183486238532101E-2</v>
      </c>
      <c r="L51" s="102">
        <v>41</v>
      </c>
      <c r="M51" s="103">
        <v>0.28125</v>
      </c>
      <c r="N51" s="102">
        <v>597</v>
      </c>
      <c r="O51" s="103">
        <v>3.4662045060658599E-2</v>
      </c>
      <c r="P51" s="109"/>
      <c r="Q51" s="101" t="s">
        <v>75</v>
      </c>
      <c r="R51" s="101" t="s">
        <v>75</v>
      </c>
      <c r="S51" s="105">
        <v>545</v>
      </c>
      <c r="T51" s="105">
        <v>0</v>
      </c>
      <c r="U51" s="105">
        <v>0</v>
      </c>
      <c r="V51" s="105">
        <v>545</v>
      </c>
      <c r="W51" s="105">
        <v>32</v>
      </c>
      <c r="X51" s="105">
        <v>577</v>
      </c>
      <c r="Y51" s="101" t="s">
        <v>215</v>
      </c>
      <c r="Z51" s="101" t="s">
        <v>137</v>
      </c>
    </row>
    <row r="52" spans="1:26" x14ac:dyDescent="0.2">
      <c r="A52" s="108"/>
      <c r="B52" s="101" t="s">
        <v>216</v>
      </c>
      <c r="C52" s="101" t="s">
        <v>217</v>
      </c>
      <c r="D52" s="102">
        <v>272</v>
      </c>
      <c r="E52" s="103">
        <v>-4.5614035087719294E-2</v>
      </c>
      <c r="F52" s="102">
        <v>0</v>
      </c>
      <c r="G52" s="103" t="s">
        <v>74</v>
      </c>
      <c r="H52" s="102">
        <v>0</v>
      </c>
      <c r="I52" s="103" t="s">
        <v>74</v>
      </c>
      <c r="J52" s="102">
        <v>272</v>
      </c>
      <c r="K52" s="103">
        <v>-4.5614035087719294E-2</v>
      </c>
      <c r="L52" s="102">
        <v>18</v>
      </c>
      <c r="M52" s="103">
        <v>2</v>
      </c>
      <c r="N52" s="102">
        <v>290</v>
      </c>
      <c r="O52" s="103">
        <v>-3.4364261168384905E-3</v>
      </c>
      <c r="P52" s="109"/>
      <c r="Q52" s="101" t="s">
        <v>75</v>
      </c>
      <c r="R52" s="101" t="s">
        <v>75</v>
      </c>
      <c r="S52" s="105">
        <v>285</v>
      </c>
      <c r="T52" s="105">
        <v>0</v>
      </c>
      <c r="U52" s="105">
        <v>0</v>
      </c>
      <c r="V52" s="105">
        <v>285</v>
      </c>
      <c r="W52" s="105">
        <v>6</v>
      </c>
      <c r="X52" s="105">
        <v>291</v>
      </c>
      <c r="Y52" s="101" t="s">
        <v>218</v>
      </c>
      <c r="Z52" s="101" t="s">
        <v>137</v>
      </c>
    </row>
    <row r="53" spans="1:26" x14ac:dyDescent="0.2">
      <c r="A53" s="110"/>
      <c r="B53" s="101" t="s">
        <v>219</v>
      </c>
      <c r="C53" s="101" t="s">
        <v>220</v>
      </c>
      <c r="D53" s="102">
        <v>1133</v>
      </c>
      <c r="E53" s="103">
        <v>-7.05496308449549E-2</v>
      </c>
      <c r="F53" s="102">
        <v>0</v>
      </c>
      <c r="G53" s="103" t="s">
        <v>74</v>
      </c>
      <c r="H53" s="102">
        <v>0</v>
      </c>
      <c r="I53" s="103" t="s">
        <v>74</v>
      </c>
      <c r="J53" s="102">
        <v>1133</v>
      </c>
      <c r="K53" s="103">
        <v>-7.05496308449549E-2</v>
      </c>
      <c r="L53" s="102">
        <v>154</v>
      </c>
      <c r="M53" s="103">
        <v>-0.51111111111111096</v>
      </c>
      <c r="N53" s="102">
        <v>1287</v>
      </c>
      <c r="O53" s="103">
        <v>-0.161016949152542</v>
      </c>
      <c r="P53" s="109"/>
      <c r="Q53" s="101" t="s">
        <v>75</v>
      </c>
      <c r="R53" s="101" t="s">
        <v>75</v>
      </c>
      <c r="S53" s="105">
        <v>1219</v>
      </c>
      <c r="T53" s="105">
        <v>0</v>
      </c>
      <c r="U53" s="105">
        <v>0</v>
      </c>
      <c r="V53" s="105">
        <v>1219</v>
      </c>
      <c r="W53" s="105">
        <v>315</v>
      </c>
      <c r="X53" s="105">
        <v>1534</v>
      </c>
      <c r="Y53" s="101" t="s">
        <v>221</v>
      </c>
      <c r="Z53" s="101" t="s">
        <v>137</v>
      </c>
    </row>
    <row r="54" spans="1:26" x14ac:dyDescent="0.2">
      <c r="A54" s="111" t="s">
        <v>89</v>
      </c>
      <c r="B54" s="111"/>
      <c r="C54" s="111"/>
      <c r="D54" s="112">
        <v>25597</v>
      </c>
      <c r="E54" s="113">
        <v>5.4994696939937903E-3</v>
      </c>
      <c r="F54" s="112">
        <v>31</v>
      </c>
      <c r="G54" s="113">
        <v>-0.38</v>
      </c>
      <c r="H54" s="112">
        <v>1532</v>
      </c>
      <c r="I54" s="113">
        <v>0.25573770491803299</v>
      </c>
      <c r="J54" s="112">
        <v>27160</v>
      </c>
      <c r="K54" s="113">
        <v>1.6200845586859702E-2</v>
      </c>
      <c r="L54" s="112">
        <v>4562</v>
      </c>
      <c r="M54" s="113">
        <v>-5.9187461332233501E-2</v>
      </c>
      <c r="N54" s="112">
        <v>31722</v>
      </c>
      <c r="O54" s="113">
        <v>4.6237648847225693E-3</v>
      </c>
      <c r="P54" s="114"/>
      <c r="Q54" s="115"/>
      <c r="R54" s="115"/>
      <c r="S54" s="116">
        <v>25457</v>
      </c>
      <c r="T54" s="116">
        <v>50</v>
      </c>
      <c r="U54" s="116">
        <v>1220</v>
      </c>
      <c r="V54" s="116">
        <v>26727</v>
      </c>
      <c r="W54" s="116">
        <v>4849</v>
      </c>
      <c r="X54" s="116">
        <v>31576</v>
      </c>
      <c r="Y54" s="115"/>
      <c r="Z54" s="115"/>
    </row>
    <row r="55" spans="1:26" s="124" customFormat="1" ht="22.5" x14ac:dyDescent="0.2">
      <c r="A55" s="117" t="s">
        <v>222</v>
      </c>
      <c r="B55" s="118"/>
      <c r="C55" s="118"/>
      <c r="D55" s="120">
        <f>D54+D24+D14</f>
        <v>58567</v>
      </c>
      <c r="E55" s="121">
        <f>((D54+D24+D14)-(S54+S24+S14))/(S54+S24+S14)</f>
        <v>2.3909961914846378E-4</v>
      </c>
      <c r="F55" s="120">
        <f>F54+F24+F14</f>
        <v>2597</v>
      </c>
      <c r="G55" s="121">
        <f>((F54+F24+F14)-(T54+T24+T14))/(T54+T24+T14)</f>
        <v>-0.17581720088860678</v>
      </c>
      <c r="H55" s="120">
        <f>H54+H24+H14</f>
        <v>2396</v>
      </c>
      <c r="I55" s="121">
        <f>((H54+H24+H14)-(U54+U24+U14))/(U54+U24+U14)</f>
        <v>-0.10730253353204174</v>
      </c>
      <c r="J55" s="120">
        <f>J54+J24+J14</f>
        <v>63560</v>
      </c>
      <c r="K55" s="121">
        <f>((J54+J24+J14)-(V54+V24+V14))/(V54+V24+V14)</f>
        <v>-1.2859539044542461E-2</v>
      </c>
      <c r="L55" s="120">
        <f>L54+L24+L14</f>
        <v>13610</v>
      </c>
      <c r="M55" s="121">
        <f>((L54+L24+L14)-(W54+W24+W14))/(W54+W24+W14)</f>
        <v>7.0052677097256072E-2</v>
      </c>
      <c r="N55" s="120">
        <f>N54+N24+N14</f>
        <v>77170</v>
      </c>
      <c r="O55" s="121">
        <f>((N54+N24+N14)-(X54+X24+X14))/(X54+X24+X14)</f>
        <v>8.1704644195728011E-4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223</v>
      </c>
      <c r="B56" s="118"/>
      <c r="C56" s="118"/>
      <c r="D56" s="120">
        <f>D54+D24+D14+D9</f>
        <v>89504</v>
      </c>
      <c r="E56" s="121">
        <f>((D54+D24+D14+D9)-(S54+S24+S14+S9))/(S54+S24+S14+S9)</f>
        <v>-9.297795094306208E-3</v>
      </c>
      <c r="F56" s="120">
        <f>F54+F24+F14+F9</f>
        <v>12952</v>
      </c>
      <c r="G56" s="121">
        <f>((F54+F24+F14+F9)-(T54+T24+T14+T9))/(T54+T24+T14+T9)</f>
        <v>-0.10829604130808949</v>
      </c>
      <c r="H56" s="120">
        <f>H54+H24+H14+H9</f>
        <v>9289</v>
      </c>
      <c r="I56" s="121">
        <f>((H54+H24+H14+H9)-(U54+U24+U14+U9))/(U54+U24+U14+U9)</f>
        <v>-0.15677196804647786</v>
      </c>
      <c r="J56" s="120">
        <f>J54+J24+J14+J9</f>
        <v>111745</v>
      </c>
      <c r="K56" s="121">
        <f>((J54+J24+J14+J9)-(V54+V24+V14+V9))/(V54+V24+V14+V9)</f>
        <v>-3.5725072269922768E-2</v>
      </c>
      <c r="L56" s="120">
        <f>L54+L24+L14+L9</f>
        <v>19380</v>
      </c>
      <c r="M56" s="121">
        <f>((L54+L24+L14+L9)-(W54+W24+W14+W9))/(W54+W24+W14+W9)</f>
        <v>8.2077051926298161E-2</v>
      </c>
      <c r="N56" s="120">
        <f>N54+N24+N14+N9</f>
        <v>131125</v>
      </c>
      <c r="O56" s="121">
        <f>((N54+N24+N14+N9)-(X54+X24+X14+X9))/(X54+X24+X14+X9)</f>
        <v>-1.9955902686946449E-2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224</v>
      </c>
      <c r="B57" s="118"/>
      <c r="C57" s="118"/>
      <c r="D57" s="120">
        <f>D54+D24+D14+D9+D5</f>
        <v>117415</v>
      </c>
      <c r="E57" s="121">
        <f>((D54+D24+D14+D9+D5)-(S54+S24+S14+S9+S5))/(S54+S24+S14+S9+S5)</f>
        <v>-2.3959829052567186E-3</v>
      </c>
      <c r="F57" s="120">
        <f>F54+F24+F14+F9+F5</f>
        <v>39183</v>
      </c>
      <c r="G57" s="121">
        <f>((F54+F24+F14+F9+F5)-(T54+T24+T14+T9+T5))/(T54+T24+T14+T9+T5)</f>
        <v>-2.0082028710048518E-2</v>
      </c>
      <c r="H57" s="120">
        <f>H54+H24+H14+H9+H5</f>
        <v>9289</v>
      </c>
      <c r="I57" s="121">
        <f>((H54+H24+H14+H9+H5)-(U54+U24+U14+U9+U5))/(U54+U24+U14+U9+U5)</f>
        <v>-0.15677196804647786</v>
      </c>
      <c r="J57" s="120">
        <f>J54+J24+J14+J9+J5</f>
        <v>165887</v>
      </c>
      <c r="K57" s="121">
        <f>((J54+J24+J14+J9+J5)-(V54+V24+V14+V9+V5))/(V54+V24+V14+V9+V5)</f>
        <v>-1.6668741367761516E-2</v>
      </c>
      <c r="L57" s="120">
        <f>L54+L24+L14+L9+L5</f>
        <v>21539</v>
      </c>
      <c r="M57" s="121">
        <f>((L54+L24+L14+L9+L5)-(W54+W24+W14+W9+W5))/(W54+W24+W14+W9+W5)</f>
        <v>8.6730575176589303E-2</v>
      </c>
      <c r="N57" s="120">
        <f>N54+N24+N14+N9+N5</f>
        <v>187426</v>
      </c>
      <c r="O57" s="121">
        <f>((N54+N24+N14+N9+N5)-(X54+X24+X14+X9+X5))/(X54+X24+X14+X9+X5)</f>
        <v>-5.7978240920013371E-3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225</v>
      </c>
      <c r="B58" s="101" t="s">
        <v>226</v>
      </c>
      <c r="C58" s="101" t="s">
        <v>227</v>
      </c>
      <c r="D58" s="102">
        <v>12</v>
      </c>
      <c r="E58" s="103">
        <v>-0.65714285714285703</v>
      </c>
      <c r="F58" s="102">
        <v>2342</v>
      </c>
      <c r="G58" s="103">
        <v>-2.3352793994995801E-2</v>
      </c>
      <c r="H58" s="102">
        <v>0</v>
      </c>
      <c r="I58" s="103" t="s">
        <v>74</v>
      </c>
      <c r="J58" s="102">
        <v>2354</v>
      </c>
      <c r="K58" s="103">
        <v>-3.2470201397451701E-2</v>
      </c>
      <c r="L58" s="102">
        <v>855</v>
      </c>
      <c r="M58" s="103">
        <v>3.5211267605633799E-3</v>
      </c>
      <c r="N58" s="102">
        <v>3209</v>
      </c>
      <c r="O58" s="103">
        <v>-2.31354642313546E-2</v>
      </c>
      <c r="P58" s="107">
        <v>6</v>
      </c>
      <c r="Q58" s="101" t="s">
        <v>76</v>
      </c>
      <c r="R58" s="101" t="s">
        <v>76</v>
      </c>
      <c r="S58" s="105">
        <v>35</v>
      </c>
      <c r="T58" s="105">
        <v>2398</v>
      </c>
      <c r="U58" s="105">
        <v>0</v>
      </c>
      <c r="V58" s="105">
        <v>2433</v>
      </c>
      <c r="W58" s="105">
        <v>852</v>
      </c>
      <c r="X58" s="105">
        <v>3285</v>
      </c>
      <c r="Y58" s="101" t="s">
        <v>228</v>
      </c>
      <c r="Z58" s="101" t="s">
        <v>229</v>
      </c>
    </row>
    <row r="59" spans="1:26" x14ac:dyDescent="0.2">
      <c r="A59" s="108"/>
      <c r="B59" s="101" t="s">
        <v>230</v>
      </c>
      <c r="C59" s="101" t="s">
        <v>231</v>
      </c>
      <c r="D59" s="102">
        <v>105</v>
      </c>
      <c r="E59" s="103">
        <v>-0.58823529411764697</v>
      </c>
      <c r="F59" s="102">
        <v>1</v>
      </c>
      <c r="G59" s="103" t="s">
        <v>74</v>
      </c>
      <c r="H59" s="102">
        <v>0</v>
      </c>
      <c r="I59" s="103" t="s">
        <v>74</v>
      </c>
      <c r="J59" s="102">
        <v>106</v>
      </c>
      <c r="K59" s="103">
        <v>-0.584313725490196</v>
      </c>
      <c r="L59" s="102">
        <v>764</v>
      </c>
      <c r="M59" s="103">
        <v>-0.28797763280521899</v>
      </c>
      <c r="N59" s="102">
        <v>870</v>
      </c>
      <c r="O59" s="103">
        <v>-0.344879518072289</v>
      </c>
      <c r="P59" s="109"/>
      <c r="Q59" s="101" t="s">
        <v>76</v>
      </c>
      <c r="R59" s="101" t="s">
        <v>76</v>
      </c>
      <c r="S59" s="105">
        <v>255</v>
      </c>
      <c r="T59" s="105">
        <v>0</v>
      </c>
      <c r="U59" s="105">
        <v>0</v>
      </c>
      <c r="V59" s="105">
        <v>255</v>
      </c>
      <c r="W59" s="105">
        <v>1073</v>
      </c>
      <c r="X59" s="105">
        <v>1328</v>
      </c>
      <c r="Y59" s="101" t="s">
        <v>232</v>
      </c>
      <c r="Z59" s="101" t="s">
        <v>229</v>
      </c>
    </row>
    <row r="60" spans="1:26" x14ac:dyDescent="0.2">
      <c r="A60" s="108"/>
      <c r="B60" s="101" t="s">
        <v>233</v>
      </c>
      <c r="C60" s="101" t="s">
        <v>234</v>
      </c>
      <c r="D60" s="102">
        <v>2180</v>
      </c>
      <c r="E60" s="103">
        <v>-0.16730328495034399</v>
      </c>
      <c r="F60" s="102">
        <v>2084</v>
      </c>
      <c r="G60" s="103">
        <v>-0.149040424663128</v>
      </c>
      <c r="H60" s="102">
        <v>0</v>
      </c>
      <c r="I60" s="103" t="s">
        <v>74</v>
      </c>
      <c r="J60" s="102">
        <v>4264</v>
      </c>
      <c r="K60" s="103">
        <v>-0.15847641602526102</v>
      </c>
      <c r="L60" s="102">
        <v>3443</v>
      </c>
      <c r="M60" s="103">
        <v>-7.17174440550013E-2</v>
      </c>
      <c r="N60" s="102">
        <v>7707</v>
      </c>
      <c r="O60" s="103">
        <v>-0.12180948040109399</v>
      </c>
      <c r="P60" s="109"/>
      <c r="Q60" s="101" t="s">
        <v>76</v>
      </c>
      <c r="R60" s="101" t="s">
        <v>76</v>
      </c>
      <c r="S60" s="105">
        <v>2618</v>
      </c>
      <c r="T60" s="105">
        <v>2449</v>
      </c>
      <c r="U60" s="105">
        <v>0</v>
      </c>
      <c r="V60" s="105">
        <v>5067</v>
      </c>
      <c r="W60" s="105">
        <v>3709</v>
      </c>
      <c r="X60" s="105">
        <v>8776</v>
      </c>
      <c r="Y60" s="101" t="s">
        <v>235</v>
      </c>
      <c r="Z60" s="101" t="s">
        <v>229</v>
      </c>
    </row>
    <row r="61" spans="1:26" x14ac:dyDescent="0.2">
      <c r="A61" s="108"/>
      <c r="B61" s="101" t="s">
        <v>236</v>
      </c>
      <c r="C61" s="101" t="s">
        <v>237</v>
      </c>
      <c r="D61" s="102">
        <v>0</v>
      </c>
      <c r="E61" s="103">
        <v>-1</v>
      </c>
      <c r="F61" s="102">
        <v>0</v>
      </c>
      <c r="G61" s="103" t="s">
        <v>74</v>
      </c>
      <c r="H61" s="102">
        <v>0</v>
      </c>
      <c r="I61" s="103" t="s">
        <v>74</v>
      </c>
      <c r="J61" s="102">
        <v>0</v>
      </c>
      <c r="K61" s="103">
        <v>-1</v>
      </c>
      <c r="L61" s="102">
        <v>61</v>
      </c>
      <c r="M61" s="103">
        <v>-0.93996062992126006</v>
      </c>
      <c r="N61" s="102">
        <v>61</v>
      </c>
      <c r="O61" s="103">
        <v>-0.95289575289575301</v>
      </c>
      <c r="P61" s="109"/>
      <c r="Q61" s="101" t="s">
        <v>76</v>
      </c>
      <c r="R61" s="101" t="s">
        <v>76</v>
      </c>
      <c r="S61" s="105">
        <v>279</v>
      </c>
      <c r="T61" s="105">
        <v>0</v>
      </c>
      <c r="U61" s="105">
        <v>0</v>
      </c>
      <c r="V61" s="105">
        <v>279</v>
      </c>
      <c r="W61" s="105">
        <v>1016</v>
      </c>
      <c r="X61" s="105">
        <v>1295</v>
      </c>
      <c r="Y61" s="101" t="s">
        <v>238</v>
      </c>
      <c r="Z61" s="101" t="s">
        <v>229</v>
      </c>
    </row>
    <row r="62" spans="1:26" x14ac:dyDescent="0.2">
      <c r="A62" s="108"/>
      <c r="B62" s="101" t="s">
        <v>239</v>
      </c>
      <c r="C62" s="101" t="s">
        <v>240</v>
      </c>
      <c r="D62" s="102">
        <v>394</v>
      </c>
      <c r="E62" s="103">
        <v>-2.4752475247524802E-2</v>
      </c>
      <c r="F62" s="102">
        <v>0</v>
      </c>
      <c r="G62" s="103">
        <v>-1</v>
      </c>
      <c r="H62" s="102">
        <v>0</v>
      </c>
      <c r="I62" s="103" t="s">
        <v>74</v>
      </c>
      <c r="J62" s="102">
        <v>394</v>
      </c>
      <c r="K62" s="103">
        <v>-2.95566502463054E-2</v>
      </c>
      <c r="L62" s="102">
        <v>488</v>
      </c>
      <c r="M62" s="103">
        <v>0.32970027247956402</v>
      </c>
      <c r="N62" s="102">
        <v>882</v>
      </c>
      <c r="O62" s="103">
        <v>0.14100905562742599</v>
      </c>
      <c r="P62" s="109"/>
      <c r="Q62" s="101" t="s">
        <v>76</v>
      </c>
      <c r="R62" s="101" t="s">
        <v>76</v>
      </c>
      <c r="S62" s="105">
        <v>404</v>
      </c>
      <c r="T62" s="105">
        <v>2</v>
      </c>
      <c r="U62" s="105">
        <v>0</v>
      </c>
      <c r="V62" s="105">
        <v>406</v>
      </c>
      <c r="W62" s="105">
        <v>367</v>
      </c>
      <c r="X62" s="105">
        <v>773</v>
      </c>
      <c r="Y62" s="101" t="s">
        <v>241</v>
      </c>
      <c r="Z62" s="101" t="s">
        <v>229</v>
      </c>
    </row>
    <row r="63" spans="1:26" x14ac:dyDescent="0.2">
      <c r="A63" s="110"/>
      <c r="B63" s="101" t="s">
        <v>242</v>
      </c>
      <c r="C63" s="101" t="s">
        <v>243</v>
      </c>
      <c r="D63" s="102">
        <v>152</v>
      </c>
      <c r="E63" s="103">
        <v>-0.30275229357798195</v>
      </c>
      <c r="F63" s="102">
        <v>11</v>
      </c>
      <c r="G63" s="103">
        <v>-0.68571428571428605</v>
      </c>
      <c r="H63" s="102">
        <v>0</v>
      </c>
      <c r="I63" s="103">
        <v>-1</v>
      </c>
      <c r="J63" s="102">
        <v>163</v>
      </c>
      <c r="K63" s="103">
        <v>-0.36575875486381298</v>
      </c>
      <c r="L63" s="102">
        <v>148</v>
      </c>
      <c r="M63" s="103">
        <v>-0.13450292397660799</v>
      </c>
      <c r="N63" s="102">
        <v>311</v>
      </c>
      <c r="O63" s="103">
        <v>-0.27336448598130803</v>
      </c>
      <c r="P63" s="109"/>
      <c r="Q63" s="101" t="s">
        <v>76</v>
      </c>
      <c r="R63" s="101" t="s">
        <v>76</v>
      </c>
      <c r="S63" s="105">
        <v>218</v>
      </c>
      <c r="T63" s="105">
        <v>35</v>
      </c>
      <c r="U63" s="105">
        <v>4</v>
      </c>
      <c r="V63" s="105">
        <v>257</v>
      </c>
      <c r="W63" s="105">
        <v>171</v>
      </c>
      <c r="X63" s="105">
        <v>428</v>
      </c>
      <c r="Y63" s="101" t="s">
        <v>244</v>
      </c>
      <c r="Z63" s="101" t="s">
        <v>229</v>
      </c>
    </row>
    <row r="64" spans="1:26" x14ac:dyDescent="0.2">
      <c r="A64" s="111" t="s">
        <v>89</v>
      </c>
      <c r="B64" s="111"/>
      <c r="C64" s="111"/>
      <c r="D64" s="112">
        <v>2843</v>
      </c>
      <c r="E64" s="113">
        <v>-0.253609871357312</v>
      </c>
      <c r="F64" s="112">
        <v>4438</v>
      </c>
      <c r="G64" s="113">
        <v>-9.1318591318591311E-2</v>
      </c>
      <c r="H64" s="112">
        <v>0</v>
      </c>
      <c r="I64" s="113">
        <v>-1</v>
      </c>
      <c r="J64" s="112">
        <v>7281</v>
      </c>
      <c r="K64" s="113">
        <v>-0.16281476371162498</v>
      </c>
      <c r="L64" s="112">
        <v>5759</v>
      </c>
      <c r="M64" s="113">
        <v>-0.19880356149137499</v>
      </c>
      <c r="N64" s="112">
        <v>13040</v>
      </c>
      <c r="O64" s="113">
        <v>-0.17909977966635202</v>
      </c>
      <c r="P64" s="114"/>
      <c r="Q64" s="115"/>
      <c r="R64" s="115"/>
      <c r="S64" s="116">
        <v>3809</v>
      </c>
      <c r="T64" s="116">
        <v>4884</v>
      </c>
      <c r="U64" s="116">
        <v>4</v>
      </c>
      <c r="V64" s="116">
        <v>8697</v>
      </c>
      <c r="W64" s="116">
        <v>7188</v>
      </c>
      <c r="X64" s="116">
        <v>15885</v>
      </c>
      <c r="Y64" s="115"/>
      <c r="Z64" s="115"/>
    </row>
    <row r="65" spans="1:26" x14ac:dyDescent="0.2">
      <c r="A65" s="111" t="s">
        <v>245</v>
      </c>
      <c r="B65" s="111"/>
      <c r="C65" s="111"/>
      <c r="D65" s="112">
        <v>120258</v>
      </c>
      <c r="E65" s="113">
        <v>-1.0271097723569199E-2</v>
      </c>
      <c r="F65" s="112">
        <v>43621</v>
      </c>
      <c r="G65" s="113">
        <v>-2.78359705816804E-2</v>
      </c>
      <c r="H65" s="112">
        <v>9289</v>
      </c>
      <c r="I65" s="113">
        <v>-0.15707803992740502</v>
      </c>
      <c r="J65" s="112">
        <v>173168</v>
      </c>
      <c r="K65" s="113">
        <v>-2.3833682833885799E-2</v>
      </c>
      <c r="L65" s="112">
        <v>27298</v>
      </c>
      <c r="M65" s="113">
        <v>1.0737559241706201E-2</v>
      </c>
      <c r="N65" s="112">
        <v>200466</v>
      </c>
      <c r="O65" s="113">
        <v>-1.9265767793193899E-2</v>
      </c>
      <c r="P65" s="125"/>
      <c r="Q65" s="115"/>
      <c r="R65" s="115"/>
      <c r="S65" s="116">
        <v>121506</v>
      </c>
      <c r="T65" s="116">
        <v>44870</v>
      </c>
      <c r="U65" s="116">
        <v>11020</v>
      </c>
      <c r="V65" s="116">
        <v>177396</v>
      </c>
      <c r="W65" s="116">
        <v>27008</v>
      </c>
      <c r="X65" s="116">
        <v>204404</v>
      </c>
      <c r="Y65" s="115"/>
      <c r="Z65" s="115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4.5.2016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2467880</v>
      </c>
      <c r="C7" s="72">
        <f>Hovedtall!$C$7</f>
        <v>2516763</v>
      </c>
      <c r="D7" s="46">
        <f>(B7-C7)/C7</f>
        <v>-1.942296513418228E-2</v>
      </c>
      <c r="E7" s="45"/>
      <c r="F7" s="71">
        <f>Hovedtall!$F$7</f>
        <v>6969983</v>
      </c>
      <c r="G7" s="72">
        <f>Hovedtall!$G$7</f>
        <v>6805499</v>
      </c>
      <c r="H7" s="46">
        <f>(F7-G7)/G7</f>
        <v>2.4169278402656438E-2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1548931</v>
      </c>
      <c r="C8" s="17">
        <f>SUM(C9:C10)</f>
        <v>1454381</v>
      </c>
      <c r="D8" s="34">
        <f>(B8-C8)/C8</f>
        <v>6.5010475246857602E-2</v>
      </c>
      <c r="E8" s="45"/>
      <c r="F8" s="16">
        <f>SUM(F9:F10)</f>
        <v>4072171</v>
      </c>
      <c r="G8" s="17">
        <f>SUM(G9:G10)</f>
        <v>3904977</v>
      </c>
      <c r="H8" s="34">
        <f>(F8-G8)/G8</f>
        <v>4.2815617095824127E-2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1447346</v>
      </c>
      <c r="C9" s="74">
        <f>Hovedtall!$C$9</f>
        <v>1348273</v>
      </c>
      <c r="D9" s="18">
        <f>(B9-C9)/C9</f>
        <v>7.3481409180484958E-2</v>
      </c>
      <c r="E9" s="45"/>
      <c r="F9" s="73">
        <f>Hovedtall!$F$9</f>
        <v>3764417</v>
      </c>
      <c r="G9" s="74">
        <f>Hovedtall!$G$9</f>
        <v>3598206</v>
      </c>
      <c r="H9" s="18">
        <f>(F9-G9)/G9</f>
        <v>4.6192741605122108E-2</v>
      </c>
      <c r="J9" s="41"/>
    </row>
    <row r="10" spans="1:17" ht="15" customHeight="1" x14ac:dyDescent="0.25">
      <c r="A10" s="90" t="s">
        <v>35</v>
      </c>
      <c r="B10" s="73">
        <f>Hovedtall!$B$10</f>
        <v>101585</v>
      </c>
      <c r="C10" s="74">
        <f>Hovedtall!$C$10</f>
        <v>106108</v>
      </c>
      <c r="D10" s="18">
        <f>(B10-C10)/C10</f>
        <v>-4.2626380668752593E-2</v>
      </c>
      <c r="E10" s="45"/>
      <c r="F10" s="73">
        <f>Hovedtall!$F$10</f>
        <v>307754</v>
      </c>
      <c r="G10" s="74">
        <f>Hovedtall!$G$10</f>
        <v>306771</v>
      </c>
      <c r="H10" s="18">
        <f>(F10-G10)/G10</f>
        <v>3.2043446088450343E-3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43142</v>
      </c>
      <c r="C12" s="76">
        <f>Hovedtall!$C$12</f>
        <v>52883</v>
      </c>
      <c r="D12" s="44">
        <f>(B12-C12)/C12</f>
        <v>-0.18419908099011023</v>
      </c>
      <c r="E12" s="45"/>
      <c r="F12" s="75">
        <f>Hovedtall!$F$12</f>
        <v>123537</v>
      </c>
      <c r="G12" s="76">
        <f>Hovedtall!$G$12</f>
        <v>147938</v>
      </c>
      <c r="H12" s="44">
        <f>(F12-G12)/G12</f>
        <v>-0.16494071840906327</v>
      </c>
      <c r="J12" s="41"/>
    </row>
    <row r="13" spans="1:17" ht="15" customHeight="1" x14ac:dyDescent="0.25">
      <c r="A13" s="89" t="s">
        <v>19</v>
      </c>
      <c r="B13" s="16">
        <f>B7+B8+B12</f>
        <v>4059953</v>
      </c>
      <c r="C13" s="17">
        <f>C7+C8+C12</f>
        <v>4024027</v>
      </c>
      <c r="D13" s="34">
        <f>(B13-C13)/C13</f>
        <v>8.927872501849515E-3</v>
      </c>
      <c r="E13" s="45"/>
      <c r="F13" s="16">
        <f>F7+F8+F12</f>
        <v>11165691</v>
      </c>
      <c r="G13" s="17">
        <f>G7+G8+G12</f>
        <v>10858414</v>
      </c>
      <c r="H13" s="34">
        <f>(F13-G13)/G13</f>
        <v>2.8298515786927998E-2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39572</v>
      </c>
      <c r="C17" s="15">
        <f>SUM(C18:C20)</f>
        <v>41414</v>
      </c>
      <c r="D17" s="46">
        <f>(B17-C17)/C17</f>
        <v>-4.4477712850726804E-2</v>
      </c>
      <c r="E17" s="19"/>
      <c r="F17" s="14">
        <f>SUM(F18:F20)</f>
        <v>117415</v>
      </c>
      <c r="G17" s="15">
        <f>SUM(G18:G20)</f>
        <v>117697</v>
      </c>
      <c r="H17" s="46">
        <f>(F17-G17)/G17</f>
        <v>-2.3959829052567186E-3</v>
      </c>
      <c r="J17" s="43"/>
    </row>
    <row r="18" spans="1:10" ht="15" customHeight="1" x14ac:dyDescent="0.25">
      <c r="A18" s="90" t="s">
        <v>34</v>
      </c>
      <c r="B18" s="73">
        <f>Hovedtall!$B$18</f>
        <v>38117</v>
      </c>
      <c r="C18" s="74">
        <f>Hovedtall!$C$18</f>
        <v>39526</v>
      </c>
      <c r="D18" s="18">
        <f t="shared" ref="D18:D31" si="0">(B18-C18)/C18</f>
        <v>-3.5647421950108789E-2</v>
      </c>
      <c r="E18" s="19"/>
      <c r="F18" s="73">
        <f>Hovedtall!$F$18</f>
        <v>112943</v>
      </c>
      <c r="G18" s="74">
        <f>Hovedtall!$G$18</f>
        <v>112432</v>
      </c>
      <c r="H18" s="18">
        <f t="shared" ref="H18:H31" si="1">(F18-G18)/G18</f>
        <v>4.5449694037284763E-3</v>
      </c>
      <c r="J18" s="41"/>
    </row>
    <row r="19" spans="1:10" ht="15" customHeight="1" x14ac:dyDescent="0.25">
      <c r="A19" s="90" t="s">
        <v>35</v>
      </c>
      <c r="B19" s="73">
        <f>Hovedtall!$B$19</f>
        <v>429</v>
      </c>
      <c r="C19" s="74">
        <f>Hovedtall!$C$19</f>
        <v>503</v>
      </c>
      <c r="D19" s="18">
        <f t="shared" si="0"/>
        <v>-0.14711729622266401</v>
      </c>
      <c r="E19" s="19"/>
      <c r="F19" s="73">
        <f>Hovedtall!$F$19</f>
        <v>1083</v>
      </c>
      <c r="G19" s="74">
        <f>Hovedtall!$G$19</f>
        <v>1329</v>
      </c>
      <c r="H19" s="18">
        <f t="shared" si="1"/>
        <v>-0.18510158013544017</v>
      </c>
      <c r="J19" s="41"/>
    </row>
    <row r="20" spans="1:10" ht="15" customHeight="1" x14ac:dyDescent="0.25">
      <c r="A20" s="90" t="s">
        <v>36</v>
      </c>
      <c r="B20" s="73">
        <f>Hovedtall!$B$20</f>
        <v>1026</v>
      </c>
      <c r="C20" s="74">
        <f>Hovedtall!$C$20</f>
        <v>1385</v>
      </c>
      <c r="D20" s="18">
        <f t="shared" si="0"/>
        <v>-0.25920577617328522</v>
      </c>
      <c r="E20" s="19"/>
      <c r="F20" s="73">
        <f>Hovedtall!$F$20</f>
        <v>3389</v>
      </c>
      <c r="G20" s="74">
        <f>Hovedtall!$G$20</f>
        <v>3936</v>
      </c>
      <c r="H20" s="18">
        <f t="shared" si="1"/>
        <v>-0.13897357723577236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14172</v>
      </c>
      <c r="C22" s="17">
        <f>SUM(C23:C25)</f>
        <v>14500</v>
      </c>
      <c r="D22" s="34">
        <f t="shared" si="0"/>
        <v>-2.2620689655172412E-2</v>
      </c>
      <c r="E22" s="19"/>
      <c r="F22" s="16">
        <f>SUM(F23:F25)</f>
        <v>39183</v>
      </c>
      <c r="G22" s="17">
        <f>SUM(G23:G25)</f>
        <v>39986</v>
      </c>
      <c r="H22" s="34">
        <f t="shared" si="1"/>
        <v>-2.0082028710048518E-2</v>
      </c>
      <c r="J22" s="41"/>
    </row>
    <row r="23" spans="1:10" ht="15" customHeight="1" x14ac:dyDescent="0.25">
      <c r="A23" s="90" t="s">
        <v>34</v>
      </c>
      <c r="B23" s="73">
        <f>Hovedtall!$B$23</f>
        <v>12940</v>
      </c>
      <c r="C23" s="74">
        <f>Hovedtall!$C$23</f>
        <v>13113</v>
      </c>
      <c r="D23" s="18">
        <f t="shared" si="0"/>
        <v>-1.3193014565698161E-2</v>
      </c>
      <c r="E23" s="19"/>
      <c r="F23" s="73">
        <f>Hovedtall!$F$23</f>
        <v>35595</v>
      </c>
      <c r="G23" s="74">
        <f>Hovedtall!$G$23</f>
        <v>36126</v>
      </c>
      <c r="H23" s="18">
        <f t="shared" si="1"/>
        <v>-1.4698555057299452E-2</v>
      </c>
      <c r="J23" s="41"/>
    </row>
    <row r="24" spans="1:10" ht="15" customHeight="1" x14ac:dyDescent="0.25">
      <c r="A24" s="90" t="s">
        <v>35</v>
      </c>
      <c r="B24" s="73">
        <f>Hovedtall!$B$24</f>
        <v>812</v>
      </c>
      <c r="C24" s="74">
        <f>Hovedtall!$C$24</f>
        <v>928</v>
      </c>
      <c r="D24" s="18">
        <f t="shared" si="0"/>
        <v>-0.125</v>
      </c>
      <c r="E24" s="19"/>
      <c r="F24" s="73">
        <f>Hovedtall!$F$24</f>
        <v>2339</v>
      </c>
      <c r="G24" s="74">
        <f>Hovedtall!$G$24</f>
        <v>2556</v>
      </c>
      <c r="H24" s="18">
        <f t="shared" si="1"/>
        <v>-8.4898278560250395E-2</v>
      </c>
      <c r="J24" s="41"/>
    </row>
    <row r="25" spans="1:10" ht="15" customHeight="1" x14ac:dyDescent="0.25">
      <c r="A25" s="90" t="s">
        <v>36</v>
      </c>
      <c r="B25" s="73">
        <f>Hovedtall!$B$25</f>
        <v>420</v>
      </c>
      <c r="C25" s="74">
        <f>Hovedtall!$C$25</f>
        <v>459</v>
      </c>
      <c r="D25" s="18">
        <f t="shared" si="0"/>
        <v>-8.4967320261437912E-2</v>
      </c>
      <c r="E25" s="19"/>
      <c r="F25" s="73">
        <f>Hovedtall!$F$25</f>
        <v>1249</v>
      </c>
      <c r="G25" s="74">
        <f>Hovedtall!$G$25</f>
        <v>1304</v>
      </c>
      <c r="H25" s="18">
        <f t="shared" si="1"/>
        <v>-4.2177914110429447E-2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3207</v>
      </c>
      <c r="C27" s="76">
        <f>Hovedtall!$C$27</f>
        <v>3920</v>
      </c>
      <c r="D27" s="34">
        <f t="shared" si="0"/>
        <v>-0.1818877551020408</v>
      </c>
      <c r="E27" s="19"/>
      <c r="F27" s="77">
        <f>Hovedtall!$F$27</f>
        <v>9289</v>
      </c>
      <c r="G27" s="78">
        <f>Hovedtall!$G$27</f>
        <v>11016</v>
      </c>
      <c r="H27" s="34">
        <f>(F27-G27)/G27</f>
        <v>-0.15677196804647786</v>
      </c>
      <c r="J27" s="41"/>
    </row>
    <row r="28" spans="1:10" ht="15" customHeight="1" x14ac:dyDescent="0.25">
      <c r="A28" s="89" t="s">
        <v>19</v>
      </c>
      <c r="B28" s="16">
        <f>B22+B17+B27</f>
        <v>56951</v>
      </c>
      <c r="C28" s="17">
        <f>C22+C17+C27</f>
        <v>59834</v>
      </c>
      <c r="D28" s="34">
        <f t="shared" si="0"/>
        <v>-4.8183307149781064E-2</v>
      </c>
      <c r="E28" s="19"/>
      <c r="F28" s="16">
        <f>F22+F17+F27</f>
        <v>165887</v>
      </c>
      <c r="G28" s="17">
        <f>G22+G17+G27</f>
        <v>168699</v>
      </c>
      <c r="H28" s="34">
        <f>(F28-G28)/G28</f>
        <v>-1.6668741367761516E-2</v>
      </c>
      <c r="J28" s="41"/>
    </row>
    <row r="29" spans="1:10" ht="15" customHeight="1" x14ac:dyDescent="0.25">
      <c r="A29" s="89" t="s">
        <v>24</v>
      </c>
      <c r="B29" s="75">
        <f>Hovedtall!$B$29</f>
        <v>7685</v>
      </c>
      <c r="C29" s="76">
        <f>Hovedtall!$C$29</f>
        <v>8569</v>
      </c>
      <c r="D29" s="18">
        <f>(B29-C29)/C29</f>
        <v>-0.10316256272610573</v>
      </c>
      <c r="E29" s="19"/>
      <c r="F29" s="75">
        <f>Hovedtall!$F$29</f>
        <v>21539</v>
      </c>
      <c r="G29" s="76">
        <f>Hovedtall!$G$29</f>
        <v>19820</v>
      </c>
      <c r="H29" s="18">
        <f>(F29-G29)/G29</f>
        <v>8.6730575176589303E-2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64636</v>
      </c>
      <c r="C31" s="17">
        <f>SUM(C28:C29)</f>
        <v>68403</v>
      </c>
      <c r="D31" s="34">
        <f t="shared" si="0"/>
        <v>-5.5070684034325981E-2</v>
      </c>
      <c r="E31" s="19"/>
      <c r="F31" s="16">
        <f>SUM(F28:F29)</f>
        <v>187426</v>
      </c>
      <c r="G31" s="17">
        <f>SUM(G28:G29)</f>
        <v>188519</v>
      </c>
      <c r="H31" s="34">
        <f t="shared" si="1"/>
        <v>-5.7978240920013371E-3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8" sqref="F8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4059953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/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/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Pass. inkl. spedbarn - Måned</vt:lpstr>
      <vt:lpstr>Pass. inkl. spedbarn - Hittil i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2016-03-10T08:27:38Z</cp:lastPrinted>
  <dcterms:created xsi:type="dcterms:W3CDTF">2000-12-05T13:34:37Z</dcterms:created>
  <dcterms:modified xsi:type="dcterms:W3CDTF">2016-05-08T16:12:56Z</dcterms:modified>
</cp:coreProperties>
</file>