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. inkl. spedbarn - Måned" sheetId="40207" r:id="rId2"/>
    <sheet name="Flybevegelser - Måned" sheetId="40203" r:id="rId3"/>
    <sheet name="Pass. inkl. spedbarn - Hittil i" sheetId="40208" r:id="rId4"/>
    <sheet name="Flybevegelser - Hittil i år" sheetId="40204" r:id="rId5"/>
    <sheet name="Main" sheetId="40202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08" l="1"/>
  <c r="Q57" i="40208"/>
  <c r="P57" i="40208"/>
  <c r="O57" i="40208"/>
  <c r="N57" i="40208"/>
  <c r="M57" i="40208"/>
  <c r="L57" i="40208"/>
  <c r="K57" i="40208"/>
  <c r="J57" i="40208"/>
  <c r="I57" i="40208"/>
  <c r="H57" i="40208"/>
  <c r="G57" i="40208"/>
  <c r="F57" i="40208"/>
  <c r="E57" i="40208"/>
  <c r="D57" i="40208"/>
  <c r="R56" i="40208"/>
  <c r="Q56" i="40208"/>
  <c r="P56" i="40208"/>
  <c r="O56" i="40208"/>
  <c r="N56" i="40208"/>
  <c r="M56" i="40208"/>
  <c r="L56" i="40208"/>
  <c r="K56" i="40208"/>
  <c r="J56" i="40208"/>
  <c r="I56" i="40208"/>
  <c r="H56" i="40208"/>
  <c r="G56" i="40208"/>
  <c r="F56" i="40208"/>
  <c r="E56" i="40208"/>
  <c r="D56" i="40208"/>
  <c r="R55" i="40208"/>
  <c r="Q55" i="40208"/>
  <c r="P55" i="40208"/>
  <c r="O55" i="40208"/>
  <c r="N55" i="40208"/>
  <c r="M55" i="40208"/>
  <c r="L55" i="40208"/>
  <c r="K55" i="40208"/>
  <c r="J55" i="40208"/>
  <c r="I55" i="40208"/>
  <c r="H55" i="40208"/>
  <c r="G55" i="40208"/>
  <c r="F55" i="40208"/>
  <c r="E55" i="40208"/>
  <c r="D55" i="40208"/>
  <c r="R57" i="40207" l="1"/>
  <c r="Q57" i="40207"/>
  <c r="P57" i="40207"/>
  <c r="O57" i="40207"/>
  <c r="N57" i="40207"/>
  <c r="M57" i="40207"/>
  <c r="L57" i="40207"/>
  <c r="K57" i="40207"/>
  <c r="J57" i="40207"/>
  <c r="I57" i="40207"/>
  <c r="H57" i="40207"/>
  <c r="G57" i="40207"/>
  <c r="F57" i="40207"/>
  <c r="E57" i="40207"/>
  <c r="D57" i="40207"/>
  <c r="R56" i="40207"/>
  <c r="Q56" i="40207"/>
  <c r="P56" i="40207"/>
  <c r="O56" i="40207"/>
  <c r="N56" i="40207"/>
  <c r="M56" i="40207"/>
  <c r="L56" i="40207"/>
  <c r="K56" i="40207"/>
  <c r="J56" i="40207"/>
  <c r="I56" i="40207"/>
  <c r="H56" i="40207"/>
  <c r="G56" i="40207"/>
  <c r="F56" i="40207"/>
  <c r="E56" i="40207"/>
  <c r="D56" i="40207"/>
  <c r="R55" i="40207"/>
  <c r="Q55" i="40207"/>
  <c r="P55" i="40207"/>
  <c r="O55" i="40207"/>
  <c r="N55" i="40207"/>
  <c r="M55" i="40207"/>
  <c r="L55" i="40207"/>
  <c r="K55" i="40207"/>
  <c r="J55" i="40207"/>
  <c r="I55" i="40207"/>
  <c r="H55" i="40207"/>
  <c r="G55" i="40207"/>
  <c r="F55" i="40207"/>
  <c r="E55" i="40207"/>
  <c r="D55" i="40207"/>
  <c r="H9" i="1" l="1"/>
  <c r="O57" i="40204" l="1"/>
  <c r="N57" i="40204"/>
  <c r="M57" i="40204"/>
  <c r="L57" i="40204"/>
  <c r="K57" i="40204"/>
  <c r="J57" i="40204"/>
  <c r="I57" i="40204"/>
  <c r="H57" i="40204"/>
  <c r="G57" i="40204"/>
  <c r="F57" i="40204"/>
  <c r="E57" i="40204"/>
  <c r="D57" i="40204"/>
  <c r="O56" i="40204"/>
  <c r="N56" i="40204"/>
  <c r="M56" i="40204"/>
  <c r="L56" i="40204"/>
  <c r="K56" i="40204"/>
  <c r="J56" i="40204"/>
  <c r="I56" i="40204"/>
  <c r="H56" i="40204"/>
  <c r="G56" i="40204"/>
  <c r="F56" i="40204"/>
  <c r="E56" i="40204"/>
  <c r="D56" i="40204"/>
  <c r="O55" i="40204"/>
  <c r="N55" i="40204"/>
  <c r="M55" i="40204"/>
  <c r="L55" i="40204"/>
  <c r="K55" i="40204"/>
  <c r="J55" i="40204"/>
  <c r="I55" i="40204"/>
  <c r="H55" i="40204"/>
  <c r="G55" i="40204"/>
  <c r="F55" i="40204"/>
  <c r="E55" i="40204"/>
  <c r="D55" i="40204"/>
  <c r="O57" i="40203"/>
  <c r="N57" i="40203"/>
  <c r="M57" i="40203"/>
  <c r="L57" i="40203"/>
  <c r="K57" i="40203"/>
  <c r="J57" i="40203"/>
  <c r="I57" i="40203"/>
  <c r="H57" i="40203"/>
  <c r="G57" i="40203"/>
  <c r="F57" i="40203"/>
  <c r="E57" i="40203"/>
  <c r="D57" i="40203"/>
  <c r="O56" i="40203"/>
  <c r="N56" i="40203"/>
  <c r="M56" i="40203"/>
  <c r="L56" i="40203"/>
  <c r="K56" i="40203"/>
  <c r="J56" i="40203"/>
  <c r="I56" i="40203"/>
  <c r="H56" i="40203"/>
  <c r="G56" i="40203"/>
  <c r="F56" i="40203"/>
  <c r="E56" i="40203"/>
  <c r="D56" i="40203"/>
  <c r="O55" i="40203"/>
  <c r="N55" i="40203"/>
  <c r="M55" i="40203"/>
  <c r="L55" i="40203"/>
  <c r="K55" i="40203"/>
  <c r="J55" i="40203"/>
  <c r="I55" i="40203"/>
  <c r="H55" i="40203"/>
  <c r="G55" i="40203"/>
  <c r="F55" i="40203"/>
  <c r="E55" i="40203"/>
  <c r="D55" i="40203"/>
  <c r="B17" i="1" l="1"/>
  <c r="C17" i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<sst xmlns="http://schemas.openxmlformats.org/spreadsheetml/2006/main" count="1658" uniqueCount="273">
  <si>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</si>
  <si>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</si>
  <si>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</si>
  <si>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</si>
  <si>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</si>
  <si>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</si>
  <si>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</si>
  <si>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</si>
  <si>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</si>
  <si>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</si>
  <si>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</si>
  <si>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</si>
  <si>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</si>
  <si>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</si>
  <si>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</si>
  <si>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</si>
  <si>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</si>
  <si>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</si>
  <si>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</si>
  <si>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</si>
  <si>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</si>
  <si>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</si>
  <si>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</si>
  <si>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</si>
  <si>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</si>
  <si>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</si>
  <si>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</si>
  <si>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</si>
  <si>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</si>
  <si>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</si>
  <si>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</si>
  <si>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</si>
  <si>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</si>
  <si>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</si>
  <si>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</si>
  <si>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</si>
  <si>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</si>
  <si>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</si>
  <si>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</si>
  <si>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</si>
  <si>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</si>
  <si>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</si>
  <si>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</si>
  <si>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Februar</t>
  </si>
  <si>
    <t>February</t>
  </si>
  <si>
    <t>Februar 2016 - Flybevegelser</t>
  </si>
  <si>
    <t xml:space="preserve"> </t>
  </si>
  <si>
    <t>IATA</t>
  </si>
  <si>
    <t>Lufthavn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</si>
  <si>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</si>
  <si>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</si>
  <si>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</si>
  <si>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</si>
  <si>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</si>
  <si>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</si>
  <si>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</si>
  <si>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</si>
  <si>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</si>
  <si>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</si>
  <si>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</si>
  <si>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</si>
  <si>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</si>
  <si>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</si>
  <si>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</si>
  <si>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</si>
  <si>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</si>
  <si>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</si>
  <si>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</si>
  <si>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</si>
  <si>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</si>
  <si>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Divisjon Eng</t>
  </si>
  <si>
    <t>OSLO LUFTHAVN AS</t>
  </si>
  <si>
    <t>OSL</t>
  </si>
  <si>
    <t>OSLO LUFTHAVN</t>
  </si>
  <si>
    <t>-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</si>
  <si>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</si>
  <si>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</si>
  <si>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</si>
  <si>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</si>
  <si>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</si>
  <si>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</si>
  <si>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</si>
  <si>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</si>
  <si>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</si>
  <si>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</si>
  <si>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</si>
  <si>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</si>
  <si>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</si>
  <si>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</si>
  <si>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</si>
  <si>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</si>
  <si>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</si>
  <si>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</si>
  <si>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</si>
  <si>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</si>
  <si>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</si>
  <si>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</si>
  <si>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</si>
  <si>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</si>
  <si>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</si>
  <si>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</si>
  <si>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</si>
  <si>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</si>
  <si>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</si>
  <si>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</si>
  <si>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</si>
  <si>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</si>
  <si>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</si>
  <si>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</si>
  <si>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</si>
  <si>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</si>
  <si>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</si>
  <si>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</si>
  <si>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</si>
  <si>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</si>
  <si>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</si>
  <si>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</si>
  <si>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</si>
  <si>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</si>
  <si>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</si>
  <si>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</si>
  <si>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</si>
  <si>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</si>
  <si>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</si>
  <si>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</si>
  <si>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</si>
  <si>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</si>
  <si>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</si>
  <si>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</si>
  <si>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</si>
  <si>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</si>
  <si>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</si>
  <si>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</si>
  <si>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</si>
  <si>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</si>
  <si>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</si>
  <si>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</si>
  <si>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</si>
  <si>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</si>
  <si>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</si>
  <si>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</si>
  <si>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</si>
  <si>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</si>
  <si>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</si>
  <si>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</si>
  <si>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</si>
  <si>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</si>
  <si>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</si>
  <si>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</si>
  <si>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</si>
  <si>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</si>
  <si>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</si>
  <si>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</si>
  <si>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</si>
  <si>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</si>
  <si>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</si>
  <si>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</si>
  <si>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</si>
  <si>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</si>
  <si>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</si>
  <si>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</si>
  <si>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</si>
  <si>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</si>
  <si>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</si>
  <si>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</si>
  <si>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</si>
  <si>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</si>
  <si>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</si>
  <si>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</si>
  <si>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</si>
  <si>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</si>
  <si>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</si>
  <si>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</si>
  <si>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</si>
  <si>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</si>
  <si>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</si>
  <si>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</si>
  <si>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</si>
  <si>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</si>
  <si>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</si>
  <si>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</si>
  <si>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</si>
  <si>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</si>
  <si>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</si>
  <si>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</si>
  <si>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</si>
  <si>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</si>
  <si>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</si>
  <si>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</si>
  <si>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</si>
  <si>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</si>
  <si>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</si>
  <si>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</si>
  <si>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</si>
  <si>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</si>
  <si>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</si>
  <si>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</si>
  <si>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</si>
  <si>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</si>
  <si>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</si>
  <si>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</si>
  <si>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</si>
  <si>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</si>
  <si>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</si>
  <si>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</si>
  <si>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</si>
  <si>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</si>
  <si>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</si>
  <si>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</si>
  <si>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</si>
  <si>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</si>
  <si>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</si>
  <si>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</si>
  <si>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</si>
  <si>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</si>
  <si>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</si>
  <si>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</si>
  <si>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</si>
  <si>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</si>
  <si>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</si>
  <si>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</si>
  <si>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</si>
  <si>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</si>
  <si>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</si>
  <si>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</si>
  <si>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LUFTHAVNER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</si>
  <si>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</si>
  <si>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</si>
  <si>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</si>
  <si>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</si>
  <si>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</si>
  <si>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</si>
  <si>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</si>
  <si>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</si>
  <si>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</si>
  <si>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</si>
  <si>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</si>
  <si>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</si>
  <si>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</si>
  <si>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</si>
  <si>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</si>
  <si>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</si>
  <si>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</si>
  <si>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</si>
  <si>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</si>
  <si>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</si>
  <si>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Februar 2016 - Flybevegelser hittil i år</t>
  </si>
  <si>
    <t xml:space="preserve">Dato 4.5.2016 </t>
  </si>
  <si>
    <t>Passasjerer inkl. spedbarn - Februar 2016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</si>
  <si>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</si>
  <si>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</si>
  <si>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</si>
  <si>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</si>
  <si>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</si>
  <si>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</si>
  <si>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</si>
  <si>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</si>
  <si>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</si>
  <si>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</si>
  <si>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</si>
  <si>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</si>
  <si>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</si>
  <si>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</si>
  <si>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</si>
  <si>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</si>
  <si>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</si>
  <si>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</si>
  <si>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</si>
  <si>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</si>
  <si>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</si>
  <si>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</si>
  <si>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</si>
  <si>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- Hittil i år, februar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</si>
</sst>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,###,###,###,###,###,###,###,###,###,###,###,##0"/>
    <numFmt numFmtId="180" formatCode="#########0.0%"/>
    <numFmt numFmtId="181" formatCode="##,###,###,###,###,###,###,###,###,###,###,###,##0.0%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5DBCC"/>
        <bgColor rgb="FF000000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7" xfId="8" applyFont="1" applyFill="1" applyBorder="1" applyAlignment="1">
      <alignment horizontal="left" vertical="top"/>
    </xf>
    <xf numFmtId="177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7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0" fontId="24" fillId="4" borderId="16" xfId="8" applyFont="1" applyFill="1" applyBorder="1" applyAlignment="1">
      <alignment horizontal="left" vertical="top"/>
    </xf>
    <xf numFmtId="0" fontId="25" fillId="7" borderId="20" xfId="8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73" fontId="24" fillId="4" borderId="16" xfId="10" applyNumberFormat="1" applyFont="1" applyFill="1" applyBorder="1" applyAlignment="1">
      <alignment horizontal="right" vertical="top"/>
    </xf>
    <xf numFmtId="179" fontId="26" fillId="0" borderId="16" xfId="8" applyNumberFormat="1" applyFont="1" applyFill="1" applyBorder="1" applyAlignment="1">
      <alignment horizontal="right" vertical="top"/>
    </xf>
    <xf numFmtId="173" fontId="26" fillId="0" borderId="16" xfId="10" applyNumberFormat="1" applyFont="1" applyFill="1" applyBorder="1" applyAlignment="1">
      <alignment horizontal="right" vertical="top"/>
    </xf>
    <xf numFmtId="0" fontId="27" fillId="0" borderId="0" xfId="8" applyFont="1" applyFill="1"/>
    <xf numFmtId="177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left" vertical="center" wrapText="1"/>
    </xf>
    <xf numFmtId="180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73" fontId="24" fillId="4" borderId="16" xfId="3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3718027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28680"/>
        <c:axId val="215528288"/>
      </c:lineChart>
      <c:catAx>
        <c:axId val="21552868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552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552828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552868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52032"/>
        <c:axId val="357752424"/>
      </c:lineChart>
      <c:catAx>
        <c:axId val="357752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775242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5775242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775203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3718027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53208"/>
        <c:axId val="357753600"/>
      </c:lineChart>
      <c:catAx>
        <c:axId val="357753208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7753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775360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7753208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54776"/>
        <c:axId val="357755168"/>
      </c:lineChart>
      <c:catAx>
        <c:axId val="357754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7755168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57755168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775477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247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2365955</v>
      </c>
      <c r="C7" s="62">
        <v>2193605</v>
      </c>
      <c r="D7" s="46">
        <f>(B7-C7)/C7</f>
        <v>7.856929574832297E-2</v>
      </c>
      <c r="E7" s="45"/>
      <c r="F7" s="61">
        <v>4502103</v>
      </c>
      <c r="G7" s="62">
        <v>4288736</v>
      </c>
      <c r="H7" s="46">
        <f>(F7-G7)/G7</f>
        <v>4.9750555874737916E-2</v>
      </c>
      <c r="I7" s="40"/>
      <c r="J7" s="41"/>
    </row>
    <row r="8" spans="1:17" ht="15" customHeight="1" x14ac:dyDescent="0.25">
      <c r="A8" s="89" t="s">
        <v>16</v>
      </c>
      <c r="B8" s="16">
        <f>SUM(B9:B10)</f>
        <v>1311967</v>
      </c>
      <c r="C8" s="17">
        <f>SUM(C9:C10)</f>
        <v>1258614</v>
      </c>
      <c r="D8" s="34">
        <f>(B8-C8)/C8</f>
        <v>4.2390280101762733E-2</v>
      </c>
      <c r="E8" s="45"/>
      <c r="F8" s="16">
        <f>SUM(F9:F10)</f>
        <v>2523240</v>
      </c>
      <c r="G8" s="17">
        <f>SUM(G9:G10)</f>
        <v>2450596</v>
      </c>
      <c r="H8" s="34">
        <f>(F8-G8)/G8</f>
        <v>2.9643401033870944E-2</v>
      </c>
      <c r="I8" s="40"/>
      <c r="J8" s="41"/>
    </row>
    <row r="9" spans="1:17" ht="15" customHeight="1" x14ac:dyDescent="0.25">
      <c r="A9" s="90" t="s">
        <v>17</v>
      </c>
      <c r="B9" s="63">
        <v>1213980</v>
      </c>
      <c r="C9" s="64">
        <v>1163334</v>
      </c>
      <c r="D9" s="18">
        <f>(B9-C9)/C9</f>
        <v>4.3535218604459254E-2</v>
      </c>
      <c r="E9" s="45"/>
      <c r="F9" s="63">
        <v>2317071</v>
      </c>
      <c r="G9" s="64">
        <v>2249933</v>
      </c>
      <c r="H9" s="18">
        <f>(F9-G9)/G9</f>
        <v>2.9839999679990469E-2</v>
      </c>
      <c r="J9" s="41"/>
    </row>
    <row r="10" spans="1:17" ht="15" customHeight="1" x14ac:dyDescent="0.25">
      <c r="A10" s="90" t="s">
        <v>18</v>
      </c>
      <c r="B10" s="63">
        <v>97987</v>
      </c>
      <c r="C10" s="64">
        <v>95280</v>
      </c>
      <c r="D10" s="18">
        <f>(B10-C10)/C10</f>
        <v>2.8410999160369436E-2</v>
      </c>
      <c r="E10" s="45"/>
      <c r="F10" s="63">
        <v>206169</v>
      </c>
      <c r="G10" s="64">
        <v>200663</v>
      </c>
      <c r="H10" s="18">
        <f>(F10-G10)/G10</f>
        <v>2.7439039583779769E-2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40105</v>
      </c>
      <c r="C12" s="66">
        <v>47318</v>
      </c>
      <c r="D12" s="44">
        <f>(B12-C12)/C12</f>
        <v>-0.15243670484804936</v>
      </c>
      <c r="E12" s="45"/>
      <c r="F12" s="65">
        <v>80395</v>
      </c>
      <c r="G12" s="66">
        <v>95055</v>
      </c>
      <c r="H12" s="44">
        <f>(F12-G12)/G12</f>
        <v>-0.15422650044710956</v>
      </c>
      <c r="J12" s="41"/>
    </row>
    <row r="13" spans="1:17" ht="15" customHeight="1" x14ac:dyDescent="0.25">
      <c r="A13" s="89" t="s">
        <v>19</v>
      </c>
      <c r="B13" s="16">
        <f>B7+B8+B12</f>
        <v>3718027</v>
      </c>
      <c r="C13" s="17">
        <f>C7+C8+C12</f>
        <v>3499537</v>
      </c>
      <c r="D13" s="34">
        <f>(B13-C13)/C13</f>
        <v>6.2433973408482321E-2</v>
      </c>
      <c r="E13" s="45"/>
      <c r="F13" s="16">
        <f>F7+F8+F12</f>
        <v>7105738</v>
      </c>
      <c r="G13" s="17">
        <f>G7+G8+G12</f>
        <v>6834387</v>
      </c>
      <c r="H13" s="34">
        <f>(F13-G13)/G13</f>
        <v>3.97037803097776E-2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39329</v>
      </c>
      <c r="C17" s="15">
        <f>SUM(C18:C20)</f>
        <v>37367</v>
      </c>
      <c r="D17" s="46">
        <f>(B17-C17)/C17</f>
        <v>5.250622206759975E-2</v>
      </c>
      <c r="E17" s="19"/>
      <c r="F17" s="14">
        <f>SUM(F18:F20)</f>
        <v>77843</v>
      </c>
      <c r="G17" s="15">
        <f>SUM(G18:G20)</f>
        <v>76283</v>
      </c>
      <c r="H17" s="46">
        <f>(F17-G17)/G17</f>
        <v>2.0450165829870352E-2</v>
      </c>
      <c r="J17" s="43"/>
    </row>
    <row r="18" spans="1:10" ht="15" customHeight="1" x14ac:dyDescent="0.25">
      <c r="A18" s="90" t="s">
        <v>17</v>
      </c>
      <c r="B18" s="63">
        <v>37720</v>
      </c>
      <c r="C18" s="64">
        <v>35725</v>
      </c>
      <c r="D18" s="18">
        <f t="shared" ref="D18:D31" si="0">(B18-C18)/C18</f>
        <v>5.5843247025892231E-2</v>
      </c>
      <c r="E18" s="19"/>
      <c r="F18" s="63">
        <v>74826</v>
      </c>
      <c r="G18" s="64">
        <v>72906</v>
      </c>
      <c r="H18" s="18">
        <f t="shared" ref="H18:H31" si="1">(F18-G18)/G18</f>
        <v>2.6335281046827422E-2</v>
      </c>
      <c r="J18" s="41"/>
    </row>
    <row r="19" spans="1:10" ht="15" customHeight="1" x14ac:dyDescent="0.25">
      <c r="A19" s="90" t="s">
        <v>18</v>
      </c>
      <c r="B19" s="63">
        <v>324</v>
      </c>
      <c r="C19" s="64">
        <v>401</v>
      </c>
      <c r="D19" s="18">
        <f t="shared" si="0"/>
        <v>-0.19201995012468828</v>
      </c>
      <c r="E19" s="19"/>
      <c r="F19" s="63">
        <v>654</v>
      </c>
      <c r="G19" s="64">
        <v>826</v>
      </c>
      <c r="H19" s="18">
        <f t="shared" si="1"/>
        <v>-0.20823244552058112</v>
      </c>
      <c r="J19" s="41"/>
    </row>
    <row r="20" spans="1:10" ht="15" customHeight="1" x14ac:dyDescent="0.25">
      <c r="A20" s="90" t="s">
        <v>20</v>
      </c>
      <c r="B20" s="63">
        <v>1285</v>
      </c>
      <c r="C20" s="64">
        <v>1241</v>
      </c>
      <c r="D20" s="18">
        <f t="shared" si="0"/>
        <v>3.5455278001611606E-2</v>
      </c>
      <c r="E20" s="19"/>
      <c r="F20" s="63">
        <v>2363</v>
      </c>
      <c r="G20" s="64">
        <v>2551</v>
      </c>
      <c r="H20" s="18">
        <f t="shared" si="1"/>
        <v>-7.3696589572716575E-2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12670</v>
      </c>
      <c r="C22" s="17">
        <f>SUM(C23:C25)</f>
        <v>12623</v>
      </c>
      <c r="D22" s="34">
        <f t="shared" si="0"/>
        <v>3.7233621167709736E-3</v>
      </c>
      <c r="E22" s="19"/>
      <c r="F22" s="16">
        <f>SUM(F23:F25)</f>
        <v>25011</v>
      </c>
      <c r="G22" s="17">
        <f>SUM(G23:G25)</f>
        <v>25486</v>
      </c>
      <c r="H22" s="34">
        <f t="shared" si="1"/>
        <v>-1.8637683434042221E-2</v>
      </c>
      <c r="J22" s="41"/>
    </row>
    <row r="23" spans="1:10" ht="15" customHeight="1" x14ac:dyDescent="0.25">
      <c r="A23" s="90" t="s">
        <v>17</v>
      </c>
      <c r="B23" s="63">
        <v>11479</v>
      </c>
      <c r="C23" s="64">
        <v>11409</v>
      </c>
      <c r="D23" s="18">
        <f t="shared" si="0"/>
        <v>6.1355070558331143E-3</v>
      </c>
      <c r="E23" s="19"/>
      <c r="F23" s="63">
        <v>22655</v>
      </c>
      <c r="G23" s="64">
        <v>23013</v>
      </c>
      <c r="H23" s="18">
        <f t="shared" si="1"/>
        <v>-1.5556424629557206E-2</v>
      </c>
      <c r="J23" s="41"/>
    </row>
    <row r="24" spans="1:10" ht="15" customHeight="1" x14ac:dyDescent="0.25">
      <c r="A24" s="90" t="s">
        <v>18</v>
      </c>
      <c r="B24" s="63">
        <v>765</v>
      </c>
      <c r="C24" s="64">
        <v>803</v>
      </c>
      <c r="D24" s="18">
        <f t="shared" si="0"/>
        <v>-4.7322540473225407E-2</v>
      </c>
      <c r="E24" s="19"/>
      <c r="F24" s="63">
        <v>1527</v>
      </c>
      <c r="G24" s="64">
        <v>1628</v>
      </c>
      <c r="H24" s="18">
        <f t="shared" si="1"/>
        <v>-6.2039312039312039E-2</v>
      </c>
      <c r="J24" s="41"/>
    </row>
    <row r="25" spans="1:10" ht="15" customHeight="1" x14ac:dyDescent="0.25">
      <c r="A25" s="90" t="s">
        <v>20</v>
      </c>
      <c r="B25" s="63">
        <v>426</v>
      </c>
      <c r="C25" s="64">
        <v>411</v>
      </c>
      <c r="D25" s="18">
        <f t="shared" si="0"/>
        <v>3.6496350364963501E-2</v>
      </c>
      <c r="E25" s="19"/>
      <c r="F25" s="63">
        <v>829</v>
      </c>
      <c r="G25" s="64">
        <v>845</v>
      </c>
      <c r="H25" s="18">
        <f t="shared" si="1"/>
        <v>-1.8934911242603551E-2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3000</v>
      </c>
      <c r="C27" s="66">
        <v>3517</v>
      </c>
      <c r="D27" s="34">
        <f t="shared" si="0"/>
        <v>-0.14700028433323856</v>
      </c>
      <c r="E27" s="19"/>
      <c r="F27" s="67">
        <v>6082</v>
      </c>
      <c r="G27" s="68">
        <v>7096</v>
      </c>
      <c r="H27" s="34">
        <f>(F27-G27)/G27</f>
        <v>-0.14289740698985343</v>
      </c>
      <c r="J27" s="41"/>
    </row>
    <row r="28" spans="1:10" ht="15" customHeight="1" x14ac:dyDescent="0.25">
      <c r="A28" s="89" t="s">
        <v>19</v>
      </c>
      <c r="B28" s="16">
        <f>B22+B17+B27</f>
        <v>54999</v>
      </c>
      <c r="C28" s="17">
        <f>C22+C17+C27</f>
        <v>53507</v>
      </c>
      <c r="D28" s="34">
        <f t="shared" si="0"/>
        <v>2.7884202067019269E-2</v>
      </c>
      <c r="E28" s="19"/>
      <c r="F28" s="16">
        <f>F22+F17+F27</f>
        <v>108936</v>
      </c>
      <c r="G28" s="17">
        <f>G22+G17+G27</f>
        <v>108865</v>
      </c>
      <c r="H28" s="34">
        <f>(F28-G28)/G28</f>
        <v>6.5218389748771411E-4</v>
      </c>
      <c r="J28" s="41"/>
    </row>
    <row r="29" spans="1:10" ht="15" customHeight="1" x14ac:dyDescent="0.25">
      <c r="A29" s="89" t="s">
        <v>24</v>
      </c>
      <c r="B29" s="65">
        <v>7342</v>
      </c>
      <c r="C29" s="66">
        <v>5662</v>
      </c>
      <c r="D29" s="18">
        <f>(B29-C29)/C29</f>
        <v>0.29671494171670787</v>
      </c>
      <c r="E29" s="19"/>
      <c r="F29" s="65">
        <v>13854</v>
      </c>
      <c r="G29" s="66">
        <v>11251</v>
      </c>
      <c r="H29" s="18">
        <f>(F29-G29)/G29</f>
        <v>0.23135721269220513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62341</v>
      </c>
      <c r="C31" s="17">
        <f>SUM(C28:C29)</f>
        <v>59169</v>
      </c>
      <c r="D31" s="34">
        <f t="shared" si="0"/>
        <v>5.3609153441836095E-2</v>
      </c>
      <c r="E31" s="19"/>
      <c r="F31" s="16">
        <f>SUM(F28:F29)</f>
        <v>122790</v>
      </c>
      <c r="G31" s="17">
        <f>SUM(G28:G29)</f>
        <v>120116</v>
      </c>
      <c r="H31" s="34">
        <f t="shared" si="1"/>
        <v>2.2261813580205802E-2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490" workbookViewId="0">
      <selection activeCell="A2" sqref="A2"/>
    </sheetView>
  </sheetViews>
  <sheetFormatPr defaultRowHeight="11.25" x14ac:dyDescent="0.2"/>
  <cols>
    <col min="1" max="1" width="26" style="98" customWidth="1"/>
    <col min="2" max="2" width="4.7109375" style="98" bestFit="1" customWidth="1"/>
    <col min="3" max="3" width="23.7109375" style="98" bestFit="1" customWidth="1"/>
    <col min="4" max="18" width="12.7109375" style="98" customWidth="1"/>
    <col min="19" max="19" width="8.28515625" style="98" hidden="1" customWidth="1"/>
    <col min="20" max="20" width="8.85546875" style="98" hidden="1" customWidth="1"/>
    <col min="21" max="21" width="6.7109375" style="98" hidden="1" customWidth="1"/>
    <col min="22" max="23" width="9" style="98" hidden="1" customWidth="1"/>
    <col min="24" max="24" width="8.85546875" style="98" hidden="1" customWidth="1"/>
    <col min="25" max="26" width="9" style="98" hidden="1" customWidth="1"/>
    <col min="27" max="27" width="8.85546875" style="98" hidden="1" customWidth="1"/>
    <col min="28" max="28" width="0" style="98" hidden="1" customWidth="1"/>
    <col min="29" max="29" width="8" style="98" hidden="1" customWidth="1"/>
    <col min="30" max="31" width="9" style="98" hidden="1" customWidth="1"/>
    <col min="32" max="32" width="32.42578125" style="98" hidden="1" customWidth="1"/>
    <col min="33" max="33" width="23.28515625" style="98" hidden="1" customWidth="1"/>
    <col min="34" max="34" width="0" style="98" hidden="1" customWidth="1"/>
    <col min="35" max="35" width="5.42578125" style="98" hidden="1" customWidth="1"/>
    <col min="36" max="16384" width="9.140625" style="98"/>
  </cols>
  <sheetData>
    <row r="1" spans="1:35" ht="15.75" x14ac:dyDescent="0.25">
      <c r="A1" s="97" t="s">
        <v>248</v>
      </c>
    </row>
    <row r="4" spans="1:35" ht="45" x14ac:dyDescent="0.2">
      <c r="A4" s="99" t="s">
        <v>46</v>
      </c>
      <c r="B4" s="99" t="s">
        <v>47</v>
      </c>
      <c r="C4" s="99" t="s">
        <v>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253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258</v>
      </c>
      <c r="N4" s="99" t="s">
        <v>259</v>
      </c>
      <c r="O4" s="99" t="s">
        <v>260</v>
      </c>
      <c r="P4" s="99" t="s">
        <v>261</v>
      </c>
      <c r="Q4" s="99" t="s">
        <v>58</v>
      </c>
      <c r="R4" s="99" t="s">
        <v>59</v>
      </c>
      <c r="S4" s="126" t="s">
        <v>60</v>
      </c>
      <c r="T4" s="126" t="s">
        <v>61</v>
      </c>
      <c r="U4" s="126" t="s">
        <v>62</v>
      </c>
      <c r="V4" s="126" t="s">
        <v>262</v>
      </c>
      <c r="W4" s="126" t="s">
        <v>263</v>
      </c>
      <c r="X4" s="126" t="s">
        <v>264</v>
      </c>
      <c r="Y4" s="126" t="s">
        <v>265</v>
      </c>
      <c r="Z4" s="126" t="s">
        <v>266</v>
      </c>
      <c r="AA4" s="126" t="s">
        <v>267</v>
      </c>
      <c r="AB4" s="126" t="s">
        <v>65</v>
      </c>
      <c r="AC4" s="126" t="s">
        <v>268</v>
      </c>
      <c r="AD4" s="126" t="s">
        <v>269</v>
      </c>
      <c r="AE4" s="126" t="s">
        <v>68</v>
      </c>
      <c r="AF4" s="126" t="s">
        <v>69</v>
      </c>
      <c r="AG4" s="126" t="s">
        <v>70</v>
      </c>
      <c r="AH4" s="126" t="s">
        <v>270</v>
      </c>
      <c r="AI4" s="126" t="s">
        <v>271</v>
      </c>
    </row>
    <row r="5" spans="1:35" x14ac:dyDescent="0.2">
      <c r="A5" s="101" t="s">
        <v>71</v>
      </c>
      <c r="B5" s="101" t="s">
        <v>72</v>
      </c>
      <c r="C5" s="101" t="s">
        <v>73</v>
      </c>
      <c r="D5" s="102">
        <v>619249</v>
      </c>
      <c r="E5" s="102">
        <v>254668</v>
      </c>
      <c r="F5" s="102">
        <v>873917</v>
      </c>
      <c r="G5" s="103">
        <v>8.7797585706426096E-2</v>
      </c>
      <c r="H5" s="102">
        <v>761017</v>
      </c>
      <c r="I5" s="102">
        <v>193676</v>
      </c>
      <c r="J5" s="102">
        <v>954693</v>
      </c>
      <c r="K5" s="127">
        <v>8.0947690217391302E-2</v>
      </c>
      <c r="L5" s="105">
        <v>0</v>
      </c>
      <c r="M5" s="103">
        <v>0</v>
      </c>
      <c r="N5" s="105">
        <v>1828610</v>
      </c>
      <c r="O5" s="103">
        <v>8.4210551280637397E-2</v>
      </c>
      <c r="P5" s="105">
        <v>2697</v>
      </c>
      <c r="Q5" s="105">
        <v>1831307</v>
      </c>
      <c r="R5" s="103">
        <v>8.4552485376393899E-2</v>
      </c>
      <c r="S5" s="104">
        <v>1</v>
      </c>
      <c r="T5" s="101" t="s">
        <v>75</v>
      </c>
      <c r="U5" s="101" t="s">
        <v>76</v>
      </c>
      <c r="V5" s="105">
        <v>590548</v>
      </c>
      <c r="W5" s="105">
        <v>803382</v>
      </c>
      <c r="X5" s="105">
        <v>212834</v>
      </c>
      <c r="Y5" s="105">
        <v>715828</v>
      </c>
      <c r="Z5" s="105">
        <v>883200</v>
      </c>
      <c r="AA5" s="105">
        <v>167372</v>
      </c>
      <c r="AB5" s="105">
        <v>0</v>
      </c>
      <c r="AC5" s="105">
        <v>1955</v>
      </c>
      <c r="AD5" s="105">
        <v>1686582</v>
      </c>
      <c r="AE5" s="105">
        <v>1688537</v>
      </c>
      <c r="AF5" s="101" t="s">
        <v>77</v>
      </c>
      <c r="AG5" s="101" t="s">
        <v>77</v>
      </c>
      <c r="AH5" s="105">
        <v>4032</v>
      </c>
      <c r="AI5" s="105">
        <v>4</v>
      </c>
    </row>
    <row r="6" spans="1:35" x14ac:dyDescent="0.2">
      <c r="A6" s="106" t="s">
        <v>78</v>
      </c>
      <c r="B6" s="101" t="s">
        <v>79</v>
      </c>
      <c r="C6" s="101" t="s">
        <v>80</v>
      </c>
      <c r="D6" s="102">
        <v>251517</v>
      </c>
      <c r="E6" s="102">
        <v>22014</v>
      </c>
      <c r="F6" s="102">
        <v>273531</v>
      </c>
      <c r="G6" s="103">
        <v>7.8663525004024604E-4</v>
      </c>
      <c r="H6" s="102">
        <v>126107</v>
      </c>
      <c r="I6" s="102">
        <v>5442</v>
      </c>
      <c r="J6" s="102">
        <v>131549</v>
      </c>
      <c r="K6" s="127">
        <v>6.2455579246624003E-2</v>
      </c>
      <c r="L6" s="105">
        <v>13466</v>
      </c>
      <c r="M6" s="103">
        <v>-0.22914877783502199</v>
      </c>
      <c r="N6" s="105">
        <v>418546</v>
      </c>
      <c r="O6" s="103">
        <v>9.515172418783361E-3</v>
      </c>
      <c r="P6" s="105">
        <v>4951</v>
      </c>
      <c r="Q6" s="105">
        <v>423497</v>
      </c>
      <c r="R6" s="103">
        <v>8.9267421083978615E-3</v>
      </c>
      <c r="S6" s="107">
        <v>2</v>
      </c>
      <c r="T6" s="101" t="s">
        <v>75</v>
      </c>
      <c r="U6" s="101" t="s">
        <v>75</v>
      </c>
      <c r="V6" s="105">
        <v>251978</v>
      </c>
      <c r="W6" s="105">
        <v>273316</v>
      </c>
      <c r="X6" s="105">
        <v>21338</v>
      </c>
      <c r="Y6" s="105">
        <v>120216</v>
      </c>
      <c r="Z6" s="105">
        <v>123816</v>
      </c>
      <c r="AA6" s="105">
        <v>3600</v>
      </c>
      <c r="AB6" s="105">
        <v>17469</v>
      </c>
      <c r="AC6" s="105">
        <v>5149</v>
      </c>
      <c r="AD6" s="105">
        <v>414601</v>
      </c>
      <c r="AE6" s="105">
        <v>419750</v>
      </c>
      <c r="AF6" s="101" t="s">
        <v>81</v>
      </c>
      <c r="AG6" s="101" t="s">
        <v>82</v>
      </c>
      <c r="AH6" s="105">
        <v>4032</v>
      </c>
      <c r="AI6" s="105">
        <v>4</v>
      </c>
    </row>
    <row r="7" spans="1:35" x14ac:dyDescent="0.2">
      <c r="A7" s="108"/>
      <c r="B7" s="101" t="s">
        <v>83</v>
      </c>
      <c r="C7" s="101" t="s">
        <v>84</v>
      </c>
      <c r="D7" s="102">
        <v>180973</v>
      </c>
      <c r="E7" s="102">
        <v>5720</v>
      </c>
      <c r="F7" s="102">
        <v>186693</v>
      </c>
      <c r="G7" s="103">
        <v>1.65861680288815E-2</v>
      </c>
      <c r="H7" s="102">
        <v>99328</v>
      </c>
      <c r="I7" s="102">
        <v>5390</v>
      </c>
      <c r="J7" s="102">
        <v>104718</v>
      </c>
      <c r="K7" s="127">
        <v>-0.14346709417788597</v>
      </c>
      <c r="L7" s="105">
        <v>15961</v>
      </c>
      <c r="M7" s="103">
        <v>-0.17849606258685502</v>
      </c>
      <c r="N7" s="105">
        <v>307372</v>
      </c>
      <c r="O7" s="103">
        <v>-5.5210952436572897E-2</v>
      </c>
      <c r="P7" s="105">
        <v>706</v>
      </c>
      <c r="Q7" s="105">
        <v>308078</v>
      </c>
      <c r="R7" s="103">
        <v>-5.3802872271158105E-2</v>
      </c>
      <c r="S7" s="109">
        <v>0</v>
      </c>
      <c r="T7" s="101" t="s">
        <v>75</v>
      </c>
      <c r="U7" s="101" t="s">
        <v>75</v>
      </c>
      <c r="V7" s="105">
        <v>178773</v>
      </c>
      <c r="W7" s="105">
        <v>183647</v>
      </c>
      <c r="X7" s="105">
        <v>4874</v>
      </c>
      <c r="Y7" s="105">
        <v>117250</v>
      </c>
      <c r="Z7" s="105">
        <v>122258</v>
      </c>
      <c r="AA7" s="105">
        <v>5008</v>
      </c>
      <c r="AB7" s="105">
        <v>19429</v>
      </c>
      <c r="AC7" s="105">
        <v>262</v>
      </c>
      <c r="AD7" s="105">
        <v>325334</v>
      </c>
      <c r="AE7" s="105">
        <v>325596</v>
      </c>
      <c r="AF7" s="101" t="s">
        <v>85</v>
      </c>
      <c r="AG7" s="101" t="s">
        <v>82</v>
      </c>
      <c r="AH7" s="105">
        <v>4032</v>
      </c>
      <c r="AI7" s="105">
        <v>4</v>
      </c>
    </row>
    <row r="8" spans="1:35" x14ac:dyDescent="0.2">
      <c r="A8" s="110"/>
      <c r="B8" s="101" t="s">
        <v>86</v>
      </c>
      <c r="C8" s="101" t="s">
        <v>87</v>
      </c>
      <c r="D8" s="102">
        <v>244821</v>
      </c>
      <c r="E8" s="102">
        <v>40574</v>
      </c>
      <c r="F8" s="102">
        <v>285395</v>
      </c>
      <c r="G8" s="103">
        <v>8.9073584351257201E-2</v>
      </c>
      <c r="H8" s="102">
        <v>54212</v>
      </c>
      <c r="I8" s="102">
        <v>1638</v>
      </c>
      <c r="J8" s="102">
        <v>55850</v>
      </c>
      <c r="K8" s="127">
        <v>3.2882083148394699E-2</v>
      </c>
      <c r="L8" s="105">
        <v>0</v>
      </c>
      <c r="M8" s="103">
        <v>0</v>
      </c>
      <c r="N8" s="105">
        <v>341245</v>
      </c>
      <c r="O8" s="103">
        <v>7.9462238038750493E-2</v>
      </c>
      <c r="P8" s="105">
        <v>184</v>
      </c>
      <c r="Q8" s="105">
        <v>341429</v>
      </c>
      <c r="R8" s="103">
        <v>7.9794938614412503E-2</v>
      </c>
      <c r="S8" s="109">
        <v>0</v>
      </c>
      <c r="T8" s="101" t="s">
        <v>75</v>
      </c>
      <c r="U8" s="101" t="s">
        <v>75</v>
      </c>
      <c r="V8" s="105">
        <v>229053</v>
      </c>
      <c r="W8" s="105">
        <v>262053</v>
      </c>
      <c r="X8" s="105">
        <v>33000</v>
      </c>
      <c r="Y8" s="105">
        <v>52354</v>
      </c>
      <c r="Z8" s="105">
        <v>54072</v>
      </c>
      <c r="AA8" s="105">
        <v>1718</v>
      </c>
      <c r="AB8" s="105">
        <v>0</v>
      </c>
      <c r="AC8" s="105">
        <v>73</v>
      </c>
      <c r="AD8" s="105">
        <v>316125</v>
      </c>
      <c r="AE8" s="105">
        <v>316198</v>
      </c>
      <c r="AF8" s="101" t="s">
        <v>88</v>
      </c>
      <c r="AG8" s="101" t="s">
        <v>82</v>
      </c>
      <c r="AH8" s="105">
        <v>4032</v>
      </c>
      <c r="AI8" s="105">
        <v>4</v>
      </c>
    </row>
    <row r="9" spans="1:35" x14ac:dyDescent="0.2">
      <c r="A9" s="111" t="s">
        <v>89</v>
      </c>
      <c r="B9" s="111">
        <v>0</v>
      </c>
      <c r="C9" s="111">
        <v>0</v>
      </c>
      <c r="D9" s="112">
        <v>677311</v>
      </c>
      <c r="E9" s="112">
        <v>68308</v>
      </c>
      <c r="F9" s="112">
        <v>745619</v>
      </c>
      <c r="G9" s="113">
        <v>3.69991766525362E-2</v>
      </c>
      <c r="H9" s="112">
        <v>279647</v>
      </c>
      <c r="I9" s="112">
        <v>12470</v>
      </c>
      <c r="J9" s="112">
        <v>292117</v>
      </c>
      <c r="K9" s="128">
        <v>-2.6750314846774599E-2</v>
      </c>
      <c r="L9" s="129">
        <v>29427</v>
      </c>
      <c r="M9" s="113">
        <v>-0.202477099029758</v>
      </c>
      <c r="N9" s="129">
        <v>1067163</v>
      </c>
      <c r="O9" s="113">
        <v>1.05136071814101E-2</v>
      </c>
      <c r="P9" s="129">
        <v>5841</v>
      </c>
      <c r="Q9" s="129">
        <v>1073004</v>
      </c>
      <c r="R9" s="113">
        <v>1.0795595849065101E-2</v>
      </c>
      <c r="S9" s="114">
        <v>0</v>
      </c>
      <c r="T9" s="115">
        <v>0</v>
      </c>
      <c r="U9" s="115">
        <v>0</v>
      </c>
      <c r="V9" s="116">
        <v>659804</v>
      </c>
      <c r="W9" s="116">
        <v>719016</v>
      </c>
      <c r="X9" s="116">
        <v>59212</v>
      </c>
      <c r="Y9" s="116">
        <v>289820</v>
      </c>
      <c r="Z9" s="116">
        <v>300146</v>
      </c>
      <c r="AA9" s="116">
        <v>10326</v>
      </c>
      <c r="AB9" s="116">
        <v>36898</v>
      </c>
      <c r="AC9" s="116">
        <v>5484</v>
      </c>
      <c r="AD9" s="116">
        <v>1056060</v>
      </c>
      <c r="AE9" s="116">
        <v>1061544</v>
      </c>
      <c r="AF9" s="115">
        <v>0</v>
      </c>
      <c r="AG9" s="115">
        <v>0</v>
      </c>
      <c r="AH9" s="116">
        <v>12096</v>
      </c>
      <c r="AI9" s="116">
        <v>12</v>
      </c>
    </row>
    <row r="10" spans="1:35" x14ac:dyDescent="0.2">
      <c r="A10" s="106" t="s">
        <v>90</v>
      </c>
      <c r="B10" s="101" t="s">
        <v>91</v>
      </c>
      <c r="C10" s="101" t="s">
        <v>92</v>
      </c>
      <c r="D10" s="102">
        <v>85880</v>
      </c>
      <c r="E10" s="102">
        <v>34600</v>
      </c>
      <c r="F10" s="102">
        <v>120480</v>
      </c>
      <c r="G10" s="103">
        <v>0.132192495277833</v>
      </c>
      <c r="H10" s="102">
        <v>3672</v>
      </c>
      <c r="I10" s="102">
        <v>10</v>
      </c>
      <c r="J10" s="102">
        <v>3682</v>
      </c>
      <c r="K10" s="127">
        <v>0.16298168035375898</v>
      </c>
      <c r="L10" s="105">
        <v>0</v>
      </c>
      <c r="M10" s="103">
        <v>0</v>
      </c>
      <c r="N10" s="105">
        <v>124162</v>
      </c>
      <c r="O10" s="103">
        <v>0.13308206864454</v>
      </c>
      <c r="P10" s="105">
        <v>11887</v>
      </c>
      <c r="Q10" s="105">
        <v>136049</v>
      </c>
      <c r="R10" s="103">
        <v>0.14156136199634198</v>
      </c>
      <c r="S10" s="107">
        <v>3</v>
      </c>
      <c r="T10" s="101" t="s">
        <v>75</v>
      </c>
      <c r="U10" s="101" t="s">
        <v>75</v>
      </c>
      <c r="V10" s="105">
        <v>77565</v>
      </c>
      <c r="W10" s="105">
        <v>106413</v>
      </c>
      <c r="X10" s="105">
        <v>28848</v>
      </c>
      <c r="Y10" s="105">
        <v>3166</v>
      </c>
      <c r="Z10" s="105">
        <v>3166</v>
      </c>
      <c r="AA10" s="105">
        <v>0</v>
      </c>
      <c r="AB10" s="105">
        <v>0</v>
      </c>
      <c r="AC10" s="105">
        <v>9599</v>
      </c>
      <c r="AD10" s="105">
        <v>109579</v>
      </c>
      <c r="AE10" s="105">
        <v>119178</v>
      </c>
      <c r="AF10" s="101" t="s">
        <v>93</v>
      </c>
      <c r="AG10" s="101" t="s">
        <v>94</v>
      </c>
      <c r="AH10" s="105">
        <v>4032</v>
      </c>
      <c r="AI10" s="105">
        <v>4</v>
      </c>
    </row>
    <row r="11" spans="1:35" x14ac:dyDescent="0.2">
      <c r="A11" s="108"/>
      <c r="B11" s="101" t="s">
        <v>95</v>
      </c>
      <c r="C11" s="101" t="s">
        <v>96</v>
      </c>
      <c r="D11" s="102">
        <v>55430</v>
      </c>
      <c r="E11" s="102">
        <v>304</v>
      </c>
      <c r="F11" s="102">
        <v>55734</v>
      </c>
      <c r="G11" s="103">
        <v>3.9328671328671301E-2</v>
      </c>
      <c r="H11" s="102">
        <v>20234</v>
      </c>
      <c r="I11" s="102">
        <v>64</v>
      </c>
      <c r="J11" s="102">
        <v>20298</v>
      </c>
      <c r="K11" s="127">
        <v>-5.8621649197662599E-2</v>
      </c>
      <c r="L11" s="105">
        <v>0</v>
      </c>
      <c r="M11" s="103">
        <v>0</v>
      </c>
      <c r="N11" s="105">
        <v>76032</v>
      </c>
      <c r="O11" s="103">
        <v>1.12386449785202E-2</v>
      </c>
      <c r="P11" s="105">
        <v>319</v>
      </c>
      <c r="Q11" s="105">
        <v>76351</v>
      </c>
      <c r="R11" s="103">
        <v>1.5481399710056302E-2</v>
      </c>
      <c r="S11" s="109">
        <v>0</v>
      </c>
      <c r="T11" s="101" t="s">
        <v>75</v>
      </c>
      <c r="U11" s="101" t="s">
        <v>75</v>
      </c>
      <c r="V11" s="105">
        <v>53401</v>
      </c>
      <c r="W11" s="105">
        <v>53625</v>
      </c>
      <c r="X11" s="105">
        <v>224</v>
      </c>
      <c r="Y11" s="105">
        <v>21528</v>
      </c>
      <c r="Z11" s="105">
        <v>21562</v>
      </c>
      <c r="AA11" s="105">
        <v>34</v>
      </c>
      <c r="AB11" s="105">
        <v>0</v>
      </c>
      <c r="AC11" s="105">
        <v>0</v>
      </c>
      <c r="AD11" s="105">
        <v>75187</v>
      </c>
      <c r="AE11" s="105">
        <v>75187</v>
      </c>
      <c r="AF11" s="101" t="s">
        <v>97</v>
      </c>
      <c r="AG11" s="101" t="s">
        <v>94</v>
      </c>
      <c r="AH11" s="105">
        <v>4032</v>
      </c>
      <c r="AI11" s="105">
        <v>4</v>
      </c>
    </row>
    <row r="12" spans="1:35" x14ac:dyDescent="0.2">
      <c r="A12" s="108"/>
      <c r="B12" s="101" t="s">
        <v>98</v>
      </c>
      <c r="C12" s="101" t="s">
        <v>99</v>
      </c>
      <c r="D12" s="102">
        <v>131242</v>
      </c>
      <c r="E12" s="102">
        <v>32348</v>
      </c>
      <c r="F12" s="102">
        <v>163590</v>
      </c>
      <c r="G12" s="103">
        <v>0.163166052814949</v>
      </c>
      <c r="H12" s="102">
        <v>8568</v>
      </c>
      <c r="I12" s="102">
        <v>174</v>
      </c>
      <c r="J12" s="102">
        <v>8742</v>
      </c>
      <c r="K12" s="127">
        <v>-0.12474969963956699</v>
      </c>
      <c r="L12" s="105">
        <v>0</v>
      </c>
      <c r="M12" s="103">
        <v>0</v>
      </c>
      <c r="N12" s="105">
        <v>172332</v>
      </c>
      <c r="O12" s="103">
        <v>0.14407488548098002</v>
      </c>
      <c r="P12" s="105">
        <v>6290</v>
      </c>
      <c r="Q12" s="105">
        <v>178622</v>
      </c>
      <c r="R12" s="103">
        <v>0.113936838954301</v>
      </c>
      <c r="S12" s="109">
        <v>0</v>
      </c>
      <c r="T12" s="101" t="s">
        <v>75</v>
      </c>
      <c r="U12" s="101" t="s">
        <v>75</v>
      </c>
      <c r="V12" s="105">
        <v>115322</v>
      </c>
      <c r="W12" s="105">
        <v>140642</v>
      </c>
      <c r="X12" s="105">
        <v>25320</v>
      </c>
      <c r="Y12" s="105">
        <v>9904</v>
      </c>
      <c r="Z12" s="105">
        <v>9988</v>
      </c>
      <c r="AA12" s="105">
        <v>84</v>
      </c>
      <c r="AB12" s="105">
        <v>0</v>
      </c>
      <c r="AC12" s="105">
        <v>9722</v>
      </c>
      <c r="AD12" s="105">
        <v>150630</v>
      </c>
      <c r="AE12" s="105">
        <v>160352</v>
      </c>
      <c r="AF12" s="101" t="s">
        <v>100</v>
      </c>
      <c r="AG12" s="101" t="s">
        <v>94</v>
      </c>
      <c r="AH12" s="105">
        <v>4032</v>
      </c>
      <c r="AI12" s="105">
        <v>4</v>
      </c>
    </row>
    <row r="13" spans="1:35" x14ac:dyDescent="0.2">
      <c r="A13" s="110"/>
      <c r="B13" s="101" t="s">
        <v>101</v>
      </c>
      <c r="C13" s="101" t="s">
        <v>102</v>
      </c>
      <c r="D13" s="102">
        <v>60536</v>
      </c>
      <c r="E13" s="102">
        <v>410</v>
      </c>
      <c r="F13" s="102">
        <v>60946</v>
      </c>
      <c r="G13" s="103">
        <v>7.93588948906402E-2</v>
      </c>
      <c r="H13" s="102">
        <v>14969</v>
      </c>
      <c r="I13" s="102">
        <v>0</v>
      </c>
      <c r="J13" s="102">
        <v>14969</v>
      </c>
      <c r="K13" s="127">
        <v>-0.31554641060813898</v>
      </c>
      <c r="L13" s="105">
        <v>0</v>
      </c>
      <c r="M13" s="103">
        <v>0</v>
      </c>
      <c r="N13" s="105">
        <v>75915</v>
      </c>
      <c r="O13" s="103">
        <v>-3.0892959724261204E-2</v>
      </c>
      <c r="P13" s="105">
        <v>545</v>
      </c>
      <c r="Q13" s="105">
        <v>76460</v>
      </c>
      <c r="R13" s="103">
        <v>-3.2959805731920193E-2</v>
      </c>
      <c r="S13" s="109">
        <v>0</v>
      </c>
      <c r="T13" s="101" t="s">
        <v>75</v>
      </c>
      <c r="U13" s="101" t="s">
        <v>75</v>
      </c>
      <c r="V13" s="105">
        <v>56235</v>
      </c>
      <c r="W13" s="105">
        <v>56465</v>
      </c>
      <c r="X13" s="105">
        <v>230</v>
      </c>
      <c r="Y13" s="105">
        <v>21868</v>
      </c>
      <c r="Z13" s="105">
        <v>21870</v>
      </c>
      <c r="AA13" s="105">
        <v>2</v>
      </c>
      <c r="AB13" s="105">
        <v>0</v>
      </c>
      <c r="AC13" s="105">
        <v>731</v>
      </c>
      <c r="AD13" s="105">
        <v>78335</v>
      </c>
      <c r="AE13" s="105">
        <v>79066</v>
      </c>
      <c r="AF13" s="101" t="s">
        <v>103</v>
      </c>
      <c r="AG13" s="101" t="s">
        <v>94</v>
      </c>
      <c r="AH13" s="105">
        <v>4032</v>
      </c>
      <c r="AI13" s="105">
        <v>4</v>
      </c>
    </row>
    <row r="14" spans="1:35" x14ac:dyDescent="0.2">
      <c r="A14" s="111" t="s">
        <v>89</v>
      </c>
      <c r="B14" s="111">
        <v>0</v>
      </c>
      <c r="C14" s="111">
        <v>0</v>
      </c>
      <c r="D14" s="112">
        <v>333088</v>
      </c>
      <c r="E14" s="112">
        <v>67662</v>
      </c>
      <c r="F14" s="112">
        <v>400750</v>
      </c>
      <c r="G14" s="113">
        <v>0.122093267440395</v>
      </c>
      <c r="H14" s="112">
        <v>47443</v>
      </c>
      <c r="I14" s="112">
        <v>248</v>
      </c>
      <c r="J14" s="112">
        <v>47691</v>
      </c>
      <c r="K14" s="128">
        <v>-0.15719435902873502</v>
      </c>
      <c r="L14" s="129">
        <v>0</v>
      </c>
      <c r="M14" s="113">
        <v>0</v>
      </c>
      <c r="N14" s="129">
        <v>448441</v>
      </c>
      <c r="O14" s="113">
        <v>8.3895091254945806E-2</v>
      </c>
      <c r="P14" s="129">
        <v>19041</v>
      </c>
      <c r="Q14" s="129">
        <v>467482</v>
      </c>
      <c r="R14" s="113">
        <v>7.76863085920841E-2</v>
      </c>
      <c r="S14" s="114">
        <v>0</v>
      </c>
      <c r="T14" s="115">
        <v>0</v>
      </c>
      <c r="U14" s="115">
        <v>0</v>
      </c>
      <c r="V14" s="116">
        <v>302523</v>
      </c>
      <c r="W14" s="116">
        <v>357145</v>
      </c>
      <c r="X14" s="116">
        <v>54622</v>
      </c>
      <c r="Y14" s="116">
        <v>56466</v>
      </c>
      <c r="Z14" s="116">
        <v>56586</v>
      </c>
      <c r="AA14" s="116">
        <v>120</v>
      </c>
      <c r="AB14" s="116">
        <v>0</v>
      </c>
      <c r="AC14" s="116">
        <v>20052</v>
      </c>
      <c r="AD14" s="116">
        <v>413731</v>
      </c>
      <c r="AE14" s="116">
        <v>433783</v>
      </c>
      <c r="AF14" s="115">
        <v>0</v>
      </c>
      <c r="AG14" s="115">
        <v>0</v>
      </c>
      <c r="AH14" s="116">
        <v>16128</v>
      </c>
      <c r="AI14" s="116">
        <v>16</v>
      </c>
    </row>
    <row r="15" spans="1:35" x14ac:dyDescent="0.2">
      <c r="A15" s="106" t="s">
        <v>104</v>
      </c>
      <c r="B15" s="101" t="s">
        <v>105</v>
      </c>
      <c r="C15" s="101" t="s">
        <v>106</v>
      </c>
      <c r="D15" s="102">
        <v>25629</v>
      </c>
      <c r="E15" s="102">
        <v>1788</v>
      </c>
      <c r="F15" s="102">
        <v>27417</v>
      </c>
      <c r="G15" s="103">
        <v>0.17958094910295599</v>
      </c>
      <c r="H15" s="102">
        <v>27</v>
      </c>
      <c r="I15" s="102">
        <v>0</v>
      </c>
      <c r="J15" s="102">
        <v>27</v>
      </c>
      <c r="K15" s="127">
        <v>12.5</v>
      </c>
      <c r="L15" s="105">
        <v>0</v>
      </c>
      <c r="M15" s="103">
        <v>0</v>
      </c>
      <c r="N15" s="105">
        <v>27444</v>
      </c>
      <c r="O15" s="103">
        <v>0.1806409980641</v>
      </c>
      <c r="P15" s="105">
        <v>883</v>
      </c>
      <c r="Q15" s="105">
        <v>28327</v>
      </c>
      <c r="R15" s="103">
        <v>0.18493265289048802</v>
      </c>
      <c r="S15" s="107">
        <v>4</v>
      </c>
      <c r="T15" s="101" t="s">
        <v>75</v>
      </c>
      <c r="U15" s="101" t="s">
        <v>75</v>
      </c>
      <c r="V15" s="105">
        <v>22075</v>
      </c>
      <c r="W15" s="105">
        <v>23243</v>
      </c>
      <c r="X15" s="105">
        <v>1168</v>
      </c>
      <c r="Y15" s="105">
        <v>2</v>
      </c>
      <c r="Z15" s="105">
        <v>2</v>
      </c>
      <c r="AA15" s="105">
        <v>0</v>
      </c>
      <c r="AB15" s="105">
        <v>0</v>
      </c>
      <c r="AC15" s="105">
        <v>661</v>
      </c>
      <c r="AD15" s="105">
        <v>23245</v>
      </c>
      <c r="AE15" s="105">
        <v>23906</v>
      </c>
      <c r="AF15" s="101" t="s">
        <v>107</v>
      </c>
      <c r="AG15" s="101" t="s">
        <v>108</v>
      </c>
      <c r="AH15" s="105">
        <v>4032</v>
      </c>
      <c r="AI15" s="105">
        <v>4</v>
      </c>
    </row>
    <row r="16" spans="1:35" x14ac:dyDescent="0.2">
      <c r="A16" s="108"/>
      <c r="B16" s="101" t="s">
        <v>109</v>
      </c>
      <c r="C16" s="101" t="s">
        <v>110</v>
      </c>
      <c r="D16" s="102">
        <v>19896</v>
      </c>
      <c r="E16" s="102">
        <v>0</v>
      </c>
      <c r="F16" s="102">
        <v>19896</v>
      </c>
      <c r="G16" s="103">
        <v>0.11399776035834301</v>
      </c>
      <c r="H16" s="102">
        <v>0</v>
      </c>
      <c r="I16" s="102">
        <v>0</v>
      </c>
      <c r="J16" s="102">
        <v>0</v>
      </c>
      <c r="K16" s="127">
        <v>0</v>
      </c>
      <c r="L16" s="105">
        <v>0</v>
      </c>
      <c r="M16" s="103">
        <v>0</v>
      </c>
      <c r="N16" s="105">
        <v>19896</v>
      </c>
      <c r="O16" s="103">
        <v>0.11399776035834301</v>
      </c>
      <c r="P16" s="105">
        <v>0</v>
      </c>
      <c r="Q16" s="105">
        <v>19896</v>
      </c>
      <c r="R16" s="103">
        <v>0.10754843019372101</v>
      </c>
      <c r="S16" s="109">
        <v>0</v>
      </c>
      <c r="T16" s="101" t="s">
        <v>75</v>
      </c>
      <c r="U16" s="101" t="s">
        <v>75</v>
      </c>
      <c r="V16" s="105">
        <v>17854</v>
      </c>
      <c r="W16" s="105">
        <v>17860</v>
      </c>
      <c r="X16" s="105">
        <v>6</v>
      </c>
      <c r="Y16" s="105">
        <v>0</v>
      </c>
      <c r="Z16" s="105">
        <v>0</v>
      </c>
      <c r="AA16" s="105">
        <v>0</v>
      </c>
      <c r="AB16" s="105">
        <v>0</v>
      </c>
      <c r="AC16" s="105">
        <v>104</v>
      </c>
      <c r="AD16" s="105">
        <v>17860</v>
      </c>
      <c r="AE16" s="105">
        <v>17964</v>
      </c>
      <c r="AF16" s="101" t="s">
        <v>111</v>
      </c>
      <c r="AG16" s="101" t="s">
        <v>108</v>
      </c>
      <c r="AH16" s="105">
        <v>4032</v>
      </c>
      <c r="AI16" s="105">
        <v>4</v>
      </c>
    </row>
    <row r="17" spans="1:35" x14ac:dyDescent="0.2">
      <c r="A17" s="108"/>
      <c r="B17" s="101" t="s">
        <v>112</v>
      </c>
      <c r="C17" s="101" t="s">
        <v>113</v>
      </c>
      <c r="D17" s="102">
        <v>45696</v>
      </c>
      <c r="E17" s="102">
        <v>422</v>
      </c>
      <c r="F17" s="102">
        <v>46118</v>
      </c>
      <c r="G17" s="103">
        <v>0.12846236664382901</v>
      </c>
      <c r="H17" s="102">
        <v>3689</v>
      </c>
      <c r="I17" s="102">
        <v>0</v>
      </c>
      <c r="J17" s="102">
        <v>3689</v>
      </c>
      <c r="K17" s="127">
        <v>-3.47985347985348E-2</v>
      </c>
      <c r="L17" s="105">
        <v>0</v>
      </c>
      <c r="M17" s="103">
        <v>0</v>
      </c>
      <c r="N17" s="105">
        <v>49807</v>
      </c>
      <c r="O17" s="103">
        <v>0.114499888118147</v>
      </c>
      <c r="P17" s="105">
        <v>1578</v>
      </c>
      <c r="Q17" s="105">
        <v>51385</v>
      </c>
      <c r="R17" s="103">
        <v>0.12627126073996101</v>
      </c>
      <c r="S17" s="109">
        <v>0</v>
      </c>
      <c r="T17" s="101" t="s">
        <v>75</v>
      </c>
      <c r="U17" s="101" t="s">
        <v>75</v>
      </c>
      <c r="V17" s="105">
        <v>40704</v>
      </c>
      <c r="W17" s="105">
        <v>40868</v>
      </c>
      <c r="X17" s="105">
        <v>164</v>
      </c>
      <c r="Y17" s="105">
        <v>3822</v>
      </c>
      <c r="Z17" s="105">
        <v>3822</v>
      </c>
      <c r="AA17" s="105">
        <v>0</v>
      </c>
      <c r="AB17" s="105">
        <v>0</v>
      </c>
      <c r="AC17" s="105">
        <v>934</v>
      </c>
      <c r="AD17" s="105">
        <v>44690</v>
      </c>
      <c r="AE17" s="105">
        <v>45624</v>
      </c>
      <c r="AF17" s="101" t="s">
        <v>114</v>
      </c>
      <c r="AG17" s="101" t="s">
        <v>108</v>
      </c>
      <c r="AH17" s="105">
        <v>4032</v>
      </c>
      <c r="AI17" s="105">
        <v>4</v>
      </c>
    </row>
    <row r="18" spans="1:35" x14ac:dyDescent="0.2">
      <c r="A18" s="108"/>
      <c r="B18" s="101" t="s">
        <v>115</v>
      </c>
      <c r="C18" s="101" t="s">
        <v>116</v>
      </c>
      <c r="D18" s="102">
        <v>38554</v>
      </c>
      <c r="E18" s="102">
        <v>34</v>
      </c>
      <c r="F18" s="102">
        <v>38588</v>
      </c>
      <c r="G18" s="103">
        <v>8.5701423667773294E-2</v>
      </c>
      <c r="H18" s="102">
        <v>8587</v>
      </c>
      <c r="I18" s="102">
        <v>4</v>
      </c>
      <c r="J18" s="102">
        <v>8591</v>
      </c>
      <c r="K18" s="127">
        <v>-0.30884955752212406</v>
      </c>
      <c r="L18" s="105">
        <v>0</v>
      </c>
      <c r="M18" s="103">
        <v>0</v>
      </c>
      <c r="N18" s="105">
        <v>47179</v>
      </c>
      <c r="O18" s="103">
        <v>-1.6530476111064802E-2</v>
      </c>
      <c r="P18" s="105">
        <v>0</v>
      </c>
      <c r="Q18" s="105">
        <v>47179</v>
      </c>
      <c r="R18" s="103">
        <v>-1.7022251854321199E-2</v>
      </c>
      <c r="S18" s="109">
        <v>0</v>
      </c>
      <c r="T18" s="101" t="s">
        <v>75</v>
      </c>
      <c r="U18" s="101" t="s">
        <v>75</v>
      </c>
      <c r="V18" s="105">
        <v>35506</v>
      </c>
      <c r="W18" s="105">
        <v>35542</v>
      </c>
      <c r="X18" s="105">
        <v>36</v>
      </c>
      <c r="Y18" s="105">
        <v>12408</v>
      </c>
      <c r="Z18" s="105">
        <v>12430</v>
      </c>
      <c r="AA18" s="105">
        <v>22</v>
      </c>
      <c r="AB18" s="105">
        <v>0</v>
      </c>
      <c r="AC18" s="105">
        <v>24</v>
      </c>
      <c r="AD18" s="105">
        <v>47972</v>
      </c>
      <c r="AE18" s="105">
        <v>47996</v>
      </c>
      <c r="AF18" s="101" t="s">
        <v>117</v>
      </c>
      <c r="AG18" s="101" t="s">
        <v>108</v>
      </c>
      <c r="AH18" s="105">
        <v>4032</v>
      </c>
      <c r="AI18" s="105">
        <v>4</v>
      </c>
    </row>
    <row r="19" spans="1:35" x14ac:dyDescent="0.2">
      <c r="A19" s="108"/>
      <c r="B19" s="101" t="s">
        <v>118</v>
      </c>
      <c r="C19" s="101" t="s">
        <v>119</v>
      </c>
      <c r="D19" s="102">
        <v>19682</v>
      </c>
      <c r="E19" s="102">
        <v>3460</v>
      </c>
      <c r="F19" s="102">
        <v>23142</v>
      </c>
      <c r="G19" s="103">
        <v>0.127448114586378</v>
      </c>
      <c r="H19" s="102">
        <v>3</v>
      </c>
      <c r="I19" s="102">
        <v>0</v>
      </c>
      <c r="J19" s="102">
        <v>3</v>
      </c>
      <c r="K19" s="127">
        <v>-0.4</v>
      </c>
      <c r="L19" s="105">
        <v>0</v>
      </c>
      <c r="M19" s="103">
        <v>0</v>
      </c>
      <c r="N19" s="105">
        <v>23145</v>
      </c>
      <c r="O19" s="103">
        <v>0.127319662948712</v>
      </c>
      <c r="P19" s="105">
        <v>465</v>
      </c>
      <c r="Q19" s="105">
        <v>23610</v>
      </c>
      <c r="R19" s="103">
        <v>0.127130376664916</v>
      </c>
      <c r="S19" s="109">
        <v>0</v>
      </c>
      <c r="T19" s="101" t="s">
        <v>75</v>
      </c>
      <c r="U19" s="101" t="s">
        <v>75</v>
      </c>
      <c r="V19" s="105">
        <v>17816</v>
      </c>
      <c r="W19" s="105">
        <v>20526</v>
      </c>
      <c r="X19" s="105">
        <v>2710</v>
      </c>
      <c r="Y19" s="105">
        <v>5</v>
      </c>
      <c r="Z19" s="105">
        <v>5</v>
      </c>
      <c r="AA19" s="105">
        <v>0</v>
      </c>
      <c r="AB19" s="105">
        <v>0</v>
      </c>
      <c r="AC19" s="105">
        <v>416</v>
      </c>
      <c r="AD19" s="105">
        <v>20531</v>
      </c>
      <c r="AE19" s="105">
        <v>20947</v>
      </c>
      <c r="AF19" s="101" t="s">
        <v>120</v>
      </c>
      <c r="AG19" s="101" t="s">
        <v>108</v>
      </c>
      <c r="AH19" s="105">
        <v>4032</v>
      </c>
      <c r="AI19" s="105">
        <v>4</v>
      </c>
    </row>
    <row r="20" spans="1:35" x14ac:dyDescent="0.2">
      <c r="A20" s="108"/>
      <c r="B20" s="101" t="s">
        <v>121</v>
      </c>
      <c r="C20" s="101" t="s">
        <v>122</v>
      </c>
      <c r="D20" s="102">
        <v>19384</v>
      </c>
      <c r="E20" s="102">
        <v>204</v>
      </c>
      <c r="F20" s="102">
        <v>19588</v>
      </c>
      <c r="G20" s="103">
        <v>-7.0910212019162394E-2</v>
      </c>
      <c r="H20" s="102">
        <v>0</v>
      </c>
      <c r="I20" s="102">
        <v>0</v>
      </c>
      <c r="J20" s="102">
        <v>0</v>
      </c>
      <c r="K20" s="127">
        <v>0</v>
      </c>
      <c r="L20" s="105">
        <v>3838</v>
      </c>
      <c r="M20" s="103">
        <v>-0.31070402298850602</v>
      </c>
      <c r="N20" s="105">
        <v>23426</v>
      </c>
      <c r="O20" s="103">
        <v>-0.121008592548122</v>
      </c>
      <c r="P20" s="105">
        <v>363</v>
      </c>
      <c r="Q20" s="105">
        <v>23789</v>
      </c>
      <c r="R20" s="103">
        <v>-0.119871249398794</v>
      </c>
      <c r="S20" s="109">
        <v>0</v>
      </c>
      <c r="T20" s="101" t="s">
        <v>75</v>
      </c>
      <c r="U20" s="101" t="s">
        <v>75</v>
      </c>
      <c r="V20" s="105">
        <v>20905</v>
      </c>
      <c r="W20" s="105">
        <v>21083</v>
      </c>
      <c r="X20" s="105">
        <v>178</v>
      </c>
      <c r="Y20" s="105">
        <v>0</v>
      </c>
      <c r="Z20" s="105">
        <v>0</v>
      </c>
      <c r="AA20" s="105">
        <v>0</v>
      </c>
      <c r="AB20" s="105">
        <v>5568</v>
      </c>
      <c r="AC20" s="105">
        <v>378</v>
      </c>
      <c r="AD20" s="105">
        <v>26651</v>
      </c>
      <c r="AE20" s="105">
        <v>27029</v>
      </c>
      <c r="AF20" s="101" t="s">
        <v>123</v>
      </c>
      <c r="AG20" s="101" t="s">
        <v>108</v>
      </c>
      <c r="AH20" s="105">
        <v>4032</v>
      </c>
      <c r="AI20" s="105">
        <v>4</v>
      </c>
    </row>
    <row r="21" spans="1:35" x14ac:dyDescent="0.2">
      <c r="A21" s="108"/>
      <c r="B21" s="101" t="s">
        <v>124</v>
      </c>
      <c r="C21" s="101" t="s">
        <v>125</v>
      </c>
      <c r="D21" s="102">
        <v>4133</v>
      </c>
      <c r="E21" s="102">
        <v>0</v>
      </c>
      <c r="F21" s="102">
        <v>4133</v>
      </c>
      <c r="G21" s="103">
        <v>0.17548350398179702</v>
      </c>
      <c r="H21" s="102">
        <v>0</v>
      </c>
      <c r="I21" s="102">
        <v>0</v>
      </c>
      <c r="J21" s="102">
        <v>0</v>
      </c>
      <c r="K21" s="127">
        <v>0</v>
      </c>
      <c r="L21" s="105">
        <v>35</v>
      </c>
      <c r="M21" s="103">
        <v>0</v>
      </c>
      <c r="N21" s="105">
        <v>4168</v>
      </c>
      <c r="O21" s="103">
        <v>0.185437997724687</v>
      </c>
      <c r="P21" s="105">
        <v>319</v>
      </c>
      <c r="Q21" s="105">
        <v>4487</v>
      </c>
      <c r="R21" s="103">
        <v>0.18296862641708397</v>
      </c>
      <c r="S21" s="109">
        <v>0</v>
      </c>
      <c r="T21" s="101" t="s">
        <v>75</v>
      </c>
      <c r="U21" s="101" t="s">
        <v>75</v>
      </c>
      <c r="V21" s="105">
        <v>3516</v>
      </c>
      <c r="W21" s="105">
        <v>3516</v>
      </c>
      <c r="X21" s="105">
        <v>0</v>
      </c>
      <c r="Y21" s="105">
        <v>0</v>
      </c>
      <c r="Z21" s="105">
        <v>0</v>
      </c>
      <c r="AA21" s="105">
        <v>0</v>
      </c>
      <c r="AB21" s="105">
        <v>0</v>
      </c>
      <c r="AC21" s="105">
        <v>277</v>
      </c>
      <c r="AD21" s="105">
        <v>3516</v>
      </c>
      <c r="AE21" s="105">
        <v>3793</v>
      </c>
      <c r="AF21" s="101" t="s">
        <v>126</v>
      </c>
      <c r="AG21" s="101" t="s">
        <v>108</v>
      </c>
      <c r="AH21" s="105">
        <v>4032</v>
      </c>
      <c r="AI21" s="105">
        <v>4</v>
      </c>
    </row>
    <row r="22" spans="1:35" x14ac:dyDescent="0.2">
      <c r="A22" s="108"/>
      <c r="B22" s="101" t="s">
        <v>127</v>
      </c>
      <c r="C22" s="101" t="s">
        <v>128</v>
      </c>
      <c r="D22" s="102">
        <v>35139</v>
      </c>
      <c r="E22" s="102">
        <v>120</v>
      </c>
      <c r="F22" s="102">
        <v>35259</v>
      </c>
      <c r="G22" s="103">
        <v>7.7071114369501495E-2</v>
      </c>
      <c r="H22" s="102">
        <v>4301</v>
      </c>
      <c r="I22" s="102">
        <v>0</v>
      </c>
      <c r="J22" s="102">
        <v>4301</v>
      </c>
      <c r="K22" s="127">
        <v>1.99095966620306</v>
      </c>
      <c r="L22" s="105">
        <v>0</v>
      </c>
      <c r="M22" s="103">
        <v>0</v>
      </c>
      <c r="N22" s="105">
        <v>39560</v>
      </c>
      <c r="O22" s="103">
        <v>0.15760519693334099</v>
      </c>
      <c r="P22" s="105">
        <v>405</v>
      </c>
      <c r="Q22" s="105">
        <v>39965</v>
      </c>
      <c r="R22" s="103">
        <v>0.157600509790291</v>
      </c>
      <c r="S22" s="109">
        <v>0</v>
      </c>
      <c r="T22" s="101" t="s">
        <v>75</v>
      </c>
      <c r="U22" s="101" t="s">
        <v>75</v>
      </c>
      <c r="V22" s="105">
        <v>32646</v>
      </c>
      <c r="W22" s="105">
        <v>32736</v>
      </c>
      <c r="X22" s="105">
        <v>90</v>
      </c>
      <c r="Y22" s="105">
        <v>1438</v>
      </c>
      <c r="Z22" s="105">
        <v>1438</v>
      </c>
      <c r="AA22" s="105">
        <v>0</v>
      </c>
      <c r="AB22" s="105">
        <v>0</v>
      </c>
      <c r="AC22" s="105">
        <v>350</v>
      </c>
      <c r="AD22" s="105">
        <v>34174</v>
      </c>
      <c r="AE22" s="105">
        <v>34524</v>
      </c>
      <c r="AF22" s="101" t="s">
        <v>129</v>
      </c>
      <c r="AG22" s="101" t="s">
        <v>108</v>
      </c>
      <c r="AH22" s="105">
        <v>4032</v>
      </c>
      <c r="AI22" s="105">
        <v>4</v>
      </c>
    </row>
    <row r="23" spans="1:35" x14ac:dyDescent="0.2">
      <c r="A23" s="110"/>
      <c r="B23" s="101" t="s">
        <v>130</v>
      </c>
      <c r="C23" s="101" t="s">
        <v>131</v>
      </c>
      <c r="D23" s="102">
        <v>11272</v>
      </c>
      <c r="E23" s="102">
        <v>26</v>
      </c>
      <c r="F23" s="102">
        <v>11298</v>
      </c>
      <c r="G23" s="103">
        <v>7.7025738798856103E-2</v>
      </c>
      <c r="H23" s="102">
        <v>59</v>
      </c>
      <c r="I23" s="102">
        <v>0</v>
      </c>
      <c r="J23" s="102">
        <v>59</v>
      </c>
      <c r="K23" s="127">
        <v>-0.72685185185185197</v>
      </c>
      <c r="L23" s="105">
        <v>0</v>
      </c>
      <c r="M23" s="103">
        <v>0</v>
      </c>
      <c r="N23" s="105">
        <v>11357</v>
      </c>
      <c r="O23" s="103">
        <v>6.0807024098636302E-2</v>
      </c>
      <c r="P23" s="105">
        <v>0</v>
      </c>
      <c r="Q23" s="105">
        <v>11357</v>
      </c>
      <c r="R23" s="103">
        <v>6.0807024098636302E-2</v>
      </c>
      <c r="S23" s="109">
        <v>0</v>
      </c>
      <c r="T23" s="101" t="s">
        <v>75</v>
      </c>
      <c r="U23" s="101" t="s">
        <v>75</v>
      </c>
      <c r="V23" s="105">
        <v>10488</v>
      </c>
      <c r="W23" s="105">
        <v>10490</v>
      </c>
      <c r="X23" s="105">
        <v>2</v>
      </c>
      <c r="Y23" s="105">
        <v>216</v>
      </c>
      <c r="Z23" s="105">
        <v>216</v>
      </c>
      <c r="AA23" s="105">
        <v>0</v>
      </c>
      <c r="AB23" s="105">
        <v>0</v>
      </c>
      <c r="AC23" s="105">
        <v>0</v>
      </c>
      <c r="AD23" s="105">
        <v>10706</v>
      </c>
      <c r="AE23" s="105">
        <v>10706</v>
      </c>
      <c r="AF23" s="101" t="s">
        <v>132</v>
      </c>
      <c r="AG23" s="101" t="s">
        <v>108</v>
      </c>
      <c r="AH23" s="105">
        <v>4032</v>
      </c>
      <c r="AI23" s="105">
        <v>4</v>
      </c>
    </row>
    <row r="24" spans="1:35" x14ac:dyDescent="0.2">
      <c r="A24" s="111" t="s">
        <v>89</v>
      </c>
      <c r="B24" s="111">
        <v>0</v>
      </c>
      <c r="C24" s="111">
        <v>0</v>
      </c>
      <c r="D24" s="112">
        <v>219385</v>
      </c>
      <c r="E24" s="112">
        <v>6054</v>
      </c>
      <c r="F24" s="112">
        <v>225439</v>
      </c>
      <c r="G24" s="113">
        <v>9.5087047759686003E-2</v>
      </c>
      <c r="H24" s="112">
        <v>16666</v>
      </c>
      <c r="I24" s="112">
        <v>4</v>
      </c>
      <c r="J24" s="112">
        <v>16670</v>
      </c>
      <c r="K24" s="128">
        <v>-6.9390945123653194E-2</v>
      </c>
      <c r="L24" s="129">
        <v>3873</v>
      </c>
      <c r="M24" s="113">
        <v>-0.30441810344827602</v>
      </c>
      <c r="N24" s="129">
        <v>245982</v>
      </c>
      <c r="O24" s="113">
        <v>7.2541367808323695E-2</v>
      </c>
      <c r="P24" s="129">
        <v>4013</v>
      </c>
      <c r="Q24" s="129">
        <v>249995</v>
      </c>
      <c r="R24" s="113">
        <v>7.5298186150742602E-2</v>
      </c>
      <c r="S24" s="114">
        <v>0</v>
      </c>
      <c r="T24" s="115">
        <v>0</v>
      </c>
      <c r="U24" s="115">
        <v>0</v>
      </c>
      <c r="V24" s="116">
        <v>201510</v>
      </c>
      <c r="W24" s="116">
        <v>205864</v>
      </c>
      <c r="X24" s="116">
        <v>4354</v>
      </c>
      <c r="Y24" s="116">
        <v>17891</v>
      </c>
      <c r="Z24" s="116">
        <v>17913</v>
      </c>
      <c r="AA24" s="116">
        <v>22</v>
      </c>
      <c r="AB24" s="116">
        <v>5568</v>
      </c>
      <c r="AC24" s="116">
        <v>3144</v>
      </c>
      <c r="AD24" s="116">
        <v>229345</v>
      </c>
      <c r="AE24" s="116">
        <v>232489</v>
      </c>
      <c r="AF24" s="115">
        <v>0</v>
      </c>
      <c r="AG24" s="115">
        <v>0</v>
      </c>
      <c r="AH24" s="116">
        <v>36288</v>
      </c>
      <c r="AI24" s="116">
        <v>36</v>
      </c>
    </row>
    <row r="25" spans="1:35" x14ac:dyDescent="0.2">
      <c r="A25" s="106" t="s">
        <v>133</v>
      </c>
      <c r="B25" s="101" t="s">
        <v>134</v>
      </c>
      <c r="C25" s="101" t="s">
        <v>135</v>
      </c>
      <c r="D25" s="102">
        <v>3604</v>
      </c>
      <c r="E25" s="102">
        <v>18</v>
      </c>
      <c r="F25" s="102">
        <v>3622</v>
      </c>
      <c r="G25" s="103">
        <v>0.10900183710961402</v>
      </c>
      <c r="H25" s="102">
        <v>0</v>
      </c>
      <c r="I25" s="102">
        <v>0</v>
      </c>
      <c r="J25" s="102">
        <v>0</v>
      </c>
      <c r="K25" s="127">
        <v>0</v>
      </c>
      <c r="L25" s="105">
        <v>0</v>
      </c>
      <c r="M25" s="103">
        <v>0</v>
      </c>
      <c r="N25" s="105">
        <v>3622</v>
      </c>
      <c r="O25" s="103">
        <v>0.10900183710961402</v>
      </c>
      <c r="P25" s="105">
        <v>842</v>
      </c>
      <c r="Q25" s="105">
        <v>4464</v>
      </c>
      <c r="R25" s="103">
        <v>0.13443456162642903</v>
      </c>
      <c r="S25" s="107">
        <v>5</v>
      </c>
      <c r="T25" s="101" t="s">
        <v>75</v>
      </c>
      <c r="U25" s="101" t="s">
        <v>75</v>
      </c>
      <c r="V25" s="105">
        <v>3252</v>
      </c>
      <c r="W25" s="105">
        <v>3266</v>
      </c>
      <c r="X25" s="105">
        <v>14</v>
      </c>
      <c r="Y25" s="105">
        <v>0</v>
      </c>
      <c r="Z25" s="105">
        <v>0</v>
      </c>
      <c r="AA25" s="105">
        <v>0</v>
      </c>
      <c r="AB25" s="105">
        <v>0</v>
      </c>
      <c r="AC25" s="105">
        <v>669</v>
      </c>
      <c r="AD25" s="105">
        <v>3266</v>
      </c>
      <c r="AE25" s="105">
        <v>3935</v>
      </c>
      <c r="AF25" s="101" t="s">
        <v>136</v>
      </c>
      <c r="AG25" s="101" t="s">
        <v>137</v>
      </c>
      <c r="AH25" s="105">
        <v>4032</v>
      </c>
      <c r="AI25" s="105">
        <v>4</v>
      </c>
    </row>
    <row r="26" spans="1:35" x14ac:dyDescent="0.2">
      <c r="A26" s="108"/>
      <c r="B26" s="101" t="s">
        <v>138</v>
      </c>
      <c r="C26" s="101" t="s">
        <v>139</v>
      </c>
      <c r="D26" s="102">
        <v>510</v>
      </c>
      <c r="E26" s="102">
        <v>2</v>
      </c>
      <c r="F26" s="102">
        <v>512</v>
      </c>
      <c r="G26" s="103">
        <v>0.36170212765957405</v>
      </c>
      <c r="H26" s="102">
        <v>0</v>
      </c>
      <c r="I26" s="102">
        <v>0</v>
      </c>
      <c r="J26" s="102">
        <v>0</v>
      </c>
      <c r="K26" s="127">
        <v>0</v>
      </c>
      <c r="L26" s="105">
        <v>0</v>
      </c>
      <c r="M26" s="103">
        <v>0</v>
      </c>
      <c r="N26" s="105">
        <v>512</v>
      </c>
      <c r="O26" s="103">
        <v>0.36170212765957405</v>
      </c>
      <c r="P26" s="105">
        <v>708</v>
      </c>
      <c r="Q26" s="105">
        <v>1220</v>
      </c>
      <c r="R26" s="103">
        <v>0.27348643006263001</v>
      </c>
      <c r="S26" s="109">
        <v>0</v>
      </c>
      <c r="T26" s="101" t="s">
        <v>75</v>
      </c>
      <c r="U26" s="101" t="s">
        <v>75</v>
      </c>
      <c r="V26" s="105">
        <v>366</v>
      </c>
      <c r="W26" s="105">
        <v>376</v>
      </c>
      <c r="X26" s="105">
        <v>10</v>
      </c>
      <c r="Y26" s="105">
        <v>0</v>
      </c>
      <c r="Z26" s="105">
        <v>0</v>
      </c>
      <c r="AA26" s="105">
        <v>0</v>
      </c>
      <c r="AB26" s="105">
        <v>0</v>
      </c>
      <c r="AC26" s="105">
        <v>582</v>
      </c>
      <c r="AD26" s="105">
        <v>376</v>
      </c>
      <c r="AE26" s="105">
        <v>958</v>
      </c>
      <c r="AF26" s="101" t="s">
        <v>140</v>
      </c>
      <c r="AG26" s="101" t="s">
        <v>137</v>
      </c>
      <c r="AH26" s="105">
        <v>4032</v>
      </c>
      <c r="AI26" s="105">
        <v>4</v>
      </c>
    </row>
    <row r="27" spans="1:35" x14ac:dyDescent="0.2">
      <c r="A27" s="108"/>
      <c r="B27" s="101" t="s">
        <v>141</v>
      </c>
      <c r="C27" s="101" t="s">
        <v>142</v>
      </c>
      <c r="D27" s="102">
        <v>6628</v>
      </c>
      <c r="E27" s="102">
        <v>36</v>
      </c>
      <c r="F27" s="102">
        <v>6664</v>
      </c>
      <c r="G27" s="103">
        <v>-4.8271922307912003E-2</v>
      </c>
      <c r="H27" s="102">
        <v>0</v>
      </c>
      <c r="I27" s="102">
        <v>0</v>
      </c>
      <c r="J27" s="102">
        <v>0</v>
      </c>
      <c r="K27" s="127">
        <v>0</v>
      </c>
      <c r="L27" s="105">
        <v>616</v>
      </c>
      <c r="M27" s="103">
        <v>-0.24417177914110402</v>
      </c>
      <c r="N27" s="105">
        <v>7280</v>
      </c>
      <c r="O27" s="103">
        <v>-6.8696430855827009E-2</v>
      </c>
      <c r="P27" s="105">
        <v>2092</v>
      </c>
      <c r="Q27" s="105">
        <v>9372</v>
      </c>
      <c r="R27" s="103">
        <v>-2.6993355481727599E-2</v>
      </c>
      <c r="S27" s="109">
        <v>0</v>
      </c>
      <c r="T27" s="101" t="s">
        <v>75</v>
      </c>
      <c r="U27" s="101" t="s">
        <v>75</v>
      </c>
      <c r="V27" s="105">
        <v>6850</v>
      </c>
      <c r="W27" s="105">
        <v>7002</v>
      </c>
      <c r="X27" s="105">
        <v>152</v>
      </c>
      <c r="Y27" s="105">
        <v>0</v>
      </c>
      <c r="Z27" s="105">
        <v>0</v>
      </c>
      <c r="AA27" s="105">
        <v>0</v>
      </c>
      <c r="AB27" s="105">
        <v>815</v>
      </c>
      <c r="AC27" s="105">
        <v>1815</v>
      </c>
      <c r="AD27" s="105">
        <v>7817</v>
      </c>
      <c r="AE27" s="105">
        <v>9632</v>
      </c>
      <c r="AF27" s="101" t="s">
        <v>143</v>
      </c>
      <c r="AG27" s="101" t="s">
        <v>137</v>
      </c>
      <c r="AH27" s="105">
        <v>4032</v>
      </c>
      <c r="AI27" s="105">
        <v>4</v>
      </c>
    </row>
    <row r="28" spans="1:35" x14ac:dyDescent="0.2">
      <c r="A28" s="108"/>
      <c r="B28" s="101" t="s">
        <v>144</v>
      </c>
      <c r="C28" s="101" t="s">
        <v>145</v>
      </c>
      <c r="D28" s="102">
        <v>1122</v>
      </c>
      <c r="E28" s="102">
        <v>38</v>
      </c>
      <c r="F28" s="102">
        <v>1160</v>
      </c>
      <c r="G28" s="103">
        <v>0.215932914046122</v>
      </c>
      <c r="H28" s="102">
        <v>0</v>
      </c>
      <c r="I28" s="102">
        <v>0</v>
      </c>
      <c r="J28" s="102">
        <v>0</v>
      </c>
      <c r="K28" s="127">
        <v>0</v>
      </c>
      <c r="L28" s="105">
        <v>0</v>
      </c>
      <c r="M28" s="103">
        <v>0</v>
      </c>
      <c r="N28" s="105">
        <v>1160</v>
      </c>
      <c r="O28" s="103">
        <v>0.215932914046122</v>
      </c>
      <c r="P28" s="105">
        <v>1190</v>
      </c>
      <c r="Q28" s="105">
        <v>2350</v>
      </c>
      <c r="R28" s="103">
        <v>0.32245357343837899</v>
      </c>
      <c r="S28" s="109">
        <v>0</v>
      </c>
      <c r="T28" s="101" t="s">
        <v>75</v>
      </c>
      <c r="U28" s="101" t="s">
        <v>75</v>
      </c>
      <c r="V28" s="105">
        <v>934</v>
      </c>
      <c r="W28" s="105">
        <v>954</v>
      </c>
      <c r="X28" s="105">
        <v>20</v>
      </c>
      <c r="Y28" s="105">
        <v>0</v>
      </c>
      <c r="Z28" s="105">
        <v>0</v>
      </c>
      <c r="AA28" s="105">
        <v>0</v>
      </c>
      <c r="AB28" s="105">
        <v>0</v>
      </c>
      <c r="AC28" s="105">
        <v>823</v>
      </c>
      <c r="AD28" s="105">
        <v>954</v>
      </c>
      <c r="AE28" s="105">
        <v>1777</v>
      </c>
      <c r="AF28" s="101" t="s">
        <v>146</v>
      </c>
      <c r="AG28" s="101" t="s">
        <v>137</v>
      </c>
      <c r="AH28" s="105">
        <v>4032</v>
      </c>
      <c r="AI28" s="105">
        <v>4</v>
      </c>
    </row>
    <row r="29" spans="1:35" x14ac:dyDescent="0.2">
      <c r="A29" s="108"/>
      <c r="B29" s="101" t="s">
        <v>147</v>
      </c>
      <c r="C29" s="101" t="s">
        <v>148</v>
      </c>
      <c r="D29" s="102">
        <v>262</v>
      </c>
      <c r="E29" s="102">
        <v>0</v>
      </c>
      <c r="F29" s="102">
        <v>262</v>
      </c>
      <c r="G29" s="103">
        <v>-9.0277777777777804E-2</v>
      </c>
      <c r="H29" s="102">
        <v>796</v>
      </c>
      <c r="I29" s="102">
        <v>0</v>
      </c>
      <c r="J29" s="102">
        <v>796</v>
      </c>
      <c r="K29" s="127">
        <v>3.5110533159947999E-2</v>
      </c>
      <c r="L29" s="105">
        <v>0</v>
      </c>
      <c r="M29" s="103">
        <v>0</v>
      </c>
      <c r="N29" s="105">
        <v>1058</v>
      </c>
      <c r="O29" s="103">
        <v>9.4607379375591296E-4</v>
      </c>
      <c r="P29" s="105">
        <v>0</v>
      </c>
      <c r="Q29" s="105">
        <v>1058</v>
      </c>
      <c r="R29" s="103">
        <v>9.4607379375591296E-4</v>
      </c>
      <c r="S29" s="109">
        <v>0</v>
      </c>
      <c r="T29" s="101" t="s">
        <v>75</v>
      </c>
      <c r="U29" s="101" t="s">
        <v>75</v>
      </c>
      <c r="V29" s="105">
        <v>288</v>
      </c>
      <c r="W29" s="105">
        <v>288</v>
      </c>
      <c r="X29" s="105">
        <v>0</v>
      </c>
      <c r="Y29" s="105">
        <v>769</v>
      </c>
      <c r="Z29" s="105">
        <v>769</v>
      </c>
      <c r="AA29" s="105">
        <v>0</v>
      </c>
      <c r="AB29" s="105">
        <v>0</v>
      </c>
      <c r="AC29" s="105">
        <v>0</v>
      </c>
      <c r="AD29" s="105">
        <v>1057</v>
      </c>
      <c r="AE29" s="105">
        <v>1057</v>
      </c>
      <c r="AF29" s="101" t="s">
        <v>149</v>
      </c>
      <c r="AG29" s="101" t="s">
        <v>137</v>
      </c>
      <c r="AH29" s="105">
        <v>4032</v>
      </c>
      <c r="AI29" s="105">
        <v>4</v>
      </c>
    </row>
    <row r="30" spans="1:35" x14ac:dyDescent="0.2">
      <c r="A30" s="108"/>
      <c r="B30" s="101" t="s">
        <v>150</v>
      </c>
      <c r="C30" s="101" t="s">
        <v>151</v>
      </c>
      <c r="D30" s="102">
        <v>9594</v>
      </c>
      <c r="E30" s="102">
        <v>96</v>
      </c>
      <c r="F30" s="102">
        <v>9690</v>
      </c>
      <c r="G30" s="103">
        <v>-9.3630156206154697E-2</v>
      </c>
      <c r="H30" s="102">
        <v>0</v>
      </c>
      <c r="I30" s="102">
        <v>0</v>
      </c>
      <c r="J30" s="102">
        <v>0</v>
      </c>
      <c r="K30" s="127">
        <v>0</v>
      </c>
      <c r="L30" s="105">
        <v>3506</v>
      </c>
      <c r="M30" s="103">
        <v>5.7372346528973004E-3</v>
      </c>
      <c r="N30" s="105">
        <v>13196</v>
      </c>
      <c r="O30" s="103">
        <v>-6.9196586019609208E-2</v>
      </c>
      <c r="P30" s="105">
        <v>429</v>
      </c>
      <c r="Q30" s="105">
        <v>13625</v>
      </c>
      <c r="R30" s="103">
        <v>-6.4217032967033003E-2</v>
      </c>
      <c r="S30" s="109">
        <v>0</v>
      </c>
      <c r="T30" s="101" t="s">
        <v>75</v>
      </c>
      <c r="U30" s="101" t="s">
        <v>75</v>
      </c>
      <c r="V30" s="105">
        <v>10589</v>
      </c>
      <c r="W30" s="105">
        <v>10691</v>
      </c>
      <c r="X30" s="105">
        <v>102</v>
      </c>
      <c r="Y30" s="105">
        <v>0</v>
      </c>
      <c r="Z30" s="105">
        <v>0</v>
      </c>
      <c r="AA30" s="105">
        <v>0</v>
      </c>
      <c r="AB30" s="105">
        <v>3486</v>
      </c>
      <c r="AC30" s="105">
        <v>383</v>
      </c>
      <c r="AD30" s="105">
        <v>14177</v>
      </c>
      <c r="AE30" s="105">
        <v>14560</v>
      </c>
      <c r="AF30" s="101" t="s">
        <v>152</v>
      </c>
      <c r="AG30" s="101" t="s">
        <v>137</v>
      </c>
      <c r="AH30" s="105">
        <v>4032</v>
      </c>
      <c r="AI30" s="105">
        <v>4</v>
      </c>
    </row>
    <row r="31" spans="1:35" x14ac:dyDescent="0.2">
      <c r="A31" s="108"/>
      <c r="B31" s="101" t="s">
        <v>153</v>
      </c>
      <c r="C31" s="101" t="s">
        <v>154</v>
      </c>
      <c r="D31" s="102">
        <v>6588</v>
      </c>
      <c r="E31" s="102">
        <v>46</v>
      </c>
      <c r="F31" s="102">
        <v>6634</v>
      </c>
      <c r="G31" s="103">
        <v>5.2848754166005395E-2</v>
      </c>
      <c r="H31" s="102">
        <v>0</v>
      </c>
      <c r="I31" s="102">
        <v>0</v>
      </c>
      <c r="J31" s="102">
        <v>0</v>
      </c>
      <c r="K31" s="127">
        <v>0</v>
      </c>
      <c r="L31" s="105">
        <v>0</v>
      </c>
      <c r="M31" s="103">
        <v>0</v>
      </c>
      <c r="N31" s="105">
        <v>6634</v>
      </c>
      <c r="O31" s="103">
        <v>5.2848754166005395E-2</v>
      </c>
      <c r="P31" s="105">
        <v>200</v>
      </c>
      <c r="Q31" s="105">
        <v>6834</v>
      </c>
      <c r="R31" s="103">
        <v>6.2169723344731108E-2</v>
      </c>
      <c r="S31" s="109">
        <v>0</v>
      </c>
      <c r="T31" s="101" t="s">
        <v>75</v>
      </c>
      <c r="U31" s="101" t="s">
        <v>75</v>
      </c>
      <c r="V31" s="105">
        <v>6281</v>
      </c>
      <c r="W31" s="105">
        <v>6301</v>
      </c>
      <c r="X31" s="105">
        <v>20</v>
      </c>
      <c r="Y31" s="105">
        <v>0</v>
      </c>
      <c r="Z31" s="105">
        <v>0</v>
      </c>
      <c r="AA31" s="105">
        <v>0</v>
      </c>
      <c r="AB31" s="105">
        <v>0</v>
      </c>
      <c r="AC31" s="105">
        <v>133</v>
      </c>
      <c r="AD31" s="105">
        <v>6301</v>
      </c>
      <c r="AE31" s="105">
        <v>6434</v>
      </c>
      <c r="AF31" s="101" t="s">
        <v>155</v>
      </c>
      <c r="AG31" s="101" t="s">
        <v>137</v>
      </c>
      <c r="AH31" s="105">
        <v>4032</v>
      </c>
      <c r="AI31" s="105">
        <v>4</v>
      </c>
    </row>
    <row r="32" spans="1:35" x14ac:dyDescent="0.2">
      <c r="A32" s="108"/>
      <c r="B32" s="101" t="s">
        <v>156</v>
      </c>
      <c r="C32" s="101" t="s">
        <v>157</v>
      </c>
      <c r="D32" s="102">
        <v>10522</v>
      </c>
      <c r="E32" s="102">
        <v>810</v>
      </c>
      <c r="F32" s="102">
        <v>11332</v>
      </c>
      <c r="G32" s="103">
        <v>0.54113967088263293</v>
      </c>
      <c r="H32" s="102">
        <v>0</v>
      </c>
      <c r="I32" s="102">
        <v>0</v>
      </c>
      <c r="J32" s="102">
        <v>0</v>
      </c>
      <c r="K32" s="127">
        <v>0</v>
      </c>
      <c r="L32" s="105">
        <v>2683</v>
      </c>
      <c r="M32" s="103">
        <v>3.86932849364791</v>
      </c>
      <c r="N32" s="105">
        <v>14015</v>
      </c>
      <c r="O32" s="103">
        <v>0.77315283400809698</v>
      </c>
      <c r="P32" s="105">
        <v>2143</v>
      </c>
      <c r="Q32" s="105">
        <v>16158</v>
      </c>
      <c r="R32" s="103">
        <v>0.67857884895075793</v>
      </c>
      <c r="S32" s="109">
        <v>0</v>
      </c>
      <c r="T32" s="101" t="s">
        <v>75</v>
      </c>
      <c r="U32" s="101" t="s">
        <v>75</v>
      </c>
      <c r="V32" s="105">
        <v>6775</v>
      </c>
      <c r="W32" s="105">
        <v>7353</v>
      </c>
      <c r="X32" s="105">
        <v>578</v>
      </c>
      <c r="Y32" s="105">
        <v>0</v>
      </c>
      <c r="Z32" s="105">
        <v>0</v>
      </c>
      <c r="AA32" s="105">
        <v>0</v>
      </c>
      <c r="AB32" s="105">
        <v>551</v>
      </c>
      <c r="AC32" s="105">
        <v>1722</v>
      </c>
      <c r="AD32" s="105">
        <v>7904</v>
      </c>
      <c r="AE32" s="105">
        <v>9626</v>
      </c>
      <c r="AF32" s="101" t="s">
        <v>158</v>
      </c>
      <c r="AG32" s="101" t="s">
        <v>137</v>
      </c>
      <c r="AH32" s="105">
        <v>4032</v>
      </c>
      <c r="AI32" s="105">
        <v>4</v>
      </c>
    </row>
    <row r="33" spans="1:35" x14ac:dyDescent="0.2">
      <c r="A33" s="108"/>
      <c r="B33" s="101" t="s">
        <v>159</v>
      </c>
      <c r="C33" s="101" t="s">
        <v>160</v>
      </c>
      <c r="D33" s="102">
        <v>539</v>
      </c>
      <c r="E33" s="102">
        <v>0</v>
      </c>
      <c r="F33" s="102">
        <v>539</v>
      </c>
      <c r="G33" s="103">
        <v>6.1023622047244097E-2</v>
      </c>
      <c r="H33" s="102">
        <v>0</v>
      </c>
      <c r="I33" s="102">
        <v>0</v>
      </c>
      <c r="J33" s="102">
        <v>0</v>
      </c>
      <c r="K33" s="127">
        <v>0</v>
      </c>
      <c r="L33" s="105">
        <v>0</v>
      </c>
      <c r="M33" s="103">
        <v>0</v>
      </c>
      <c r="N33" s="105">
        <v>539</v>
      </c>
      <c r="O33" s="103">
        <v>6.1023622047244097E-2</v>
      </c>
      <c r="P33" s="105">
        <v>557</v>
      </c>
      <c r="Q33" s="105">
        <v>1096</v>
      </c>
      <c r="R33" s="103">
        <v>0.121801432958035</v>
      </c>
      <c r="S33" s="109">
        <v>0</v>
      </c>
      <c r="T33" s="101" t="s">
        <v>75</v>
      </c>
      <c r="U33" s="101" t="s">
        <v>75</v>
      </c>
      <c r="V33" s="105">
        <v>508</v>
      </c>
      <c r="W33" s="105">
        <v>508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469</v>
      </c>
      <c r="AD33" s="105">
        <v>508</v>
      </c>
      <c r="AE33" s="105">
        <v>977</v>
      </c>
      <c r="AF33" s="101" t="s">
        <v>161</v>
      </c>
      <c r="AG33" s="101" t="s">
        <v>137</v>
      </c>
      <c r="AH33" s="105">
        <v>4032</v>
      </c>
      <c r="AI33" s="105">
        <v>4</v>
      </c>
    </row>
    <row r="34" spans="1:35" x14ac:dyDescent="0.2">
      <c r="A34" s="108"/>
      <c r="B34" s="101" t="s">
        <v>162</v>
      </c>
      <c r="C34" s="101" t="s">
        <v>163</v>
      </c>
      <c r="D34" s="102">
        <v>925</v>
      </c>
      <c r="E34" s="102">
        <v>6</v>
      </c>
      <c r="F34" s="102">
        <v>931</v>
      </c>
      <c r="G34" s="103">
        <v>0.48248407643312097</v>
      </c>
      <c r="H34" s="102">
        <v>0</v>
      </c>
      <c r="I34" s="102">
        <v>0</v>
      </c>
      <c r="J34" s="102">
        <v>0</v>
      </c>
      <c r="K34" s="127">
        <v>0</v>
      </c>
      <c r="L34" s="105">
        <v>0</v>
      </c>
      <c r="M34" s="103">
        <v>0</v>
      </c>
      <c r="N34" s="105">
        <v>931</v>
      </c>
      <c r="O34" s="103">
        <v>0.48248407643312097</v>
      </c>
      <c r="P34" s="105">
        <v>963</v>
      </c>
      <c r="Q34" s="105">
        <v>1894</v>
      </c>
      <c r="R34" s="103">
        <v>0.45916795069337402</v>
      </c>
      <c r="S34" s="109">
        <v>0</v>
      </c>
      <c r="T34" s="101" t="s">
        <v>75</v>
      </c>
      <c r="U34" s="101" t="s">
        <v>75</v>
      </c>
      <c r="V34" s="105">
        <v>616</v>
      </c>
      <c r="W34" s="105">
        <v>628</v>
      </c>
      <c r="X34" s="105">
        <v>12</v>
      </c>
      <c r="Y34" s="105">
        <v>0</v>
      </c>
      <c r="Z34" s="105">
        <v>0</v>
      </c>
      <c r="AA34" s="105">
        <v>0</v>
      </c>
      <c r="AB34" s="105">
        <v>0</v>
      </c>
      <c r="AC34" s="105">
        <v>670</v>
      </c>
      <c r="AD34" s="105">
        <v>628</v>
      </c>
      <c r="AE34" s="105">
        <v>1298</v>
      </c>
      <c r="AF34" s="101" t="s">
        <v>164</v>
      </c>
      <c r="AG34" s="101" t="s">
        <v>137</v>
      </c>
      <c r="AH34" s="105">
        <v>4032</v>
      </c>
      <c r="AI34" s="105">
        <v>4</v>
      </c>
    </row>
    <row r="35" spans="1:35" x14ac:dyDescent="0.2">
      <c r="A35" s="108"/>
      <c r="B35" s="101" t="s">
        <v>165</v>
      </c>
      <c r="C35" s="101" t="s">
        <v>166</v>
      </c>
      <c r="D35" s="102">
        <v>8272</v>
      </c>
      <c r="E35" s="102">
        <v>48</v>
      </c>
      <c r="F35" s="102">
        <v>8320</v>
      </c>
      <c r="G35" s="103">
        <v>0.18535403903690001</v>
      </c>
      <c r="H35" s="102">
        <v>0</v>
      </c>
      <c r="I35" s="102">
        <v>0</v>
      </c>
      <c r="J35" s="102">
        <v>0</v>
      </c>
      <c r="K35" s="127">
        <v>0</v>
      </c>
      <c r="L35" s="105">
        <v>0</v>
      </c>
      <c r="M35" s="103">
        <v>0</v>
      </c>
      <c r="N35" s="105">
        <v>8320</v>
      </c>
      <c r="O35" s="103">
        <v>0.18535403903690001</v>
      </c>
      <c r="P35" s="105">
        <v>337</v>
      </c>
      <c r="Q35" s="105">
        <v>8657</v>
      </c>
      <c r="R35" s="103">
        <v>0.18087573318783201</v>
      </c>
      <c r="S35" s="109">
        <v>0</v>
      </c>
      <c r="T35" s="101" t="s">
        <v>75</v>
      </c>
      <c r="U35" s="101" t="s">
        <v>75</v>
      </c>
      <c r="V35" s="105">
        <v>6987</v>
      </c>
      <c r="W35" s="105">
        <v>7019</v>
      </c>
      <c r="X35" s="105">
        <v>32</v>
      </c>
      <c r="Y35" s="105">
        <v>0</v>
      </c>
      <c r="Z35" s="105">
        <v>0</v>
      </c>
      <c r="AA35" s="105">
        <v>0</v>
      </c>
      <c r="AB35" s="105">
        <v>0</v>
      </c>
      <c r="AC35" s="105">
        <v>312</v>
      </c>
      <c r="AD35" s="105">
        <v>7019</v>
      </c>
      <c r="AE35" s="105">
        <v>7331</v>
      </c>
      <c r="AF35" s="101" t="s">
        <v>167</v>
      </c>
      <c r="AG35" s="101" t="s">
        <v>137</v>
      </c>
      <c r="AH35" s="105">
        <v>4032</v>
      </c>
      <c r="AI35" s="105">
        <v>4</v>
      </c>
    </row>
    <row r="36" spans="1:35" x14ac:dyDescent="0.2">
      <c r="A36" s="108"/>
      <c r="B36" s="101" t="s">
        <v>168</v>
      </c>
      <c r="C36" s="101" t="s">
        <v>169</v>
      </c>
      <c r="D36" s="102">
        <v>1331</v>
      </c>
      <c r="E36" s="102">
        <v>8</v>
      </c>
      <c r="F36" s="102">
        <v>1339</v>
      </c>
      <c r="G36" s="103">
        <v>0.50958286358511795</v>
      </c>
      <c r="H36" s="102">
        <v>0</v>
      </c>
      <c r="I36" s="102">
        <v>0</v>
      </c>
      <c r="J36" s="102">
        <v>0</v>
      </c>
      <c r="K36" s="127">
        <v>0</v>
      </c>
      <c r="L36" s="105">
        <v>0</v>
      </c>
      <c r="M36" s="103">
        <v>0</v>
      </c>
      <c r="N36" s="105">
        <v>1339</v>
      </c>
      <c r="O36" s="103">
        <v>0.50958286358511795</v>
      </c>
      <c r="P36" s="105">
        <v>857</v>
      </c>
      <c r="Q36" s="105">
        <v>2196</v>
      </c>
      <c r="R36" s="103">
        <v>0.40769230769230802</v>
      </c>
      <c r="S36" s="109">
        <v>0</v>
      </c>
      <c r="T36" s="101" t="s">
        <v>75</v>
      </c>
      <c r="U36" s="101" t="s">
        <v>75</v>
      </c>
      <c r="V36" s="105">
        <v>881</v>
      </c>
      <c r="W36" s="105">
        <v>887</v>
      </c>
      <c r="X36" s="105">
        <v>6</v>
      </c>
      <c r="Y36" s="105">
        <v>0</v>
      </c>
      <c r="Z36" s="105">
        <v>0</v>
      </c>
      <c r="AA36" s="105">
        <v>0</v>
      </c>
      <c r="AB36" s="105">
        <v>0</v>
      </c>
      <c r="AC36" s="105">
        <v>673</v>
      </c>
      <c r="AD36" s="105">
        <v>887</v>
      </c>
      <c r="AE36" s="105">
        <v>1560</v>
      </c>
      <c r="AF36" s="101" t="s">
        <v>170</v>
      </c>
      <c r="AG36" s="101" t="s">
        <v>137</v>
      </c>
      <c r="AH36" s="105">
        <v>4032</v>
      </c>
      <c r="AI36" s="105">
        <v>4</v>
      </c>
    </row>
    <row r="37" spans="1:35" x14ac:dyDescent="0.2">
      <c r="A37" s="108"/>
      <c r="B37" s="101" t="s">
        <v>171</v>
      </c>
      <c r="C37" s="101" t="s">
        <v>172</v>
      </c>
      <c r="D37" s="102">
        <v>9170</v>
      </c>
      <c r="E37" s="102">
        <v>90</v>
      </c>
      <c r="F37" s="102">
        <v>9260</v>
      </c>
      <c r="G37" s="103">
        <v>0.38602005687771301</v>
      </c>
      <c r="H37" s="102">
        <v>0</v>
      </c>
      <c r="I37" s="102">
        <v>0</v>
      </c>
      <c r="J37" s="102">
        <v>0</v>
      </c>
      <c r="K37" s="127">
        <v>0</v>
      </c>
      <c r="L37" s="105">
        <v>0</v>
      </c>
      <c r="M37" s="103">
        <v>0</v>
      </c>
      <c r="N37" s="105">
        <v>9260</v>
      </c>
      <c r="O37" s="103">
        <v>0.38602005687771301</v>
      </c>
      <c r="P37" s="105">
        <v>1207</v>
      </c>
      <c r="Q37" s="105">
        <v>10467</v>
      </c>
      <c r="R37" s="103">
        <v>0.36948842077718197</v>
      </c>
      <c r="S37" s="109">
        <v>0</v>
      </c>
      <c r="T37" s="101" t="s">
        <v>75</v>
      </c>
      <c r="U37" s="101" t="s">
        <v>75</v>
      </c>
      <c r="V37" s="105">
        <v>6597</v>
      </c>
      <c r="W37" s="105">
        <v>6681</v>
      </c>
      <c r="X37" s="105">
        <v>84</v>
      </c>
      <c r="Y37" s="105">
        <v>0</v>
      </c>
      <c r="Z37" s="105">
        <v>0</v>
      </c>
      <c r="AA37" s="105">
        <v>0</v>
      </c>
      <c r="AB37" s="105">
        <v>0</v>
      </c>
      <c r="AC37" s="105">
        <v>962</v>
      </c>
      <c r="AD37" s="105">
        <v>6681</v>
      </c>
      <c r="AE37" s="105">
        <v>7643</v>
      </c>
      <c r="AF37" s="101" t="s">
        <v>173</v>
      </c>
      <c r="AG37" s="101" t="s">
        <v>137</v>
      </c>
      <c r="AH37" s="105">
        <v>4032</v>
      </c>
      <c r="AI37" s="105">
        <v>4</v>
      </c>
    </row>
    <row r="38" spans="1:35" x14ac:dyDescent="0.2">
      <c r="A38" s="108"/>
      <c r="B38" s="101" t="s">
        <v>174</v>
      </c>
      <c r="C38" s="101" t="s">
        <v>175</v>
      </c>
      <c r="D38" s="102">
        <v>4914</v>
      </c>
      <c r="E38" s="102">
        <v>34</v>
      </c>
      <c r="F38" s="102">
        <v>4948</v>
      </c>
      <c r="G38" s="103">
        <v>0.17921830314585299</v>
      </c>
      <c r="H38" s="102">
        <v>0</v>
      </c>
      <c r="I38" s="102">
        <v>0</v>
      </c>
      <c r="J38" s="102">
        <v>0</v>
      </c>
      <c r="K38" s="127">
        <v>0</v>
      </c>
      <c r="L38" s="105">
        <v>0</v>
      </c>
      <c r="M38" s="103">
        <v>0</v>
      </c>
      <c r="N38" s="105">
        <v>4948</v>
      </c>
      <c r="O38" s="103">
        <v>0.17921830314585299</v>
      </c>
      <c r="P38" s="105">
        <v>2031</v>
      </c>
      <c r="Q38" s="105">
        <v>6979</v>
      </c>
      <c r="R38" s="103">
        <v>0.18912932356449103</v>
      </c>
      <c r="S38" s="109">
        <v>0</v>
      </c>
      <c r="T38" s="101" t="s">
        <v>75</v>
      </c>
      <c r="U38" s="101" t="s">
        <v>75</v>
      </c>
      <c r="V38" s="105">
        <v>4186</v>
      </c>
      <c r="W38" s="105">
        <v>4196</v>
      </c>
      <c r="X38" s="105">
        <v>10</v>
      </c>
      <c r="Y38" s="105">
        <v>0</v>
      </c>
      <c r="Z38" s="105">
        <v>0</v>
      </c>
      <c r="AA38" s="105">
        <v>0</v>
      </c>
      <c r="AB38" s="105">
        <v>0</v>
      </c>
      <c r="AC38" s="105">
        <v>1673</v>
      </c>
      <c r="AD38" s="105">
        <v>4196</v>
      </c>
      <c r="AE38" s="105">
        <v>5869</v>
      </c>
      <c r="AF38" s="101" t="s">
        <v>176</v>
      </c>
      <c r="AG38" s="101" t="s">
        <v>137</v>
      </c>
      <c r="AH38" s="105">
        <v>4032</v>
      </c>
      <c r="AI38" s="105">
        <v>4</v>
      </c>
    </row>
    <row r="39" spans="1:35" x14ac:dyDescent="0.2">
      <c r="A39" s="108"/>
      <c r="B39" s="101" t="s">
        <v>177</v>
      </c>
      <c r="C39" s="101" t="s">
        <v>178</v>
      </c>
      <c r="D39" s="102">
        <v>2188</v>
      </c>
      <c r="E39" s="102">
        <v>20</v>
      </c>
      <c r="F39" s="102">
        <v>2208</v>
      </c>
      <c r="G39" s="103">
        <v>4.5949786830885804E-2</v>
      </c>
      <c r="H39" s="102">
        <v>0</v>
      </c>
      <c r="I39" s="102">
        <v>0</v>
      </c>
      <c r="J39" s="102">
        <v>0</v>
      </c>
      <c r="K39" s="127">
        <v>0</v>
      </c>
      <c r="L39" s="105">
        <v>0</v>
      </c>
      <c r="M39" s="103">
        <v>0</v>
      </c>
      <c r="N39" s="105">
        <v>2208</v>
      </c>
      <c r="O39" s="103">
        <v>4.5949786830885804E-2</v>
      </c>
      <c r="P39" s="105">
        <v>1447</v>
      </c>
      <c r="Q39" s="105">
        <v>3655</v>
      </c>
      <c r="R39" s="103">
        <v>7.8807556080283406E-2</v>
      </c>
      <c r="S39" s="109">
        <v>0</v>
      </c>
      <c r="T39" s="101" t="s">
        <v>75</v>
      </c>
      <c r="U39" s="101" t="s">
        <v>75</v>
      </c>
      <c r="V39" s="105">
        <v>2075</v>
      </c>
      <c r="W39" s="105">
        <v>2111</v>
      </c>
      <c r="X39" s="105">
        <v>36</v>
      </c>
      <c r="Y39" s="105">
        <v>0</v>
      </c>
      <c r="Z39" s="105">
        <v>0</v>
      </c>
      <c r="AA39" s="105">
        <v>0</v>
      </c>
      <c r="AB39" s="105">
        <v>0</v>
      </c>
      <c r="AC39" s="105">
        <v>1277</v>
      </c>
      <c r="AD39" s="105">
        <v>2111</v>
      </c>
      <c r="AE39" s="105">
        <v>3388</v>
      </c>
      <c r="AF39" s="101" t="s">
        <v>179</v>
      </c>
      <c r="AG39" s="101" t="s">
        <v>137</v>
      </c>
      <c r="AH39" s="105">
        <v>4032</v>
      </c>
      <c r="AI39" s="105">
        <v>4</v>
      </c>
    </row>
    <row r="40" spans="1:35" x14ac:dyDescent="0.2">
      <c r="A40" s="108"/>
      <c r="B40" s="101" t="s">
        <v>180</v>
      </c>
      <c r="C40" s="101" t="s">
        <v>181</v>
      </c>
      <c r="D40" s="102">
        <v>2057</v>
      </c>
      <c r="E40" s="102">
        <v>0</v>
      </c>
      <c r="F40" s="102">
        <v>2057</v>
      </c>
      <c r="G40" s="103">
        <v>1.03143418467583E-2</v>
      </c>
      <c r="H40" s="102">
        <v>0</v>
      </c>
      <c r="I40" s="102">
        <v>0</v>
      </c>
      <c r="J40" s="102">
        <v>0</v>
      </c>
      <c r="K40" s="127">
        <v>0</v>
      </c>
      <c r="L40" s="105">
        <v>0</v>
      </c>
      <c r="M40" s="103">
        <v>0</v>
      </c>
      <c r="N40" s="105">
        <v>2057</v>
      </c>
      <c r="O40" s="103">
        <v>1.03143418467583E-2</v>
      </c>
      <c r="P40" s="105">
        <v>0</v>
      </c>
      <c r="Q40" s="105">
        <v>2057</v>
      </c>
      <c r="R40" s="103">
        <v>6.8526676456191898E-3</v>
      </c>
      <c r="S40" s="109">
        <v>0</v>
      </c>
      <c r="T40" s="101" t="s">
        <v>75</v>
      </c>
      <c r="U40" s="101" t="s">
        <v>75</v>
      </c>
      <c r="V40" s="105">
        <v>2036</v>
      </c>
      <c r="W40" s="105">
        <v>2036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7</v>
      </c>
      <c r="AD40" s="105">
        <v>2036</v>
      </c>
      <c r="AE40" s="105">
        <v>2043</v>
      </c>
      <c r="AF40" s="101" t="s">
        <v>182</v>
      </c>
      <c r="AG40" s="101" t="s">
        <v>137</v>
      </c>
      <c r="AH40" s="105">
        <v>4032</v>
      </c>
      <c r="AI40" s="105">
        <v>4</v>
      </c>
    </row>
    <row r="41" spans="1:35" x14ac:dyDescent="0.2">
      <c r="A41" s="108"/>
      <c r="B41" s="101" t="s">
        <v>183</v>
      </c>
      <c r="C41" s="101" t="s">
        <v>184</v>
      </c>
      <c r="D41" s="102">
        <v>2022</v>
      </c>
      <c r="E41" s="102">
        <v>0</v>
      </c>
      <c r="F41" s="102">
        <v>2022</v>
      </c>
      <c r="G41" s="103">
        <v>1.35338345864662E-2</v>
      </c>
      <c r="H41" s="102">
        <v>0</v>
      </c>
      <c r="I41" s="102">
        <v>0</v>
      </c>
      <c r="J41" s="102">
        <v>0</v>
      </c>
      <c r="K41" s="127">
        <v>0</v>
      </c>
      <c r="L41" s="105">
        <v>0</v>
      </c>
      <c r="M41" s="103">
        <v>0</v>
      </c>
      <c r="N41" s="105">
        <v>2022</v>
      </c>
      <c r="O41" s="103">
        <v>1.35338345864662E-2</v>
      </c>
      <c r="P41" s="105">
        <v>0</v>
      </c>
      <c r="Q41" s="105">
        <v>2022</v>
      </c>
      <c r="R41" s="103">
        <v>1.35338345864662E-2</v>
      </c>
      <c r="S41" s="109">
        <v>0</v>
      </c>
      <c r="T41" s="101" t="s">
        <v>75</v>
      </c>
      <c r="U41" s="101" t="s">
        <v>75</v>
      </c>
      <c r="V41" s="105">
        <v>1995</v>
      </c>
      <c r="W41" s="105">
        <v>1995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1995</v>
      </c>
      <c r="AE41" s="105">
        <v>1995</v>
      </c>
      <c r="AF41" s="101" t="s">
        <v>185</v>
      </c>
      <c r="AG41" s="101" t="s">
        <v>137</v>
      </c>
      <c r="AH41" s="105">
        <v>4032</v>
      </c>
      <c r="AI41" s="105">
        <v>4</v>
      </c>
    </row>
    <row r="42" spans="1:35" x14ac:dyDescent="0.2">
      <c r="A42" s="108"/>
      <c r="B42" s="101" t="s">
        <v>186</v>
      </c>
      <c r="C42" s="101" t="s">
        <v>187</v>
      </c>
      <c r="D42" s="102">
        <v>2845</v>
      </c>
      <c r="E42" s="102">
        <v>4</v>
      </c>
      <c r="F42" s="102">
        <v>2849</v>
      </c>
      <c r="G42" s="103">
        <v>0.12033031852143099</v>
      </c>
      <c r="H42" s="102">
        <v>0</v>
      </c>
      <c r="I42" s="102">
        <v>0</v>
      </c>
      <c r="J42" s="102">
        <v>0</v>
      </c>
      <c r="K42" s="127">
        <v>0</v>
      </c>
      <c r="L42" s="105">
        <v>0</v>
      </c>
      <c r="M42" s="103">
        <v>0</v>
      </c>
      <c r="N42" s="105">
        <v>2849</v>
      </c>
      <c r="O42" s="103">
        <v>0.12033031852143099</v>
      </c>
      <c r="P42" s="105">
        <v>1208</v>
      </c>
      <c r="Q42" s="105">
        <v>4057</v>
      </c>
      <c r="R42" s="103">
        <v>0.13229137594194798</v>
      </c>
      <c r="S42" s="109">
        <v>0</v>
      </c>
      <c r="T42" s="101" t="s">
        <v>75</v>
      </c>
      <c r="U42" s="101" t="s">
        <v>75</v>
      </c>
      <c r="V42" s="105">
        <v>2539</v>
      </c>
      <c r="W42" s="105">
        <v>2543</v>
      </c>
      <c r="X42" s="105">
        <v>4</v>
      </c>
      <c r="Y42" s="105">
        <v>0</v>
      </c>
      <c r="Z42" s="105">
        <v>0</v>
      </c>
      <c r="AA42" s="105">
        <v>0</v>
      </c>
      <c r="AB42" s="105">
        <v>0</v>
      </c>
      <c r="AC42" s="105">
        <v>1040</v>
      </c>
      <c r="AD42" s="105">
        <v>2543</v>
      </c>
      <c r="AE42" s="105">
        <v>3583</v>
      </c>
      <c r="AF42" s="101" t="s">
        <v>188</v>
      </c>
      <c r="AG42" s="101" t="s">
        <v>137</v>
      </c>
      <c r="AH42" s="105">
        <v>4032</v>
      </c>
      <c r="AI42" s="105">
        <v>4</v>
      </c>
    </row>
    <row r="43" spans="1:35" x14ac:dyDescent="0.2">
      <c r="A43" s="108"/>
      <c r="B43" s="101" t="s">
        <v>189</v>
      </c>
      <c r="C43" s="101" t="s">
        <v>190</v>
      </c>
      <c r="D43" s="102">
        <v>717</v>
      </c>
      <c r="E43" s="102">
        <v>0</v>
      </c>
      <c r="F43" s="102">
        <v>717</v>
      </c>
      <c r="G43" s="103">
        <v>0.116822429906542</v>
      </c>
      <c r="H43" s="102">
        <v>0</v>
      </c>
      <c r="I43" s="102">
        <v>0</v>
      </c>
      <c r="J43" s="102">
        <v>0</v>
      </c>
      <c r="K43" s="127">
        <v>0</v>
      </c>
      <c r="L43" s="105">
        <v>0</v>
      </c>
      <c r="M43" s="103">
        <v>0</v>
      </c>
      <c r="N43" s="105">
        <v>717</v>
      </c>
      <c r="O43" s="103">
        <v>0.116822429906542</v>
      </c>
      <c r="P43" s="105">
        <v>415</v>
      </c>
      <c r="Q43" s="105">
        <v>1132</v>
      </c>
      <c r="R43" s="103">
        <v>8.1184336198662804E-2</v>
      </c>
      <c r="S43" s="109">
        <v>0</v>
      </c>
      <c r="T43" s="101" t="s">
        <v>75</v>
      </c>
      <c r="U43" s="101" t="s">
        <v>75</v>
      </c>
      <c r="V43" s="105">
        <v>642</v>
      </c>
      <c r="W43" s="105">
        <v>642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405</v>
      </c>
      <c r="AD43" s="105">
        <v>642</v>
      </c>
      <c r="AE43" s="105">
        <v>1047</v>
      </c>
      <c r="AF43" s="101" t="s">
        <v>191</v>
      </c>
      <c r="AG43" s="101" t="s">
        <v>137</v>
      </c>
      <c r="AH43" s="105">
        <v>4032</v>
      </c>
      <c r="AI43" s="105">
        <v>4</v>
      </c>
    </row>
    <row r="44" spans="1:35" x14ac:dyDescent="0.2">
      <c r="A44" s="108"/>
      <c r="B44" s="101" t="s">
        <v>192</v>
      </c>
      <c r="C44" s="101" t="s">
        <v>193</v>
      </c>
      <c r="D44" s="102">
        <v>2532</v>
      </c>
      <c r="E44" s="102">
        <v>4</v>
      </c>
      <c r="F44" s="102">
        <v>2536</v>
      </c>
      <c r="G44" s="103">
        <v>5.0973891421467098E-2</v>
      </c>
      <c r="H44" s="102">
        <v>0</v>
      </c>
      <c r="I44" s="102">
        <v>0</v>
      </c>
      <c r="J44" s="102">
        <v>0</v>
      </c>
      <c r="K44" s="127">
        <v>0</v>
      </c>
      <c r="L44" s="105">
        <v>0</v>
      </c>
      <c r="M44" s="103">
        <v>0</v>
      </c>
      <c r="N44" s="105">
        <v>2536</v>
      </c>
      <c r="O44" s="103">
        <v>5.0973891421467098E-2</v>
      </c>
      <c r="P44" s="105">
        <v>416</v>
      </c>
      <c r="Q44" s="105">
        <v>2952</v>
      </c>
      <c r="R44" s="103">
        <v>5.1282051282051301E-2</v>
      </c>
      <c r="S44" s="109">
        <v>0</v>
      </c>
      <c r="T44" s="101" t="s">
        <v>75</v>
      </c>
      <c r="U44" s="101" t="s">
        <v>75</v>
      </c>
      <c r="V44" s="105">
        <v>2403</v>
      </c>
      <c r="W44" s="105">
        <v>2413</v>
      </c>
      <c r="X44" s="105">
        <v>10</v>
      </c>
      <c r="Y44" s="105">
        <v>0</v>
      </c>
      <c r="Z44" s="105">
        <v>0</v>
      </c>
      <c r="AA44" s="105">
        <v>0</v>
      </c>
      <c r="AB44" s="105">
        <v>0</v>
      </c>
      <c r="AC44" s="105">
        <v>395</v>
      </c>
      <c r="AD44" s="105">
        <v>2413</v>
      </c>
      <c r="AE44" s="105">
        <v>2808</v>
      </c>
      <c r="AF44" s="101" t="s">
        <v>194</v>
      </c>
      <c r="AG44" s="101" t="s">
        <v>137</v>
      </c>
      <c r="AH44" s="105">
        <v>4032</v>
      </c>
      <c r="AI44" s="105">
        <v>4</v>
      </c>
    </row>
    <row r="45" spans="1:35" x14ac:dyDescent="0.2">
      <c r="A45" s="108"/>
      <c r="B45" s="101" t="s">
        <v>195</v>
      </c>
      <c r="C45" s="101" t="s">
        <v>196</v>
      </c>
      <c r="D45" s="102">
        <v>5465</v>
      </c>
      <c r="E45" s="102">
        <v>18</v>
      </c>
      <c r="F45" s="102">
        <v>5483</v>
      </c>
      <c r="G45" s="103">
        <v>3.6489691662105496E-4</v>
      </c>
      <c r="H45" s="102">
        <v>0</v>
      </c>
      <c r="I45" s="102">
        <v>0</v>
      </c>
      <c r="J45" s="102">
        <v>0</v>
      </c>
      <c r="K45" s="127">
        <v>0</v>
      </c>
      <c r="L45" s="105">
        <v>0</v>
      </c>
      <c r="M45" s="103">
        <v>0</v>
      </c>
      <c r="N45" s="105">
        <v>5483</v>
      </c>
      <c r="O45" s="103">
        <v>3.6489691662105496E-4</v>
      </c>
      <c r="P45" s="105">
        <v>1895</v>
      </c>
      <c r="Q45" s="105">
        <v>7378</v>
      </c>
      <c r="R45" s="103">
        <v>2.9871580122836403E-2</v>
      </c>
      <c r="S45" s="109">
        <v>0</v>
      </c>
      <c r="T45" s="101" t="s">
        <v>75</v>
      </c>
      <c r="U45" s="101" t="s">
        <v>75</v>
      </c>
      <c r="V45" s="105">
        <v>5437</v>
      </c>
      <c r="W45" s="105">
        <v>5481</v>
      </c>
      <c r="X45" s="105">
        <v>44</v>
      </c>
      <c r="Y45" s="105">
        <v>0</v>
      </c>
      <c r="Z45" s="105">
        <v>0</v>
      </c>
      <c r="AA45" s="105">
        <v>0</v>
      </c>
      <c r="AB45" s="105">
        <v>0</v>
      </c>
      <c r="AC45" s="105">
        <v>1683</v>
      </c>
      <c r="AD45" s="105">
        <v>5481</v>
      </c>
      <c r="AE45" s="105">
        <v>7164</v>
      </c>
      <c r="AF45" s="101" t="s">
        <v>197</v>
      </c>
      <c r="AG45" s="101" t="s">
        <v>137</v>
      </c>
      <c r="AH45" s="105">
        <v>4032</v>
      </c>
      <c r="AI45" s="105">
        <v>4</v>
      </c>
    </row>
    <row r="46" spans="1:35" x14ac:dyDescent="0.2">
      <c r="A46" s="108"/>
      <c r="B46" s="101" t="s">
        <v>198</v>
      </c>
      <c r="C46" s="101" t="s">
        <v>199</v>
      </c>
      <c r="D46" s="102">
        <v>4710</v>
      </c>
      <c r="E46" s="102">
        <v>790</v>
      </c>
      <c r="F46" s="102">
        <v>5500</v>
      </c>
      <c r="G46" s="103">
        <v>0.12520458265139101</v>
      </c>
      <c r="H46" s="102">
        <v>0</v>
      </c>
      <c r="I46" s="102">
        <v>0</v>
      </c>
      <c r="J46" s="102">
        <v>0</v>
      </c>
      <c r="K46" s="127">
        <v>0</v>
      </c>
      <c r="L46" s="105">
        <v>0</v>
      </c>
      <c r="M46" s="103">
        <v>0</v>
      </c>
      <c r="N46" s="105">
        <v>5500</v>
      </c>
      <c r="O46" s="103">
        <v>0.12520458265139101</v>
      </c>
      <c r="P46" s="105">
        <v>1439</v>
      </c>
      <c r="Q46" s="105">
        <v>6939</v>
      </c>
      <c r="R46" s="103">
        <v>0.124635332252836</v>
      </c>
      <c r="S46" s="109">
        <v>0</v>
      </c>
      <c r="T46" s="101" t="s">
        <v>75</v>
      </c>
      <c r="U46" s="101" t="s">
        <v>75</v>
      </c>
      <c r="V46" s="105">
        <v>4172</v>
      </c>
      <c r="W46" s="105">
        <v>4888</v>
      </c>
      <c r="X46" s="105">
        <v>716</v>
      </c>
      <c r="Y46" s="105">
        <v>0</v>
      </c>
      <c r="Z46" s="105">
        <v>0</v>
      </c>
      <c r="AA46" s="105">
        <v>0</v>
      </c>
      <c r="AB46" s="105">
        <v>0</v>
      </c>
      <c r="AC46" s="105">
        <v>1282</v>
      </c>
      <c r="AD46" s="105">
        <v>4888</v>
      </c>
      <c r="AE46" s="105">
        <v>6170</v>
      </c>
      <c r="AF46" s="101" t="s">
        <v>200</v>
      </c>
      <c r="AG46" s="101" t="s">
        <v>137</v>
      </c>
      <c r="AH46" s="105">
        <v>4032</v>
      </c>
      <c r="AI46" s="105">
        <v>4</v>
      </c>
    </row>
    <row r="47" spans="1:35" x14ac:dyDescent="0.2">
      <c r="A47" s="108"/>
      <c r="B47" s="101" t="s">
        <v>201</v>
      </c>
      <c r="C47" s="101" t="s">
        <v>202</v>
      </c>
      <c r="D47" s="102">
        <v>7910</v>
      </c>
      <c r="E47" s="102">
        <v>172</v>
      </c>
      <c r="F47" s="102">
        <v>8082</v>
      </c>
      <c r="G47" s="103">
        <v>4.3242545501484403E-2</v>
      </c>
      <c r="H47" s="102">
        <v>0</v>
      </c>
      <c r="I47" s="102">
        <v>0</v>
      </c>
      <c r="J47" s="102">
        <v>0</v>
      </c>
      <c r="K47" s="127">
        <v>0</v>
      </c>
      <c r="L47" s="105">
        <v>0</v>
      </c>
      <c r="M47" s="103">
        <v>0</v>
      </c>
      <c r="N47" s="105">
        <v>8082</v>
      </c>
      <c r="O47" s="103">
        <v>4.3242545501484403E-2</v>
      </c>
      <c r="P47" s="105">
        <v>898</v>
      </c>
      <c r="Q47" s="105">
        <v>8980</v>
      </c>
      <c r="R47" s="103">
        <v>5.5105158030783696E-2</v>
      </c>
      <c r="S47" s="109">
        <v>0</v>
      </c>
      <c r="T47" s="101" t="s">
        <v>75</v>
      </c>
      <c r="U47" s="101" t="s">
        <v>75</v>
      </c>
      <c r="V47" s="105">
        <v>7563</v>
      </c>
      <c r="W47" s="105">
        <v>7747</v>
      </c>
      <c r="X47" s="105">
        <v>184</v>
      </c>
      <c r="Y47" s="105">
        <v>0</v>
      </c>
      <c r="Z47" s="105">
        <v>0</v>
      </c>
      <c r="AA47" s="105">
        <v>0</v>
      </c>
      <c r="AB47" s="105">
        <v>0</v>
      </c>
      <c r="AC47" s="105">
        <v>764</v>
      </c>
      <c r="AD47" s="105">
        <v>7747</v>
      </c>
      <c r="AE47" s="105">
        <v>8511</v>
      </c>
      <c r="AF47" s="101" t="s">
        <v>203</v>
      </c>
      <c r="AG47" s="101" t="s">
        <v>137</v>
      </c>
      <c r="AH47" s="105">
        <v>4032</v>
      </c>
      <c r="AI47" s="105">
        <v>4</v>
      </c>
    </row>
    <row r="48" spans="1:35" x14ac:dyDescent="0.2">
      <c r="A48" s="108"/>
      <c r="B48" s="101" t="s">
        <v>204</v>
      </c>
      <c r="C48" s="101" t="s">
        <v>205</v>
      </c>
      <c r="D48" s="102">
        <v>5264</v>
      </c>
      <c r="E48" s="102">
        <v>4</v>
      </c>
      <c r="F48" s="102">
        <v>5268</v>
      </c>
      <c r="G48" s="103">
        <v>-4.3470043470043495E-3</v>
      </c>
      <c r="H48" s="102">
        <v>0</v>
      </c>
      <c r="I48" s="102">
        <v>0</v>
      </c>
      <c r="J48" s="102">
        <v>0</v>
      </c>
      <c r="K48" s="127">
        <v>0</v>
      </c>
      <c r="L48" s="105">
        <v>0</v>
      </c>
      <c r="M48" s="103">
        <v>0</v>
      </c>
      <c r="N48" s="105">
        <v>5268</v>
      </c>
      <c r="O48" s="103">
        <v>-4.3470043470043495E-3</v>
      </c>
      <c r="P48" s="105">
        <v>243</v>
      </c>
      <c r="Q48" s="105">
        <v>5511</v>
      </c>
      <c r="R48" s="103">
        <v>-7.9207920792079209E-3</v>
      </c>
      <c r="S48" s="109">
        <v>0</v>
      </c>
      <c r="T48" s="101" t="s">
        <v>75</v>
      </c>
      <c r="U48" s="101" t="s">
        <v>75</v>
      </c>
      <c r="V48" s="105">
        <v>5279</v>
      </c>
      <c r="W48" s="105">
        <v>5291</v>
      </c>
      <c r="X48" s="105">
        <v>12</v>
      </c>
      <c r="Y48" s="105">
        <v>0</v>
      </c>
      <c r="Z48" s="105">
        <v>0</v>
      </c>
      <c r="AA48" s="105">
        <v>0</v>
      </c>
      <c r="AB48" s="105">
        <v>0</v>
      </c>
      <c r="AC48" s="105">
        <v>264</v>
      </c>
      <c r="AD48" s="105">
        <v>5291</v>
      </c>
      <c r="AE48" s="105">
        <v>5555</v>
      </c>
      <c r="AF48" s="101" t="s">
        <v>206</v>
      </c>
      <c r="AG48" s="101" t="s">
        <v>137</v>
      </c>
      <c r="AH48" s="105">
        <v>4032</v>
      </c>
      <c r="AI48" s="105">
        <v>4</v>
      </c>
    </row>
    <row r="49" spans="1:35" x14ac:dyDescent="0.2">
      <c r="A49" s="108"/>
      <c r="B49" s="101" t="s">
        <v>207</v>
      </c>
      <c r="C49" s="101" t="s">
        <v>208</v>
      </c>
      <c r="D49" s="102">
        <v>1135</v>
      </c>
      <c r="E49" s="102">
        <v>8</v>
      </c>
      <c r="F49" s="102">
        <v>1143</v>
      </c>
      <c r="G49" s="103">
        <v>0.16751787538304402</v>
      </c>
      <c r="H49" s="102">
        <v>0</v>
      </c>
      <c r="I49" s="102">
        <v>0</v>
      </c>
      <c r="J49" s="102">
        <v>0</v>
      </c>
      <c r="K49" s="127">
        <v>0</v>
      </c>
      <c r="L49" s="105">
        <v>0</v>
      </c>
      <c r="M49" s="103">
        <v>0</v>
      </c>
      <c r="N49" s="105">
        <v>1143</v>
      </c>
      <c r="O49" s="103">
        <v>0.16751787538304402</v>
      </c>
      <c r="P49" s="105">
        <v>945</v>
      </c>
      <c r="Q49" s="105">
        <v>2088</v>
      </c>
      <c r="R49" s="103">
        <v>0.282555282555283</v>
      </c>
      <c r="S49" s="109">
        <v>0</v>
      </c>
      <c r="T49" s="101" t="s">
        <v>75</v>
      </c>
      <c r="U49" s="101" t="s">
        <v>75</v>
      </c>
      <c r="V49" s="105">
        <v>979</v>
      </c>
      <c r="W49" s="105">
        <v>979</v>
      </c>
      <c r="X49" s="105">
        <v>0</v>
      </c>
      <c r="Y49" s="105">
        <v>0</v>
      </c>
      <c r="Z49" s="105">
        <v>0</v>
      </c>
      <c r="AA49" s="105">
        <v>0</v>
      </c>
      <c r="AB49" s="105">
        <v>0</v>
      </c>
      <c r="AC49" s="105">
        <v>649</v>
      </c>
      <c r="AD49" s="105">
        <v>979</v>
      </c>
      <c r="AE49" s="105">
        <v>1628</v>
      </c>
      <c r="AF49" s="101" t="s">
        <v>209</v>
      </c>
      <c r="AG49" s="101" t="s">
        <v>137</v>
      </c>
      <c r="AH49" s="105">
        <v>4032</v>
      </c>
      <c r="AI49" s="105">
        <v>4</v>
      </c>
    </row>
    <row r="50" spans="1:35" x14ac:dyDescent="0.2">
      <c r="A50" s="108"/>
      <c r="B50" s="101" t="s">
        <v>210</v>
      </c>
      <c r="C50" s="101" t="s">
        <v>211</v>
      </c>
      <c r="D50" s="102">
        <v>5244</v>
      </c>
      <c r="E50" s="102">
        <v>1280</v>
      </c>
      <c r="F50" s="102">
        <v>6524</v>
      </c>
      <c r="G50" s="103">
        <v>0.17064417728333001</v>
      </c>
      <c r="H50" s="102">
        <v>0</v>
      </c>
      <c r="I50" s="102">
        <v>0</v>
      </c>
      <c r="J50" s="102">
        <v>0</v>
      </c>
      <c r="K50" s="127">
        <v>0</v>
      </c>
      <c r="L50" s="105">
        <v>0</v>
      </c>
      <c r="M50" s="103">
        <v>0</v>
      </c>
      <c r="N50" s="105">
        <v>6524</v>
      </c>
      <c r="O50" s="103">
        <v>0.17064417728333001</v>
      </c>
      <c r="P50" s="105">
        <v>2212</v>
      </c>
      <c r="Q50" s="105">
        <v>8736</v>
      </c>
      <c r="R50" s="103">
        <v>0.185989682324192</v>
      </c>
      <c r="S50" s="109">
        <v>0</v>
      </c>
      <c r="T50" s="101" t="s">
        <v>75</v>
      </c>
      <c r="U50" s="101" t="s">
        <v>75</v>
      </c>
      <c r="V50" s="105">
        <v>4539</v>
      </c>
      <c r="W50" s="105">
        <v>5573</v>
      </c>
      <c r="X50" s="105">
        <v>1034</v>
      </c>
      <c r="Y50" s="105">
        <v>0</v>
      </c>
      <c r="Z50" s="105">
        <v>0</v>
      </c>
      <c r="AA50" s="105">
        <v>0</v>
      </c>
      <c r="AB50" s="105">
        <v>0</v>
      </c>
      <c r="AC50" s="105">
        <v>1793</v>
      </c>
      <c r="AD50" s="105">
        <v>5573</v>
      </c>
      <c r="AE50" s="105">
        <v>7366</v>
      </c>
      <c r="AF50" s="101" t="s">
        <v>212</v>
      </c>
      <c r="AG50" s="101" t="s">
        <v>137</v>
      </c>
      <c r="AH50" s="105">
        <v>4032</v>
      </c>
      <c r="AI50" s="105">
        <v>4</v>
      </c>
    </row>
    <row r="51" spans="1:35" x14ac:dyDescent="0.2">
      <c r="A51" s="108"/>
      <c r="B51" s="101" t="s">
        <v>213</v>
      </c>
      <c r="C51" s="101" t="s">
        <v>214</v>
      </c>
      <c r="D51" s="102">
        <v>849</v>
      </c>
      <c r="E51" s="102">
        <v>16</v>
      </c>
      <c r="F51" s="102">
        <v>865</v>
      </c>
      <c r="G51" s="103">
        <v>0.148738379814077</v>
      </c>
      <c r="H51" s="102">
        <v>0</v>
      </c>
      <c r="I51" s="102">
        <v>0</v>
      </c>
      <c r="J51" s="102">
        <v>0</v>
      </c>
      <c r="K51" s="127">
        <v>0</v>
      </c>
      <c r="L51" s="105">
        <v>0</v>
      </c>
      <c r="M51" s="103">
        <v>0</v>
      </c>
      <c r="N51" s="105">
        <v>865</v>
      </c>
      <c r="O51" s="103">
        <v>0.148738379814077</v>
      </c>
      <c r="P51" s="105">
        <v>1460</v>
      </c>
      <c r="Q51" s="105">
        <v>2325</v>
      </c>
      <c r="R51" s="103">
        <v>0.26153011394465497</v>
      </c>
      <c r="S51" s="109">
        <v>0</v>
      </c>
      <c r="T51" s="101" t="s">
        <v>75</v>
      </c>
      <c r="U51" s="101" t="s">
        <v>75</v>
      </c>
      <c r="V51" s="105">
        <v>745</v>
      </c>
      <c r="W51" s="105">
        <v>753</v>
      </c>
      <c r="X51" s="105">
        <v>8</v>
      </c>
      <c r="Y51" s="105">
        <v>0</v>
      </c>
      <c r="Z51" s="105">
        <v>0</v>
      </c>
      <c r="AA51" s="105">
        <v>0</v>
      </c>
      <c r="AB51" s="105">
        <v>0</v>
      </c>
      <c r="AC51" s="105">
        <v>1090</v>
      </c>
      <c r="AD51" s="105">
        <v>753</v>
      </c>
      <c r="AE51" s="105">
        <v>1843</v>
      </c>
      <c r="AF51" s="101" t="s">
        <v>215</v>
      </c>
      <c r="AG51" s="101" t="s">
        <v>137</v>
      </c>
      <c r="AH51" s="105">
        <v>4032</v>
      </c>
      <c r="AI51" s="105">
        <v>4</v>
      </c>
    </row>
    <row r="52" spans="1:35" x14ac:dyDescent="0.2">
      <c r="A52" s="108"/>
      <c r="B52" s="101" t="s">
        <v>216</v>
      </c>
      <c r="C52" s="101" t="s">
        <v>217</v>
      </c>
      <c r="D52" s="102">
        <v>679</v>
      </c>
      <c r="E52" s="102">
        <v>0</v>
      </c>
      <c r="F52" s="102">
        <v>679</v>
      </c>
      <c r="G52" s="103">
        <v>-5.5632823365785802E-2</v>
      </c>
      <c r="H52" s="102">
        <v>0</v>
      </c>
      <c r="I52" s="102">
        <v>0</v>
      </c>
      <c r="J52" s="102">
        <v>0</v>
      </c>
      <c r="K52" s="127">
        <v>0</v>
      </c>
      <c r="L52" s="105">
        <v>0</v>
      </c>
      <c r="M52" s="103">
        <v>0</v>
      </c>
      <c r="N52" s="105">
        <v>679</v>
      </c>
      <c r="O52" s="103">
        <v>-5.5632823365785802E-2</v>
      </c>
      <c r="P52" s="105">
        <v>0</v>
      </c>
      <c r="Q52" s="105">
        <v>679</v>
      </c>
      <c r="R52" s="103">
        <v>-5.5632823365785802E-2</v>
      </c>
      <c r="S52" s="109">
        <v>0</v>
      </c>
      <c r="T52" s="101" t="s">
        <v>75</v>
      </c>
      <c r="U52" s="101" t="s">
        <v>75</v>
      </c>
      <c r="V52" s="105">
        <v>719</v>
      </c>
      <c r="W52" s="105">
        <v>719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719</v>
      </c>
      <c r="AE52" s="105">
        <v>719</v>
      </c>
      <c r="AF52" s="101" t="s">
        <v>218</v>
      </c>
      <c r="AG52" s="101" t="s">
        <v>137</v>
      </c>
      <c r="AH52" s="105">
        <v>4032</v>
      </c>
      <c r="AI52" s="105">
        <v>4</v>
      </c>
    </row>
    <row r="53" spans="1:35" x14ac:dyDescent="0.2">
      <c r="A53" s="110"/>
      <c r="B53" s="101" t="s">
        <v>219</v>
      </c>
      <c r="C53" s="101" t="s">
        <v>220</v>
      </c>
      <c r="D53" s="102">
        <v>9036</v>
      </c>
      <c r="E53" s="102">
        <v>48</v>
      </c>
      <c r="F53" s="102">
        <v>9084</v>
      </c>
      <c r="G53" s="103">
        <v>2.3318688746198E-2</v>
      </c>
      <c r="H53" s="102">
        <v>0</v>
      </c>
      <c r="I53" s="102">
        <v>0</v>
      </c>
      <c r="J53" s="102">
        <v>0</v>
      </c>
      <c r="K53" s="127">
        <v>0</v>
      </c>
      <c r="L53" s="105">
        <v>0</v>
      </c>
      <c r="M53" s="103">
        <v>0</v>
      </c>
      <c r="N53" s="105">
        <v>9084</v>
      </c>
      <c r="O53" s="103">
        <v>2.3318688746198E-2</v>
      </c>
      <c r="P53" s="105">
        <v>161</v>
      </c>
      <c r="Q53" s="105">
        <v>9245</v>
      </c>
      <c r="R53" s="103">
        <v>2.9395390268344302E-2</v>
      </c>
      <c r="S53" s="109">
        <v>0</v>
      </c>
      <c r="T53" s="101" t="s">
        <v>75</v>
      </c>
      <c r="U53" s="101" t="s">
        <v>75</v>
      </c>
      <c r="V53" s="105">
        <v>8795</v>
      </c>
      <c r="W53" s="105">
        <v>8877</v>
      </c>
      <c r="X53" s="105">
        <v>82</v>
      </c>
      <c r="Y53" s="105">
        <v>0</v>
      </c>
      <c r="Z53" s="105">
        <v>0</v>
      </c>
      <c r="AA53" s="105">
        <v>0</v>
      </c>
      <c r="AB53" s="105">
        <v>0</v>
      </c>
      <c r="AC53" s="105">
        <v>104</v>
      </c>
      <c r="AD53" s="105">
        <v>8877</v>
      </c>
      <c r="AE53" s="105">
        <v>8981</v>
      </c>
      <c r="AF53" s="101" t="s">
        <v>221</v>
      </c>
      <c r="AG53" s="101" t="s">
        <v>137</v>
      </c>
      <c r="AH53" s="105">
        <v>4032</v>
      </c>
      <c r="AI53" s="105">
        <v>4</v>
      </c>
    </row>
    <row r="54" spans="1:35" x14ac:dyDescent="0.2">
      <c r="A54" s="111" t="s">
        <v>89</v>
      </c>
      <c r="B54" s="111">
        <v>0</v>
      </c>
      <c r="C54" s="111">
        <v>0</v>
      </c>
      <c r="D54" s="112">
        <v>116634</v>
      </c>
      <c r="E54" s="112">
        <v>3596</v>
      </c>
      <c r="F54" s="112">
        <v>120230</v>
      </c>
      <c r="G54" s="113">
        <v>0.11120353426126202</v>
      </c>
      <c r="H54" s="112">
        <v>796</v>
      </c>
      <c r="I54" s="112">
        <v>0</v>
      </c>
      <c r="J54" s="112">
        <v>796</v>
      </c>
      <c r="K54" s="128">
        <v>3.5110533159947999E-2</v>
      </c>
      <c r="L54" s="129">
        <v>6805</v>
      </c>
      <c r="M54" s="113">
        <v>0.40251442704039597</v>
      </c>
      <c r="N54" s="129">
        <v>127831</v>
      </c>
      <c r="O54" s="113">
        <v>0.123107741238282</v>
      </c>
      <c r="P54" s="129">
        <v>26295</v>
      </c>
      <c r="Q54" s="129">
        <v>154126</v>
      </c>
      <c r="R54" s="113">
        <v>0.137813934946626</v>
      </c>
      <c r="S54" s="114">
        <v>0</v>
      </c>
      <c r="T54" s="115">
        <v>0</v>
      </c>
      <c r="U54" s="115">
        <v>0</v>
      </c>
      <c r="V54" s="116">
        <v>105028</v>
      </c>
      <c r="W54" s="116">
        <v>108198</v>
      </c>
      <c r="X54" s="116">
        <v>3170</v>
      </c>
      <c r="Y54" s="116">
        <v>769</v>
      </c>
      <c r="Z54" s="116">
        <v>769</v>
      </c>
      <c r="AA54" s="116">
        <v>0</v>
      </c>
      <c r="AB54" s="116">
        <v>4852</v>
      </c>
      <c r="AC54" s="116">
        <v>21639</v>
      </c>
      <c r="AD54" s="116">
        <v>113819</v>
      </c>
      <c r="AE54" s="116">
        <v>135458</v>
      </c>
      <c r="AF54" s="115">
        <v>0</v>
      </c>
      <c r="AG54" s="115">
        <v>0</v>
      </c>
      <c r="AH54" s="116">
        <v>116928</v>
      </c>
      <c r="AI54" s="116">
        <v>116</v>
      </c>
    </row>
    <row r="55" spans="1:35" s="124" customFormat="1" ht="22.5" x14ac:dyDescent="0.2">
      <c r="A55" s="117" t="s">
        <v>222</v>
      </c>
      <c r="B55" s="118"/>
      <c r="C55" s="118"/>
      <c r="D55" s="120">
        <f>D54+D24+D14</f>
        <v>669107</v>
      </c>
      <c r="E55" s="120">
        <f>E54+E24+E14</f>
        <v>77312</v>
      </c>
      <c r="F55" s="120">
        <f>F54+F24+F14</f>
        <v>746419</v>
      </c>
      <c r="G55" s="130">
        <f>((F54+F24+F14)-(W54+W24+W14))/(W54+W24+W14)</f>
        <v>0.11205485044107108</v>
      </c>
      <c r="H55" s="120">
        <f>H54+H24+H14</f>
        <v>64905</v>
      </c>
      <c r="I55" s="120">
        <f>I54+I24+I14</f>
        <v>252</v>
      </c>
      <c r="J55" s="120">
        <f>J54+J24+J14</f>
        <v>65157</v>
      </c>
      <c r="K55" s="130">
        <f>((J54+J24+J14)-(Z54+Z24+Z14))/(Z54+Z24+Z14)</f>
        <v>-0.13433331561885528</v>
      </c>
      <c r="L55" s="120">
        <f>L54+L24+L14</f>
        <v>10678</v>
      </c>
      <c r="M55" s="130">
        <f>((L54+L24+L14)-(AB54+AB24+AB14))/(AB54+AB24+AB14)</f>
        <v>2.4760076775431863E-2</v>
      </c>
      <c r="N55" s="120">
        <f>N54+N24+N14</f>
        <v>822254</v>
      </c>
      <c r="O55" s="130">
        <f>((N54+N24+N14)-(AD54+AD24+AD14))/(AD54+AD24+AD14)</f>
        <v>8.6351475435826636E-2</v>
      </c>
      <c r="P55" s="120">
        <f>P54+P24+P14</f>
        <v>49349</v>
      </c>
      <c r="Q55" s="120">
        <f>Q54+Q24+Q14</f>
        <v>871603</v>
      </c>
      <c r="R55" s="130">
        <f>((Q54+Q24+Q14)-(AE54+AE24+AE14))/(AE54+AE24+AE14)</f>
        <v>8.7152782108689958E-2</v>
      </c>
    </row>
    <row r="56" spans="1:35" s="124" customFormat="1" x14ac:dyDescent="0.2">
      <c r="A56" s="117" t="s">
        <v>223</v>
      </c>
      <c r="B56" s="118"/>
      <c r="C56" s="118"/>
      <c r="D56" s="120">
        <f>D54+D24+D14+D9</f>
        <v>1346418</v>
      </c>
      <c r="E56" s="120">
        <f t="shared" ref="E56:Q56" si="0">E54+E24+E14+E9</f>
        <v>145620</v>
      </c>
      <c r="F56" s="120">
        <f t="shared" si="0"/>
        <v>1492038</v>
      </c>
      <c r="G56" s="130">
        <f>((F54+F24+F14+F9)-(W54+W24+W14+W9))/(W54+W24+W14+W9)</f>
        <v>7.3236451993672957E-2</v>
      </c>
      <c r="H56" s="120">
        <f t="shared" si="0"/>
        <v>344552</v>
      </c>
      <c r="I56" s="120">
        <f t="shared" si="0"/>
        <v>12722</v>
      </c>
      <c r="J56" s="120">
        <f t="shared" si="0"/>
        <v>357274</v>
      </c>
      <c r="K56" s="130">
        <f>((J54+J24+J14+J9)-(Z54+Z24+Z14+Z9))/(Z54+Z24+Z14+Z9)</f>
        <v>-4.8319988066507912E-2</v>
      </c>
      <c r="L56" s="120">
        <f t="shared" si="0"/>
        <v>40105</v>
      </c>
      <c r="M56" s="130">
        <f>((L54+L24+L14+L9)-(AB54+AB24+AB14+AB9))/(AB54+AB24+AB14+AB9)</f>
        <v>-0.15243670484804936</v>
      </c>
      <c r="N56" s="120">
        <f t="shared" si="0"/>
        <v>1889417</v>
      </c>
      <c r="O56" s="130">
        <f>((N54+N24+N14+N9)-(AD54+AD24+AD14+AD9))/(AD54+AD24+AD14+AD9)</f>
        <v>4.2175343568924765E-2</v>
      </c>
      <c r="P56" s="120">
        <f t="shared" si="0"/>
        <v>55190</v>
      </c>
      <c r="Q56" s="120">
        <f t="shared" si="0"/>
        <v>1944607</v>
      </c>
      <c r="R56" s="130">
        <f>((Q54+Q24+Q14+Q9)-(AE54+AE24+AE14+AE9))/(AE54+AE24+AE14+AE9)</f>
        <v>4.3650584938125042E-2</v>
      </c>
    </row>
    <row r="57" spans="1:35" s="124" customFormat="1" x14ac:dyDescent="0.2">
      <c r="A57" s="117" t="s">
        <v>224</v>
      </c>
      <c r="B57" s="118"/>
      <c r="C57" s="118"/>
      <c r="D57" s="120">
        <f>D54+D24+D14+D9+D5</f>
        <v>1965667</v>
      </c>
      <c r="E57" s="120">
        <f t="shared" ref="E57:Q57" si="1">E54+E24+E14+E9+E5</f>
        <v>400288</v>
      </c>
      <c r="F57" s="120">
        <f t="shared" si="1"/>
        <v>2365955</v>
      </c>
      <c r="G57" s="130">
        <f>((F54+F24+F14+F9+F5)-(W54+W24+W14+W9+W5))/(W54+W24+W14+W9+W5)</f>
        <v>7.856929574832297E-2</v>
      </c>
      <c r="H57" s="120">
        <f t="shared" si="1"/>
        <v>1105569</v>
      </c>
      <c r="I57" s="120">
        <f t="shared" si="1"/>
        <v>206398</v>
      </c>
      <c r="J57" s="120">
        <f t="shared" si="1"/>
        <v>1311967</v>
      </c>
      <c r="K57" s="130">
        <f>((J54+J24+J14+J9+J5)-(Z54+Z24+Z14+Z9+Z5))/(Z54+Z24+Z14+Z9+Z5)</f>
        <v>4.2390280101762733E-2</v>
      </c>
      <c r="L57" s="120">
        <f t="shared" si="1"/>
        <v>40105</v>
      </c>
      <c r="M57" s="130">
        <f>((L54+L24+L14+L9+L5)-(AB54+AB24+AB14+AB9+AB5))/(AB54+AB24+AB14+AB9+AB5)</f>
        <v>-0.15243670484804936</v>
      </c>
      <c r="N57" s="120">
        <f t="shared" si="1"/>
        <v>3718027</v>
      </c>
      <c r="O57" s="130">
        <f>((N54+N24+N14+N9+N5)-(AD54+AD24+AD14+AD9+AD5))/(AD54+AD24+AD14+AD9+AD5)</f>
        <v>6.2433973408482321E-2</v>
      </c>
      <c r="P57" s="120">
        <f t="shared" si="1"/>
        <v>57887</v>
      </c>
      <c r="Q57" s="120">
        <f t="shared" si="1"/>
        <v>3775914</v>
      </c>
      <c r="R57" s="130">
        <f>((Q54+Q24+Q14+Q9+Q5)-(AE54+AE24+AE14+AE9+AE5))/(AE54+AE24+AE14+AE9+AE5)</f>
        <v>6.3095418083901428E-2</v>
      </c>
    </row>
    <row r="58" spans="1:35" x14ac:dyDescent="0.2">
      <c r="A58" s="106" t="s">
        <v>225</v>
      </c>
      <c r="B58" s="101" t="s">
        <v>226</v>
      </c>
      <c r="C58" s="101" t="s">
        <v>227</v>
      </c>
      <c r="D58" s="102">
        <v>0</v>
      </c>
      <c r="E58" s="102">
        <v>0</v>
      </c>
      <c r="F58" s="102">
        <v>0</v>
      </c>
      <c r="G58" s="103">
        <v>0</v>
      </c>
      <c r="H58" s="102">
        <v>110410</v>
      </c>
      <c r="I58" s="102">
        <v>0</v>
      </c>
      <c r="J58" s="102">
        <v>110410</v>
      </c>
      <c r="K58" s="127">
        <v>5.0943288469226501E-2</v>
      </c>
      <c r="L58" s="105">
        <v>0</v>
      </c>
      <c r="M58" s="103">
        <v>0</v>
      </c>
      <c r="N58" s="105">
        <v>110410</v>
      </c>
      <c r="O58" s="103">
        <v>5.0943288469226501E-2</v>
      </c>
      <c r="P58" s="105">
        <v>0</v>
      </c>
      <c r="Q58" s="105">
        <v>110410</v>
      </c>
      <c r="R58" s="103">
        <v>5.0943288469226501E-2</v>
      </c>
      <c r="S58" s="107">
        <v>6</v>
      </c>
      <c r="T58" s="101" t="s">
        <v>76</v>
      </c>
      <c r="U58" s="101" t="s">
        <v>76</v>
      </c>
      <c r="V58" s="105">
        <v>0</v>
      </c>
      <c r="W58" s="105">
        <v>0</v>
      </c>
      <c r="X58" s="105">
        <v>0</v>
      </c>
      <c r="Y58" s="105">
        <v>105058</v>
      </c>
      <c r="Z58" s="105">
        <v>105058</v>
      </c>
      <c r="AA58" s="105">
        <v>0</v>
      </c>
      <c r="AB58" s="105">
        <v>0</v>
      </c>
      <c r="AC58" s="105">
        <v>0</v>
      </c>
      <c r="AD58" s="105">
        <v>105058</v>
      </c>
      <c r="AE58" s="105">
        <v>105058</v>
      </c>
      <c r="AF58" s="101" t="s">
        <v>228</v>
      </c>
      <c r="AG58" s="101" t="s">
        <v>229</v>
      </c>
      <c r="AH58" s="105">
        <v>4032</v>
      </c>
      <c r="AI58" s="105">
        <v>4</v>
      </c>
    </row>
    <row r="59" spans="1:35" x14ac:dyDescent="0.2">
      <c r="A59" s="108"/>
      <c r="B59" s="101" t="s">
        <v>230</v>
      </c>
      <c r="C59" s="101" t="s">
        <v>231</v>
      </c>
      <c r="D59" s="102">
        <v>210</v>
      </c>
      <c r="E59" s="102">
        <v>0</v>
      </c>
      <c r="F59" s="102">
        <v>210</v>
      </c>
      <c r="G59" s="103">
        <v>-0.54446854663774402</v>
      </c>
      <c r="H59" s="102">
        <v>0</v>
      </c>
      <c r="I59" s="102">
        <v>0</v>
      </c>
      <c r="J59" s="102">
        <v>0</v>
      </c>
      <c r="K59" s="127">
        <v>0</v>
      </c>
      <c r="L59" s="105">
        <v>0</v>
      </c>
      <c r="M59" s="103">
        <v>0</v>
      </c>
      <c r="N59" s="105">
        <v>210</v>
      </c>
      <c r="O59" s="103">
        <v>-0.54446854663774402</v>
      </c>
      <c r="P59" s="105">
        <v>0</v>
      </c>
      <c r="Q59" s="105">
        <v>210</v>
      </c>
      <c r="R59" s="103">
        <v>-0.54446854663774402</v>
      </c>
      <c r="S59" s="109">
        <v>0</v>
      </c>
      <c r="T59" s="101" t="s">
        <v>76</v>
      </c>
      <c r="U59" s="101" t="s">
        <v>76</v>
      </c>
      <c r="V59" s="105">
        <v>461</v>
      </c>
      <c r="W59" s="105">
        <v>461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461</v>
      </c>
      <c r="AE59" s="105">
        <v>461</v>
      </c>
      <c r="AF59" s="101" t="s">
        <v>232</v>
      </c>
      <c r="AG59" s="101" t="s">
        <v>229</v>
      </c>
      <c r="AH59" s="105">
        <v>4032</v>
      </c>
      <c r="AI59" s="105">
        <v>4</v>
      </c>
    </row>
    <row r="60" spans="1:35" x14ac:dyDescent="0.2">
      <c r="A60" s="108"/>
      <c r="B60" s="101" t="s">
        <v>233</v>
      </c>
      <c r="C60" s="101" t="s">
        <v>234</v>
      </c>
      <c r="D60" s="102">
        <v>31945</v>
      </c>
      <c r="E60" s="102">
        <v>0</v>
      </c>
      <c r="F60" s="102">
        <v>31945</v>
      </c>
      <c r="G60" s="103">
        <v>-0.25075053945023007</v>
      </c>
      <c r="H60" s="102">
        <v>69696</v>
      </c>
      <c r="I60" s="102">
        <v>0</v>
      </c>
      <c r="J60" s="102">
        <v>69696</v>
      </c>
      <c r="K60" s="127">
        <v>-8.8464556630918109E-2</v>
      </c>
      <c r="L60" s="105">
        <v>0</v>
      </c>
      <c r="M60" s="103">
        <v>0</v>
      </c>
      <c r="N60" s="105">
        <v>101641</v>
      </c>
      <c r="O60" s="103">
        <v>-0.14656243702559299</v>
      </c>
      <c r="P60" s="105">
        <v>0</v>
      </c>
      <c r="Q60" s="105">
        <v>101641</v>
      </c>
      <c r="R60" s="103">
        <v>-0.14737142329857603</v>
      </c>
      <c r="S60" s="109">
        <v>0</v>
      </c>
      <c r="T60" s="101" t="s">
        <v>76</v>
      </c>
      <c r="U60" s="101" t="s">
        <v>76</v>
      </c>
      <c r="V60" s="105">
        <v>42454</v>
      </c>
      <c r="W60" s="105">
        <v>42636</v>
      </c>
      <c r="X60" s="105">
        <v>182</v>
      </c>
      <c r="Y60" s="105">
        <v>76450</v>
      </c>
      <c r="Z60" s="105">
        <v>76460</v>
      </c>
      <c r="AA60" s="105">
        <v>10</v>
      </c>
      <c r="AB60" s="105">
        <v>0</v>
      </c>
      <c r="AC60" s="105">
        <v>113</v>
      </c>
      <c r="AD60" s="105">
        <v>119096</v>
      </c>
      <c r="AE60" s="105">
        <v>119209</v>
      </c>
      <c r="AF60" s="101" t="s">
        <v>235</v>
      </c>
      <c r="AG60" s="101" t="s">
        <v>229</v>
      </c>
      <c r="AH60" s="105">
        <v>4032</v>
      </c>
      <c r="AI60" s="105">
        <v>4</v>
      </c>
    </row>
    <row r="61" spans="1:35" x14ac:dyDescent="0.2">
      <c r="A61" s="108"/>
      <c r="B61" s="101" t="s">
        <v>236</v>
      </c>
      <c r="C61" s="101" t="s">
        <v>237</v>
      </c>
      <c r="D61" s="102">
        <v>0</v>
      </c>
      <c r="E61" s="102">
        <v>0</v>
      </c>
      <c r="F61" s="102">
        <v>0</v>
      </c>
      <c r="G61" s="103">
        <v>-1</v>
      </c>
      <c r="H61" s="102">
        <v>0</v>
      </c>
      <c r="I61" s="102">
        <v>0</v>
      </c>
      <c r="J61" s="102">
        <v>0</v>
      </c>
      <c r="K61" s="127">
        <v>0</v>
      </c>
      <c r="L61" s="105">
        <v>0</v>
      </c>
      <c r="M61" s="103">
        <v>0</v>
      </c>
      <c r="N61" s="105">
        <v>0</v>
      </c>
      <c r="O61" s="103">
        <v>-1</v>
      </c>
      <c r="P61" s="105">
        <v>0</v>
      </c>
      <c r="Q61" s="105">
        <v>0</v>
      </c>
      <c r="R61" s="103">
        <v>-1</v>
      </c>
      <c r="S61" s="109">
        <v>0</v>
      </c>
      <c r="T61" s="101" t="s">
        <v>76</v>
      </c>
      <c r="U61" s="101" t="s">
        <v>76</v>
      </c>
      <c r="V61" s="105">
        <v>2364</v>
      </c>
      <c r="W61" s="105">
        <v>2364</v>
      </c>
      <c r="X61" s="105">
        <v>0</v>
      </c>
      <c r="Y61" s="105">
        <v>0</v>
      </c>
      <c r="Z61" s="105">
        <v>0</v>
      </c>
      <c r="AA61" s="105">
        <v>0</v>
      </c>
      <c r="AB61" s="105">
        <v>0</v>
      </c>
      <c r="AC61" s="105">
        <v>0</v>
      </c>
      <c r="AD61" s="105">
        <v>2364</v>
      </c>
      <c r="AE61" s="105">
        <v>2364</v>
      </c>
      <c r="AF61" s="101" t="s">
        <v>238</v>
      </c>
      <c r="AG61" s="101" t="s">
        <v>229</v>
      </c>
      <c r="AH61" s="105">
        <v>4032</v>
      </c>
      <c r="AI61" s="105">
        <v>4</v>
      </c>
    </row>
    <row r="62" spans="1:35" x14ac:dyDescent="0.2">
      <c r="A62" s="108"/>
      <c r="B62" s="101" t="s">
        <v>239</v>
      </c>
      <c r="C62" s="101" t="s">
        <v>240</v>
      </c>
      <c r="D62" s="102">
        <v>3431</v>
      </c>
      <c r="E62" s="102">
        <v>0</v>
      </c>
      <c r="F62" s="102">
        <v>3431</v>
      </c>
      <c r="G62" s="103">
        <v>-0.13336701187168501</v>
      </c>
      <c r="H62" s="102">
        <v>0</v>
      </c>
      <c r="I62" s="102">
        <v>0</v>
      </c>
      <c r="J62" s="102">
        <v>0</v>
      </c>
      <c r="K62" s="127">
        <v>0</v>
      </c>
      <c r="L62" s="105">
        <v>0</v>
      </c>
      <c r="M62" s="103">
        <v>0</v>
      </c>
      <c r="N62" s="105">
        <v>3431</v>
      </c>
      <c r="O62" s="103">
        <v>-0.13336701187168501</v>
      </c>
      <c r="P62" s="105">
        <v>0</v>
      </c>
      <c r="Q62" s="105">
        <v>3431</v>
      </c>
      <c r="R62" s="103">
        <v>-0.13336701187168501</v>
      </c>
      <c r="S62" s="109">
        <v>0</v>
      </c>
      <c r="T62" s="101" t="s">
        <v>76</v>
      </c>
      <c r="U62" s="101" t="s">
        <v>76</v>
      </c>
      <c r="V62" s="105">
        <v>3959</v>
      </c>
      <c r="W62" s="105">
        <v>3959</v>
      </c>
      <c r="X62" s="105">
        <v>0</v>
      </c>
      <c r="Y62" s="105">
        <v>0</v>
      </c>
      <c r="Z62" s="105">
        <v>0</v>
      </c>
      <c r="AA62" s="105">
        <v>0</v>
      </c>
      <c r="AB62" s="105">
        <v>0</v>
      </c>
      <c r="AC62" s="105">
        <v>0</v>
      </c>
      <c r="AD62" s="105">
        <v>3959</v>
      </c>
      <c r="AE62" s="105">
        <v>3959</v>
      </c>
      <c r="AF62" s="101" t="s">
        <v>241</v>
      </c>
      <c r="AG62" s="101" t="s">
        <v>229</v>
      </c>
      <c r="AH62" s="105">
        <v>4032</v>
      </c>
      <c r="AI62" s="105">
        <v>4</v>
      </c>
    </row>
    <row r="63" spans="1:35" x14ac:dyDescent="0.2">
      <c r="A63" s="110"/>
      <c r="B63" s="101" t="s">
        <v>242</v>
      </c>
      <c r="C63" s="101" t="s">
        <v>243</v>
      </c>
      <c r="D63" s="102">
        <v>50</v>
      </c>
      <c r="E63" s="102">
        <v>0</v>
      </c>
      <c r="F63" s="102">
        <v>50</v>
      </c>
      <c r="G63" s="103">
        <v>-0.885844748858447</v>
      </c>
      <c r="H63" s="102">
        <v>52</v>
      </c>
      <c r="I63" s="102">
        <v>0</v>
      </c>
      <c r="J63" s="102">
        <v>52</v>
      </c>
      <c r="K63" s="127">
        <v>0</v>
      </c>
      <c r="L63" s="105">
        <v>0</v>
      </c>
      <c r="M63" s="103">
        <v>0</v>
      </c>
      <c r="N63" s="105">
        <v>102</v>
      </c>
      <c r="O63" s="103">
        <v>-0.76712328767123295</v>
      </c>
      <c r="P63" s="105">
        <v>0</v>
      </c>
      <c r="Q63" s="105">
        <v>102</v>
      </c>
      <c r="R63" s="103">
        <v>-0.76712328767123295</v>
      </c>
      <c r="S63" s="109">
        <v>0</v>
      </c>
      <c r="T63" s="101" t="s">
        <v>76</v>
      </c>
      <c r="U63" s="101" t="s">
        <v>76</v>
      </c>
      <c r="V63" s="105">
        <v>438</v>
      </c>
      <c r="W63" s="105">
        <v>438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438</v>
      </c>
      <c r="AE63" s="105">
        <v>438</v>
      </c>
      <c r="AF63" s="101" t="s">
        <v>244</v>
      </c>
      <c r="AG63" s="101" t="s">
        <v>229</v>
      </c>
      <c r="AH63" s="105">
        <v>4032</v>
      </c>
      <c r="AI63" s="105">
        <v>4</v>
      </c>
    </row>
    <row r="64" spans="1:35" x14ac:dyDescent="0.2">
      <c r="A64" s="111" t="s">
        <v>89</v>
      </c>
      <c r="B64" s="111">
        <v>0</v>
      </c>
      <c r="C64" s="111">
        <v>0</v>
      </c>
      <c r="D64" s="112">
        <v>35636</v>
      </c>
      <c r="E64" s="112">
        <v>0</v>
      </c>
      <c r="F64" s="112">
        <v>35636</v>
      </c>
      <c r="G64" s="113">
        <v>-0.28525011031329001</v>
      </c>
      <c r="H64" s="112">
        <v>180158</v>
      </c>
      <c r="I64" s="112">
        <v>0</v>
      </c>
      <c r="J64" s="112">
        <v>180158</v>
      </c>
      <c r="K64" s="128">
        <v>-7.4923699027093704E-3</v>
      </c>
      <c r="L64" s="129">
        <v>0</v>
      </c>
      <c r="M64" s="113">
        <v>0</v>
      </c>
      <c r="N64" s="129">
        <v>215794</v>
      </c>
      <c r="O64" s="113">
        <v>-6.7344927736671001E-2</v>
      </c>
      <c r="P64" s="129">
        <v>0</v>
      </c>
      <c r="Q64" s="129">
        <v>215794</v>
      </c>
      <c r="R64" s="113">
        <v>-6.7800197849573793E-2</v>
      </c>
      <c r="S64" s="114">
        <v>0</v>
      </c>
      <c r="T64" s="115">
        <v>0</v>
      </c>
      <c r="U64" s="115">
        <v>0</v>
      </c>
      <c r="V64" s="116">
        <v>49676</v>
      </c>
      <c r="W64" s="116">
        <v>49858</v>
      </c>
      <c r="X64" s="116">
        <v>182</v>
      </c>
      <c r="Y64" s="116">
        <v>181508</v>
      </c>
      <c r="Z64" s="116">
        <v>181518</v>
      </c>
      <c r="AA64" s="116">
        <v>10</v>
      </c>
      <c r="AB64" s="116">
        <v>0</v>
      </c>
      <c r="AC64" s="116">
        <v>113</v>
      </c>
      <c r="AD64" s="116">
        <v>231376</v>
      </c>
      <c r="AE64" s="116">
        <v>231489</v>
      </c>
      <c r="AF64" s="115">
        <v>0</v>
      </c>
      <c r="AG64" s="115">
        <v>0</v>
      </c>
      <c r="AH64" s="116">
        <v>24192</v>
      </c>
      <c r="AI64" s="116">
        <v>24</v>
      </c>
    </row>
    <row r="65" spans="1:35" x14ac:dyDescent="0.2">
      <c r="A65" s="111" t="s">
        <v>245</v>
      </c>
      <c r="B65" s="111">
        <v>0</v>
      </c>
      <c r="C65" s="111">
        <v>0</v>
      </c>
      <c r="D65" s="112">
        <v>2001303</v>
      </c>
      <c r="E65" s="112">
        <v>400288</v>
      </c>
      <c r="F65" s="112">
        <v>2401591</v>
      </c>
      <c r="G65" s="113">
        <v>7.0483890307083311E-2</v>
      </c>
      <c r="H65" s="112">
        <v>1285727</v>
      </c>
      <c r="I65" s="112">
        <v>206398</v>
      </c>
      <c r="J65" s="112">
        <v>1492125</v>
      </c>
      <c r="K65" s="128">
        <v>3.6102940563781695E-2</v>
      </c>
      <c r="L65" s="129">
        <v>40105</v>
      </c>
      <c r="M65" s="113">
        <v>-0.152436704848049</v>
      </c>
      <c r="N65" s="129">
        <v>3933821</v>
      </c>
      <c r="O65" s="113">
        <v>5.4385615531640598E-2</v>
      </c>
      <c r="P65" s="129">
        <v>57887</v>
      </c>
      <c r="Q65" s="129">
        <v>3991708</v>
      </c>
      <c r="R65" s="113">
        <v>5.50863003198266E-2</v>
      </c>
      <c r="S65" s="125">
        <v>0</v>
      </c>
      <c r="T65" s="115">
        <v>0</v>
      </c>
      <c r="U65" s="115">
        <v>0</v>
      </c>
      <c r="V65" s="116">
        <v>1909089</v>
      </c>
      <c r="W65" s="116">
        <v>2243463</v>
      </c>
      <c r="X65" s="116">
        <v>334374</v>
      </c>
      <c r="Y65" s="116">
        <v>1262282</v>
      </c>
      <c r="Z65" s="116">
        <v>1440132</v>
      </c>
      <c r="AA65" s="116">
        <v>177850</v>
      </c>
      <c r="AB65" s="116">
        <v>47318</v>
      </c>
      <c r="AC65" s="116">
        <v>52387</v>
      </c>
      <c r="AD65" s="116">
        <v>3730913</v>
      </c>
      <c r="AE65" s="116">
        <v>3783300</v>
      </c>
      <c r="AF65" s="115">
        <v>0</v>
      </c>
      <c r="AG65" s="115">
        <v>0</v>
      </c>
      <c r="AH65" s="116">
        <v>209664</v>
      </c>
      <c r="AI65" s="116">
        <v>208</v>
      </c>
    </row>
  </sheetData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3" zoomScaleSheetLayoutView="22144" workbookViewId="0">
      <selection activeCell="A2" sqref="A2"/>
    </sheetView>
  </sheetViews>
  <sheetFormatPr defaultRowHeight="11.25" x14ac:dyDescent="0.2"/>
  <cols>
    <col min="1" max="1" width="20.85546875" style="98" customWidth="1"/>
    <col min="2" max="2" width="4.7109375" style="98" bestFit="1" customWidth="1"/>
    <col min="3" max="3" width="23.7109375" style="98" bestFit="1" customWidth="1"/>
    <col min="4" max="15" width="12.7109375" style="98" customWidth="1"/>
    <col min="16" max="16" width="9.42578125" style="98" hidden="1" customWidth="1"/>
    <col min="17" max="17" width="15.28515625" style="98" hidden="1" customWidth="1"/>
    <col min="18" max="18" width="6.7109375" style="98" hidden="1" customWidth="1"/>
    <col min="19" max="19" width="23.42578125" style="98" hidden="1" customWidth="1"/>
    <col min="20" max="20" width="22.7109375" style="98" hidden="1" customWidth="1"/>
    <col min="21" max="21" width="19.28515625" style="98" hidden="1" customWidth="1"/>
    <col min="22" max="22" width="18.85546875" style="98" hidden="1" customWidth="1"/>
    <col min="23" max="23" width="23.85546875" style="98" hidden="1" customWidth="1"/>
    <col min="24" max="24" width="15.5703125" style="98" hidden="1" customWidth="1"/>
    <col min="25" max="25" width="32.42578125" style="98" hidden="1" customWidth="1"/>
    <col min="26" max="26" width="23.28515625" style="98" hidden="1" customWidth="1"/>
    <col min="27" max="16384" width="9.140625" style="98"/>
  </cols>
  <sheetData>
    <row r="1" spans="1:26" ht="15.75" x14ac:dyDescent="0.25">
      <c r="A1" s="97" t="s">
        <v>45</v>
      </c>
    </row>
    <row r="2" spans="1:26" ht="6.75" customHeight="1" x14ac:dyDescent="0.2"/>
    <row r="3" spans="1:26" ht="6.75" customHeight="1" x14ac:dyDescent="0.2"/>
    <row r="4" spans="1:26" ht="33.75" x14ac:dyDescent="0.2">
      <c r="A4" s="99" t="s">
        <v>46</v>
      </c>
      <c r="B4" s="99" t="s">
        <v>47</v>
      </c>
      <c r="C4" s="99" t="s">
        <v>48</v>
      </c>
      <c r="D4" s="99" t="s">
        <v>49</v>
      </c>
      <c r="E4" s="99" t="s">
        <v>50</v>
      </c>
      <c r="F4" s="99" t="s">
        <v>51</v>
      </c>
      <c r="G4" s="99" t="s">
        <v>52</v>
      </c>
      <c r="H4" s="99" t="s">
        <v>53</v>
      </c>
      <c r="I4" s="99" t="s">
        <v>54</v>
      </c>
      <c r="J4" s="99" t="s">
        <v>55</v>
      </c>
      <c r="K4" s="99" t="s">
        <v>56</v>
      </c>
      <c r="L4" s="99" t="s">
        <v>24</v>
      </c>
      <c r="M4" s="99" t="s">
        <v>57</v>
      </c>
      <c r="N4" s="99" t="s">
        <v>58</v>
      </c>
      <c r="O4" s="99" t="s">
        <v>59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  <c r="Y4" s="100" t="s">
        <v>69</v>
      </c>
      <c r="Z4" s="100" t="s">
        <v>70</v>
      </c>
    </row>
    <row r="5" spans="1:26" x14ac:dyDescent="0.2">
      <c r="A5" s="101" t="s">
        <v>71</v>
      </c>
      <c r="B5" s="101" t="s">
        <v>72</v>
      </c>
      <c r="C5" s="101" t="s">
        <v>73</v>
      </c>
      <c r="D5" s="102">
        <v>9397</v>
      </c>
      <c r="E5" s="103">
        <v>5.79824363882009E-2</v>
      </c>
      <c r="F5" s="102">
        <v>8606</v>
      </c>
      <c r="G5" s="103">
        <v>7.2265138300523293E-2</v>
      </c>
      <c r="H5" s="102">
        <v>0</v>
      </c>
      <c r="I5" s="103" t="s">
        <v>74</v>
      </c>
      <c r="J5" s="102">
        <v>18003</v>
      </c>
      <c r="K5" s="103">
        <v>6.4762242725337094E-2</v>
      </c>
      <c r="L5" s="102">
        <v>684</v>
      </c>
      <c r="M5" s="103">
        <v>0.26199261992619899</v>
      </c>
      <c r="N5" s="102">
        <v>18687</v>
      </c>
      <c r="O5" s="103">
        <v>7.0888252148997105E-2</v>
      </c>
      <c r="P5" s="104">
        <v>1</v>
      </c>
      <c r="Q5" s="101" t="s">
        <v>75</v>
      </c>
      <c r="R5" s="101" t="s">
        <v>76</v>
      </c>
      <c r="S5" s="105">
        <v>8882</v>
      </c>
      <c r="T5" s="105">
        <v>8026</v>
      </c>
      <c r="U5" s="105">
        <v>0</v>
      </c>
      <c r="V5" s="105">
        <v>16908</v>
      </c>
      <c r="W5" s="105">
        <v>542</v>
      </c>
      <c r="X5" s="105">
        <v>17450</v>
      </c>
      <c r="Y5" s="101" t="s">
        <v>77</v>
      </c>
      <c r="Z5" s="101" t="s">
        <v>77</v>
      </c>
    </row>
    <row r="6" spans="1:26" x14ac:dyDescent="0.2">
      <c r="A6" s="106" t="s">
        <v>78</v>
      </c>
      <c r="B6" s="101" t="s">
        <v>79</v>
      </c>
      <c r="C6" s="101" t="s">
        <v>80</v>
      </c>
      <c r="D6" s="102">
        <v>4234</v>
      </c>
      <c r="E6" s="103">
        <v>-4.4674347519398092E-3</v>
      </c>
      <c r="F6" s="102">
        <v>1286</v>
      </c>
      <c r="G6" s="103">
        <v>5.4963084495488104E-2</v>
      </c>
      <c r="H6" s="102">
        <v>998</v>
      </c>
      <c r="I6" s="103">
        <v>-0.18330605564648098</v>
      </c>
      <c r="J6" s="102">
        <v>6518</v>
      </c>
      <c r="K6" s="103">
        <v>-2.6292201971915102E-2</v>
      </c>
      <c r="L6" s="102">
        <v>705</v>
      </c>
      <c r="M6" s="103">
        <v>0.198979591836735</v>
      </c>
      <c r="N6" s="102">
        <v>7223</v>
      </c>
      <c r="O6" s="103">
        <v>-8.1021697335896693E-3</v>
      </c>
      <c r="P6" s="107">
        <v>2</v>
      </c>
      <c r="Q6" s="101" t="s">
        <v>75</v>
      </c>
      <c r="R6" s="101" t="s">
        <v>75</v>
      </c>
      <c r="S6" s="105">
        <v>4253</v>
      </c>
      <c r="T6" s="105">
        <v>1219</v>
      </c>
      <c r="U6" s="105">
        <v>1222</v>
      </c>
      <c r="V6" s="105">
        <v>6694</v>
      </c>
      <c r="W6" s="105">
        <v>588</v>
      </c>
      <c r="X6" s="105">
        <v>7282</v>
      </c>
      <c r="Y6" s="101" t="s">
        <v>81</v>
      </c>
      <c r="Z6" s="101" t="s">
        <v>82</v>
      </c>
    </row>
    <row r="7" spans="1:26" x14ac:dyDescent="0.2">
      <c r="A7" s="108"/>
      <c r="B7" s="101" t="s">
        <v>83</v>
      </c>
      <c r="C7" s="101" t="s">
        <v>84</v>
      </c>
      <c r="D7" s="102">
        <v>2479</v>
      </c>
      <c r="E7" s="103">
        <v>1.89066995478833E-2</v>
      </c>
      <c r="F7" s="102">
        <v>1462</v>
      </c>
      <c r="G7" s="103">
        <v>-0.20152921900600801</v>
      </c>
      <c r="H7" s="102">
        <v>1196</v>
      </c>
      <c r="I7" s="103">
        <v>-0.18306010928961702</v>
      </c>
      <c r="J7" s="102">
        <v>5137</v>
      </c>
      <c r="K7" s="103">
        <v>-0.10317737430167601</v>
      </c>
      <c r="L7" s="102">
        <v>777</v>
      </c>
      <c r="M7" s="103">
        <v>0.27796052631578899</v>
      </c>
      <c r="N7" s="102">
        <v>5914</v>
      </c>
      <c r="O7" s="103">
        <v>-6.6603535353535401E-2</v>
      </c>
      <c r="P7" s="109"/>
      <c r="Q7" s="101" t="s">
        <v>75</v>
      </c>
      <c r="R7" s="101" t="s">
        <v>75</v>
      </c>
      <c r="S7" s="105">
        <v>2433</v>
      </c>
      <c r="T7" s="105">
        <v>1831</v>
      </c>
      <c r="U7" s="105">
        <v>1464</v>
      </c>
      <c r="V7" s="105">
        <v>5728</v>
      </c>
      <c r="W7" s="105">
        <v>608</v>
      </c>
      <c r="X7" s="105">
        <v>6336</v>
      </c>
      <c r="Y7" s="101" t="s">
        <v>85</v>
      </c>
      <c r="Z7" s="101" t="s">
        <v>82</v>
      </c>
    </row>
    <row r="8" spans="1:26" x14ac:dyDescent="0.2">
      <c r="A8" s="110"/>
      <c r="B8" s="101" t="s">
        <v>86</v>
      </c>
      <c r="C8" s="101" t="s">
        <v>87</v>
      </c>
      <c r="D8" s="102">
        <v>3674</v>
      </c>
      <c r="E8" s="103">
        <v>5.7875035991937801E-2</v>
      </c>
      <c r="F8" s="102">
        <v>507</v>
      </c>
      <c r="G8" s="103">
        <v>-7.6502732240437202E-2</v>
      </c>
      <c r="H8" s="102">
        <v>0</v>
      </c>
      <c r="I8" s="103" t="s">
        <v>74</v>
      </c>
      <c r="J8" s="102">
        <v>4181</v>
      </c>
      <c r="K8" s="103">
        <v>3.9532570860268505E-2</v>
      </c>
      <c r="L8" s="102">
        <v>506</v>
      </c>
      <c r="M8" s="103">
        <v>0.4375</v>
      </c>
      <c r="N8" s="102">
        <v>4687</v>
      </c>
      <c r="O8" s="103">
        <v>7.1559213534522201E-2</v>
      </c>
      <c r="P8" s="109"/>
      <c r="Q8" s="101" t="s">
        <v>75</v>
      </c>
      <c r="R8" s="101" t="s">
        <v>75</v>
      </c>
      <c r="S8" s="105">
        <v>3473</v>
      </c>
      <c r="T8" s="105">
        <v>549</v>
      </c>
      <c r="U8" s="105">
        <v>0</v>
      </c>
      <c r="V8" s="105">
        <v>4022</v>
      </c>
      <c r="W8" s="105">
        <v>352</v>
      </c>
      <c r="X8" s="105">
        <v>4374</v>
      </c>
      <c r="Y8" s="101" t="s">
        <v>88</v>
      </c>
      <c r="Z8" s="101" t="s">
        <v>82</v>
      </c>
    </row>
    <row r="9" spans="1:26" x14ac:dyDescent="0.2">
      <c r="A9" s="111" t="s">
        <v>89</v>
      </c>
      <c r="B9" s="111"/>
      <c r="C9" s="111"/>
      <c r="D9" s="112">
        <v>10387</v>
      </c>
      <c r="E9" s="113">
        <v>2.2443153853725802E-2</v>
      </c>
      <c r="F9" s="112">
        <v>3255</v>
      </c>
      <c r="G9" s="113">
        <v>-9.5582106140594605E-2</v>
      </c>
      <c r="H9" s="112">
        <v>2194</v>
      </c>
      <c r="I9" s="113">
        <v>-0.18317200297840699</v>
      </c>
      <c r="J9" s="112">
        <v>15836</v>
      </c>
      <c r="K9" s="113">
        <v>-3.6973972269520802E-2</v>
      </c>
      <c r="L9" s="112">
        <v>1988</v>
      </c>
      <c r="M9" s="113">
        <v>0.28423772609819098</v>
      </c>
      <c r="N9" s="112">
        <v>17824</v>
      </c>
      <c r="O9" s="113">
        <v>-9.3374833259226315E-3</v>
      </c>
      <c r="P9" s="114"/>
      <c r="Q9" s="115"/>
      <c r="R9" s="115"/>
      <c r="S9" s="116">
        <v>10159</v>
      </c>
      <c r="T9" s="116">
        <v>3599</v>
      </c>
      <c r="U9" s="116">
        <v>2686</v>
      </c>
      <c r="V9" s="116">
        <v>16444</v>
      </c>
      <c r="W9" s="116">
        <v>1548</v>
      </c>
      <c r="X9" s="116">
        <v>17992</v>
      </c>
      <c r="Y9" s="115"/>
      <c r="Z9" s="115"/>
    </row>
    <row r="10" spans="1:26" x14ac:dyDescent="0.2">
      <c r="A10" s="106" t="s">
        <v>90</v>
      </c>
      <c r="B10" s="101" t="s">
        <v>91</v>
      </c>
      <c r="C10" s="101" t="s">
        <v>92</v>
      </c>
      <c r="D10" s="102">
        <v>2885</v>
      </c>
      <c r="E10" s="103">
        <v>8.0524344569288392E-2</v>
      </c>
      <c r="F10" s="102">
        <v>24</v>
      </c>
      <c r="G10" s="103">
        <v>0</v>
      </c>
      <c r="H10" s="102">
        <v>0</v>
      </c>
      <c r="I10" s="103" t="s">
        <v>74</v>
      </c>
      <c r="J10" s="102">
        <v>2909</v>
      </c>
      <c r="K10" s="103">
        <v>7.9806978470675596E-2</v>
      </c>
      <c r="L10" s="102">
        <v>439</v>
      </c>
      <c r="M10" s="103">
        <v>0.10301507537688399</v>
      </c>
      <c r="N10" s="102">
        <v>3348</v>
      </c>
      <c r="O10" s="103">
        <v>8.2794307891332491E-2</v>
      </c>
      <c r="P10" s="107">
        <v>3</v>
      </c>
      <c r="Q10" s="101" t="s">
        <v>75</v>
      </c>
      <c r="R10" s="101" t="s">
        <v>75</v>
      </c>
      <c r="S10" s="105">
        <v>2670</v>
      </c>
      <c r="T10" s="105">
        <v>24</v>
      </c>
      <c r="U10" s="105">
        <v>0</v>
      </c>
      <c r="V10" s="105">
        <v>2694</v>
      </c>
      <c r="W10" s="105">
        <v>398</v>
      </c>
      <c r="X10" s="105">
        <v>3092</v>
      </c>
      <c r="Y10" s="101" t="s">
        <v>93</v>
      </c>
      <c r="Z10" s="101" t="s">
        <v>94</v>
      </c>
    </row>
    <row r="11" spans="1:26" x14ac:dyDescent="0.2">
      <c r="A11" s="108"/>
      <c r="B11" s="101" t="s">
        <v>95</v>
      </c>
      <c r="C11" s="101" t="s">
        <v>96</v>
      </c>
      <c r="D11" s="102">
        <v>940</v>
      </c>
      <c r="E11" s="103">
        <v>4.4444444444444405E-2</v>
      </c>
      <c r="F11" s="102">
        <v>340</v>
      </c>
      <c r="G11" s="103">
        <v>-5.0279329608938501E-2</v>
      </c>
      <c r="H11" s="102">
        <v>0</v>
      </c>
      <c r="I11" s="103" t="s">
        <v>74</v>
      </c>
      <c r="J11" s="102">
        <v>1280</v>
      </c>
      <c r="K11" s="103">
        <v>1.7488076311605701E-2</v>
      </c>
      <c r="L11" s="102">
        <v>210</v>
      </c>
      <c r="M11" s="103">
        <v>0.22093023255814001</v>
      </c>
      <c r="N11" s="102">
        <v>1490</v>
      </c>
      <c r="O11" s="103">
        <v>4.1958041958042001E-2</v>
      </c>
      <c r="P11" s="109"/>
      <c r="Q11" s="101" t="s">
        <v>75</v>
      </c>
      <c r="R11" s="101" t="s">
        <v>75</v>
      </c>
      <c r="S11" s="105">
        <v>900</v>
      </c>
      <c r="T11" s="105">
        <v>358</v>
      </c>
      <c r="U11" s="105">
        <v>0</v>
      </c>
      <c r="V11" s="105">
        <v>1258</v>
      </c>
      <c r="W11" s="105">
        <v>172</v>
      </c>
      <c r="X11" s="105">
        <v>1430</v>
      </c>
      <c r="Y11" s="101" t="s">
        <v>97</v>
      </c>
      <c r="Z11" s="101" t="s">
        <v>94</v>
      </c>
    </row>
    <row r="12" spans="1:26" x14ac:dyDescent="0.2">
      <c r="A12" s="108"/>
      <c r="B12" s="101" t="s">
        <v>98</v>
      </c>
      <c r="C12" s="101" t="s">
        <v>99</v>
      </c>
      <c r="D12" s="102">
        <v>2532</v>
      </c>
      <c r="E12" s="103">
        <v>2.92682926829268E-2</v>
      </c>
      <c r="F12" s="102">
        <v>105</v>
      </c>
      <c r="G12" s="103">
        <v>-0.23913043478260898</v>
      </c>
      <c r="H12" s="102">
        <v>0</v>
      </c>
      <c r="I12" s="103">
        <v>-1</v>
      </c>
      <c r="J12" s="102">
        <v>2637</v>
      </c>
      <c r="K12" s="103">
        <v>1.42307692307692E-2</v>
      </c>
      <c r="L12" s="102">
        <v>720</v>
      </c>
      <c r="M12" s="103">
        <v>0.45454545454545503</v>
      </c>
      <c r="N12" s="102">
        <v>3357</v>
      </c>
      <c r="O12" s="103">
        <v>8.4652665589660711E-2</v>
      </c>
      <c r="P12" s="109"/>
      <c r="Q12" s="101" t="s">
        <v>75</v>
      </c>
      <c r="R12" s="101" t="s">
        <v>75</v>
      </c>
      <c r="S12" s="105">
        <v>2460</v>
      </c>
      <c r="T12" s="105">
        <v>138</v>
      </c>
      <c r="U12" s="105">
        <v>2</v>
      </c>
      <c r="V12" s="105">
        <v>2600</v>
      </c>
      <c r="W12" s="105">
        <v>495</v>
      </c>
      <c r="X12" s="105">
        <v>3095</v>
      </c>
      <c r="Y12" s="101" t="s">
        <v>100</v>
      </c>
      <c r="Z12" s="101" t="s">
        <v>94</v>
      </c>
    </row>
    <row r="13" spans="1:26" x14ac:dyDescent="0.2">
      <c r="A13" s="110"/>
      <c r="B13" s="101" t="s">
        <v>101</v>
      </c>
      <c r="C13" s="101" t="s">
        <v>102</v>
      </c>
      <c r="D13" s="102">
        <v>870</v>
      </c>
      <c r="E13" s="103">
        <v>5.5825242718446598E-2</v>
      </c>
      <c r="F13" s="102">
        <v>159</v>
      </c>
      <c r="G13" s="103">
        <v>-0.390804597701149</v>
      </c>
      <c r="H13" s="102">
        <v>0</v>
      </c>
      <c r="I13" s="103" t="s">
        <v>74</v>
      </c>
      <c r="J13" s="102">
        <v>1029</v>
      </c>
      <c r="K13" s="103">
        <v>-5.16129032258065E-2</v>
      </c>
      <c r="L13" s="102">
        <v>240</v>
      </c>
      <c r="M13" s="103">
        <v>0.13207547169811301</v>
      </c>
      <c r="N13" s="102">
        <v>1269</v>
      </c>
      <c r="O13" s="103">
        <v>-2.1588280647648402E-2</v>
      </c>
      <c r="P13" s="109"/>
      <c r="Q13" s="101" t="s">
        <v>75</v>
      </c>
      <c r="R13" s="101" t="s">
        <v>75</v>
      </c>
      <c r="S13" s="105">
        <v>824</v>
      </c>
      <c r="T13" s="105">
        <v>261</v>
      </c>
      <c r="U13" s="105">
        <v>0</v>
      </c>
      <c r="V13" s="105">
        <v>1085</v>
      </c>
      <c r="W13" s="105">
        <v>212</v>
      </c>
      <c r="X13" s="105">
        <v>1297</v>
      </c>
      <c r="Y13" s="101" t="s">
        <v>103</v>
      </c>
      <c r="Z13" s="101" t="s">
        <v>94</v>
      </c>
    </row>
    <row r="14" spans="1:26" x14ac:dyDescent="0.2">
      <c r="A14" s="111" t="s">
        <v>89</v>
      </c>
      <c r="B14" s="111"/>
      <c r="C14" s="111"/>
      <c r="D14" s="112">
        <v>7227</v>
      </c>
      <c r="E14" s="113">
        <v>5.4420776189086695E-2</v>
      </c>
      <c r="F14" s="112">
        <v>628</v>
      </c>
      <c r="G14" s="113">
        <v>-0.19590268886043499</v>
      </c>
      <c r="H14" s="112">
        <v>0</v>
      </c>
      <c r="I14" s="113">
        <v>-1</v>
      </c>
      <c r="J14" s="112">
        <v>7855</v>
      </c>
      <c r="K14" s="113">
        <v>2.8545240277595901E-2</v>
      </c>
      <c r="L14" s="112">
        <v>1609</v>
      </c>
      <c r="M14" s="113">
        <v>0.25998433829287398</v>
      </c>
      <c r="N14" s="112">
        <v>9464</v>
      </c>
      <c r="O14" s="113">
        <v>6.1700695535113301E-2</v>
      </c>
      <c r="P14" s="114"/>
      <c r="Q14" s="115"/>
      <c r="R14" s="115"/>
      <c r="S14" s="116">
        <v>6854</v>
      </c>
      <c r="T14" s="116">
        <v>781</v>
      </c>
      <c r="U14" s="116">
        <v>2</v>
      </c>
      <c r="V14" s="116">
        <v>7637</v>
      </c>
      <c r="W14" s="116">
        <v>1277</v>
      </c>
      <c r="X14" s="116">
        <v>8914</v>
      </c>
      <c r="Y14" s="115"/>
      <c r="Z14" s="115"/>
    </row>
    <row r="15" spans="1:26" x14ac:dyDescent="0.2">
      <c r="A15" s="106" t="s">
        <v>104</v>
      </c>
      <c r="B15" s="101" t="s">
        <v>105</v>
      </c>
      <c r="C15" s="101" t="s">
        <v>106</v>
      </c>
      <c r="D15" s="102">
        <v>508</v>
      </c>
      <c r="E15" s="103">
        <v>3.88548057259714E-2</v>
      </c>
      <c r="F15" s="102">
        <v>13</v>
      </c>
      <c r="G15" s="103">
        <v>12</v>
      </c>
      <c r="H15" s="102">
        <v>0</v>
      </c>
      <c r="I15" s="103" t="s">
        <v>74</v>
      </c>
      <c r="J15" s="102">
        <v>521</v>
      </c>
      <c r="K15" s="103">
        <v>6.3265306122448989E-2</v>
      </c>
      <c r="L15" s="102">
        <v>278</v>
      </c>
      <c r="M15" s="103">
        <v>0.39</v>
      </c>
      <c r="N15" s="102">
        <v>799</v>
      </c>
      <c r="O15" s="103">
        <v>0.157971014492754</v>
      </c>
      <c r="P15" s="107">
        <v>4</v>
      </c>
      <c r="Q15" s="101" t="s">
        <v>75</v>
      </c>
      <c r="R15" s="101" t="s">
        <v>75</v>
      </c>
      <c r="S15" s="105">
        <v>489</v>
      </c>
      <c r="T15" s="105">
        <v>1</v>
      </c>
      <c r="U15" s="105">
        <v>0</v>
      </c>
      <c r="V15" s="105">
        <v>490</v>
      </c>
      <c r="W15" s="105">
        <v>200</v>
      </c>
      <c r="X15" s="105">
        <v>690</v>
      </c>
      <c r="Y15" s="101" t="s">
        <v>107</v>
      </c>
      <c r="Z15" s="101" t="s">
        <v>108</v>
      </c>
    </row>
    <row r="16" spans="1:26" x14ac:dyDescent="0.2">
      <c r="A16" s="108"/>
      <c r="B16" s="101" t="s">
        <v>109</v>
      </c>
      <c r="C16" s="101" t="s">
        <v>110</v>
      </c>
      <c r="D16" s="102">
        <v>188</v>
      </c>
      <c r="E16" s="103">
        <v>0.167701863354037</v>
      </c>
      <c r="F16" s="102">
        <v>3</v>
      </c>
      <c r="G16" s="103" t="s">
        <v>74</v>
      </c>
      <c r="H16" s="102">
        <v>0</v>
      </c>
      <c r="I16" s="103" t="s">
        <v>74</v>
      </c>
      <c r="J16" s="102">
        <v>191</v>
      </c>
      <c r="K16" s="103">
        <v>0.18633540372670801</v>
      </c>
      <c r="L16" s="102">
        <v>299</v>
      </c>
      <c r="M16" s="103">
        <v>0.72832369942196495</v>
      </c>
      <c r="N16" s="102">
        <v>490</v>
      </c>
      <c r="O16" s="103">
        <v>0.46706586826347302</v>
      </c>
      <c r="P16" s="109"/>
      <c r="Q16" s="101" t="s">
        <v>75</v>
      </c>
      <c r="R16" s="101" t="s">
        <v>75</v>
      </c>
      <c r="S16" s="105">
        <v>161</v>
      </c>
      <c r="T16" s="105">
        <v>0</v>
      </c>
      <c r="U16" s="105">
        <v>0</v>
      </c>
      <c r="V16" s="105">
        <v>161</v>
      </c>
      <c r="W16" s="105">
        <v>173</v>
      </c>
      <c r="X16" s="105">
        <v>334</v>
      </c>
      <c r="Y16" s="101" t="s">
        <v>111</v>
      </c>
      <c r="Z16" s="101" t="s">
        <v>108</v>
      </c>
    </row>
    <row r="17" spans="1:26" x14ac:dyDescent="0.2">
      <c r="A17" s="108"/>
      <c r="B17" s="101" t="s">
        <v>112</v>
      </c>
      <c r="C17" s="101" t="s">
        <v>113</v>
      </c>
      <c r="D17" s="102">
        <v>632</v>
      </c>
      <c r="E17" s="103">
        <v>8.5910652920962199E-2</v>
      </c>
      <c r="F17" s="102">
        <v>27</v>
      </c>
      <c r="G17" s="103">
        <v>-0.34146341463414603</v>
      </c>
      <c r="H17" s="102">
        <v>0</v>
      </c>
      <c r="I17" s="103" t="s">
        <v>74</v>
      </c>
      <c r="J17" s="102">
        <v>659</v>
      </c>
      <c r="K17" s="103">
        <v>5.7784911717496001E-2</v>
      </c>
      <c r="L17" s="102">
        <v>175</v>
      </c>
      <c r="M17" s="103">
        <v>1.01149425287356</v>
      </c>
      <c r="N17" s="102">
        <v>834</v>
      </c>
      <c r="O17" s="103">
        <v>0.17464788732394398</v>
      </c>
      <c r="P17" s="109"/>
      <c r="Q17" s="101" t="s">
        <v>75</v>
      </c>
      <c r="R17" s="101" t="s">
        <v>75</v>
      </c>
      <c r="S17" s="105">
        <v>582</v>
      </c>
      <c r="T17" s="105">
        <v>41</v>
      </c>
      <c r="U17" s="105">
        <v>0</v>
      </c>
      <c r="V17" s="105">
        <v>623</v>
      </c>
      <c r="W17" s="105">
        <v>87</v>
      </c>
      <c r="X17" s="105">
        <v>710</v>
      </c>
      <c r="Y17" s="101" t="s">
        <v>114</v>
      </c>
      <c r="Z17" s="101" t="s">
        <v>108</v>
      </c>
    </row>
    <row r="18" spans="1:26" x14ac:dyDescent="0.2">
      <c r="A18" s="108"/>
      <c r="B18" s="101" t="s">
        <v>115</v>
      </c>
      <c r="C18" s="101" t="s">
        <v>116</v>
      </c>
      <c r="D18" s="102">
        <v>469</v>
      </c>
      <c r="E18" s="103">
        <v>0.10352941176470599</v>
      </c>
      <c r="F18" s="102">
        <v>86</v>
      </c>
      <c r="G18" s="103">
        <v>-0.39860139860139898</v>
      </c>
      <c r="H18" s="102">
        <v>0</v>
      </c>
      <c r="I18" s="103">
        <v>-1</v>
      </c>
      <c r="J18" s="102">
        <v>555</v>
      </c>
      <c r="K18" s="103">
        <v>-2.6315789473684202E-2</v>
      </c>
      <c r="L18" s="102">
        <v>259</v>
      </c>
      <c r="M18" s="103">
        <v>0.977099236641221</v>
      </c>
      <c r="N18" s="102">
        <v>814</v>
      </c>
      <c r="O18" s="103">
        <v>0.161198288159772</v>
      </c>
      <c r="P18" s="109"/>
      <c r="Q18" s="101" t="s">
        <v>75</v>
      </c>
      <c r="R18" s="101" t="s">
        <v>75</v>
      </c>
      <c r="S18" s="105">
        <v>425</v>
      </c>
      <c r="T18" s="105">
        <v>143</v>
      </c>
      <c r="U18" s="105">
        <v>2</v>
      </c>
      <c r="V18" s="105">
        <v>570</v>
      </c>
      <c r="W18" s="105">
        <v>131</v>
      </c>
      <c r="X18" s="105">
        <v>701</v>
      </c>
      <c r="Y18" s="101" t="s">
        <v>117</v>
      </c>
      <c r="Z18" s="101" t="s">
        <v>108</v>
      </c>
    </row>
    <row r="19" spans="1:26" x14ac:dyDescent="0.2">
      <c r="A19" s="108"/>
      <c r="B19" s="101" t="s">
        <v>118</v>
      </c>
      <c r="C19" s="101" t="s">
        <v>119</v>
      </c>
      <c r="D19" s="102">
        <v>494</v>
      </c>
      <c r="E19" s="103">
        <v>6.0085836909871203E-2</v>
      </c>
      <c r="F19" s="102">
        <v>2</v>
      </c>
      <c r="G19" s="103">
        <v>1</v>
      </c>
      <c r="H19" s="102">
        <v>0</v>
      </c>
      <c r="I19" s="103" t="s">
        <v>74</v>
      </c>
      <c r="J19" s="102">
        <v>496</v>
      </c>
      <c r="K19" s="103">
        <v>6.2098501070663802E-2</v>
      </c>
      <c r="L19" s="102">
        <v>165</v>
      </c>
      <c r="M19" s="103">
        <v>0.51376146788990795</v>
      </c>
      <c r="N19" s="102">
        <v>661</v>
      </c>
      <c r="O19" s="103">
        <v>0.147569444444444</v>
      </c>
      <c r="P19" s="109"/>
      <c r="Q19" s="101" t="s">
        <v>75</v>
      </c>
      <c r="R19" s="101" t="s">
        <v>75</v>
      </c>
      <c r="S19" s="105">
        <v>466</v>
      </c>
      <c r="T19" s="105">
        <v>1</v>
      </c>
      <c r="U19" s="105">
        <v>0</v>
      </c>
      <c r="V19" s="105">
        <v>467</v>
      </c>
      <c r="W19" s="105">
        <v>109</v>
      </c>
      <c r="X19" s="105">
        <v>576</v>
      </c>
      <c r="Y19" s="101" t="s">
        <v>120</v>
      </c>
      <c r="Z19" s="101" t="s">
        <v>108</v>
      </c>
    </row>
    <row r="20" spans="1:26" x14ac:dyDescent="0.2">
      <c r="A20" s="108"/>
      <c r="B20" s="101" t="s">
        <v>121</v>
      </c>
      <c r="C20" s="101" t="s">
        <v>122</v>
      </c>
      <c r="D20" s="102">
        <v>478</v>
      </c>
      <c r="E20" s="103">
        <v>-2.8455284552845499E-2</v>
      </c>
      <c r="F20" s="102">
        <v>0</v>
      </c>
      <c r="G20" s="103" t="s">
        <v>74</v>
      </c>
      <c r="H20" s="102">
        <v>273</v>
      </c>
      <c r="I20" s="103">
        <v>-0.41541755888651</v>
      </c>
      <c r="J20" s="102">
        <v>751</v>
      </c>
      <c r="K20" s="103">
        <v>-0.21689259645464001</v>
      </c>
      <c r="L20" s="102">
        <v>52</v>
      </c>
      <c r="M20" s="103">
        <v>-0.32467532467532501</v>
      </c>
      <c r="N20" s="102">
        <v>803</v>
      </c>
      <c r="O20" s="103">
        <v>-0.22490347490347501</v>
      </c>
      <c r="P20" s="109"/>
      <c r="Q20" s="101" t="s">
        <v>75</v>
      </c>
      <c r="R20" s="101" t="s">
        <v>75</v>
      </c>
      <c r="S20" s="105">
        <v>492</v>
      </c>
      <c r="T20" s="105">
        <v>0</v>
      </c>
      <c r="U20" s="105">
        <v>467</v>
      </c>
      <c r="V20" s="105">
        <v>959</v>
      </c>
      <c r="W20" s="105">
        <v>77</v>
      </c>
      <c r="X20" s="105">
        <v>1036</v>
      </c>
      <c r="Y20" s="101" t="s">
        <v>123</v>
      </c>
      <c r="Z20" s="101" t="s">
        <v>108</v>
      </c>
    </row>
    <row r="21" spans="1:26" x14ac:dyDescent="0.2">
      <c r="A21" s="108"/>
      <c r="B21" s="101" t="s">
        <v>124</v>
      </c>
      <c r="C21" s="101" t="s">
        <v>125</v>
      </c>
      <c r="D21" s="102">
        <v>202</v>
      </c>
      <c r="E21" s="103">
        <v>6.3157894736842107E-2</v>
      </c>
      <c r="F21" s="102">
        <v>8</v>
      </c>
      <c r="G21" s="103" t="s">
        <v>74</v>
      </c>
      <c r="H21" s="102">
        <v>2</v>
      </c>
      <c r="I21" s="103" t="s">
        <v>74</v>
      </c>
      <c r="J21" s="102">
        <v>212</v>
      </c>
      <c r="K21" s="103">
        <v>0.11578947368421101</v>
      </c>
      <c r="L21" s="102">
        <v>37</v>
      </c>
      <c r="M21" s="103">
        <v>1.6428571428571399</v>
      </c>
      <c r="N21" s="102">
        <v>249</v>
      </c>
      <c r="O21" s="103">
        <v>0.22058823529411797</v>
      </c>
      <c r="P21" s="109"/>
      <c r="Q21" s="101" t="s">
        <v>75</v>
      </c>
      <c r="R21" s="101" t="s">
        <v>75</v>
      </c>
      <c r="S21" s="105">
        <v>190</v>
      </c>
      <c r="T21" s="105">
        <v>0</v>
      </c>
      <c r="U21" s="105">
        <v>0</v>
      </c>
      <c r="V21" s="105">
        <v>190</v>
      </c>
      <c r="W21" s="105">
        <v>14</v>
      </c>
      <c r="X21" s="105">
        <v>204</v>
      </c>
      <c r="Y21" s="101" t="s">
        <v>126</v>
      </c>
      <c r="Z21" s="101" t="s">
        <v>108</v>
      </c>
    </row>
    <row r="22" spans="1:26" x14ac:dyDescent="0.2">
      <c r="A22" s="108"/>
      <c r="B22" s="101" t="s">
        <v>127</v>
      </c>
      <c r="C22" s="101" t="s">
        <v>128</v>
      </c>
      <c r="D22" s="102">
        <v>624</v>
      </c>
      <c r="E22" s="103">
        <v>2.8006589785831999E-2</v>
      </c>
      <c r="F22" s="102">
        <v>31</v>
      </c>
      <c r="G22" s="103">
        <v>2.4444444444444398</v>
      </c>
      <c r="H22" s="102">
        <v>0</v>
      </c>
      <c r="I22" s="103" t="s">
        <v>74</v>
      </c>
      <c r="J22" s="102">
        <v>655</v>
      </c>
      <c r="K22" s="103">
        <v>6.3311688311688291E-2</v>
      </c>
      <c r="L22" s="102">
        <v>75</v>
      </c>
      <c r="M22" s="103">
        <v>0.5625</v>
      </c>
      <c r="N22" s="102">
        <v>730</v>
      </c>
      <c r="O22" s="103">
        <v>9.9397590361445812E-2</v>
      </c>
      <c r="P22" s="109"/>
      <c r="Q22" s="101" t="s">
        <v>75</v>
      </c>
      <c r="R22" s="101" t="s">
        <v>75</v>
      </c>
      <c r="S22" s="105">
        <v>607</v>
      </c>
      <c r="T22" s="105">
        <v>9</v>
      </c>
      <c r="U22" s="105">
        <v>0</v>
      </c>
      <c r="V22" s="105">
        <v>616</v>
      </c>
      <c r="W22" s="105">
        <v>48</v>
      </c>
      <c r="X22" s="105">
        <v>664</v>
      </c>
      <c r="Y22" s="101" t="s">
        <v>129</v>
      </c>
      <c r="Z22" s="101" t="s">
        <v>108</v>
      </c>
    </row>
    <row r="23" spans="1:26" x14ac:dyDescent="0.2">
      <c r="A23" s="110"/>
      <c r="B23" s="101" t="s">
        <v>130</v>
      </c>
      <c r="C23" s="101" t="s">
        <v>131</v>
      </c>
      <c r="D23" s="102">
        <v>239</v>
      </c>
      <c r="E23" s="103">
        <v>1.27118644067797E-2</v>
      </c>
      <c r="F23" s="102">
        <v>2</v>
      </c>
      <c r="G23" s="103">
        <v>-0.66666666666666696</v>
      </c>
      <c r="H23" s="102">
        <v>0</v>
      </c>
      <c r="I23" s="103" t="s">
        <v>74</v>
      </c>
      <c r="J23" s="102">
        <v>241</v>
      </c>
      <c r="K23" s="103">
        <v>-4.1322314049586795E-3</v>
      </c>
      <c r="L23" s="102">
        <v>198</v>
      </c>
      <c r="M23" s="103">
        <v>0.1</v>
      </c>
      <c r="N23" s="102">
        <v>439</v>
      </c>
      <c r="O23" s="103">
        <v>4.0284360189573494E-2</v>
      </c>
      <c r="P23" s="109"/>
      <c r="Q23" s="101" t="s">
        <v>75</v>
      </c>
      <c r="R23" s="101" t="s">
        <v>75</v>
      </c>
      <c r="S23" s="105">
        <v>236</v>
      </c>
      <c r="T23" s="105">
        <v>6</v>
      </c>
      <c r="U23" s="105">
        <v>0</v>
      </c>
      <c r="V23" s="105">
        <v>242</v>
      </c>
      <c r="W23" s="105">
        <v>180</v>
      </c>
      <c r="X23" s="105">
        <v>422</v>
      </c>
      <c r="Y23" s="101" t="s">
        <v>132</v>
      </c>
      <c r="Z23" s="101" t="s">
        <v>108</v>
      </c>
    </row>
    <row r="24" spans="1:26" x14ac:dyDescent="0.2">
      <c r="A24" s="111" t="s">
        <v>89</v>
      </c>
      <c r="B24" s="111"/>
      <c r="C24" s="111"/>
      <c r="D24" s="112">
        <v>3834</v>
      </c>
      <c r="E24" s="113">
        <v>5.0986842105263198E-2</v>
      </c>
      <c r="F24" s="112">
        <v>172</v>
      </c>
      <c r="G24" s="113">
        <v>-0.144278606965174</v>
      </c>
      <c r="H24" s="112">
        <v>275</v>
      </c>
      <c r="I24" s="113">
        <v>-0.41364605543709998</v>
      </c>
      <c r="J24" s="112">
        <v>4281</v>
      </c>
      <c r="K24" s="113">
        <v>-8.5687818434460397E-3</v>
      </c>
      <c r="L24" s="112">
        <v>1538</v>
      </c>
      <c r="M24" s="113">
        <v>0.50932286555446504</v>
      </c>
      <c r="N24" s="112">
        <v>5819</v>
      </c>
      <c r="O24" s="113">
        <v>9.0312909874461306E-2</v>
      </c>
      <c r="P24" s="114"/>
      <c r="Q24" s="115"/>
      <c r="R24" s="115"/>
      <c r="S24" s="116">
        <v>3648</v>
      </c>
      <c r="T24" s="116">
        <v>201</v>
      </c>
      <c r="U24" s="116">
        <v>469</v>
      </c>
      <c r="V24" s="116">
        <v>4318</v>
      </c>
      <c r="W24" s="116">
        <v>1019</v>
      </c>
      <c r="X24" s="116">
        <v>5337</v>
      </c>
      <c r="Y24" s="115"/>
      <c r="Z24" s="115"/>
    </row>
    <row r="25" spans="1:26" x14ac:dyDescent="0.2">
      <c r="A25" s="106" t="s">
        <v>133</v>
      </c>
      <c r="B25" s="101" t="s">
        <v>134</v>
      </c>
      <c r="C25" s="101" t="s">
        <v>135</v>
      </c>
      <c r="D25" s="102">
        <v>243</v>
      </c>
      <c r="E25" s="103">
        <v>8.9686098654708502E-2</v>
      </c>
      <c r="F25" s="102">
        <v>0</v>
      </c>
      <c r="G25" s="103">
        <v>-1</v>
      </c>
      <c r="H25" s="102">
        <v>0</v>
      </c>
      <c r="I25" s="103" t="s">
        <v>74</v>
      </c>
      <c r="J25" s="102">
        <v>243</v>
      </c>
      <c r="K25" s="103">
        <v>0.08</v>
      </c>
      <c r="L25" s="102">
        <v>8</v>
      </c>
      <c r="M25" s="103">
        <v>1.6666666666666701</v>
      </c>
      <c r="N25" s="102">
        <v>251</v>
      </c>
      <c r="O25" s="103">
        <v>0.10087719298245601</v>
      </c>
      <c r="P25" s="107">
        <v>5</v>
      </c>
      <c r="Q25" s="101" t="s">
        <v>75</v>
      </c>
      <c r="R25" s="101" t="s">
        <v>75</v>
      </c>
      <c r="S25" s="105">
        <v>223</v>
      </c>
      <c r="T25" s="105">
        <v>2</v>
      </c>
      <c r="U25" s="105">
        <v>0</v>
      </c>
      <c r="V25" s="105">
        <v>225</v>
      </c>
      <c r="W25" s="105">
        <v>3</v>
      </c>
      <c r="X25" s="105">
        <v>228</v>
      </c>
      <c r="Y25" s="101" t="s">
        <v>136</v>
      </c>
      <c r="Z25" s="101" t="s">
        <v>137</v>
      </c>
    </row>
    <row r="26" spans="1:26" x14ac:dyDescent="0.2">
      <c r="A26" s="108"/>
      <c r="B26" s="101" t="s">
        <v>138</v>
      </c>
      <c r="C26" s="101" t="s">
        <v>139</v>
      </c>
      <c r="D26" s="102">
        <v>138</v>
      </c>
      <c r="E26" s="103">
        <v>6.9767441860465101E-2</v>
      </c>
      <c r="F26" s="102">
        <v>0</v>
      </c>
      <c r="G26" s="103" t="s">
        <v>74</v>
      </c>
      <c r="H26" s="102">
        <v>0</v>
      </c>
      <c r="I26" s="103" t="s">
        <v>74</v>
      </c>
      <c r="J26" s="102">
        <v>138</v>
      </c>
      <c r="K26" s="103">
        <v>6.9767441860465101E-2</v>
      </c>
      <c r="L26" s="102">
        <v>11</v>
      </c>
      <c r="M26" s="103">
        <v>2.6666666666666701</v>
      </c>
      <c r="N26" s="102">
        <v>149</v>
      </c>
      <c r="O26" s="103">
        <v>0.12878787878787901</v>
      </c>
      <c r="P26" s="109"/>
      <c r="Q26" s="101" t="s">
        <v>75</v>
      </c>
      <c r="R26" s="101" t="s">
        <v>75</v>
      </c>
      <c r="S26" s="105">
        <v>129</v>
      </c>
      <c r="T26" s="105">
        <v>0</v>
      </c>
      <c r="U26" s="105">
        <v>0</v>
      </c>
      <c r="V26" s="105">
        <v>129</v>
      </c>
      <c r="W26" s="105">
        <v>3</v>
      </c>
      <c r="X26" s="105">
        <v>132</v>
      </c>
      <c r="Y26" s="101" t="s">
        <v>140</v>
      </c>
      <c r="Z26" s="101" t="s">
        <v>137</v>
      </c>
    </row>
    <row r="27" spans="1:26" x14ac:dyDescent="0.2">
      <c r="A27" s="108"/>
      <c r="B27" s="101" t="s">
        <v>141</v>
      </c>
      <c r="C27" s="101" t="s">
        <v>142</v>
      </c>
      <c r="D27" s="102">
        <v>469</v>
      </c>
      <c r="E27" s="103">
        <v>-4.2857142857142899E-2</v>
      </c>
      <c r="F27" s="102">
        <v>0</v>
      </c>
      <c r="G27" s="103" t="s">
        <v>74</v>
      </c>
      <c r="H27" s="102">
        <v>44</v>
      </c>
      <c r="I27" s="103">
        <v>-0.29032258064516098</v>
      </c>
      <c r="J27" s="102">
        <v>513</v>
      </c>
      <c r="K27" s="103">
        <v>-7.0652173913043501E-2</v>
      </c>
      <c r="L27" s="102">
        <v>199</v>
      </c>
      <c r="M27" s="103">
        <v>0.15028901734104</v>
      </c>
      <c r="N27" s="102">
        <v>712</v>
      </c>
      <c r="O27" s="103">
        <v>-1.7931034482758599E-2</v>
      </c>
      <c r="P27" s="109"/>
      <c r="Q27" s="101" t="s">
        <v>75</v>
      </c>
      <c r="R27" s="101" t="s">
        <v>75</v>
      </c>
      <c r="S27" s="105">
        <v>490</v>
      </c>
      <c r="T27" s="105">
        <v>0</v>
      </c>
      <c r="U27" s="105">
        <v>62</v>
      </c>
      <c r="V27" s="105">
        <v>552</v>
      </c>
      <c r="W27" s="105">
        <v>173</v>
      </c>
      <c r="X27" s="105">
        <v>725</v>
      </c>
      <c r="Y27" s="101" t="s">
        <v>143</v>
      </c>
      <c r="Z27" s="101" t="s">
        <v>137</v>
      </c>
    </row>
    <row r="28" spans="1:26" x14ac:dyDescent="0.2">
      <c r="A28" s="108"/>
      <c r="B28" s="101" t="s">
        <v>144</v>
      </c>
      <c r="C28" s="101" t="s">
        <v>145</v>
      </c>
      <c r="D28" s="102">
        <v>192</v>
      </c>
      <c r="E28" s="103">
        <v>0.129411764705882</v>
      </c>
      <c r="F28" s="102">
        <v>0</v>
      </c>
      <c r="G28" s="103" t="s">
        <v>74</v>
      </c>
      <c r="H28" s="102">
        <v>0</v>
      </c>
      <c r="I28" s="103" t="s">
        <v>74</v>
      </c>
      <c r="J28" s="102">
        <v>192</v>
      </c>
      <c r="K28" s="103">
        <v>0.129411764705882</v>
      </c>
      <c r="L28" s="102">
        <v>26</v>
      </c>
      <c r="M28" s="103">
        <v>0.85714285714285698</v>
      </c>
      <c r="N28" s="102">
        <v>218</v>
      </c>
      <c r="O28" s="103">
        <v>0.18478260869565197</v>
      </c>
      <c r="P28" s="109"/>
      <c r="Q28" s="101" t="s">
        <v>75</v>
      </c>
      <c r="R28" s="101" t="s">
        <v>75</v>
      </c>
      <c r="S28" s="105">
        <v>170</v>
      </c>
      <c r="T28" s="105">
        <v>0</v>
      </c>
      <c r="U28" s="105">
        <v>0</v>
      </c>
      <c r="V28" s="105">
        <v>170</v>
      </c>
      <c r="W28" s="105">
        <v>14</v>
      </c>
      <c r="X28" s="105">
        <v>184</v>
      </c>
      <c r="Y28" s="101" t="s">
        <v>146</v>
      </c>
      <c r="Z28" s="101" t="s">
        <v>137</v>
      </c>
    </row>
    <row r="29" spans="1:26" x14ac:dyDescent="0.2">
      <c r="A29" s="108"/>
      <c r="B29" s="101" t="s">
        <v>147</v>
      </c>
      <c r="C29" s="101" t="s">
        <v>148</v>
      </c>
      <c r="D29" s="102">
        <v>90</v>
      </c>
      <c r="E29" s="103">
        <v>5.8823529411764705E-2</v>
      </c>
      <c r="F29" s="102">
        <v>8</v>
      </c>
      <c r="G29" s="103">
        <v>-0.11111111111111101</v>
      </c>
      <c r="H29" s="102">
        <v>0</v>
      </c>
      <c r="I29" s="103" t="s">
        <v>74</v>
      </c>
      <c r="J29" s="102">
        <v>98</v>
      </c>
      <c r="K29" s="103">
        <v>4.2553191489361701E-2</v>
      </c>
      <c r="L29" s="102">
        <v>95</v>
      </c>
      <c r="M29" s="103">
        <v>0.93877551020408212</v>
      </c>
      <c r="N29" s="102">
        <v>193</v>
      </c>
      <c r="O29" s="103">
        <v>0.34965034965034997</v>
      </c>
      <c r="P29" s="109"/>
      <c r="Q29" s="101" t="s">
        <v>75</v>
      </c>
      <c r="R29" s="101" t="s">
        <v>75</v>
      </c>
      <c r="S29" s="105">
        <v>85</v>
      </c>
      <c r="T29" s="105">
        <v>9</v>
      </c>
      <c r="U29" s="105">
        <v>0</v>
      </c>
      <c r="V29" s="105">
        <v>94</v>
      </c>
      <c r="W29" s="105">
        <v>49</v>
      </c>
      <c r="X29" s="105">
        <v>143</v>
      </c>
      <c r="Y29" s="101" t="s">
        <v>149</v>
      </c>
      <c r="Z29" s="101" t="s">
        <v>137</v>
      </c>
    </row>
    <row r="30" spans="1:26" x14ac:dyDescent="0.2">
      <c r="A30" s="108"/>
      <c r="B30" s="101" t="s">
        <v>150</v>
      </c>
      <c r="C30" s="101" t="s">
        <v>151</v>
      </c>
      <c r="D30" s="102">
        <v>560</v>
      </c>
      <c r="E30" s="103">
        <v>-4.5996592844974406E-2</v>
      </c>
      <c r="F30" s="102">
        <v>0</v>
      </c>
      <c r="G30" s="103" t="s">
        <v>74</v>
      </c>
      <c r="H30" s="102">
        <v>259</v>
      </c>
      <c r="I30" s="103">
        <v>4.4354838709677401E-2</v>
      </c>
      <c r="J30" s="102">
        <v>819</v>
      </c>
      <c r="K30" s="103">
        <v>-1.91616766467066E-2</v>
      </c>
      <c r="L30" s="102">
        <v>15</v>
      </c>
      <c r="M30" s="103">
        <v>-0.5</v>
      </c>
      <c r="N30" s="102">
        <v>834</v>
      </c>
      <c r="O30" s="103">
        <v>-3.5838150289017302E-2</v>
      </c>
      <c r="P30" s="109"/>
      <c r="Q30" s="101" t="s">
        <v>75</v>
      </c>
      <c r="R30" s="101" t="s">
        <v>75</v>
      </c>
      <c r="S30" s="105">
        <v>587</v>
      </c>
      <c r="T30" s="105">
        <v>0</v>
      </c>
      <c r="U30" s="105">
        <v>248</v>
      </c>
      <c r="V30" s="105">
        <v>835</v>
      </c>
      <c r="W30" s="105">
        <v>30</v>
      </c>
      <c r="X30" s="105">
        <v>865</v>
      </c>
      <c r="Y30" s="101" t="s">
        <v>152</v>
      </c>
      <c r="Z30" s="101" t="s">
        <v>137</v>
      </c>
    </row>
    <row r="31" spans="1:26" x14ac:dyDescent="0.2">
      <c r="A31" s="108"/>
      <c r="B31" s="101" t="s">
        <v>153</v>
      </c>
      <c r="C31" s="101" t="s">
        <v>154</v>
      </c>
      <c r="D31" s="102">
        <v>345</v>
      </c>
      <c r="E31" s="103">
        <v>9.5238095238095191E-2</v>
      </c>
      <c r="F31" s="102">
        <v>0</v>
      </c>
      <c r="G31" s="103" t="s">
        <v>74</v>
      </c>
      <c r="H31" s="102">
        <v>0</v>
      </c>
      <c r="I31" s="103" t="s">
        <v>74</v>
      </c>
      <c r="J31" s="102">
        <v>345</v>
      </c>
      <c r="K31" s="103">
        <v>9.5238095238095191E-2</v>
      </c>
      <c r="L31" s="102">
        <v>169</v>
      </c>
      <c r="M31" s="103">
        <v>0.28030303030303005</v>
      </c>
      <c r="N31" s="102">
        <v>514</v>
      </c>
      <c r="O31" s="103">
        <v>0.14988814317673402</v>
      </c>
      <c r="P31" s="109"/>
      <c r="Q31" s="101" t="s">
        <v>75</v>
      </c>
      <c r="R31" s="101" t="s">
        <v>75</v>
      </c>
      <c r="S31" s="105">
        <v>315</v>
      </c>
      <c r="T31" s="105">
        <v>0</v>
      </c>
      <c r="U31" s="105">
        <v>0</v>
      </c>
      <c r="V31" s="105">
        <v>315</v>
      </c>
      <c r="W31" s="105">
        <v>132</v>
      </c>
      <c r="X31" s="105">
        <v>447</v>
      </c>
      <c r="Y31" s="101" t="s">
        <v>155</v>
      </c>
      <c r="Z31" s="101" t="s">
        <v>137</v>
      </c>
    </row>
    <row r="32" spans="1:26" x14ac:dyDescent="0.2">
      <c r="A32" s="108"/>
      <c r="B32" s="101" t="s">
        <v>156</v>
      </c>
      <c r="C32" s="101" t="s">
        <v>157</v>
      </c>
      <c r="D32" s="102">
        <v>704</v>
      </c>
      <c r="E32" s="103">
        <v>0.20754716981132101</v>
      </c>
      <c r="F32" s="102">
        <v>0</v>
      </c>
      <c r="G32" s="103" t="s">
        <v>74</v>
      </c>
      <c r="H32" s="102">
        <v>228</v>
      </c>
      <c r="I32" s="103">
        <v>3.56</v>
      </c>
      <c r="J32" s="102">
        <v>932</v>
      </c>
      <c r="K32" s="103">
        <v>0.47235387045813604</v>
      </c>
      <c r="L32" s="102">
        <v>197</v>
      </c>
      <c r="M32" s="103">
        <v>0.11931818181818199</v>
      </c>
      <c r="N32" s="102">
        <v>1129</v>
      </c>
      <c r="O32" s="103">
        <v>0.39555006180469698</v>
      </c>
      <c r="P32" s="109"/>
      <c r="Q32" s="101" t="s">
        <v>75</v>
      </c>
      <c r="R32" s="101" t="s">
        <v>75</v>
      </c>
      <c r="S32" s="105">
        <v>583</v>
      </c>
      <c r="T32" s="105">
        <v>0</v>
      </c>
      <c r="U32" s="105">
        <v>50</v>
      </c>
      <c r="V32" s="105">
        <v>633</v>
      </c>
      <c r="W32" s="105">
        <v>176</v>
      </c>
      <c r="X32" s="105">
        <v>809</v>
      </c>
      <c r="Y32" s="101" t="s">
        <v>158</v>
      </c>
      <c r="Z32" s="101" t="s">
        <v>137</v>
      </c>
    </row>
    <row r="33" spans="1:26" x14ac:dyDescent="0.2">
      <c r="A33" s="108"/>
      <c r="B33" s="101" t="s">
        <v>159</v>
      </c>
      <c r="C33" s="101" t="s">
        <v>160</v>
      </c>
      <c r="D33" s="102">
        <v>88</v>
      </c>
      <c r="E33" s="103">
        <v>4.7619047619047603E-2</v>
      </c>
      <c r="F33" s="102">
        <v>0</v>
      </c>
      <c r="G33" s="103" t="s">
        <v>74</v>
      </c>
      <c r="H33" s="102">
        <v>0</v>
      </c>
      <c r="I33" s="103" t="s">
        <v>74</v>
      </c>
      <c r="J33" s="102">
        <v>88</v>
      </c>
      <c r="K33" s="103">
        <v>4.7619047619047603E-2</v>
      </c>
      <c r="L33" s="102">
        <v>13</v>
      </c>
      <c r="M33" s="103">
        <v>2.25</v>
      </c>
      <c r="N33" s="102">
        <v>101</v>
      </c>
      <c r="O33" s="103">
        <v>0.14772727272727301</v>
      </c>
      <c r="P33" s="109"/>
      <c r="Q33" s="101" t="s">
        <v>75</v>
      </c>
      <c r="R33" s="101" t="s">
        <v>75</v>
      </c>
      <c r="S33" s="105">
        <v>84</v>
      </c>
      <c r="T33" s="105">
        <v>0</v>
      </c>
      <c r="U33" s="105">
        <v>0</v>
      </c>
      <c r="V33" s="105">
        <v>84</v>
      </c>
      <c r="W33" s="105">
        <v>4</v>
      </c>
      <c r="X33" s="105">
        <v>88</v>
      </c>
      <c r="Y33" s="101" t="s">
        <v>161</v>
      </c>
      <c r="Z33" s="101" t="s">
        <v>137</v>
      </c>
    </row>
    <row r="34" spans="1:26" x14ac:dyDescent="0.2">
      <c r="A34" s="108"/>
      <c r="B34" s="101" t="s">
        <v>162</v>
      </c>
      <c r="C34" s="101" t="s">
        <v>163</v>
      </c>
      <c r="D34" s="102">
        <v>168</v>
      </c>
      <c r="E34" s="103">
        <v>0.35483870967741904</v>
      </c>
      <c r="F34" s="102">
        <v>0</v>
      </c>
      <c r="G34" s="103" t="s">
        <v>74</v>
      </c>
      <c r="H34" s="102">
        <v>0</v>
      </c>
      <c r="I34" s="103" t="s">
        <v>74</v>
      </c>
      <c r="J34" s="102">
        <v>168</v>
      </c>
      <c r="K34" s="103">
        <v>0.35483870967741904</v>
      </c>
      <c r="L34" s="102">
        <v>6</v>
      </c>
      <c r="M34" s="103">
        <v>-0.25</v>
      </c>
      <c r="N34" s="102">
        <v>174</v>
      </c>
      <c r="O34" s="103">
        <v>0.31818181818181801</v>
      </c>
      <c r="P34" s="109"/>
      <c r="Q34" s="101" t="s">
        <v>75</v>
      </c>
      <c r="R34" s="101" t="s">
        <v>75</v>
      </c>
      <c r="S34" s="105">
        <v>124</v>
      </c>
      <c r="T34" s="105">
        <v>0</v>
      </c>
      <c r="U34" s="105">
        <v>0</v>
      </c>
      <c r="V34" s="105">
        <v>124</v>
      </c>
      <c r="W34" s="105">
        <v>8</v>
      </c>
      <c r="X34" s="105">
        <v>132</v>
      </c>
      <c r="Y34" s="101" t="s">
        <v>164</v>
      </c>
      <c r="Z34" s="101" t="s">
        <v>137</v>
      </c>
    </row>
    <row r="35" spans="1:26" x14ac:dyDescent="0.2">
      <c r="A35" s="108"/>
      <c r="B35" s="101" t="s">
        <v>165</v>
      </c>
      <c r="C35" s="101" t="s">
        <v>166</v>
      </c>
      <c r="D35" s="102">
        <v>404</v>
      </c>
      <c r="E35" s="103">
        <v>0.19526627218934897</v>
      </c>
      <c r="F35" s="102">
        <v>0</v>
      </c>
      <c r="G35" s="103" t="s">
        <v>74</v>
      </c>
      <c r="H35" s="102">
        <v>0</v>
      </c>
      <c r="I35" s="103" t="s">
        <v>74</v>
      </c>
      <c r="J35" s="102">
        <v>404</v>
      </c>
      <c r="K35" s="103">
        <v>0.19526627218934897</v>
      </c>
      <c r="L35" s="102">
        <v>112</v>
      </c>
      <c r="M35" s="103">
        <v>0.86666666666666703</v>
      </c>
      <c r="N35" s="102">
        <v>516</v>
      </c>
      <c r="O35" s="103">
        <v>0.29648241206030201</v>
      </c>
      <c r="P35" s="109"/>
      <c r="Q35" s="101" t="s">
        <v>75</v>
      </c>
      <c r="R35" s="101" t="s">
        <v>75</v>
      </c>
      <c r="S35" s="105">
        <v>338</v>
      </c>
      <c r="T35" s="105">
        <v>0</v>
      </c>
      <c r="U35" s="105">
        <v>0</v>
      </c>
      <c r="V35" s="105">
        <v>338</v>
      </c>
      <c r="W35" s="105">
        <v>60</v>
      </c>
      <c r="X35" s="105">
        <v>398</v>
      </c>
      <c r="Y35" s="101" t="s">
        <v>167</v>
      </c>
      <c r="Z35" s="101" t="s">
        <v>137</v>
      </c>
    </row>
    <row r="36" spans="1:26" x14ac:dyDescent="0.2">
      <c r="A36" s="108"/>
      <c r="B36" s="101" t="s">
        <v>168</v>
      </c>
      <c r="C36" s="101" t="s">
        <v>169</v>
      </c>
      <c r="D36" s="102">
        <v>191</v>
      </c>
      <c r="E36" s="103">
        <v>0.208860759493671</v>
      </c>
      <c r="F36" s="102">
        <v>0</v>
      </c>
      <c r="G36" s="103" t="s">
        <v>74</v>
      </c>
      <c r="H36" s="102">
        <v>0</v>
      </c>
      <c r="I36" s="103" t="s">
        <v>74</v>
      </c>
      <c r="J36" s="102">
        <v>191</v>
      </c>
      <c r="K36" s="103">
        <v>0.208860759493671</v>
      </c>
      <c r="L36" s="102">
        <v>52</v>
      </c>
      <c r="M36" s="103">
        <v>0.44444444444444403</v>
      </c>
      <c r="N36" s="102">
        <v>243</v>
      </c>
      <c r="O36" s="103">
        <v>0.25257731958762902</v>
      </c>
      <c r="P36" s="109"/>
      <c r="Q36" s="101" t="s">
        <v>75</v>
      </c>
      <c r="R36" s="101" t="s">
        <v>75</v>
      </c>
      <c r="S36" s="105">
        <v>158</v>
      </c>
      <c r="T36" s="105">
        <v>0</v>
      </c>
      <c r="U36" s="105">
        <v>0</v>
      </c>
      <c r="V36" s="105">
        <v>158</v>
      </c>
      <c r="W36" s="105">
        <v>36</v>
      </c>
      <c r="X36" s="105">
        <v>194</v>
      </c>
      <c r="Y36" s="101" t="s">
        <v>170</v>
      </c>
      <c r="Z36" s="101" t="s">
        <v>137</v>
      </c>
    </row>
    <row r="37" spans="1:26" x14ac:dyDescent="0.2">
      <c r="A37" s="108"/>
      <c r="B37" s="101" t="s">
        <v>171</v>
      </c>
      <c r="C37" s="101" t="s">
        <v>172</v>
      </c>
      <c r="D37" s="102">
        <v>495</v>
      </c>
      <c r="E37" s="103">
        <v>0.213235294117647</v>
      </c>
      <c r="F37" s="102">
        <v>0</v>
      </c>
      <c r="G37" s="103" t="s">
        <v>74</v>
      </c>
      <c r="H37" s="102">
        <v>0</v>
      </c>
      <c r="I37" s="103" t="s">
        <v>74</v>
      </c>
      <c r="J37" s="102">
        <v>495</v>
      </c>
      <c r="K37" s="103">
        <v>0.213235294117647</v>
      </c>
      <c r="L37" s="102">
        <v>121</v>
      </c>
      <c r="M37" s="103">
        <v>0.247422680412371</v>
      </c>
      <c r="N37" s="102">
        <v>616</v>
      </c>
      <c r="O37" s="103">
        <v>0.21980198019802</v>
      </c>
      <c r="P37" s="109"/>
      <c r="Q37" s="101" t="s">
        <v>75</v>
      </c>
      <c r="R37" s="101" t="s">
        <v>75</v>
      </c>
      <c r="S37" s="105">
        <v>408</v>
      </c>
      <c r="T37" s="105">
        <v>0</v>
      </c>
      <c r="U37" s="105">
        <v>0</v>
      </c>
      <c r="V37" s="105">
        <v>408</v>
      </c>
      <c r="W37" s="105">
        <v>97</v>
      </c>
      <c r="X37" s="105">
        <v>505</v>
      </c>
      <c r="Y37" s="101" t="s">
        <v>173</v>
      </c>
      <c r="Z37" s="101" t="s">
        <v>137</v>
      </c>
    </row>
    <row r="38" spans="1:26" x14ac:dyDescent="0.2">
      <c r="A38" s="108"/>
      <c r="B38" s="101" t="s">
        <v>174</v>
      </c>
      <c r="C38" s="101" t="s">
        <v>175</v>
      </c>
      <c r="D38" s="102">
        <v>464</v>
      </c>
      <c r="E38" s="103">
        <v>0.13447432762836201</v>
      </c>
      <c r="F38" s="102">
        <v>0</v>
      </c>
      <c r="G38" s="103" t="s">
        <v>74</v>
      </c>
      <c r="H38" s="102">
        <v>0</v>
      </c>
      <c r="I38" s="103" t="s">
        <v>74</v>
      </c>
      <c r="J38" s="102">
        <v>464</v>
      </c>
      <c r="K38" s="103">
        <v>0.13447432762836201</v>
      </c>
      <c r="L38" s="102">
        <v>54</v>
      </c>
      <c r="M38" s="103">
        <v>0.63636363636363591</v>
      </c>
      <c r="N38" s="102">
        <v>518</v>
      </c>
      <c r="O38" s="103">
        <v>0.17194570135746601</v>
      </c>
      <c r="P38" s="109"/>
      <c r="Q38" s="101" t="s">
        <v>75</v>
      </c>
      <c r="R38" s="101" t="s">
        <v>75</v>
      </c>
      <c r="S38" s="105">
        <v>409</v>
      </c>
      <c r="T38" s="105">
        <v>0</v>
      </c>
      <c r="U38" s="105">
        <v>0</v>
      </c>
      <c r="V38" s="105">
        <v>409</v>
      </c>
      <c r="W38" s="105">
        <v>33</v>
      </c>
      <c r="X38" s="105">
        <v>442</v>
      </c>
      <c r="Y38" s="101" t="s">
        <v>176</v>
      </c>
      <c r="Z38" s="101" t="s">
        <v>137</v>
      </c>
    </row>
    <row r="39" spans="1:26" x14ac:dyDescent="0.2">
      <c r="A39" s="108"/>
      <c r="B39" s="101" t="s">
        <v>177</v>
      </c>
      <c r="C39" s="101" t="s">
        <v>178</v>
      </c>
      <c r="D39" s="102">
        <v>242</v>
      </c>
      <c r="E39" s="103">
        <v>8.520179372197309E-2</v>
      </c>
      <c r="F39" s="102">
        <v>0</v>
      </c>
      <c r="G39" s="103" t="s">
        <v>74</v>
      </c>
      <c r="H39" s="102">
        <v>0</v>
      </c>
      <c r="I39" s="103" t="s">
        <v>74</v>
      </c>
      <c r="J39" s="102">
        <v>242</v>
      </c>
      <c r="K39" s="103">
        <v>8.520179372197309E-2</v>
      </c>
      <c r="L39" s="102">
        <v>15</v>
      </c>
      <c r="M39" s="103">
        <v>-0.5</v>
      </c>
      <c r="N39" s="102">
        <v>257</v>
      </c>
      <c r="O39" s="103">
        <v>1.5810276679841903E-2</v>
      </c>
      <c r="P39" s="109"/>
      <c r="Q39" s="101" t="s">
        <v>75</v>
      </c>
      <c r="R39" s="101" t="s">
        <v>75</v>
      </c>
      <c r="S39" s="105">
        <v>223</v>
      </c>
      <c r="T39" s="105">
        <v>0</v>
      </c>
      <c r="U39" s="105">
        <v>0</v>
      </c>
      <c r="V39" s="105">
        <v>223</v>
      </c>
      <c r="W39" s="105">
        <v>30</v>
      </c>
      <c r="X39" s="105">
        <v>253</v>
      </c>
      <c r="Y39" s="101" t="s">
        <v>179</v>
      </c>
      <c r="Z39" s="101" t="s">
        <v>137</v>
      </c>
    </row>
    <row r="40" spans="1:26" x14ac:dyDescent="0.2">
      <c r="A40" s="108"/>
      <c r="B40" s="101" t="s">
        <v>180</v>
      </c>
      <c r="C40" s="101" t="s">
        <v>181</v>
      </c>
      <c r="D40" s="102">
        <v>149</v>
      </c>
      <c r="E40" s="103">
        <v>0.146153846153846</v>
      </c>
      <c r="F40" s="102">
        <v>0</v>
      </c>
      <c r="G40" s="103" t="s">
        <v>74</v>
      </c>
      <c r="H40" s="102">
        <v>0</v>
      </c>
      <c r="I40" s="103" t="s">
        <v>74</v>
      </c>
      <c r="J40" s="102">
        <v>149</v>
      </c>
      <c r="K40" s="103">
        <v>0.146153846153846</v>
      </c>
      <c r="L40" s="102">
        <v>30</v>
      </c>
      <c r="M40" s="103">
        <v>-0.4</v>
      </c>
      <c r="N40" s="102">
        <v>179</v>
      </c>
      <c r="O40" s="103">
        <v>-5.5555555555555601E-3</v>
      </c>
      <c r="P40" s="109"/>
      <c r="Q40" s="101" t="s">
        <v>75</v>
      </c>
      <c r="R40" s="101" t="s">
        <v>75</v>
      </c>
      <c r="S40" s="105">
        <v>130</v>
      </c>
      <c r="T40" s="105">
        <v>0</v>
      </c>
      <c r="U40" s="105">
        <v>0</v>
      </c>
      <c r="V40" s="105">
        <v>130</v>
      </c>
      <c r="W40" s="105">
        <v>50</v>
      </c>
      <c r="X40" s="105">
        <v>180</v>
      </c>
      <c r="Y40" s="101" t="s">
        <v>182</v>
      </c>
      <c r="Z40" s="101" t="s">
        <v>137</v>
      </c>
    </row>
    <row r="41" spans="1:26" x14ac:dyDescent="0.2">
      <c r="A41" s="108"/>
      <c r="B41" s="101" t="s">
        <v>183</v>
      </c>
      <c r="C41" s="101" t="s">
        <v>184</v>
      </c>
      <c r="D41" s="102">
        <v>101</v>
      </c>
      <c r="E41" s="103">
        <v>2.02020202020202E-2</v>
      </c>
      <c r="F41" s="102">
        <v>0</v>
      </c>
      <c r="G41" s="103">
        <v>-1</v>
      </c>
      <c r="H41" s="102">
        <v>0</v>
      </c>
      <c r="I41" s="103" t="s">
        <v>74</v>
      </c>
      <c r="J41" s="102">
        <v>101</v>
      </c>
      <c r="K41" s="103">
        <v>-1.94174757281553E-2</v>
      </c>
      <c r="L41" s="102">
        <v>18</v>
      </c>
      <c r="M41" s="103">
        <v>-0.72307692307692306</v>
      </c>
      <c r="N41" s="102">
        <v>119</v>
      </c>
      <c r="O41" s="103">
        <v>-0.29166666666666702</v>
      </c>
      <c r="P41" s="109"/>
      <c r="Q41" s="101" t="s">
        <v>75</v>
      </c>
      <c r="R41" s="101" t="s">
        <v>75</v>
      </c>
      <c r="S41" s="105">
        <v>99</v>
      </c>
      <c r="T41" s="105">
        <v>4</v>
      </c>
      <c r="U41" s="105">
        <v>0</v>
      </c>
      <c r="V41" s="105">
        <v>103</v>
      </c>
      <c r="W41" s="105">
        <v>65</v>
      </c>
      <c r="X41" s="105">
        <v>168</v>
      </c>
      <c r="Y41" s="101" t="s">
        <v>185</v>
      </c>
      <c r="Z41" s="101" t="s">
        <v>137</v>
      </c>
    </row>
    <row r="42" spans="1:26" x14ac:dyDescent="0.2">
      <c r="A42" s="108"/>
      <c r="B42" s="101" t="s">
        <v>186</v>
      </c>
      <c r="C42" s="101" t="s">
        <v>187</v>
      </c>
      <c r="D42" s="102">
        <v>240</v>
      </c>
      <c r="E42" s="103">
        <v>9.0909090909090898E-2</v>
      </c>
      <c r="F42" s="102">
        <v>0</v>
      </c>
      <c r="G42" s="103" t="s">
        <v>74</v>
      </c>
      <c r="H42" s="102">
        <v>0</v>
      </c>
      <c r="I42" s="103" t="s">
        <v>74</v>
      </c>
      <c r="J42" s="102">
        <v>240</v>
      </c>
      <c r="K42" s="103">
        <v>9.0909090909090898E-2</v>
      </c>
      <c r="L42" s="102">
        <v>8</v>
      </c>
      <c r="M42" s="103">
        <v>0</v>
      </c>
      <c r="N42" s="102">
        <v>248</v>
      </c>
      <c r="O42" s="103">
        <v>8.7719298245614002E-2</v>
      </c>
      <c r="P42" s="109"/>
      <c r="Q42" s="101" t="s">
        <v>75</v>
      </c>
      <c r="R42" s="101" t="s">
        <v>75</v>
      </c>
      <c r="S42" s="105">
        <v>220</v>
      </c>
      <c r="T42" s="105">
        <v>0</v>
      </c>
      <c r="U42" s="105">
        <v>0</v>
      </c>
      <c r="V42" s="105">
        <v>220</v>
      </c>
      <c r="W42" s="105">
        <v>8</v>
      </c>
      <c r="X42" s="105">
        <v>228</v>
      </c>
      <c r="Y42" s="101" t="s">
        <v>188</v>
      </c>
      <c r="Z42" s="101" t="s">
        <v>137</v>
      </c>
    </row>
    <row r="43" spans="1:26" x14ac:dyDescent="0.2">
      <c r="A43" s="108"/>
      <c r="B43" s="101" t="s">
        <v>189</v>
      </c>
      <c r="C43" s="101" t="s">
        <v>190</v>
      </c>
      <c r="D43" s="102">
        <v>98</v>
      </c>
      <c r="E43" s="103">
        <v>0.13953488372093001</v>
      </c>
      <c r="F43" s="102">
        <v>0</v>
      </c>
      <c r="G43" s="103" t="s">
        <v>74</v>
      </c>
      <c r="H43" s="102">
        <v>0</v>
      </c>
      <c r="I43" s="103" t="s">
        <v>74</v>
      </c>
      <c r="J43" s="102">
        <v>98</v>
      </c>
      <c r="K43" s="103">
        <v>0.13953488372093001</v>
      </c>
      <c r="L43" s="102">
        <v>10</v>
      </c>
      <c r="M43" s="103">
        <v>-0.54545454545454497</v>
      </c>
      <c r="N43" s="102">
        <v>108</v>
      </c>
      <c r="O43" s="103">
        <v>0</v>
      </c>
      <c r="P43" s="109"/>
      <c r="Q43" s="101" t="s">
        <v>75</v>
      </c>
      <c r="R43" s="101" t="s">
        <v>75</v>
      </c>
      <c r="S43" s="105">
        <v>86</v>
      </c>
      <c r="T43" s="105">
        <v>0</v>
      </c>
      <c r="U43" s="105">
        <v>0</v>
      </c>
      <c r="V43" s="105">
        <v>86</v>
      </c>
      <c r="W43" s="105">
        <v>22</v>
      </c>
      <c r="X43" s="105">
        <v>108</v>
      </c>
      <c r="Y43" s="101" t="s">
        <v>191</v>
      </c>
      <c r="Z43" s="101" t="s">
        <v>137</v>
      </c>
    </row>
    <row r="44" spans="1:26" x14ac:dyDescent="0.2">
      <c r="A44" s="108"/>
      <c r="B44" s="101" t="s">
        <v>192</v>
      </c>
      <c r="C44" s="101" t="s">
        <v>193</v>
      </c>
      <c r="D44" s="102">
        <v>174</v>
      </c>
      <c r="E44" s="103">
        <v>5.78034682080925E-3</v>
      </c>
      <c r="F44" s="102">
        <v>0</v>
      </c>
      <c r="G44" s="103">
        <v>-1</v>
      </c>
      <c r="H44" s="102">
        <v>0</v>
      </c>
      <c r="I44" s="103" t="s">
        <v>74</v>
      </c>
      <c r="J44" s="102">
        <v>174</v>
      </c>
      <c r="K44" s="103">
        <v>0</v>
      </c>
      <c r="L44" s="102">
        <v>4</v>
      </c>
      <c r="M44" s="103">
        <v>-0.6</v>
      </c>
      <c r="N44" s="102">
        <v>178</v>
      </c>
      <c r="O44" s="103">
        <v>-3.2608695652173905E-2</v>
      </c>
      <c r="P44" s="109"/>
      <c r="Q44" s="101" t="s">
        <v>75</v>
      </c>
      <c r="R44" s="101" t="s">
        <v>75</v>
      </c>
      <c r="S44" s="105">
        <v>173</v>
      </c>
      <c r="T44" s="105">
        <v>1</v>
      </c>
      <c r="U44" s="105">
        <v>0</v>
      </c>
      <c r="V44" s="105">
        <v>174</v>
      </c>
      <c r="W44" s="105">
        <v>10</v>
      </c>
      <c r="X44" s="105">
        <v>184</v>
      </c>
      <c r="Y44" s="101" t="s">
        <v>194</v>
      </c>
      <c r="Z44" s="101" t="s">
        <v>137</v>
      </c>
    </row>
    <row r="45" spans="1:26" x14ac:dyDescent="0.2">
      <c r="A45" s="108"/>
      <c r="B45" s="101" t="s">
        <v>195</v>
      </c>
      <c r="C45" s="101" t="s">
        <v>196</v>
      </c>
      <c r="D45" s="102">
        <v>464</v>
      </c>
      <c r="E45" s="103">
        <v>-1.27659574468085E-2</v>
      </c>
      <c r="F45" s="102">
        <v>0</v>
      </c>
      <c r="G45" s="103" t="s">
        <v>74</v>
      </c>
      <c r="H45" s="102">
        <v>0</v>
      </c>
      <c r="I45" s="103" t="s">
        <v>74</v>
      </c>
      <c r="J45" s="102">
        <v>464</v>
      </c>
      <c r="K45" s="103">
        <v>-1.27659574468085E-2</v>
      </c>
      <c r="L45" s="102">
        <v>78</v>
      </c>
      <c r="M45" s="103">
        <v>0.41818181818181799</v>
      </c>
      <c r="N45" s="102">
        <v>542</v>
      </c>
      <c r="O45" s="103">
        <v>3.2380952380952399E-2</v>
      </c>
      <c r="P45" s="109"/>
      <c r="Q45" s="101" t="s">
        <v>75</v>
      </c>
      <c r="R45" s="101" t="s">
        <v>75</v>
      </c>
      <c r="S45" s="105">
        <v>470</v>
      </c>
      <c r="T45" s="105">
        <v>0</v>
      </c>
      <c r="U45" s="105">
        <v>0</v>
      </c>
      <c r="V45" s="105">
        <v>470</v>
      </c>
      <c r="W45" s="105">
        <v>55</v>
      </c>
      <c r="X45" s="105">
        <v>525</v>
      </c>
      <c r="Y45" s="101" t="s">
        <v>197</v>
      </c>
      <c r="Z45" s="101" t="s">
        <v>137</v>
      </c>
    </row>
    <row r="46" spans="1:26" x14ac:dyDescent="0.2">
      <c r="A46" s="108"/>
      <c r="B46" s="101" t="s">
        <v>198</v>
      </c>
      <c r="C46" s="101" t="s">
        <v>199</v>
      </c>
      <c r="D46" s="102">
        <v>414</v>
      </c>
      <c r="E46" s="103">
        <v>7.5324675324675294E-2</v>
      </c>
      <c r="F46" s="102">
        <v>1</v>
      </c>
      <c r="G46" s="103" t="s">
        <v>74</v>
      </c>
      <c r="H46" s="102">
        <v>0</v>
      </c>
      <c r="I46" s="103" t="s">
        <v>74</v>
      </c>
      <c r="J46" s="102">
        <v>415</v>
      </c>
      <c r="K46" s="103">
        <v>7.7922077922077893E-2</v>
      </c>
      <c r="L46" s="102">
        <v>21</v>
      </c>
      <c r="M46" s="103">
        <v>0.90909090909090906</v>
      </c>
      <c r="N46" s="102">
        <v>436</v>
      </c>
      <c r="O46" s="103">
        <v>0.10101010101010101</v>
      </c>
      <c r="P46" s="109"/>
      <c r="Q46" s="101" t="s">
        <v>75</v>
      </c>
      <c r="R46" s="101" t="s">
        <v>75</v>
      </c>
      <c r="S46" s="105">
        <v>385</v>
      </c>
      <c r="T46" s="105">
        <v>0</v>
      </c>
      <c r="U46" s="105">
        <v>0</v>
      </c>
      <c r="V46" s="105">
        <v>385</v>
      </c>
      <c r="W46" s="105">
        <v>11</v>
      </c>
      <c r="X46" s="105">
        <v>396</v>
      </c>
      <c r="Y46" s="101" t="s">
        <v>200</v>
      </c>
      <c r="Z46" s="101" t="s">
        <v>137</v>
      </c>
    </row>
    <row r="47" spans="1:26" x14ac:dyDescent="0.2">
      <c r="A47" s="108"/>
      <c r="B47" s="101" t="s">
        <v>201</v>
      </c>
      <c r="C47" s="101" t="s">
        <v>202</v>
      </c>
      <c r="D47" s="102">
        <v>426</v>
      </c>
      <c r="E47" s="103">
        <v>8.9514066496163697E-2</v>
      </c>
      <c r="F47" s="102">
        <v>0</v>
      </c>
      <c r="G47" s="103" t="s">
        <v>74</v>
      </c>
      <c r="H47" s="102">
        <v>0</v>
      </c>
      <c r="I47" s="103" t="s">
        <v>74</v>
      </c>
      <c r="J47" s="102">
        <v>426</v>
      </c>
      <c r="K47" s="103">
        <v>8.9514066496163697E-2</v>
      </c>
      <c r="L47" s="102">
        <v>102</v>
      </c>
      <c r="M47" s="103">
        <v>0.47826086956521702</v>
      </c>
      <c r="N47" s="102">
        <v>528</v>
      </c>
      <c r="O47" s="103">
        <v>0.147826086956522</v>
      </c>
      <c r="P47" s="109"/>
      <c r="Q47" s="101" t="s">
        <v>75</v>
      </c>
      <c r="R47" s="101" t="s">
        <v>75</v>
      </c>
      <c r="S47" s="105">
        <v>391</v>
      </c>
      <c r="T47" s="105">
        <v>0</v>
      </c>
      <c r="U47" s="105">
        <v>0</v>
      </c>
      <c r="V47" s="105">
        <v>391</v>
      </c>
      <c r="W47" s="105">
        <v>69</v>
      </c>
      <c r="X47" s="105">
        <v>460</v>
      </c>
      <c r="Y47" s="101" t="s">
        <v>203</v>
      </c>
      <c r="Z47" s="101" t="s">
        <v>137</v>
      </c>
    </row>
    <row r="48" spans="1:26" x14ac:dyDescent="0.2">
      <c r="A48" s="108"/>
      <c r="B48" s="101" t="s">
        <v>204</v>
      </c>
      <c r="C48" s="101" t="s">
        <v>205</v>
      </c>
      <c r="D48" s="102">
        <v>286</v>
      </c>
      <c r="E48" s="103">
        <v>7.5187969924811998E-2</v>
      </c>
      <c r="F48" s="102">
        <v>0</v>
      </c>
      <c r="G48" s="103" t="s">
        <v>74</v>
      </c>
      <c r="H48" s="102">
        <v>0</v>
      </c>
      <c r="I48" s="103" t="s">
        <v>74</v>
      </c>
      <c r="J48" s="102">
        <v>286</v>
      </c>
      <c r="K48" s="103">
        <v>7.5187969924811998E-2</v>
      </c>
      <c r="L48" s="102">
        <v>29</v>
      </c>
      <c r="M48" s="103">
        <v>1.4166666666666701</v>
      </c>
      <c r="N48" s="102">
        <v>315</v>
      </c>
      <c r="O48" s="103">
        <v>0.13309352517985598</v>
      </c>
      <c r="P48" s="109"/>
      <c r="Q48" s="101" t="s">
        <v>75</v>
      </c>
      <c r="R48" s="101" t="s">
        <v>75</v>
      </c>
      <c r="S48" s="105">
        <v>266</v>
      </c>
      <c r="T48" s="105">
        <v>0</v>
      </c>
      <c r="U48" s="105">
        <v>0</v>
      </c>
      <c r="V48" s="105">
        <v>266</v>
      </c>
      <c r="W48" s="105">
        <v>12</v>
      </c>
      <c r="X48" s="105">
        <v>278</v>
      </c>
      <c r="Y48" s="101" t="s">
        <v>206</v>
      </c>
      <c r="Z48" s="101" t="s">
        <v>137</v>
      </c>
    </row>
    <row r="49" spans="1:26" x14ac:dyDescent="0.2">
      <c r="A49" s="108"/>
      <c r="B49" s="101" t="s">
        <v>207</v>
      </c>
      <c r="C49" s="101" t="s">
        <v>208</v>
      </c>
      <c r="D49" s="102">
        <v>170</v>
      </c>
      <c r="E49" s="103">
        <v>0.133333333333333</v>
      </c>
      <c r="F49" s="102">
        <v>0</v>
      </c>
      <c r="G49" s="103" t="s">
        <v>74</v>
      </c>
      <c r="H49" s="102">
        <v>0</v>
      </c>
      <c r="I49" s="103" t="s">
        <v>74</v>
      </c>
      <c r="J49" s="102">
        <v>170</v>
      </c>
      <c r="K49" s="103">
        <v>0.133333333333333</v>
      </c>
      <c r="L49" s="102">
        <v>18</v>
      </c>
      <c r="M49" s="103">
        <v>1.25</v>
      </c>
      <c r="N49" s="102">
        <v>188</v>
      </c>
      <c r="O49" s="103">
        <v>0.189873417721519</v>
      </c>
      <c r="P49" s="109"/>
      <c r="Q49" s="101" t="s">
        <v>75</v>
      </c>
      <c r="R49" s="101" t="s">
        <v>75</v>
      </c>
      <c r="S49" s="105">
        <v>150</v>
      </c>
      <c r="T49" s="105">
        <v>0</v>
      </c>
      <c r="U49" s="105">
        <v>0</v>
      </c>
      <c r="V49" s="105">
        <v>150</v>
      </c>
      <c r="W49" s="105">
        <v>8</v>
      </c>
      <c r="X49" s="105">
        <v>158</v>
      </c>
      <c r="Y49" s="101" t="s">
        <v>209</v>
      </c>
      <c r="Z49" s="101" t="s">
        <v>137</v>
      </c>
    </row>
    <row r="50" spans="1:26" x14ac:dyDescent="0.2">
      <c r="A50" s="108"/>
      <c r="B50" s="101" t="s">
        <v>210</v>
      </c>
      <c r="C50" s="101" t="s">
        <v>211</v>
      </c>
      <c r="D50" s="102">
        <v>527</v>
      </c>
      <c r="E50" s="103">
        <v>6.4646464646464605E-2</v>
      </c>
      <c r="F50" s="102">
        <v>0</v>
      </c>
      <c r="G50" s="103" t="s">
        <v>74</v>
      </c>
      <c r="H50" s="102">
        <v>0</v>
      </c>
      <c r="I50" s="103" t="s">
        <v>74</v>
      </c>
      <c r="J50" s="102">
        <v>527</v>
      </c>
      <c r="K50" s="103">
        <v>6.4646464646464605E-2</v>
      </c>
      <c r="L50" s="102">
        <v>42</v>
      </c>
      <c r="M50" s="103">
        <v>-6.6666666666666693E-2</v>
      </c>
      <c r="N50" s="102">
        <v>569</v>
      </c>
      <c r="O50" s="103">
        <v>5.3703703703703698E-2</v>
      </c>
      <c r="P50" s="109"/>
      <c r="Q50" s="101" t="s">
        <v>75</v>
      </c>
      <c r="R50" s="101" t="s">
        <v>75</v>
      </c>
      <c r="S50" s="105">
        <v>495</v>
      </c>
      <c r="T50" s="105">
        <v>0</v>
      </c>
      <c r="U50" s="105">
        <v>0</v>
      </c>
      <c r="V50" s="105">
        <v>495</v>
      </c>
      <c r="W50" s="105">
        <v>45</v>
      </c>
      <c r="X50" s="105">
        <v>540</v>
      </c>
      <c r="Y50" s="101" t="s">
        <v>212</v>
      </c>
      <c r="Z50" s="101" t="s">
        <v>137</v>
      </c>
    </row>
    <row r="51" spans="1:26" x14ac:dyDescent="0.2">
      <c r="A51" s="108"/>
      <c r="B51" s="101" t="s">
        <v>213</v>
      </c>
      <c r="C51" s="101" t="s">
        <v>214</v>
      </c>
      <c r="D51" s="102">
        <v>176</v>
      </c>
      <c r="E51" s="103">
        <v>0.106918238993711</v>
      </c>
      <c r="F51" s="102">
        <v>0</v>
      </c>
      <c r="G51" s="103" t="s">
        <v>74</v>
      </c>
      <c r="H51" s="102">
        <v>0</v>
      </c>
      <c r="I51" s="103" t="s">
        <v>74</v>
      </c>
      <c r="J51" s="102">
        <v>176</v>
      </c>
      <c r="K51" s="103">
        <v>0.106918238993711</v>
      </c>
      <c r="L51" s="102">
        <v>16</v>
      </c>
      <c r="M51" s="103">
        <v>1</v>
      </c>
      <c r="N51" s="102">
        <v>192</v>
      </c>
      <c r="O51" s="103">
        <v>0.149700598802395</v>
      </c>
      <c r="P51" s="109"/>
      <c r="Q51" s="101" t="s">
        <v>75</v>
      </c>
      <c r="R51" s="101" t="s">
        <v>75</v>
      </c>
      <c r="S51" s="105">
        <v>159</v>
      </c>
      <c r="T51" s="105">
        <v>0</v>
      </c>
      <c r="U51" s="105">
        <v>0</v>
      </c>
      <c r="V51" s="105">
        <v>159</v>
      </c>
      <c r="W51" s="105">
        <v>8</v>
      </c>
      <c r="X51" s="105">
        <v>167</v>
      </c>
      <c r="Y51" s="101" t="s">
        <v>215</v>
      </c>
      <c r="Z51" s="101" t="s">
        <v>137</v>
      </c>
    </row>
    <row r="52" spans="1:26" x14ac:dyDescent="0.2">
      <c r="A52" s="108"/>
      <c r="B52" s="101" t="s">
        <v>216</v>
      </c>
      <c r="C52" s="101" t="s">
        <v>217</v>
      </c>
      <c r="D52" s="102">
        <v>98</v>
      </c>
      <c r="E52" s="103">
        <v>5.3763440860215103E-2</v>
      </c>
      <c r="F52" s="102">
        <v>0</v>
      </c>
      <c r="G52" s="103" t="s">
        <v>74</v>
      </c>
      <c r="H52" s="102">
        <v>0</v>
      </c>
      <c r="I52" s="103" t="s">
        <v>74</v>
      </c>
      <c r="J52" s="102">
        <v>98</v>
      </c>
      <c r="K52" s="103">
        <v>5.3763440860215103E-2</v>
      </c>
      <c r="L52" s="102">
        <v>2</v>
      </c>
      <c r="M52" s="103" t="s">
        <v>74</v>
      </c>
      <c r="N52" s="102">
        <v>100</v>
      </c>
      <c r="O52" s="103">
        <v>7.5268817204301106E-2</v>
      </c>
      <c r="P52" s="109"/>
      <c r="Q52" s="101" t="s">
        <v>75</v>
      </c>
      <c r="R52" s="101" t="s">
        <v>75</v>
      </c>
      <c r="S52" s="105">
        <v>93</v>
      </c>
      <c r="T52" s="105">
        <v>0</v>
      </c>
      <c r="U52" s="105">
        <v>0</v>
      </c>
      <c r="V52" s="105">
        <v>93</v>
      </c>
      <c r="W52" s="105">
        <v>0</v>
      </c>
      <c r="X52" s="105">
        <v>93</v>
      </c>
      <c r="Y52" s="101" t="s">
        <v>218</v>
      </c>
      <c r="Z52" s="101" t="s">
        <v>137</v>
      </c>
    </row>
    <row r="53" spans="1:26" x14ac:dyDescent="0.2">
      <c r="A53" s="110"/>
      <c r="B53" s="101" t="s">
        <v>219</v>
      </c>
      <c r="C53" s="101" t="s">
        <v>220</v>
      </c>
      <c r="D53" s="102">
        <v>368</v>
      </c>
      <c r="E53" s="103">
        <v>-3.4120734908136496E-2</v>
      </c>
      <c r="F53" s="102">
        <v>0</v>
      </c>
      <c r="G53" s="103" t="s">
        <v>74</v>
      </c>
      <c r="H53" s="102">
        <v>0</v>
      </c>
      <c r="I53" s="103" t="s">
        <v>74</v>
      </c>
      <c r="J53" s="102">
        <v>368</v>
      </c>
      <c r="K53" s="103">
        <v>-3.4120734908136496E-2</v>
      </c>
      <c r="L53" s="102">
        <v>52</v>
      </c>
      <c r="M53" s="103">
        <v>-0.2</v>
      </c>
      <c r="N53" s="102">
        <v>420</v>
      </c>
      <c r="O53" s="103">
        <v>-5.8295964125560498E-2</v>
      </c>
      <c r="P53" s="109"/>
      <c r="Q53" s="101" t="s">
        <v>75</v>
      </c>
      <c r="R53" s="101" t="s">
        <v>75</v>
      </c>
      <c r="S53" s="105">
        <v>381</v>
      </c>
      <c r="T53" s="105">
        <v>0</v>
      </c>
      <c r="U53" s="105">
        <v>0</v>
      </c>
      <c r="V53" s="105">
        <v>381</v>
      </c>
      <c r="W53" s="105">
        <v>65</v>
      </c>
      <c r="X53" s="105">
        <v>446</v>
      </c>
      <c r="Y53" s="101" t="s">
        <v>221</v>
      </c>
      <c r="Z53" s="101" t="s">
        <v>137</v>
      </c>
    </row>
    <row r="54" spans="1:26" x14ac:dyDescent="0.2">
      <c r="A54" s="111" t="s">
        <v>89</v>
      </c>
      <c r="B54" s="111"/>
      <c r="C54" s="111"/>
      <c r="D54" s="112">
        <v>8484</v>
      </c>
      <c r="E54" s="113">
        <v>8.4355828220858894E-2</v>
      </c>
      <c r="F54" s="112">
        <v>9</v>
      </c>
      <c r="G54" s="113">
        <v>-0.4375</v>
      </c>
      <c r="H54" s="112">
        <v>531</v>
      </c>
      <c r="I54" s="113">
        <v>0.47500000000000003</v>
      </c>
      <c r="J54" s="112">
        <v>9024</v>
      </c>
      <c r="K54" s="113">
        <v>0.10048780487804901</v>
      </c>
      <c r="L54" s="112">
        <v>1523</v>
      </c>
      <c r="M54" s="113">
        <v>0.19357366771159901</v>
      </c>
      <c r="N54" s="112">
        <v>10547</v>
      </c>
      <c r="O54" s="113">
        <v>0.113022372308991</v>
      </c>
      <c r="P54" s="114"/>
      <c r="Q54" s="115"/>
      <c r="R54" s="115"/>
      <c r="S54" s="116">
        <v>7824</v>
      </c>
      <c r="T54" s="116">
        <v>16</v>
      </c>
      <c r="U54" s="116">
        <v>360</v>
      </c>
      <c r="V54" s="116">
        <v>8200</v>
      </c>
      <c r="W54" s="116">
        <v>1276</v>
      </c>
      <c r="X54" s="116">
        <v>9476</v>
      </c>
      <c r="Y54" s="115"/>
      <c r="Z54" s="115"/>
    </row>
    <row r="55" spans="1:26" s="124" customFormat="1" ht="33.75" x14ac:dyDescent="0.2">
      <c r="A55" s="117" t="s">
        <v>222</v>
      </c>
      <c r="B55" s="118"/>
      <c r="C55" s="119"/>
      <c r="D55" s="120">
        <f>D54+D24+D14</f>
        <v>19545</v>
      </c>
      <c r="E55" s="121">
        <f>((D54+D24+D14)-(S54+S24+S14))/(S54+S24+S14)</f>
        <v>6.6517516097348031E-2</v>
      </c>
      <c r="F55" s="120">
        <f>F54+F24+F14</f>
        <v>809</v>
      </c>
      <c r="G55" s="121">
        <f>((F54+F24+F14)-(T54+T24+T14))/(T54+T24+T14)</f>
        <v>-0.18937875751503006</v>
      </c>
      <c r="H55" s="120">
        <f>H54+H24+H14</f>
        <v>806</v>
      </c>
      <c r="I55" s="121">
        <f>((H54+H24+H14)-(U54+U24+U14))/(U54+U24+U14)</f>
        <v>-3.0084235860409144E-2</v>
      </c>
      <c r="J55" s="120">
        <f>J54+J24+J14</f>
        <v>21160</v>
      </c>
      <c r="K55" s="121">
        <f>((J54+J24+J14)-(V54+V24+V14))/(V54+V24+V14)</f>
        <v>4.9863557429918132E-2</v>
      </c>
      <c r="L55" s="120">
        <f>L54+L24+L14</f>
        <v>4670</v>
      </c>
      <c r="M55" s="121">
        <f>((L54+L24+L14)-(W54+W24+W14))/(W54+W24+W14)</f>
        <v>0.30739081746920494</v>
      </c>
      <c r="N55" s="120">
        <f>N54+N24+N14</f>
        <v>25830</v>
      </c>
      <c r="O55" s="121">
        <f>((N54+N24+N14)-(X54+X24+X14))/(X54+X24+X14)</f>
        <v>8.8633202680490575E-2</v>
      </c>
      <c r="P55" s="122"/>
      <c r="Q55" s="122"/>
      <c r="R55" s="123"/>
      <c r="S55" s="123"/>
      <c r="T55" s="123"/>
      <c r="U55" s="123"/>
      <c r="V55" s="123"/>
      <c r="W55" s="123"/>
      <c r="X55" s="123"/>
    </row>
    <row r="56" spans="1:26" s="124" customFormat="1" x14ac:dyDescent="0.2">
      <c r="A56" s="117" t="s">
        <v>223</v>
      </c>
      <c r="B56" s="118"/>
      <c r="C56" s="119"/>
      <c r="D56" s="120">
        <f>D54+D24+D14+D9</f>
        <v>29932</v>
      </c>
      <c r="E56" s="121">
        <f>((D54+D24+D14+D9)-(S54+S24+S14+S9))/(S54+S24+S14+S9)</f>
        <v>5.0798665964542744E-2</v>
      </c>
      <c r="F56" s="120">
        <f>F54+F24+F14+F9</f>
        <v>4064</v>
      </c>
      <c r="G56" s="121">
        <f>((F54+F24+F14+F9)-(T54+T24+T14+T9))/(T54+T24+T14+T9)</f>
        <v>-0.11594518164020014</v>
      </c>
      <c r="H56" s="120">
        <f>H54+H24+H14+H9</f>
        <v>3000</v>
      </c>
      <c r="I56" s="121">
        <f>((H54+H24+H14+H9)-(U54+U24+U14+U9))/(U54+U24+U14+U9)</f>
        <v>-0.14700028433323856</v>
      </c>
      <c r="J56" s="120">
        <f>J54+J24+J14+J9</f>
        <v>36996</v>
      </c>
      <c r="K56" s="121">
        <f>((J54+J24+J14+J9)-(V54+V24+V14+V9))/(V54+V24+V14+V9)</f>
        <v>1.0847290909587694E-2</v>
      </c>
      <c r="L56" s="120">
        <f>L54+L24+L14+L9</f>
        <v>6658</v>
      </c>
      <c r="M56" s="121">
        <f>((L54+L24+L14+L9)-(W54+W24+W14+W9))/(W54+W24+W14+W9)</f>
        <v>0.30039062500000002</v>
      </c>
      <c r="N56" s="120">
        <f>N54+N24+N14+N9</f>
        <v>43654</v>
      </c>
      <c r="O56" s="121">
        <f>((N54+N24+N14+N9)-(X54+X24+X14+X9))/(X54+X24+X14+X9)</f>
        <v>4.6381744528871734E-2</v>
      </c>
      <c r="P56" s="122"/>
      <c r="Q56" s="122"/>
      <c r="R56" s="123"/>
      <c r="S56" s="123"/>
      <c r="T56" s="123"/>
      <c r="U56" s="123"/>
      <c r="V56" s="123"/>
      <c r="W56" s="123"/>
      <c r="X56" s="123"/>
    </row>
    <row r="57" spans="1:26" s="124" customFormat="1" x14ac:dyDescent="0.2">
      <c r="A57" s="117" t="s">
        <v>224</v>
      </c>
      <c r="B57" s="118"/>
      <c r="C57" s="119"/>
      <c r="D57" s="120">
        <f>D54+D24+D14+D9+D5</f>
        <v>39329</v>
      </c>
      <c r="E57" s="121">
        <f>((D54+D24+D14+D9+D5)-(S54+S24+S14+S9+S5))/(S54+S24+S14+S9+S5)</f>
        <v>5.250622206759975E-2</v>
      </c>
      <c r="F57" s="120">
        <f>F54+F24+F14+F9+F5</f>
        <v>12670</v>
      </c>
      <c r="G57" s="121">
        <f>((F54+F24+F14+F9+F5)-(T54+T24+T14+T9+T5))/(T54+T24+T14+T9+T5)</f>
        <v>3.7233621167709736E-3</v>
      </c>
      <c r="H57" s="120">
        <f>H54+H24+H14+H9+H5</f>
        <v>3000</v>
      </c>
      <c r="I57" s="121">
        <f>((H54+H24+H14+H9+H5)-(U54+U24+U14+U9+U5))/(U54+U24+U14+U9+U5)</f>
        <v>-0.14700028433323856</v>
      </c>
      <c r="J57" s="120">
        <f>J54+J24+J14+J9+J5</f>
        <v>54999</v>
      </c>
      <c r="K57" s="121">
        <f>((J54+J24+J14+J9+J5)-(V54+V24+V14+V9+V5))/(V54+V24+V14+V9+V5)</f>
        <v>2.7884202067019269E-2</v>
      </c>
      <c r="L57" s="120">
        <f>L54+L24+L14+L9+L5</f>
        <v>7342</v>
      </c>
      <c r="M57" s="121">
        <f>((L54+L24+L14+L9+L5)-(W54+W24+W14+W9+W5))/(W54+W24+W14+W9+W5)</f>
        <v>0.29671494171670787</v>
      </c>
      <c r="N57" s="120">
        <f>N54+N24+N14+N9+N5</f>
        <v>62341</v>
      </c>
      <c r="O57" s="121">
        <f>((N54+N24+N14+N9+N5)-(X54+X24+X14+X9+X5))/(X54+X24+X14+X9+X5)</f>
        <v>5.3609153441836095E-2</v>
      </c>
      <c r="P57" s="122"/>
      <c r="Q57" s="122"/>
      <c r="R57" s="123"/>
      <c r="S57" s="123"/>
      <c r="T57" s="123"/>
      <c r="U57" s="123"/>
      <c r="V57" s="123"/>
      <c r="W57" s="123"/>
      <c r="X57" s="123"/>
    </row>
    <row r="58" spans="1:26" x14ac:dyDescent="0.2">
      <c r="A58" s="106" t="s">
        <v>225</v>
      </c>
      <c r="B58" s="101" t="s">
        <v>226</v>
      </c>
      <c r="C58" s="101" t="s">
        <v>227</v>
      </c>
      <c r="D58" s="102">
        <v>2</v>
      </c>
      <c r="E58" s="103">
        <v>-0.77777777777777812</v>
      </c>
      <c r="F58" s="102">
        <v>728</v>
      </c>
      <c r="G58" s="103">
        <v>-1.3550135501355001E-2</v>
      </c>
      <c r="H58" s="102">
        <v>0</v>
      </c>
      <c r="I58" s="103" t="s">
        <v>74</v>
      </c>
      <c r="J58" s="102">
        <v>730</v>
      </c>
      <c r="K58" s="103">
        <v>-2.2757697456492601E-2</v>
      </c>
      <c r="L58" s="102">
        <v>305</v>
      </c>
      <c r="M58" s="103">
        <v>0.16858237547892702</v>
      </c>
      <c r="N58" s="102">
        <v>1035</v>
      </c>
      <c r="O58" s="103">
        <v>2.6785714285714302E-2</v>
      </c>
      <c r="P58" s="107">
        <v>6</v>
      </c>
      <c r="Q58" s="101" t="s">
        <v>76</v>
      </c>
      <c r="R58" s="101" t="s">
        <v>76</v>
      </c>
      <c r="S58" s="105">
        <v>9</v>
      </c>
      <c r="T58" s="105">
        <v>738</v>
      </c>
      <c r="U58" s="105">
        <v>0</v>
      </c>
      <c r="V58" s="105">
        <v>747</v>
      </c>
      <c r="W58" s="105">
        <v>261</v>
      </c>
      <c r="X58" s="105">
        <v>1008</v>
      </c>
      <c r="Y58" s="101" t="s">
        <v>228</v>
      </c>
      <c r="Z58" s="101" t="s">
        <v>229</v>
      </c>
    </row>
    <row r="59" spans="1:26" x14ac:dyDescent="0.2">
      <c r="A59" s="108"/>
      <c r="B59" s="101" t="s">
        <v>230</v>
      </c>
      <c r="C59" s="101" t="s">
        <v>231</v>
      </c>
      <c r="D59" s="102">
        <v>43</v>
      </c>
      <c r="E59" s="103">
        <v>-0.5</v>
      </c>
      <c r="F59" s="102">
        <v>1</v>
      </c>
      <c r="G59" s="103" t="s">
        <v>74</v>
      </c>
      <c r="H59" s="102">
        <v>0</v>
      </c>
      <c r="I59" s="103" t="s">
        <v>74</v>
      </c>
      <c r="J59" s="102">
        <v>44</v>
      </c>
      <c r="K59" s="103">
        <v>-0.48837209302325607</v>
      </c>
      <c r="L59" s="102">
        <v>183</v>
      </c>
      <c r="M59" s="103">
        <v>-4.6875E-2</v>
      </c>
      <c r="N59" s="102">
        <v>227</v>
      </c>
      <c r="O59" s="103">
        <v>-0.183453237410072</v>
      </c>
      <c r="P59" s="109"/>
      <c r="Q59" s="101" t="s">
        <v>76</v>
      </c>
      <c r="R59" s="101" t="s">
        <v>76</v>
      </c>
      <c r="S59" s="105">
        <v>86</v>
      </c>
      <c r="T59" s="105">
        <v>0</v>
      </c>
      <c r="U59" s="105">
        <v>0</v>
      </c>
      <c r="V59" s="105">
        <v>86</v>
      </c>
      <c r="W59" s="105">
        <v>192</v>
      </c>
      <c r="X59" s="105">
        <v>278</v>
      </c>
      <c r="Y59" s="101" t="s">
        <v>232</v>
      </c>
      <c r="Z59" s="101" t="s">
        <v>229</v>
      </c>
    </row>
    <row r="60" spans="1:26" x14ac:dyDescent="0.2">
      <c r="A60" s="108"/>
      <c r="B60" s="101" t="s">
        <v>233</v>
      </c>
      <c r="C60" s="101" t="s">
        <v>234</v>
      </c>
      <c r="D60" s="102">
        <v>733</v>
      </c>
      <c r="E60" s="103">
        <v>-0.12110311750599501</v>
      </c>
      <c r="F60" s="102">
        <v>668</v>
      </c>
      <c r="G60" s="103">
        <v>-0.147959183673469</v>
      </c>
      <c r="H60" s="102">
        <v>0</v>
      </c>
      <c r="I60" s="103" t="s">
        <v>74</v>
      </c>
      <c r="J60" s="102">
        <v>1401</v>
      </c>
      <c r="K60" s="103">
        <v>-0.13411619283065498</v>
      </c>
      <c r="L60" s="102">
        <v>1414</v>
      </c>
      <c r="M60" s="103">
        <v>0.12490055688146399</v>
      </c>
      <c r="N60" s="102">
        <v>2815</v>
      </c>
      <c r="O60" s="103">
        <v>-2.0869565217391299E-2</v>
      </c>
      <c r="P60" s="109"/>
      <c r="Q60" s="101" t="s">
        <v>76</v>
      </c>
      <c r="R60" s="101" t="s">
        <v>76</v>
      </c>
      <c r="S60" s="105">
        <v>834</v>
      </c>
      <c r="T60" s="105">
        <v>784</v>
      </c>
      <c r="U60" s="105">
        <v>0</v>
      </c>
      <c r="V60" s="105">
        <v>1618</v>
      </c>
      <c r="W60" s="105">
        <v>1257</v>
      </c>
      <c r="X60" s="105">
        <v>2875</v>
      </c>
      <c r="Y60" s="101" t="s">
        <v>235</v>
      </c>
      <c r="Z60" s="101" t="s">
        <v>229</v>
      </c>
    </row>
    <row r="61" spans="1:26" x14ac:dyDescent="0.2">
      <c r="A61" s="108"/>
      <c r="B61" s="101" t="s">
        <v>236</v>
      </c>
      <c r="C61" s="101" t="s">
        <v>237</v>
      </c>
      <c r="D61" s="102">
        <v>0</v>
      </c>
      <c r="E61" s="103">
        <v>-1</v>
      </c>
      <c r="F61" s="102">
        <v>0</v>
      </c>
      <c r="G61" s="103" t="s">
        <v>74</v>
      </c>
      <c r="H61" s="102">
        <v>0</v>
      </c>
      <c r="I61" s="103" t="s">
        <v>74</v>
      </c>
      <c r="J61" s="102">
        <v>0</v>
      </c>
      <c r="K61" s="103">
        <v>-1</v>
      </c>
      <c r="L61" s="102">
        <v>19</v>
      </c>
      <c r="M61" s="103">
        <v>-0.95189873417721504</v>
      </c>
      <c r="N61" s="102">
        <v>19</v>
      </c>
      <c r="O61" s="103">
        <v>-0.96130346232179198</v>
      </c>
      <c r="P61" s="109"/>
      <c r="Q61" s="101" t="s">
        <v>76</v>
      </c>
      <c r="R61" s="101" t="s">
        <v>76</v>
      </c>
      <c r="S61" s="105">
        <v>96</v>
      </c>
      <c r="T61" s="105">
        <v>0</v>
      </c>
      <c r="U61" s="105">
        <v>0</v>
      </c>
      <c r="V61" s="105">
        <v>96</v>
      </c>
      <c r="W61" s="105">
        <v>395</v>
      </c>
      <c r="X61" s="105">
        <v>491</v>
      </c>
      <c r="Y61" s="101" t="s">
        <v>238</v>
      </c>
      <c r="Z61" s="101" t="s">
        <v>229</v>
      </c>
    </row>
    <row r="62" spans="1:26" x14ac:dyDescent="0.2">
      <c r="A62" s="108"/>
      <c r="B62" s="101" t="s">
        <v>239</v>
      </c>
      <c r="C62" s="101" t="s">
        <v>240</v>
      </c>
      <c r="D62" s="102">
        <v>120</v>
      </c>
      <c r="E62" s="103">
        <v>-9.7744360902255606E-2</v>
      </c>
      <c r="F62" s="102">
        <v>0</v>
      </c>
      <c r="G62" s="103" t="s">
        <v>74</v>
      </c>
      <c r="H62" s="102">
        <v>0</v>
      </c>
      <c r="I62" s="103" t="s">
        <v>74</v>
      </c>
      <c r="J62" s="102">
        <v>120</v>
      </c>
      <c r="K62" s="103">
        <v>-9.7744360902255606E-2</v>
      </c>
      <c r="L62" s="102">
        <v>150</v>
      </c>
      <c r="M62" s="103">
        <v>0.51515151515151503</v>
      </c>
      <c r="N62" s="102">
        <v>270</v>
      </c>
      <c r="O62" s="103">
        <v>0.163793103448276</v>
      </c>
      <c r="P62" s="109"/>
      <c r="Q62" s="101" t="s">
        <v>76</v>
      </c>
      <c r="R62" s="101" t="s">
        <v>76</v>
      </c>
      <c r="S62" s="105">
        <v>133</v>
      </c>
      <c r="T62" s="105">
        <v>0</v>
      </c>
      <c r="U62" s="105">
        <v>0</v>
      </c>
      <c r="V62" s="105">
        <v>133</v>
      </c>
      <c r="W62" s="105">
        <v>99</v>
      </c>
      <c r="X62" s="105">
        <v>232</v>
      </c>
      <c r="Y62" s="101" t="s">
        <v>241</v>
      </c>
      <c r="Z62" s="101" t="s">
        <v>229</v>
      </c>
    </row>
    <row r="63" spans="1:26" x14ac:dyDescent="0.2">
      <c r="A63" s="110"/>
      <c r="B63" s="101" t="s">
        <v>242</v>
      </c>
      <c r="C63" s="101" t="s">
        <v>243</v>
      </c>
      <c r="D63" s="102">
        <v>50</v>
      </c>
      <c r="E63" s="103">
        <v>-0.25373134328358204</v>
      </c>
      <c r="F63" s="102">
        <v>6</v>
      </c>
      <c r="G63" s="103">
        <v>-0.53846153846153788</v>
      </c>
      <c r="H63" s="102">
        <v>0</v>
      </c>
      <c r="I63" s="103">
        <v>-1</v>
      </c>
      <c r="J63" s="102">
        <v>56</v>
      </c>
      <c r="K63" s="103">
        <v>-0.33333333333333298</v>
      </c>
      <c r="L63" s="102">
        <v>37</v>
      </c>
      <c r="M63" s="103">
        <v>-0.13953488372093001</v>
      </c>
      <c r="N63" s="102">
        <v>93</v>
      </c>
      <c r="O63" s="103">
        <v>-0.26771653543307106</v>
      </c>
      <c r="P63" s="109"/>
      <c r="Q63" s="101" t="s">
        <v>76</v>
      </c>
      <c r="R63" s="101" t="s">
        <v>76</v>
      </c>
      <c r="S63" s="105">
        <v>67</v>
      </c>
      <c r="T63" s="105">
        <v>13</v>
      </c>
      <c r="U63" s="105">
        <v>4</v>
      </c>
      <c r="V63" s="105">
        <v>84</v>
      </c>
      <c r="W63" s="105">
        <v>43</v>
      </c>
      <c r="X63" s="105">
        <v>127</v>
      </c>
      <c r="Y63" s="101" t="s">
        <v>244</v>
      </c>
      <c r="Z63" s="101" t="s">
        <v>229</v>
      </c>
    </row>
    <row r="64" spans="1:26" x14ac:dyDescent="0.2">
      <c r="A64" s="111" t="s">
        <v>89</v>
      </c>
      <c r="B64" s="111"/>
      <c r="C64" s="111"/>
      <c r="D64" s="112">
        <v>948</v>
      </c>
      <c r="E64" s="113">
        <v>-0.22612244897959199</v>
      </c>
      <c r="F64" s="112">
        <v>1403</v>
      </c>
      <c r="G64" s="113">
        <v>-8.5993485342019491E-2</v>
      </c>
      <c r="H64" s="112">
        <v>0</v>
      </c>
      <c r="I64" s="113">
        <v>-1</v>
      </c>
      <c r="J64" s="112">
        <v>2351</v>
      </c>
      <c r="K64" s="113">
        <v>-0.14942112879884201</v>
      </c>
      <c r="L64" s="112">
        <v>2108</v>
      </c>
      <c r="M64" s="113">
        <v>-6.1860258121940397E-2</v>
      </c>
      <c r="N64" s="112">
        <v>4459</v>
      </c>
      <c r="O64" s="113">
        <v>-0.11015765316304099</v>
      </c>
      <c r="P64" s="114"/>
      <c r="Q64" s="115"/>
      <c r="R64" s="115"/>
      <c r="S64" s="116">
        <v>1225</v>
      </c>
      <c r="T64" s="116">
        <v>1535</v>
      </c>
      <c r="U64" s="116">
        <v>4</v>
      </c>
      <c r="V64" s="116">
        <v>2764</v>
      </c>
      <c r="W64" s="116">
        <v>2247</v>
      </c>
      <c r="X64" s="116">
        <v>5011</v>
      </c>
      <c r="Y64" s="115"/>
      <c r="Z64" s="115"/>
    </row>
    <row r="65" spans="1:26" x14ac:dyDescent="0.2">
      <c r="A65" s="111" t="s">
        <v>245</v>
      </c>
      <c r="B65" s="111"/>
      <c r="C65" s="111"/>
      <c r="D65" s="112">
        <v>40277</v>
      </c>
      <c r="E65" s="113">
        <v>4.3661898839137604E-2</v>
      </c>
      <c r="F65" s="112">
        <v>14073</v>
      </c>
      <c r="G65" s="113">
        <v>-6.0036728351462098E-3</v>
      </c>
      <c r="H65" s="112">
        <v>3000</v>
      </c>
      <c r="I65" s="113">
        <v>-0.14796932689576803</v>
      </c>
      <c r="J65" s="112">
        <v>57350</v>
      </c>
      <c r="K65" s="113">
        <v>1.9175063531837001E-2</v>
      </c>
      <c r="L65" s="112">
        <v>9450</v>
      </c>
      <c r="M65" s="113">
        <v>0.19484132001517301</v>
      </c>
      <c r="N65" s="112">
        <v>66800</v>
      </c>
      <c r="O65" s="113">
        <v>4.0822686195076299E-2</v>
      </c>
      <c r="P65" s="125"/>
      <c r="Q65" s="115"/>
      <c r="R65" s="115"/>
      <c r="S65" s="116">
        <v>38592</v>
      </c>
      <c r="T65" s="116">
        <v>14158</v>
      </c>
      <c r="U65" s="116">
        <v>3521</v>
      </c>
      <c r="V65" s="116">
        <v>56271</v>
      </c>
      <c r="W65" s="116">
        <v>7909</v>
      </c>
      <c r="X65" s="116">
        <v>64180</v>
      </c>
      <c r="Y65" s="115"/>
      <c r="Z65" s="115"/>
    </row>
  </sheetData>
  <pageMargins left="0.23622047244094491" right="0.23622047244094491" top="0.35433070866141736" bottom="0.35433070866141736" header="0.31496062992125984" footer="0.31496062992125984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665" zoomScaleSheetLayoutView="38912" workbookViewId="0">
      <selection activeCell="A2" sqref="A2"/>
    </sheetView>
  </sheetViews>
  <sheetFormatPr defaultRowHeight="11.25" x14ac:dyDescent="0.2"/>
  <cols>
    <col min="1" max="1" width="26.85546875" style="98" customWidth="1"/>
    <col min="2" max="2" width="4.7109375" style="98" bestFit="1" customWidth="1"/>
    <col min="3" max="3" width="23.7109375" style="98" bestFit="1" customWidth="1"/>
    <col min="4" max="18" width="12.7109375" style="98" customWidth="1"/>
    <col min="19" max="19" width="8.28515625" style="98" hidden="1" customWidth="1"/>
    <col min="20" max="20" width="8.85546875" style="98" hidden="1" customWidth="1"/>
    <col min="21" max="21" width="6.7109375" style="98" hidden="1" customWidth="1"/>
    <col min="22" max="23" width="9" style="98" hidden="1" customWidth="1"/>
    <col min="24" max="24" width="8.85546875" style="98" hidden="1" customWidth="1"/>
    <col min="25" max="26" width="9" style="98" hidden="1" customWidth="1"/>
    <col min="27" max="27" width="8.85546875" style="98" hidden="1" customWidth="1"/>
    <col min="28" max="28" width="0" style="98" hidden="1" customWidth="1"/>
    <col min="29" max="29" width="8" style="98" hidden="1" customWidth="1"/>
    <col min="30" max="31" width="9" style="98" hidden="1" customWidth="1"/>
    <col min="32" max="32" width="32.42578125" style="98" hidden="1" customWidth="1"/>
    <col min="33" max="33" width="23.28515625" style="98" hidden="1" customWidth="1"/>
    <col min="34" max="34" width="5.42578125" style="98" hidden="1" customWidth="1"/>
    <col min="35" max="35" width="0" style="98" hidden="1" customWidth="1"/>
    <col min="36" max="16384" width="9.140625" style="98"/>
  </cols>
  <sheetData>
    <row r="1" spans="1:35" ht="15.75" x14ac:dyDescent="0.25">
      <c r="A1" s="97" t="s">
        <v>272</v>
      </c>
    </row>
    <row r="4" spans="1:35" ht="45" x14ac:dyDescent="0.2">
      <c r="A4" s="99" t="s">
        <v>46</v>
      </c>
      <c r="B4" s="99" t="s">
        <v>47</v>
      </c>
      <c r="C4" s="99" t="s">
        <v>48</v>
      </c>
      <c r="D4" s="99" t="s">
        <v>249</v>
      </c>
      <c r="E4" s="99" t="s">
        <v>250</v>
      </c>
      <c r="F4" s="99" t="s">
        <v>251</v>
      </c>
      <c r="G4" s="99" t="s">
        <v>252</v>
      </c>
      <c r="H4" s="99" t="s">
        <v>253</v>
      </c>
      <c r="I4" s="99" t="s">
        <v>254</v>
      </c>
      <c r="J4" s="99" t="s">
        <v>255</v>
      </c>
      <c r="K4" s="99" t="s">
        <v>256</v>
      </c>
      <c r="L4" s="99" t="s">
        <v>257</v>
      </c>
      <c r="M4" s="99" t="s">
        <v>258</v>
      </c>
      <c r="N4" s="99" t="s">
        <v>259</v>
      </c>
      <c r="O4" s="99" t="s">
        <v>260</v>
      </c>
      <c r="P4" s="99" t="s">
        <v>261</v>
      </c>
      <c r="Q4" s="99" t="s">
        <v>58</v>
      </c>
      <c r="R4" s="99" t="s">
        <v>59</v>
      </c>
      <c r="S4" s="126" t="s">
        <v>60</v>
      </c>
      <c r="T4" s="126" t="s">
        <v>61</v>
      </c>
      <c r="U4" s="126" t="s">
        <v>62</v>
      </c>
      <c r="V4" s="126" t="s">
        <v>262</v>
      </c>
      <c r="W4" s="126" t="s">
        <v>263</v>
      </c>
      <c r="X4" s="126" t="s">
        <v>264</v>
      </c>
      <c r="Y4" s="126" t="s">
        <v>265</v>
      </c>
      <c r="Z4" s="126" t="s">
        <v>266</v>
      </c>
      <c r="AA4" s="126" t="s">
        <v>267</v>
      </c>
      <c r="AB4" s="126" t="s">
        <v>65</v>
      </c>
      <c r="AC4" s="126" t="s">
        <v>268</v>
      </c>
      <c r="AD4" s="126" t="s">
        <v>269</v>
      </c>
      <c r="AE4" s="126" t="s">
        <v>68</v>
      </c>
      <c r="AF4" s="126" t="s">
        <v>69</v>
      </c>
      <c r="AG4" s="126" t="s">
        <v>70</v>
      </c>
      <c r="AH4" s="126" t="s">
        <v>271</v>
      </c>
      <c r="AI4" s="126" t="s">
        <v>270</v>
      </c>
    </row>
    <row r="5" spans="1:35" x14ac:dyDescent="0.2">
      <c r="A5" s="101" t="s">
        <v>71</v>
      </c>
      <c r="B5" s="101" t="s">
        <v>72</v>
      </c>
      <c r="C5" s="101" t="s">
        <v>73</v>
      </c>
      <c r="D5" s="102">
        <v>1187976</v>
      </c>
      <c r="E5" s="102">
        <v>471916</v>
      </c>
      <c r="F5" s="102">
        <v>1659892</v>
      </c>
      <c r="G5" s="103">
        <v>5.8650502700372198E-2</v>
      </c>
      <c r="H5" s="102">
        <v>1465507</v>
      </c>
      <c r="I5" s="102">
        <v>356214</v>
      </c>
      <c r="J5" s="102">
        <v>1821721</v>
      </c>
      <c r="K5" s="103">
        <v>5.9273141278207001E-2</v>
      </c>
      <c r="L5" s="102">
        <v>0</v>
      </c>
      <c r="M5" s="131">
        <v>0</v>
      </c>
      <c r="N5" s="102">
        <v>3481613</v>
      </c>
      <c r="O5" s="103">
        <v>5.8976201107394897E-2</v>
      </c>
      <c r="P5" s="102">
        <v>5171</v>
      </c>
      <c r="Q5" s="102">
        <v>3486784</v>
      </c>
      <c r="R5" s="103">
        <v>5.9063374001618305E-2</v>
      </c>
      <c r="S5" s="104">
        <v>1</v>
      </c>
      <c r="T5" s="101" t="s">
        <v>75</v>
      </c>
      <c r="U5" s="101" t="s">
        <v>76</v>
      </c>
      <c r="V5" s="105">
        <v>1154728</v>
      </c>
      <c r="W5" s="105">
        <v>1567932</v>
      </c>
      <c r="X5" s="105">
        <v>413204</v>
      </c>
      <c r="Y5" s="105">
        <v>1404736</v>
      </c>
      <c r="Z5" s="105">
        <v>1719784</v>
      </c>
      <c r="AA5" s="105">
        <v>315048</v>
      </c>
      <c r="AB5" s="105">
        <v>0</v>
      </c>
      <c r="AC5" s="105">
        <v>4612</v>
      </c>
      <c r="AD5" s="105">
        <v>3287716</v>
      </c>
      <c r="AE5" s="105">
        <v>3292328</v>
      </c>
      <c r="AF5" s="101" t="s">
        <v>77</v>
      </c>
      <c r="AG5" s="101" t="s">
        <v>77</v>
      </c>
      <c r="AH5" s="105">
        <v>6</v>
      </c>
      <c r="AI5" s="105">
        <v>8064</v>
      </c>
    </row>
    <row r="6" spans="1:35" x14ac:dyDescent="0.2">
      <c r="A6" s="106" t="s">
        <v>78</v>
      </c>
      <c r="B6" s="101" t="s">
        <v>79</v>
      </c>
      <c r="C6" s="101" t="s">
        <v>80</v>
      </c>
      <c r="D6" s="102">
        <v>482825</v>
      </c>
      <c r="E6" s="102">
        <v>43388</v>
      </c>
      <c r="F6" s="102">
        <v>526213</v>
      </c>
      <c r="G6" s="103">
        <v>-2.49374155735624E-2</v>
      </c>
      <c r="H6" s="102">
        <v>245797</v>
      </c>
      <c r="I6" s="102">
        <v>9082</v>
      </c>
      <c r="J6" s="102">
        <v>254879</v>
      </c>
      <c r="K6" s="103">
        <v>7.6765466312925607E-2</v>
      </c>
      <c r="L6" s="102">
        <v>27518</v>
      </c>
      <c r="M6" s="131">
        <v>-0.20026737190851199</v>
      </c>
      <c r="N6" s="102">
        <v>808610</v>
      </c>
      <c r="O6" s="103">
        <v>-2.6862755738861505E-3</v>
      </c>
      <c r="P6" s="102">
        <v>9566</v>
      </c>
      <c r="Q6" s="102">
        <v>818176</v>
      </c>
      <c r="R6" s="103">
        <v>-2.9369255629513504E-3</v>
      </c>
      <c r="S6" s="107">
        <v>2</v>
      </c>
      <c r="T6" s="101" t="s">
        <v>75</v>
      </c>
      <c r="U6" s="101" t="s">
        <v>75</v>
      </c>
      <c r="V6" s="105">
        <v>495845</v>
      </c>
      <c r="W6" s="105">
        <v>539671</v>
      </c>
      <c r="X6" s="105">
        <v>43826</v>
      </c>
      <c r="Y6" s="105">
        <v>230144</v>
      </c>
      <c r="Z6" s="105">
        <v>236708</v>
      </c>
      <c r="AA6" s="105">
        <v>6564</v>
      </c>
      <c r="AB6" s="105">
        <v>34409</v>
      </c>
      <c r="AC6" s="105">
        <v>9798</v>
      </c>
      <c r="AD6" s="105">
        <v>810788</v>
      </c>
      <c r="AE6" s="105">
        <v>820586</v>
      </c>
      <c r="AF6" s="101" t="s">
        <v>81</v>
      </c>
      <c r="AG6" s="101" t="s">
        <v>82</v>
      </c>
      <c r="AH6" s="105">
        <v>6</v>
      </c>
      <c r="AI6" s="105">
        <v>8064</v>
      </c>
    </row>
    <row r="7" spans="1:35" x14ac:dyDescent="0.2">
      <c r="A7" s="108"/>
      <c r="B7" s="101" t="s">
        <v>83</v>
      </c>
      <c r="C7" s="101" t="s">
        <v>84</v>
      </c>
      <c r="D7" s="102">
        <v>352413</v>
      </c>
      <c r="E7" s="102">
        <v>10114</v>
      </c>
      <c r="F7" s="102">
        <v>362527</v>
      </c>
      <c r="G7" s="103">
        <v>-5.4183516139829106E-3</v>
      </c>
      <c r="H7" s="102">
        <v>195869</v>
      </c>
      <c r="I7" s="102">
        <v>9988</v>
      </c>
      <c r="J7" s="102">
        <v>205857</v>
      </c>
      <c r="K7" s="103">
        <v>-0.14366474897355599</v>
      </c>
      <c r="L7" s="102">
        <v>32126</v>
      </c>
      <c r="M7" s="131">
        <v>-0.18156574019820101</v>
      </c>
      <c r="N7" s="102">
        <v>600510</v>
      </c>
      <c r="O7" s="103">
        <v>-6.7745300769388409E-2</v>
      </c>
      <c r="P7" s="102">
        <v>1417</v>
      </c>
      <c r="Q7" s="102">
        <v>601927</v>
      </c>
      <c r="R7" s="103">
        <v>-6.6857968480158306E-2</v>
      </c>
      <c r="S7" s="109">
        <v>0</v>
      </c>
      <c r="T7" s="101" t="s">
        <v>75</v>
      </c>
      <c r="U7" s="101" t="s">
        <v>75</v>
      </c>
      <c r="V7" s="105">
        <v>354892</v>
      </c>
      <c r="W7" s="105">
        <v>364502</v>
      </c>
      <c r="X7" s="105">
        <v>9610</v>
      </c>
      <c r="Y7" s="105">
        <v>231093</v>
      </c>
      <c r="Z7" s="105">
        <v>240393</v>
      </c>
      <c r="AA7" s="105">
        <v>9300</v>
      </c>
      <c r="AB7" s="105">
        <v>39253</v>
      </c>
      <c r="AC7" s="105">
        <v>906</v>
      </c>
      <c r="AD7" s="105">
        <v>644148</v>
      </c>
      <c r="AE7" s="105">
        <v>645054</v>
      </c>
      <c r="AF7" s="101" t="s">
        <v>85</v>
      </c>
      <c r="AG7" s="101" t="s">
        <v>82</v>
      </c>
      <c r="AH7" s="105">
        <v>6</v>
      </c>
      <c r="AI7" s="105">
        <v>8064</v>
      </c>
    </row>
    <row r="8" spans="1:35" x14ac:dyDescent="0.2">
      <c r="A8" s="110"/>
      <c r="B8" s="101" t="s">
        <v>86</v>
      </c>
      <c r="C8" s="101" t="s">
        <v>87</v>
      </c>
      <c r="D8" s="102">
        <v>464098</v>
      </c>
      <c r="E8" s="102">
        <v>74570</v>
      </c>
      <c r="F8" s="102">
        <v>538668</v>
      </c>
      <c r="G8" s="103">
        <v>6.3317225696418414E-2</v>
      </c>
      <c r="H8" s="102">
        <v>106730</v>
      </c>
      <c r="I8" s="102">
        <v>3100</v>
      </c>
      <c r="J8" s="102">
        <v>109830</v>
      </c>
      <c r="K8" s="103">
        <v>3.0551541651810003E-2</v>
      </c>
      <c r="L8" s="102">
        <v>0</v>
      </c>
      <c r="M8" s="131">
        <v>0</v>
      </c>
      <c r="N8" s="102">
        <v>648498</v>
      </c>
      <c r="O8" s="103">
        <v>5.7622242590097995E-2</v>
      </c>
      <c r="P8" s="102">
        <v>469</v>
      </c>
      <c r="Q8" s="102">
        <v>648967</v>
      </c>
      <c r="R8" s="103">
        <v>5.7945427454509299E-2</v>
      </c>
      <c r="S8" s="109">
        <v>0</v>
      </c>
      <c r="T8" s="101" t="s">
        <v>75</v>
      </c>
      <c r="U8" s="101" t="s">
        <v>75</v>
      </c>
      <c r="V8" s="105">
        <v>441126</v>
      </c>
      <c r="W8" s="105">
        <v>506592</v>
      </c>
      <c r="X8" s="105">
        <v>65466</v>
      </c>
      <c r="Y8" s="105">
        <v>103496</v>
      </c>
      <c r="Z8" s="105">
        <v>106574</v>
      </c>
      <c r="AA8" s="105">
        <v>3078</v>
      </c>
      <c r="AB8" s="105">
        <v>0</v>
      </c>
      <c r="AC8" s="105">
        <v>256</v>
      </c>
      <c r="AD8" s="105">
        <v>613166</v>
      </c>
      <c r="AE8" s="105">
        <v>613422</v>
      </c>
      <c r="AF8" s="101" t="s">
        <v>88</v>
      </c>
      <c r="AG8" s="101" t="s">
        <v>82</v>
      </c>
      <c r="AH8" s="105">
        <v>6</v>
      </c>
      <c r="AI8" s="105">
        <v>8064</v>
      </c>
    </row>
    <row r="9" spans="1:35" x14ac:dyDescent="0.2">
      <c r="A9" s="111" t="s">
        <v>89</v>
      </c>
      <c r="B9" s="111">
        <v>0</v>
      </c>
      <c r="C9" s="111">
        <v>0</v>
      </c>
      <c r="D9" s="112">
        <v>1299336</v>
      </c>
      <c r="E9" s="112">
        <v>128072</v>
      </c>
      <c r="F9" s="112">
        <v>1427408</v>
      </c>
      <c r="G9" s="113">
        <v>1.1797145520338302E-2</v>
      </c>
      <c r="H9" s="112">
        <v>548396</v>
      </c>
      <c r="I9" s="112">
        <v>22170</v>
      </c>
      <c r="J9" s="112">
        <v>570566</v>
      </c>
      <c r="K9" s="113">
        <v>-2.2459416627403899E-2</v>
      </c>
      <c r="L9" s="112">
        <v>59644</v>
      </c>
      <c r="M9" s="132">
        <v>-0.19030164806820302</v>
      </c>
      <c r="N9" s="112">
        <v>2057618</v>
      </c>
      <c r="O9" s="113">
        <v>-5.0693824579251898E-3</v>
      </c>
      <c r="P9" s="112">
        <v>11452</v>
      </c>
      <c r="Q9" s="112">
        <v>2069070</v>
      </c>
      <c r="R9" s="113">
        <v>-4.8060134810794502E-3</v>
      </c>
      <c r="S9" s="114">
        <v>0</v>
      </c>
      <c r="T9" s="115">
        <v>0</v>
      </c>
      <c r="U9" s="115">
        <v>0</v>
      </c>
      <c r="V9" s="116">
        <v>1291863</v>
      </c>
      <c r="W9" s="116">
        <v>1410765</v>
      </c>
      <c r="X9" s="116">
        <v>118902</v>
      </c>
      <c r="Y9" s="116">
        <v>564733</v>
      </c>
      <c r="Z9" s="116">
        <v>583675</v>
      </c>
      <c r="AA9" s="116">
        <v>18942</v>
      </c>
      <c r="AB9" s="116">
        <v>73662</v>
      </c>
      <c r="AC9" s="116">
        <v>10960</v>
      </c>
      <c r="AD9" s="116">
        <v>2068102</v>
      </c>
      <c r="AE9" s="116">
        <v>2079062</v>
      </c>
      <c r="AF9" s="115">
        <v>0</v>
      </c>
      <c r="AG9" s="115">
        <v>0</v>
      </c>
      <c r="AH9" s="116">
        <v>18</v>
      </c>
      <c r="AI9" s="116">
        <v>24192</v>
      </c>
    </row>
    <row r="10" spans="1:35" x14ac:dyDescent="0.2">
      <c r="A10" s="106" t="s">
        <v>90</v>
      </c>
      <c r="B10" s="101" t="s">
        <v>91</v>
      </c>
      <c r="C10" s="101" t="s">
        <v>92</v>
      </c>
      <c r="D10" s="102">
        <v>162292</v>
      </c>
      <c r="E10" s="102">
        <v>64826</v>
      </c>
      <c r="F10" s="102">
        <v>227118</v>
      </c>
      <c r="G10" s="103">
        <v>8.9247946131821604E-2</v>
      </c>
      <c r="H10" s="102">
        <v>7078</v>
      </c>
      <c r="I10" s="102">
        <v>10</v>
      </c>
      <c r="J10" s="102">
        <v>7088</v>
      </c>
      <c r="K10" s="103">
        <v>0.12525797745673897</v>
      </c>
      <c r="L10" s="102">
        <v>0</v>
      </c>
      <c r="M10" s="131">
        <v>0</v>
      </c>
      <c r="N10" s="102">
        <v>234206</v>
      </c>
      <c r="O10" s="103">
        <v>9.0303899296115597E-2</v>
      </c>
      <c r="P10" s="102">
        <v>22251</v>
      </c>
      <c r="Q10" s="102">
        <v>256457</v>
      </c>
      <c r="R10" s="103">
        <v>0.10106131771696501</v>
      </c>
      <c r="S10" s="107">
        <v>3</v>
      </c>
      <c r="T10" s="101" t="s">
        <v>75</v>
      </c>
      <c r="U10" s="101" t="s">
        <v>75</v>
      </c>
      <c r="V10" s="105">
        <v>151237</v>
      </c>
      <c r="W10" s="105">
        <v>208509</v>
      </c>
      <c r="X10" s="105">
        <v>57272</v>
      </c>
      <c r="Y10" s="105">
        <v>6299</v>
      </c>
      <c r="Z10" s="105">
        <v>6299</v>
      </c>
      <c r="AA10" s="105">
        <v>0</v>
      </c>
      <c r="AB10" s="105">
        <v>0</v>
      </c>
      <c r="AC10" s="105">
        <v>18110</v>
      </c>
      <c r="AD10" s="105">
        <v>214808</v>
      </c>
      <c r="AE10" s="105">
        <v>232918</v>
      </c>
      <c r="AF10" s="101" t="s">
        <v>93</v>
      </c>
      <c r="AG10" s="101" t="s">
        <v>94</v>
      </c>
      <c r="AH10" s="105">
        <v>6</v>
      </c>
      <c r="AI10" s="105">
        <v>8064</v>
      </c>
    </row>
    <row r="11" spans="1:35" x14ac:dyDescent="0.2">
      <c r="A11" s="108"/>
      <c r="B11" s="101" t="s">
        <v>95</v>
      </c>
      <c r="C11" s="101" t="s">
        <v>96</v>
      </c>
      <c r="D11" s="102">
        <v>105700</v>
      </c>
      <c r="E11" s="102">
        <v>582</v>
      </c>
      <c r="F11" s="102">
        <v>106282</v>
      </c>
      <c r="G11" s="103">
        <v>3.1524899007060098E-3</v>
      </c>
      <c r="H11" s="102">
        <v>41691</v>
      </c>
      <c r="I11" s="102">
        <v>122</v>
      </c>
      <c r="J11" s="102">
        <v>41813</v>
      </c>
      <c r="K11" s="103">
        <v>-6.0128573997482497E-2</v>
      </c>
      <c r="L11" s="102">
        <v>0</v>
      </c>
      <c r="M11" s="131">
        <v>0</v>
      </c>
      <c r="N11" s="102">
        <v>148095</v>
      </c>
      <c r="O11" s="103">
        <v>-1.5561434762955701E-2</v>
      </c>
      <c r="P11" s="102">
        <v>686</v>
      </c>
      <c r="Q11" s="102">
        <v>148781</v>
      </c>
      <c r="R11" s="103">
        <v>-1.10013560583903E-2</v>
      </c>
      <c r="S11" s="109">
        <v>0</v>
      </c>
      <c r="T11" s="101" t="s">
        <v>75</v>
      </c>
      <c r="U11" s="101" t="s">
        <v>75</v>
      </c>
      <c r="V11" s="105">
        <v>105504</v>
      </c>
      <c r="W11" s="105">
        <v>105948</v>
      </c>
      <c r="X11" s="105">
        <v>444</v>
      </c>
      <c r="Y11" s="105">
        <v>44420</v>
      </c>
      <c r="Z11" s="105">
        <v>44488</v>
      </c>
      <c r="AA11" s="105">
        <v>68</v>
      </c>
      <c r="AB11" s="105">
        <v>0</v>
      </c>
      <c r="AC11" s="105">
        <v>0</v>
      </c>
      <c r="AD11" s="105">
        <v>150436</v>
      </c>
      <c r="AE11" s="105">
        <v>150436</v>
      </c>
      <c r="AF11" s="101" t="s">
        <v>97</v>
      </c>
      <c r="AG11" s="101" t="s">
        <v>94</v>
      </c>
      <c r="AH11" s="105">
        <v>6</v>
      </c>
      <c r="AI11" s="105">
        <v>8064</v>
      </c>
    </row>
    <row r="12" spans="1:35" x14ac:dyDescent="0.2">
      <c r="A12" s="108"/>
      <c r="B12" s="101" t="s">
        <v>98</v>
      </c>
      <c r="C12" s="101" t="s">
        <v>99</v>
      </c>
      <c r="D12" s="102">
        <v>248976</v>
      </c>
      <c r="E12" s="102">
        <v>64736</v>
      </c>
      <c r="F12" s="102">
        <v>313712</v>
      </c>
      <c r="G12" s="103">
        <v>0.14259906759906799</v>
      </c>
      <c r="H12" s="102">
        <v>16898</v>
      </c>
      <c r="I12" s="102">
        <v>358</v>
      </c>
      <c r="J12" s="102">
        <v>17256</v>
      </c>
      <c r="K12" s="103">
        <v>-8.6016949152542391E-2</v>
      </c>
      <c r="L12" s="102">
        <v>0</v>
      </c>
      <c r="M12" s="131">
        <v>0</v>
      </c>
      <c r="N12" s="102">
        <v>330968</v>
      </c>
      <c r="O12" s="103">
        <v>0.12788985823336999</v>
      </c>
      <c r="P12" s="102">
        <v>15900</v>
      </c>
      <c r="Q12" s="102">
        <v>346868</v>
      </c>
      <c r="R12" s="103">
        <v>0.11138950923252901</v>
      </c>
      <c r="S12" s="109">
        <v>0</v>
      </c>
      <c r="T12" s="101" t="s">
        <v>75</v>
      </c>
      <c r="U12" s="101" t="s">
        <v>75</v>
      </c>
      <c r="V12" s="105">
        <v>222292</v>
      </c>
      <c r="W12" s="105">
        <v>274560</v>
      </c>
      <c r="X12" s="105">
        <v>52268</v>
      </c>
      <c r="Y12" s="105">
        <v>18744</v>
      </c>
      <c r="Z12" s="105">
        <v>18880</v>
      </c>
      <c r="AA12" s="105">
        <v>136</v>
      </c>
      <c r="AB12" s="105">
        <v>0</v>
      </c>
      <c r="AC12" s="105">
        <v>18663</v>
      </c>
      <c r="AD12" s="105">
        <v>293440</v>
      </c>
      <c r="AE12" s="105">
        <v>312103</v>
      </c>
      <c r="AF12" s="101" t="s">
        <v>100</v>
      </c>
      <c r="AG12" s="101" t="s">
        <v>94</v>
      </c>
      <c r="AH12" s="105">
        <v>6</v>
      </c>
      <c r="AI12" s="105">
        <v>8064</v>
      </c>
    </row>
    <row r="13" spans="1:35" x14ac:dyDescent="0.2">
      <c r="A13" s="110"/>
      <c r="B13" s="101" t="s">
        <v>101</v>
      </c>
      <c r="C13" s="101" t="s">
        <v>102</v>
      </c>
      <c r="D13" s="102">
        <v>115801</v>
      </c>
      <c r="E13" s="102">
        <v>964</v>
      </c>
      <c r="F13" s="102">
        <v>116765</v>
      </c>
      <c r="G13" s="103">
        <v>6.3695079846592506E-2</v>
      </c>
      <c r="H13" s="102">
        <v>30619</v>
      </c>
      <c r="I13" s="102">
        <v>2</v>
      </c>
      <c r="J13" s="102">
        <v>30621</v>
      </c>
      <c r="K13" s="103">
        <v>-0.27018137617084204</v>
      </c>
      <c r="L13" s="102">
        <v>0</v>
      </c>
      <c r="M13" s="131">
        <v>0</v>
      </c>
      <c r="N13" s="102">
        <v>147386</v>
      </c>
      <c r="O13" s="103">
        <v>-2.86298029394319E-2</v>
      </c>
      <c r="P13" s="102">
        <v>879</v>
      </c>
      <c r="Q13" s="102">
        <v>148265</v>
      </c>
      <c r="R13" s="103">
        <v>-3.1675537994318E-2</v>
      </c>
      <c r="S13" s="109">
        <v>0</v>
      </c>
      <c r="T13" s="101" t="s">
        <v>75</v>
      </c>
      <c r="U13" s="101" t="s">
        <v>75</v>
      </c>
      <c r="V13" s="105">
        <v>109255</v>
      </c>
      <c r="W13" s="105">
        <v>109773</v>
      </c>
      <c r="X13" s="105">
        <v>518</v>
      </c>
      <c r="Y13" s="105">
        <v>41939</v>
      </c>
      <c r="Z13" s="105">
        <v>41957</v>
      </c>
      <c r="AA13" s="105">
        <v>18</v>
      </c>
      <c r="AB13" s="105">
        <v>0</v>
      </c>
      <c r="AC13" s="105">
        <v>1385</v>
      </c>
      <c r="AD13" s="105">
        <v>151730</v>
      </c>
      <c r="AE13" s="105">
        <v>153115</v>
      </c>
      <c r="AF13" s="101" t="s">
        <v>103</v>
      </c>
      <c r="AG13" s="101" t="s">
        <v>94</v>
      </c>
      <c r="AH13" s="105">
        <v>6</v>
      </c>
      <c r="AI13" s="105">
        <v>8064</v>
      </c>
    </row>
    <row r="14" spans="1:35" x14ac:dyDescent="0.2">
      <c r="A14" s="111" t="s">
        <v>89</v>
      </c>
      <c r="B14" s="111">
        <v>0</v>
      </c>
      <c r="C14" s="111">
        <v>0</v>
      </c>
      <c r="D14" s="112">
        <v>632769</v>
      </c>
      <c r="E14" s="112">
        <v>131108</v>
      </c>
      <c r="F14" s="112">
        <v>763877</v>
      </c>
      <c r="G14" s="113">
        <v>9.3142431918029692E-2</v>
      </c>
      <c r="H14" s="112">
        <v>96286</v>
      </c>
      <c r="I14" s="112">
        <v>492</v>
      </c>
      <c r="J14" s="112">
        <v>96778</v>
      </c>
      <c r="K14" s="113">
        <v>-0.13300007166917499</v>
      </c>
      <c r="L14" s="112">
        <v>0</v>
      </c>
      <c r="M14" s="132">
        <v>0</v>
      </c>
      <c r="N14" s="112">
        <v>860655</v>
      </c>
      <c r="O14" s="113">
        <v>6.1994239981046702E-2</v>
      </c>
      <c r="P14" s="112">
        <v>39716</v>
      </c>
      <c r="Q14" s="112">
        <v>900371</v>
      </c>
      <c r="R14" s="113">
        <v>6.1042551486497301E-2</v>
      </c>
      <c r="S14" s="114">
        <v>0</v>
      </c>
      <c r="T14" s="115">
        <v>0</v>
      </c>
      <c r="U14" s="115">
        <v>0</v>
      </c>
      <c r="V14" s="116">
        <v>588288</v>
      </c>
      <c r="W14" s="116">
        <v>698790</v>
      </c>
      <c r="X14" s="116">
        <v>110502</v>
      </c>
      <c r="Y14" s="116">
        <v>111402</v>
      </c>
      <c r="Z14" s="116">
        <v>111624</v>
      </c>
      <c r="AA14" s="116">
        <v>222</v>
      </c>
      <c r="AB14" s="116">
        <v>0</v>
      </c>
      <c r="AC14" s="116">
        <v>38158</v>
      </c>
      <c r="AD14" s="116">
        <v>810414</v>
      </c>
      <c r="AE14" s="116">
        <v>848572</v>
      </c>
      <c r="AF14" s="115">
        <v>0</v>
      </c>
      <c r="AG14" s="115">
        <v>0</v>
      </c>
      <c r="AH14" s="116">
        <v>24</v>
      </c>
      <c r="AI14" s="116">
        <v>32256</v>
      </c>
    </row>
    <row r="15" spans="1:35" x14ac:dyDescent="0.2">
      <c r="A15" s="106" t="s">
        <v>104</v>
      </c>
      <c r="B15" s="101" t="s">
        <v>105</v>
      </c>
      <c r="C15" s="101" t="s">
        <v>106</v>
      </c>
      <c r="D15" s="102">
        <v>47129</v>
      </c>
      <c r="E15" s="102">
        <v>3188</v>
      </c>
      <c r="F15" s="102">
        <v>50317</v>
      </c>
      <c r="G15" s="103">
        <v>0.11693933272658701</v>
      </c>
      <c r="H15" s="102">
        <v>27</v>
      </c>
      <c r="I15" s="102">
        <v>0</v>
      </c>
      <c r="J15" s="102">
        <v>27</v>
      </c>
      <c r="K15" s="103">
        <v>12.5</v>
      </c>
      <c r="L15" s="102">
        <v>0</v>
      </c>
      <c r="M15" s="131">
        <v>0</v>
      </c>
      <c r="N15" s="102">
        <v>50344</v>
      </c>
      <c r="O15" s="103">
        <v>0.117489067945218</v>
      </c>
      <c r="P15" s="102">
        <v>1556</v>
      </c>
      <c r="Q15" s="102">
        <v>51900</v>
      </c>
      <c r="R15" s="103">
        <v>0.120756672713138</v>
      </c>
      <c r="S15" s="107">
        <v>4</v>
      </c>
      <c r="T15" s="101" t="s">
        <v>75</v>
      </c>
      <c r="U15" s="101" t="s">
        <v>75</v>
      </c>
      <c r="V15" s="105">
        <v>42561</v>
      </c>
      <c r="W15" s="105">
        <v>45049</v>
      </c>
      <c r="X15" s="105">
        <v>2488</v>
      </c>
      <c r="Y15" s="105">
        <v>2</v>
      </c>
      <c r="Z15" s="105">
        <v>2</v>
      </c>
      <c r="AA15" s="105">
        <v>0</v>
      </c>
      <c r="AB15" s="105">
        <v>0</v>
      </c>
      <c r="AC15" s="105">
        <v>1257</v>
      </c>
      <c r="AD15" s="105">
        <v>45051</v>
      </c>
      <c r="AE15" s="105">
        <v>46308</v>
      </c>
      <c r="AF15" s="101" t="s">
        <v>107</v>
      </c>
      <c r="AG15" s="101" t="s">
        <v>108</v>
      </c>
      <c r="AH15" s="105">
        <v>6</v>
      </c>
      <c r="AI15" s="105">
        <v>8064</v>
      </c>
    </row>
    <row r="16" spans="1:35" x14ac:dyDescent="0.2">
      <c r="A16" s="108"/>
      <c r="B16" s="101" t="s">
        <v>109</v>
      </c>
      <c r="C16" s="101" t="s">
        <v>110</v>
      </c>
      <c r="D16" s="102">
        <v>37034</v>
      </c>
      <c r="E16" s="102">
        <v>0</v>
      </c>
      <c r="F16" s="102">
        <v>37034</v>
      </c>
      <c r="G16" s="103">
        <v>0.106351197944673</v>
      </c>
      <c r="H16" s="102">
        <v>0</v>
      </c>
      <c r="I16" s="102">
        <v>0</v>
      </c>
      <c r="J16" s="102">
        <v>0</v>
      </c>
      <c r="K16" s="103">
        <v>0</v>
      </c>
      <c r="L16" s="102">
        <v>0</v>
      </c>
      <c r="M16" s="131">
        <v>0</v>
      </c>
      <c r="N16" s="102">
        <v>37034</v>
      </c>
      <c r="O16" s="103">
        <v>0.106351197944673</v>
      </c>
      <c r="P16" s="102">
        <v>0</v>
      </c>
      <c r="Q16" s="102">
        <v>37034</v>
      </c>
      <c r="R16" s="103">
        <v>0.10292453392102001</v>
      </c>
      <c r="S16" s="109">
        <v>0</v>
      </c>
      <c r="T16" s="101" t="s">
        <v>75</v>
      </c>
      <c r="U16" s="101" t="s">
        <v>75</v>
      </c>
      <c r="V16" s="105">
        <v>33468</v>
      </c>
      <c r="W16" s="105">
        <v>33474</v>
      </c>
      <c r="X16" s="105">
        <v>6</v>
      </c>
      <c r="Y16" s="105">
        <v>0</v>
      </c>
      <c r="Z16" s="105">
        <v>0</v>
      </c>
      <c r="AA16" s="105">
        <v>0</v>
      </c>
      <c r="AB16" s="105">
        <v>0</v>
      </c>
      <c r="AC16" s="105">
        <v>104</v>
      </c>
      <c r="AD16" s="105">
        <v>33474</v>
      </c>
      <c r="AE16" s="105">
        <v>33578</v>
      </c>
      <c r="AF16" s="101" t="s">
        <v>111</v>
      </c>
      <c r="AG16" s="101" t="s">
        <v>108</v>
      </c>
      <c r="AH16" s="105">
        <v>6</v>
      </c>
      <c r="AI16" s="105">
        <v>8064</v>
      </c>
    </row>
    <row r="17" spans="1:35" x14ac:dyDescent="0.2">
      <c r="A17" s="108"/>
      <c r="B17" s="101" t="s">
        <v>112</v>
      </c>
      <c r="C17" s="101" t="s">
        <v>113</v>
      </c>
      <c r="D17" s="102">
        <v>86009</v>
      </c>
      <c r="E17" s="102">
        <v>914</v>
      </c>
      <c r="F17" s="102">
        <v>86923</v>
      </c>
      <c r="G17" s="103">
        <v>9.3164811670753897E-2</v>
      </c>
      <c r="H17" s="102">
        <v>6634</v>
      </c>
      <c r="I17" s="102">
        <v>0</v>
      </c>
      <c r="J17" s="102">
        <v>6634</v>
      </c>
      <c r="K17" s="103">
        <v>-3.2944606413994194E-2</v>
      </c>
      <c r="L17" s="102">
        <v>0</v>
      </c>
      <c r="M17" s="131">
        <v>0</v>
      </c>
      <c r="N17" s="102">
        <v>93557</v>
      </c>
      <c r="O17" s="103">
        <v>8.31490593342981E-2</v>
      </c>
      <c r="P17" s="102">
        <v>2740</v>
      </c>
      <c r="Q17" s="102">
        <v>96297</v>
      </c>
      <c r="R17" s="103">
        <v>9.2112276722427E-2</v>
      </c>
      <c r="S17" s="109">
        <v>0</v>
      </c>
      <c r="T17" s="101" t="s">
        <v>75</v>
      </c>
      <c r="U17" s="101" t="s">
        <v>75</v>
      </c>
      <c r="V17" s="105">
        <v>79113</v>
      </c>
      <c r="W17" s="105">
        <v>79515</v>
      </c>
      <c r="X17" s="105">
        <v>402</v>
      </c>
      <c r="Y17" s="105">
        <v>6860</v>
      </c>
      <c r="Z17" s="105">
        <v>6860</v>
      </c>
      <c r="AA17" s="105">
        <v>0</v>
      </c>
      <c r="AB17" s="105">
        <v>0</v>
      </c>
      <c r="AC17" s="105">
        <v>1800</v>
      </c>
      <c r="AD17" s="105">
        <v>86375</v>
      </c>
      <c r="AE17" s="105">
        <v>88175</v>
      </c>
      <c r="AF17" s="101" t="s">
        <v>114</v>
      </c>
      <c r="AG17" s="101" t="s">
        <v>108</v>
      </c>
      <c r="AH17" s="105">
        <v>6</v>
      </c>
      <c r="AI17" s="105">
        <v>8064</v>
      </c>
    </row>
    <row r="18" spans="1:35" x14ac:dyDescent="0.2">
      <c r="A18" s="108"/>
      <c r="B18" s="101" t="s">
        <v>115</v>
      </c>
      <c r="C18" s="101" t="s">
        <v>116</v>
      </c>
      <c r="D18" s="102">
        <v>71256</v>
      </c>
      <c r="E18" s="102">
        <v>106</v>
      </c>
      <c r="F18" s="102">
        <v>71362</v>
      </c>
      <c r="G18" s="103">
        <v>3.3243564127066895E-2</v>
      </c>
      <c r="H18" s="102">
        <v>18025</v>
      </c>
      <c r="I18" s="102">
        <v>6</v>
      </c>
      <c r="J18" s="102">
        <v>18031</v>
      </c>
      <c r="K18" s="103">
        <v>-0.212379329926178</v>
      </c>
      <c r="L18" s="102">
        <v>0</v>
      </c>
      <c r="M18" s="131">
        <v>0</v>
      </c>
      <c r="N18" s="102">
        <v>89393</v>
      </c>
      <c r="O18" s="103">
        <v>-2.7903739710088204E-2</v>
      </c>
      <c r="P18" s="102">
        <v>158</v>
      </c>
      <c r="Q18" s="102">
        <v>89551</v>
      </c>
      <c r="R18" s="103">
        <v>-2.7454685650365403E-2</v>
      </c>
      <c r="S18" s="109">
        <v>0</v>
      </c>
      <c r="T18" s="101" t="s">
        <v>75</v>
      </c>
      <c r="U18" s="101" t="s">
        <v>75</v>
      </c>
      <c r="V18" s="105">
        <v>69004</v>
      </c>
      <c r="W18" s="105">
        <v>69066</v>
      </c>
      <c r="X18" s="105">
        <v>62</v>
      </c>
      <c r="Y18" s="105">
        <v>22851</v>
      </c>
      <c r="Z18" s="105">
        <v>22893</v>
      </c>
      <c r="AA18" s="105">
        <v>42</v>
      </c>
      <c r="AB18" s="105">
        <v>0</v>
      </c>
      <c r="AC18" s="105">
        <v>120</v>
      </c>
      <c r="AD18" s="105">
        <v>91959</v>
      </c>
      <c r="AE18" s="105">
        <v>92079</v>
      </c>
      <c r="AF18" s="101" t="s">
        <v>117</v>
      </c>
      <c r="AG18" s="101" t="s">
        <v>108</v>
      </c>
      <c r="AH18" s="105">
        <v>6</v>
      </c>
      <c r="AI18" s="105">
        <v>8064</v>
      </c>
    </row>
    <row r="19" spans="1:35" x14ac:dyDescent="0.2">
      <c r="A19" s="108"/>
      <c r="B19" s="101" t="s">
        <v>118</v>
      </c>
      <c r="C19" s="101" t="s">
        <v>119</v>
      </c>
      <c r="D19" s="102">
        <v>35609</v>
      </c>
      <c r="E19" s="102">
        <v>6756</v>
      </c>
      <c r="F19" s="102">
        <v>42365</v>
      </c>
      <c r="G19" s="103">
        <v>6.3939325447650602E-2</v>
      </c>
      <c r="H19" s="102">
        <v>11</v>
      </c>
      <c r="I19" s="102">
        <v>0</v>
      </c>
      <c r="J19" s="102">
        <v>11</v>
      </c>
      <c r="K19" s="103">
        <v>0.57142857142857095</v>
      </c>
      <c r="L19" s="102">
        <v>104</v>
      </c>
      <c r="M19" s="131">
        <v>0</v>
      </c>
      <c r="N19" s="102">
        <v>42480</v>
      </c>
      <c r="O19" s="103">
        <v>6.6639883493195398E-2</v>
      </c>
      <c r="P19" s="102">
        <v>820</v>
      </c>
      <c r="Q19" s="102">
        <v>43300</v>
      </c>
      <c r="R19" s="103">
        <v>6.3803650836547696E-2</v>
      </c>
      <c r="S19" s="109">
        <v>0</v>
      </c>
      <c r="T19" s="101" t="s">
        <v>75</v>
      </c>
      <c r="U19" s="101" t="s">
        <v>75</v>
      </c>
      <c r="V19" s="105">
        <v>33957</v>
      </c>
      <c r="W19" s="105">
        <v>39819</v>
      </c>
      <c r="X19" s="105">
        <v>5862</v>
      </c>
      <c r="Y19" s="105">
        <v>7</v>
      </c>
      <c r="Z19" s="105">
        <v>7</v>
      </c>
      <c r="AA19" s="105">
        <v>0</v>
      </c>
      <c r="AB19" s="105">
        <v>0</v>
      </c>
      <c r="AC19" s="105">
        <v>877</v>
      </c>
      <c r="AD19" s="105">
        <v>39826</v>
      </c>
      <c r="AE19" s="105">
        <v>40703</v>
      </c>
      <c r="AF19" s="101" t="s">
        <v>120</v>
      </c>
      <c r="AG19" s="101" t="s">
        <v>108</v>
      </c>
      <c r="AH19" s="105">
        <v>6</v>
      </c>
      <c r="AI19" s="105">
        <v>8064</v>
      </c>
    </row>
    <row r="20" spans="1:35" x14ac:dyDescent="0.2">
      <c r="A20" s="108"/>
      <c r="B20" s="101" t="s">
        <v>121</v>
      </c>
      <c r="C20" s="101" t="s">
        <v>122</v>
      </c>
      <c r="D20" s="102">
        <v>37216</v>
      </c>
      <c r="E20" s="102">
        <v>372</v>
      </c>
      <c r="F20" s="102">
        <v>37588</v>
      </c>
      <c r="G20" s="103">
        <v>-9.6984984984984993E-2</v>
      </c>
      <c r="H20" s="102">
        <v>2</v>
      </c>
      <c r="I20" s="102">
        <v>0</v>
      </c>
      <c r="J20" s="102">
        <v>2</v>
      </c>
      <c r="K20" s="103">
        <v>-0.9863945578231289</v>
      </c>
      <c r="L20" s="102">
        <v>7582</v>
      </c>
      <c r="M20" s="131">
        <v>-0.34000696378830103</v>
      </c>
      <c r="N20" s="102">
        <v>45172</v>
      </c>
      <c r="O20" s="103">
        <v>-0.151858805858055</v>
      </c>
      <c r="P20" s="102">
        <v>812</v>
      </c>
      <c r="Q20" s="102">
        <v>45984</v>
      </c>
      <c r="R20" s="103">
        <v>-0.14548529165815</v>
      </c>
      <c r="S20" s="109">
        <v>0</v>
      </c>
      <c r="T20" s="101" t="s">
        <v>75</v>
      </c>
      <c r="U20" s="101" t="s">
        <v>75</v>
      </c>
      <c r="V20" s="105">
        <v>41297</v>
      </c>
      <c r="W20" s="105">
        <v>41625</v>
      </c>
      <c r="X20" s="105">
        <v>328</v>
      </c>
      <c r="Y20" s="105">
        <v>147</v>
      </c>
      <c r="Z20" s="105">
        <v>147</v>
      </c>
      <c r="AA20" s="105">
        <v>0</v>
      </c>
      <c r="AB20" s="105">
        <v>11488</v>
      </c>
      <c r="AC20" s="105">
        <v>553</v>
      </c>
      <c r="AD20" s="105">
        <v>53260</v>
      </c>
      <c r="AE20" s="105">
        <v>53813</v>
      </c>
      <c r="AF20" s="101" t="s">
        <v>123</v>
      </c>
      <c r="AG20" s="101" t="s">
        <v>108</v>
      </c>
      <c r="AH20" s="105">
        <v>6</v>
      </c>
      <c r="AI20" s="105">
        <v>8064</v>
      </c>
    </row>
    <row r="21" spans="1:35" x14ac:dyDescent="0.2">
      <c r="A21" s="108"/>
      <c r="B21" s="101" t="s">
        <v>124</v>
      </c>
      <c r="C21" s="101" t="s">
        <v>125</v>
      </c>
      <c r="D21" s="102">
        <v>7810</v>
      </c>
      <c r="E21" s="102">
        <v>2</v>
      </c>
      <c r="F21" s="102">
        <v>7812</v>
      </c>
      <c r="G21" s="103">
        <v>7.3224344003297193E-2</v>
      </c>
      <c r="H21" s="102">
        <v>0</v>
      </c>
      <c r="I21" s="102">
        <v>0</v>
      </c>
      <c r="J21" s="102">
        <v>0</v>
      </c>
      <c r="K21" s="103">
        <v>0</v>
      </c>
      <c r="L21" s="102">
        <v>35</v>
      </c>
      <c r="M21" s="131">
        <v>0</v>
      </c>
      <c r="N21" s="102">
        <v>7847</v>
      </c>
      <c r="O21" s="103">
        <v>7.8032696799010898E-2</v>
      </c>
      <c r="P21" s="102">
        <v>635</v>
      </c>
      <c r="Q21" s="102">
        <v>8482</v>
      </c>
      <c r="R21" s="103">
        <v>7.5849822425164901E-2</v>
      </c>
      <c r="S21" s="109">
        <v>0</v>
      </c>
      <c r="T21" s="101" t="s">
        <v>75</v>
      </c>
      <c r="U21" s="101" t="s">
        <v>75</v>
      </c>
      <c r="V21" s="105">
        <v>7275</v>
      </c>
      <c r="W21" s="105">
        <v>7279</v>
      </c>
      <c r="X21" s="105">
        <v>4</v>
      </c>
      <c r="Y21" s="105">
        <v>0</v>
      </c>
      <c r="Z21" s="105">
        <v>0</v>
      </c>
      <c r="AA21" s="105">
        <v>0</v>
      </c>
      <c r="AB21" s="105">
        <v>0</v>
      </c>
      <c r="AC21" s="105">
        <v>605</v>
      </c>
      <c r="AD21" s="105">
        <v>7279</v>
      </c>
      <c r="AE21" s="105">
        <v>7884</v>
      </c>
      <c r="AF21" s="101" t="s">
        <v>126</v>
      </c>
      <c r="AG21" s="101" t="s">
        <v>108</v>
      </c>
      <c r="AH21" s="105">
        <v>6</v>
      </c>
      <c r="AI21" s="105">
        <v>8064</v>
      </c>
    </row>
    <row r="22" spans="1:35" x14ac:dyDescent="0.2">
      <c r="A22" s="108"/>
      <c r="B22" s="101" t="s">
        <v>127</v>
      </c>
      <c r="C22" s="101" t="s">
        <v>128</v>
      </c>
      <c r="D22" s="102">
        <v>66653</v>
      </c>
      <c r="E22" s="102">
        <v>236</v>
      </c>
      <c r="F22" s="102">
        <v>66889</v>
      </c>
      <c r="G22" s="103">
        <v>4.5581729792256102E-2</v>
      </c>
      <c r="H22" s="102">
        <v>7153</v>
      </c>
      <c r="I22" s="102">
        <v>0</v>
      </c>
      <c r="J22" s="102">
        <v>7153</v>
      </c>
      <c r="K22" s="103">
        <v>1.28020401657635</v>
      </c>
      <c r="L22" s="102">
        <v>0</v>
      </c>
      <c r="M22" s="131">
        <v>0</v>
      </c>
      <c r="N22" s="102">
        <v>74042</v>
      </c>
      <c r="O22" s="103">
        <v>0.103293100879154</v>
      </c>
      <c r="P22" s="102">
        <v>698</v>
      </c>
      <c r="Q22" s="102">
        <v>74740</v>
      </c>
      <c r="R22" s="103">
        <v>0.104608199580267</v>
      </c>
      <c r="S22" s="109">
        <v>0</v>
      </c>
      <c r="T22" s="101" t="s">
        <v>75</v>
      </c>
      <c r="U22" s="101" t="s">
        <v>75</v>
      </c>
      <c r="V22" s="105">
        <v>63765</v>
      </c>
      <c r="W22" s="105">
        <v>63973</v>
      </c>
      <c r="X22" s="105">
        <v>208</v>
      </c>
      <c r="Y22" s="105">
        <v>3137</v>
      </c>
      <c r="Z22" s="105">
        <v>3137</v>
      </c>
      <c r="AA22" s="105">
        <v>0</v>
      </c>
      <c r="AB22" s="105">
        <v>0</v>
      </c>
      <c r="AC22" s="105">
        <v>552</v>
      </c>
      <c r="AD22" s="105">
        <v>67110</v>
      </c>
      <c r="AE22" s="105">
        <v>67662</v>
      </c>
      <c r="AF22" s="101" t="s">
        <v>129</v>
      </c>
      <c r="AG22" s="101" t="s">
        <v>108</v>
      </c>
      <c r="AH22" s="105">
        <v>6</v>
      </c>
      <c r="AI22" s="105">
        <v>8064</v>
      </c>
    </row>
    <row r="23" spans="1:35" x14ac:dyDescent="0.2">
      <c r="A23" s="110"/>
      <c r="B23" s="101" t="s">
        <v>130</v>
      </c>
      <c r="C23" s="101" t="s">
        <v>131</v>
      </c>
      <c r="D23" s="102">
        <v>19416</v>
      </c>
      <c r="E23" s="102">
        <v>26</v>
      </c>
      <c r="F23" s="102">
        <v>19442</v>
      </c>
      <c r="G23" s="103">
        <v>7.6046048262120886E-2</v>
      </c>
      <c r="H23" s="102">
        <v>59</v>
      </c>
      <c r="I23" s="102">
        <v>0</v>
      </c>
      <c r="J23" s="102">
        <v>59</v>
      </c>
      <c r="K23" s="103">
        <v>-0.91571428571428604</v>
      </c>
      <c r="L23" s="102">
        <v>0</v>
      </c>
      <c r="M23" s="131">
        <v>0</v>
      </c>
      <c r="N23" s="102">
        <v>19501</v>
      </c>
      <c r="O23" s="103">
        <v>3.9055839727195202E-2</v>
      </c>
      <c r="P23" s="102">
        <v>0</v>
      </c>
      <c r="Q23" s="102">
        <v>19501</v>
      </c>
      <c r="R23" s="103">
        <v>3.9055839727195202E-2</v>
      </c>
      <c r="S23" s="109">
        <v>0</v>
      </c>
      <c r="T23" s="101" t="s">
        <v>75</v>
      </c>
      <c r="U23" s="101" t="s">
        <v>75</v>
      </c>
      <c r="V23" s="105">
        <v>18064</v>
      </c>
      <c r="W23" s="105">
        <v>18068</v>
      </c>
      <c r="X23" s="105">
        <v>4</v>
      </c>
      <c r="Y23" s="105">
        <v>700</v>
      </c>
      <c r="Z23" s="105">
        <v>700</v>
      </c>
      <c r="AA23" s="105">
        <v>0</v>
      </c>
      <c r="AB23" s="105">
        <v>0</v>
      </c>
      <c r="AC23" s="105">
        <v>0</v>
      </c>
      <c r="AD23" s="105">
        <v>18768</v>
      </c>
      <c r="AE23" s="105">
        <v>18768</v>
      </c>
      <c r="AF23" s="101" t="s">
        <v>132</v>
      </c>
      <c r="AG23" s="101" t="s">
        <v>108</v>
      </c>
      <c r="AH23" s="105">
        <v>6</v>
      </c>
      <c r="AI23" s="105">
        <v>8064</v>
      </c>
    </row>
    <row r="24" spans="1:35" x14ac:dyDescent="0.2">
      <c r="A24" s="111" t="s">
        <v>89</v>
      </c>
      <c r="B24" s="111">
        <v>0</v>
      </c>
      <c r="C24" s="111">
        <v>0</v>
      </c>
      <c r="D24" s="112">
        <v>408132</v>
      </c>
      <c r="E24" s="112">
        <v>11600</v>
      </c>
      <c r="F24" s="112">
        <v>419732</v>
      </c>
      <c r="G24" s="113">
        <v>5.4952898951411006E-2</v>
      </c>
      <c r="H24" s="112">
        <v>31911</v>
      </c>
      <c r="I24" s="112">
        <v>6</v>
      </c>
      <c r="J24" s="112">
        <v>31917</v>
      </c>
      <c r="K24" s="113">
        <v>-5.4199016179695393E-2</v>
      </c>
      <c r="L24" s="112">
        <v>7721</v>
      </c>
      <c r="M24" s="132">
        <v>-0.32790738161559907</v>
      </c>
      <c r="N24" s="112">
        <v>459370</v>
      </c>
      <c r="O24" s="113">
        <v>3.6713894317786898E-2</v>
      </c>
      <c r="P24" s="112">
        <v>7419</v>
      </c>
      <c r="Q24" s="112">
        <v>466789</v>
      </c>
      <c r="R24" s="113">
        <v>3.9688620620531398E-2</v>
      </c>
      <c r="S24" s="114">
        <v>0</v>
      </c>
      <c r="T24" s="115">
        <v>0</v>
      </c>
      <c r="U24" s="115">
        <v>0</v>
      </c>
      <c r="V24" s="116">
        <v>388504</v>
      </c>
      <c r="W24" s="116">
        <v>397868</v>
      </c>
      <c r="X24" s="116">
        <v>9364</v>
      </c>
      <c r="Y24" s="116">
        <v>33704</v>
      </c>
      <c r="Z24" s="116">
        <v>33746</v>
      </c>
      <c r="AA24" s="116">
        <v>42</v>
      </c>
      <c r="AB24" s="116">
        <v>11488</v>
      </c>
      <c r="AC24" s="116">
        <v>5868</v>
      </c>
      <c r="AD24" s="116">
        <v>443102</v>
      </c>
      <c r="AE24" s="116">
        <v>448970</v>
      </c>
      <c r="AF24" s="115">
        <v>0</v>
      </c>
      <c r="AG24" s="115">
        <v>0</v>
      </c>
      <c r="AH24" s="116">
        <v>54</v>
      </c>
      <c r="AI24" s="116">
        <v>72576</v>
      </c>
    </row>
    <row r="25" spans="1:35" x14ac:dyDescent="0.2">
      <c r="A25" s="106" t="s">
        <v>133</v>
      </c>
      <c r="B25" s="101" t="s">
        <v>134</v>
      </c>
      <c r="C25" s="101" t="s">
        <v>135</v>
      </c>
      <c r="D25" s="102">
        <v>7147</v>
      </c>
      <c r="E25" s="102">
        <v>30</v>
      </c>
      <c r="F25" s="102">
        <v>7177</v>
      </c>
      <c r="G25" s="103">
        <v>5.7307012374778997E-2</v>
      </c>
      <c r="H25" s="102">
        <v>0</v>
      </c>
      <c r="I25" s="102">
        <v>0</v>
      </c>
      <c r="J25" s="102">
        <v>0</v>
      </c>
      <c r="K25" s="103">
        <v>0</v>
      </c>
      <c r="L25" s="102">
        <v>0</v>
      </c>
      <c r="M25" s="131">
        <v>0</v>
      </c>
      <c r="N25" s="102">
        <v>7177</v>
      </c>
      <c r="O25" s="103">
        <v>5.7307012374778997E-2</v>
      </c>
      <c r="P25" s="102">
        <v>1767</v>
      </c>
      <c r="Q25" s="102">
        <v>8944</v>
      </c>
      <c r="R25" s="103">
        <v>9.1796875E-2</v>
      </c>
      <c r="S25" s="107">
        <v>5</v>
      </c>
      <c r="T25" s="101" t="s">
        <v>75</v>
      </c>
      <c r="U25" s="101" t="s">
        <v>75</v>
      </c>
      <c r="V25" s="105">
        <v>6760</v>
      </c>
      <c r="W25" s="105">
        <v>6788</v>
      </c>
      <c r="X25" s="105">
        <v>28</v>
      </c>
      <c r="Y25" s="105">
        <v>0</v>
      </c>
      <c r="Z25" s="105">
        <v>0</v>
      </c>
      <c r="AA25" s="105">
        <v>0</v>
      </c>
      <c r="AB25" s="105">
        <v>0</v>
      </c>
      <c r="AC25" s="105">
        <v>1404</v>
      </c>
      <c r="AD25" s="105">
        <v>6788</v>
      </c>
      <c r="AE25" s="105">
        <v>8192</v>
      </c>
      <c r="AF25" s="101" t="s">
        <v>136</v>
      </c>
      <c r="AG25" s="101" t="s">
        <v>137</v>
      </c>
      <c r="AH25" s="105">
        <v>6</v>
      </c>
      <c r="AI25" s="105">
        <v>8064</v>
      </c>
    </row>
    <row r="26" spans="1:35" x14ac:dyDescent="0.2">
      <c r="A26" s="108"/>
      <c r="B26" s="101" t="s">
        <v>138</v>
      </c>
      <c r="C26" s="101" t="s">
        <v>139</v>
      </c>
      <c r="D26" s="102">
        <v>1013</v>
      </c>
      <c r="E26" s="102">
        <v>4</v>
      </c>
      <c r="F26" s="102">
        <v>1017</v>
      </c>
      <c r="G26" s="103">
        <v>0.186697782963827</v>
      </c>
      <c r="H26" s="102">
        <v>0</v>
      </c>
      <c r="I26" s="102">
        <v>0</v>
      </c>
      <c r="J26" s="102">
        <v>0</v>
      </c>
      <c r="K26" s="103">
        <v>0</v>
      </c>
      <c r="L26" s="102">
        <v>0</v>
      </c>
      <c r="M26" s="131">
        <v>0</v>
      </c>
      <c r="N26" s="102">
        <v>1017</v>
      </c>
      <c r="O26" s="103">
        <v>0.186697782963827</v>
      </c>
      <c r="P26" s="102">
        <v>1345</v>
      </c>
      <c r="Q26" s="102">
        <v>2362</v>
      </c>
      <c r="R26" s="103">
        <v>0.119962067330488</v>
      </c>
      <c r="S26" s="109">
        <v>0</v>
      </c>
      <c r="T26" s="101" t="s">
        <v>75</v>
      </c>
      <c r="U26" s="101" t="s">
        <v>75</v>
      </c>
      <c r="V26" s="105">
        <v>833</v>
      </c>
      <c r="W26" s="105">
        <v>857</v>
      </c>
      <c r="X26" s="105">
        <v>24</v>
      </c>
      <c r="Y26" s="105">
        <v>0</v>
      </c>
      <c r="Z26" s="105">
        <v>0</v>
      </c>
      <c r="AA26" s="105">
        <v>0</v>
      </c>
      <c r="AB26" s="105">
        <v>0</v>
      </c>
      <c r="AC26" s="105">
        <v>1252</v>
      </c>
      <c r="AD26" s="105">
        <v>857</v>
      </c>
      <c r="AE26" s="105">
        <v>2109</v>
      </c>
      <c r="AF26" s="101" t="s">
        <v>140</v>
      </c>
      <c r="AG26" s="101" t="s">
        <v>137</v>
      </c>
      <c r="AH26" s="105">
        <v>6</v>
      </c>
      <c r="AI26" s="105">
        <v>8064</v>
      </c>
    </row>
    <row r="27" spans="1:35" x14ac:dyDescent="0.2">
      <c r="A27" s="108"/>
      <c r="B27" s="101" t="s">
        <v>141</v>
      </c>
      <c r="C27" s="101" t="s">
        <v>142</v>
      </c>
      <c r="D27" s="102">
        <v>12836</v>
      </c>
      <c r="E27" s="102">
        <v>116</v>
      </c>
      <c r="F27" s="102">
        <v>12952</v>
      </c>
      <c r="G27" s="103">
        <v>-5.7572733553389105E-3</v>
      </c>
      <c r="H27" s="102">
        <v>0</v>
      </c>
      <c r="I27" s="102">
        <v>0</v>
      </c>
      <c r="J27" s="102">
        <v>0</v>
      </c>
      <c r="K27" s="103">
        <v>0</v>
      </c>
      <c r="L27" s="102">
        <v>1149</v>
      </c>
      <c r="M27" s="131">
        <v>-0.28321896444167205</v>
      </c>
      <c r="N27" s="102">
        <v>14101</v>
      </c>
      <c r="O27" s="103">
        <v>-3.6158578263841404E-2</v>
      </c>
      <c r="P27" s="102">
        <v>3949</v>
      </c>
      <c r="Q27" s="102">
        <v>18050</v>
      </c>
      <c r="R27" s="103">
        <v>1.8316034855969401E-3</v>
      </c>
      <c r="S27" s="109">
        <v>0</v>
      </c>
      <c r="T27" s="101" t="s">
        <v>75</v>
      </c>
      <c r="U27" s="101" t="s">
        <v>75</v>
      </c>
      <c r="V27" s="105">
        <v>12767</v>
      </c>
      <c r="W27" s="105">
        <v>13027</v>
      </c>
      <c r="X27" s="105">
        <v>260</v>
      </c>
      <c r="Y27" s="105">
        <v>0</v>
      </c>
      <c r="Z27" s="105">
        <v>0</v>
      </c>
      <c r="AA27" s="105">
        <v>0</v>
      </c>
      <c r="AB27" s="105">
        <v>1603</v>
      </c>
      <c r="AC27" s="105">
        <v>3387</v>
      </c>
      <c r="AD27" s="105">
        <v>14630</v>
      </c>
      <c r="AE27" s="105">
        <v>18017</v>
      </c>
      <c r="AF27" s="101" t="s">
        <v>143</v>
      </c>
      <c r="AG27" s="101" t="s">
        <v>137</v>
      </c>
      <c r="AH27" s="105">
        <v>6</v>
      </c>
      <c r="AI27" s="105">
        <v>8064</v>
      </c>
    </row>
    <row r="28" spans="1:35" x14ac:dyDescent="0.2">
      <c r="A28" s="108"/>
      <c r="B28" s="101" t="s">
        <v>144</v>
      </c>
      <c r="C28" s="101" t="s">
        <v>145</v>
      </c>
      <c r="D28" s="102">
        <v>2047</v>
      </c>
      <c r="E28" s="102">
        <v>58</v>
      </c>
      <c r="F28" s="102">
        <v>2105</v>
      </c>
      <c r="G28" s="103">
        <v>7.8933880061506895E-2</v>
      </c>
      <c r="H28" s="102">
        <v>0</v>
      </c>
      <c r="I28" s="102">
        <v>0</v>
      </c>
      <c r="J28" s="102">
        <v>0</v>
      </c>
      <c r="K28" s="103">
        <v>0</v>
      </c>
      <c r="L28" s="102">
        <v>0</v>
      </c>
      <c r="M28" s="131">
        <v>0</v>
      </c>
      <c r="N28" s="102">
        <v>2105</v>
      </c>
      <c r="O28" s="103">
        <v>7.8933880061506895E-2</v>
      </c>
      <c r="P28" s="102">
        <v>2245</v>
      </c>
      <c r="Q28" s="102">
        <v>4350</v>
      </c>
      <c r="R28" s="103">
        <v>0.15170770452740301</v>
      </c>
      <c r="S28" s="109">
        <v>0</v>
      </c>
      <c r="T28" s="101" t="s">
        <v>75</v>
      </c>
      <c r="U28" s="101" t="s">
        <v>75</v>
      </c>
      <c r="V28" s="105">
        <v>1921</v>
      </c>
      <c r="W28" s="105">
        <v>1951</v>
      </c>
      <c r="X28" s="105">
        <v>30</v>
      </c>
      <c r="Y28" s="105">
        <v>0</v>
      </c>
      <c r="Z28" s="105">
        <v>0</v>
      </c>
      <c r="AA28" s="105">
        <v>0</v>
      </c>
      <c r="AB28" s="105">
        <v>0</v>
      </c>
      <c r="AC28" s="105">
        <v>1826</v>
      </c>
      <c r="AD28" s="105">
        <v>1951</v>
      </c>
      <c r="AE28" s="105">
        <v>3777</v>
      </c>
      <c r="AF28" s="101" t="s">
        <v>146</v>
      </c>
      <c r="AG28" s="101" t="s">
        <v>137</v>
      </c>
      <c r="AH28" s="105">
        <v>6</v>
      </c>
      <c r="AI28" s="105">
        <v>8064</v>
      </c>
    </row>
    <row r="29" spans="1:35" x14ac:dyDescent="0.2">
      <c r="A29" s="108"/>
      <c r="B29" s="101" t="s">
        <v>147</v>
      </c>
      <c r="C29" s="101" t="s">
        <v>148</v>
      </c>
      <c r="D29" s="102">
        <v>433</v>
      </c>
      <c r="E29" s="102">
        <v>0</v>
      </c>
      <c r="F29" s="102">
        <v>433</v>
      </c>
      <c r="G29" s="103">
        <v>-0.17836812144212499</v>
      </c>
      <c r="H29" s="102">
        <v>2258</v>
      </c>
      <c r="I29" s="102">
        <v>0</v>
      </c>
      <c r="J29" s="102">
        <v>2258</v>
      </c>
      <c r="K29" s="103">
        <v>0.27787209960384807</v>
      </c>
      <c r="L29" s="102">
        <v>0</v>
      </c>
      <c r="M29" s="131">
        <v>0</v>
      </c>
      <c r="N29" s="102">
        <v>2691</v>
      </c>
      <c r="O29" s="103">
        <v>0.17306015693112498</v>
      </c>
      <c r="P29" s="102">
        <v>0</v>
      </c>
      <c r="Q29" s="102">
        <v>2691</v>
      </c>
      <c r="R29" s="103">
        <v>0.17306015693112498</v>
      </c>
      <c r="S29" s="109">
        <v>0</v>
      </c>
      <c r="T29" s="101" t="s">
        <v>75</v>
      </c>
      <c r="U29" s="101" t="s">
        <v>75</v>
      </c>
      <c r="V29" s="105">
        <v>527</v>
      </c>
      <c r="W29" s="105">
        <v>527</v>
      </c>
      <c r="X29" s="105">
        <v>0</v>
      </c>
      <c r="Y29" s="105">
        <v>1767</v>
      </c>
      <c r="Z29" s="105">
        <v>1767</v>
      </c>
      <c r="AA29" s="105">
        <v>0</v>
      </c>
      <c r="AB29" s="105">
        <v>0</v>
      </c>
      <c r="AC29" s="105">
        <v>0</v>
      </c>
      <c r="AD29" s="105">
        <v>2294</v>
      </c>
      <c r="AE29" s="105">
        <v>2294</v>
      </c>
      <c r="AF29" s="101" t="s">
        <v>149</v>
      </c>
      <c r="AG29" s="101" t="s">
        <v>137</v>
      </c>
      <c r="AH29" s="105">
        <v>6</v>
      </c>
      <c r="AI29" s="105">
        <v>8064</v>
      </c>
    </row>
    <row r="30" spans="1:35" x14ac:dyDescent="0.2">
      <c r="A30" s="108"/>
      <c r="B30" s="101" t="s">
        <v>150</v>
      </c>
      <c r="C30" s="101" t="s">
        <v>151</v>
      </c>
      <c r="D30" s="102">
        <v>18825</v>
      </c>
      <c r="E30" s="102">
        <v>212</v>
      </c>
      <c r="F30" s="102">
        <v>19037</v>
      </c>
      <c r="G30" s="103">
        <v>-9.6787967927124408E-2</v>
      </c>
      <c r="H30" s="102">
        <v>0</v>
      </c>
      <c r="I30" s="102">
        <v>0</v>
      </c>
      <c r="J30" s="102">
        <v>0</v>
      </c>
      <c r="K30" s="103">
        <v>0</v>
      </c>
      <c r="L30" s="102">
        <v>6920</v>
      </c>
      <c r="M30" s="131">
        <v>-2.7406886858749101E-2</v>
      </c>
      <c r="N30" s="102">
        <v>25957</v>
      </c>
      <c r="O30" s="103">
        <v>-7.9277809307604988E-2</v>
      </c>
      <c r="P30" s="102">
        <v>822</v>
      </c>
      <c r="Q30" s="102">
        <v>26779</v>
      </c>
      <c r="R30" s="103">
        <v>-7.5948930296756395E-2</v>
      </c>
      <c r="S30" s="109">
        <v>0</v>
      </c>
      <c r="T30" s="101" t="s">
        <v>75</v>
      </c>
      <c r="U30" s="101" t="s">
        <v>75</v>
      </c>
      <c r="V30" s="105">
        <v>20845</v>
      </c>
      <c r="W30" s="105">
        <v>21077</v>
      </c>
      <c r="X30" s="105">
        <v>232</v>
      </c>
      <c r="Y30" s="105">
        <v>0</v>
      </c>
      <c r="Z30" s="105">
        <v>0</v>
      </c>
      <c r="AA30" s="105">
        <v>0</v>
      </c>
      <c r="AB30" s="105">
        <v>7115</v>
      </c>
      <c r="AC30" s="105">
        <v>788</v>
      </c>
      <c r="AD30" s="105">
        <v>28192</v>
      </c>
      <c r="AE30" s="105">
        <v>28980</v>
      </c>
      <c r="AF30" s="101" t="s">
        <v>152</v>
      </c>
      <c r="AG30" s="101" t="s">
        <v>137</v>
      </c>
      <c r="AH30" s="105">
        <v>6</v>
      </c>
      <c r="AI30" s="105">
        <v>8064</v>
      </c>
    </row>
    <row r="31" spans="1:35" x14ac:dyDescent="0.2">
      <c r="A31" s="108"/>
      <c r="B31" s="101" t="s">
        <v>153</v>
      </c>
      <c r="C31" s="101" t="s">
        <v>154</v>
      </c>
      <c r="D31" s="102">
        <v>12605</v>
      </c>
      <c r="E31" s="102">
        <v>110</v>
      </c>
      <c r="F31" s="102">
        <v>12715</v>
      </c>
      <c r="G31" s="103">
        <v>4.3496101764464501E-2</v>
      </c>
      <c r="H31" s="102">
        <v>0</v>
      </c>
      <c r="I31" s="102">
        <v>0</v>
      </c>
      <c r="J31" s="102">
        <v>0</v>
      </c>
      <c r="K31" s="103">
        <v>0</v>
      </c>
      <c r="L31" s="102">
        <v>0</v>
      </c>
      <c r="M31" s="131">
        <v>0</v>
      </c>
      <c r="N31" s="102">
        <v>12715</v>
      </c>
      <c r="O31" s="103">
        <v>4.3496101764464501E-2</v>
      </c>
      <c r="P31" s="102">
        <v>359</v>
      </c>
      <c r="Q31" s="102">
        <v>13074</v>
      </c>
      <c r="R31" s="103">
        <v>4.5752679571268599E-2</v>
      </c>
      <c r="S31" s="109">
        <v>0</v>
      </c>
      <c r="T31" s="101" t="s">
        <v>75</v>
      </c>
      <c r="U31" s="101" t="s">
        <v>75</v>
      </c>
      <c r="V31" s="105">
        <v>12147</v>
      </c>
      <c r="W31" s="105">
        <v>12185</v>
      </c>
      <c r="X31" s="105">
        <v>38</v>
      </c>
      <c r="Y31" s="105">
        <v>0</v>
      </c>
      <c r="Z31" s="105">
        <v>0</v>
      </c>
      <c r="AA31" s="105">
        <v>0</v>
      </c>
      <c r="AB31" s="105">
        <v>0</v>
      </c>
      <c r="AC31" s="105">
        <v>317</v>
      </c>
      <c r="AD31" s="105">
        <v>12185</v>
      </c>
      <c r="AE31" s="105">
        <v>12502</v>
      </c>
      <c r="AF31" s="101" t="s">
        <v>155</v>
      </c>
      <c r="AG31" s="101" t="s">
        <v>137</v>
      </c>
      <c r="AH31" s="105">
        <v>6</v>
      </c>
      <c r="AI31" s="105">
        <v>8064</v>
      </c>
    </row>
    <row r="32" spans="1:35" x14ac:dyDescent="0.2">
      <c r="A32" s="108"/>
      <c r="B32" s="101" t="s">
        <v>156</v>
      </c>
      <c r="C32" s="101" t="s">
        <v>157</v>
      </c>
      <c r="D32" s="102">
        <v>20137</v>
      </c>
      <c r="E32" s="102">
        <v>1528</v>
      </c>
      <c r="F32" s="102">
        <v>21665</v>
      </c>
      <c r="G32" s="103">
        <v>0.47944550669216102</v>
      </c>
      <c r="H32" s="102">
        <v>0</v>
      </c>
      <c r="I32" s="102">
        <v>0</v>
      </c>
      <c r="J32" s="102">
        <v>0</v>
      </c>
      <c r="K32" s="103">
        <v>0</v>
      </c>
      <c r="L32" s="102">
        <v>4961</v>
      </c>
      <c r="M32" s="131">
        <v>3.17944397641112</v>
      </c>
      <c r="N32" s="102">
        <v>26626</v>
      </c>
      <c r="O32" s="103">
        <v>0.68188996273135005</v>
      </c>
      <c r="P32" s="102">
        <v>4330</v>
      </c>
      <c r="Q32" s="102">
        <v>30956</v>
      </c>
      <c r="R32" s="103">
        <v>0.57033429716430806</v>
      </c>
      <c r="S32" s="109">
        <v>0</v>
      </c>
      <c r="T32" s="101" t="s">
        <v>75</v>
      </c>
      <c r="U32" s="101" t="s">
        <v>75</v>
      </c>
      <c r="V32" s="105">
        <v>13468</v>
      </c>
      <c r="W32" s="105">
        <v>14644</v>
      </c>
      <c r="X32" s="105">
        <v>1176</v>
      </c>
      <c r="Y32" s="105">
        <v>0</v>
      </c>
      <c r="Z32" s="105">
        <v>0</v>
      </c>
      <c r="AA32" s="105">
        <v>0</v>
      </c>
      <c r="AB32" s="105">
        <v>1187</v>
      </c>
      <c r="AC32" s="105">
        <v>3882</v>
      </c>
      <c r="AD32" s="105">
        <v>15831</v>
      </c>
      <c r="AE32" s="105">
        <v>19713</v>
      </c>
      <c r="AF32" s="101" t="s">
        <v>158</v>
      </c>
      <c r="AG32" s="101" t="s">
        <v>137</v>
      </c>
      <c r="AH32" s="105">
        <v>6</v>
      </c>
      <c r="AI32" s="105">
        <v>8064</v>
      </c>
    </row>
    <row r="33" spans="1:35" x14ac:dyDescent="0.2">
      <c r="A33" s="108"/>
      <c r="B33" s="101" t="s">
        <v>159</v>
      </c>
      <c r="C33" s="101" t="s">
        <v>160</v>
      </c>
      <c r="D33" s="102">
        <v>995</v>
      </c>
      <c r="E33" s="102">
        <v>2</v>
      </c>
      <c r="F33" s="102">
        <v>997</v>
      </c>
      <c r="G33" s="103">
        <v>4.1797283176593501E-2</v>
      </c>
      <c r="H33" s="102">
        <v>0</v>
      </c>
      <c r="I33" s="102">
        <v>0</v>
      </c>
      <c r="J33" s="102">
        <v>0</v>
      </c>
      <c r="K33" s="103">
        <v>0</v>
      </c>
      <c r="L33" s="102">
        <v>0</v>
      </c>
      <c r="M33" s="131">
        <v>0</v>
      </c>
      <c r="N33" s="102">
        <v>997</v>
      </c>
      <c r="O33" s="103">
        <v>4.1797283176593501E-2</v>
      </c>
      <c r="P33" s="102">
        <v>1026</v>
      </c>
      <c r="Q33" s="102">
        <v>2023</v>
      </c>
      <c r="R33" s="103">
        <v>4.6018614270941095E-2</v>
      </c>
      <c r="S33" s="109">
        <v>0</v>
      </c>
      <c r="T33" s="101" t="s">
        <v>75</v>
      </c>
      <c r="U33" s="101" t="s">
        <v>75</v>
      </c>
      <c r="V33" s="105">
        <v>957</v>
      </c>
      <c r="W33" s="105">
        <v>957</v>
      </c>
      <c r="X33" s="105">
        <v>0</v>
      </c>
      <c r="Y33" s="105">
        <v>0</v>
      </c>
      <c r="Z33" s="105">
        <v>0</v>
      </c>
      <c r="AA33" s="105">
        <v>0</v>
      </c>
      <c r="AB33" s="105">
        <v>0</v>
      </c>
      <c r="AC33" s="105">
        <v>977</v>
      </c>
      <c r="AD33" s="105">
        <v>957</v>
      </c>
      <c r="AE33" s="105">
        <v>1934</v>
      </c>
      <c r="AF33" s="101" t="s">
        <v>161</v>
      </c>
      <c r="AG33" s="101" t="s">
        <v>137</v>
      </c>
      <c r="AH33" s="105">
        <v>6</v>
      </c>
      <c r="AI33" s="105">
        <v>8064</v>
      </c>
    </row>
    <row r="34" spans="1:35" x14ac:dyDescent="0.2">
      <c r="A34" s="108"/>
      <c r="B34" s="101" t="s">
        <v>162</v>
      </c>
      <c r="C34" s="101" t="s">
        <v>163</v>
      </c>
      <c r="D34" s="102">
        <v>1733</v>
      </c>
      <c r="E34" s="102">
        <v>12</v>
      </c>
      <c r="F34" s="102">
        <v>1745</v>
      </c>
      <c r="G34" s="103">
        <v>0.30907726931732904</v>
      </c>
      <c r="H34" s="102">
        <v>0</v>
      </c>
      <c r="I34" s="102">
        <v>0</v>
      </c>
      <c r="J34" s="102">
        <v>0</v>
      </c>
      <c r="K34" s="103">
        <v>0</v>
      </c>
      <c r="L34" s="102">
        <v>0</v>
      </c>
      <c r="M34" s="131">
        <v>0</v>
      </c>
      <c r="N34" s="102">
        <v>1745</v>
      </c>
      <c r="O34" s="103">
        <v>0.30907726931732904</v>
      </c>
      <c r="P34" s="102">
        <v>1905</v>
      </c>
      <c r="Q34" s="102">
        <v>3650</v>
      </c>
      <c r="R34" s="103">
        <v>0.30918220946915403</v>
      </c>
      <c r="S34" s="109">
        <v>0</v>
      </c>
      <c r="T34" s="101" t="s">
        <v>75</v>
      </c>
      <c r="U34" s="101" t="s">
        <v>75</v>
      </c>
      <c r="V34" s="105">
        <v>1315</v>
      </c>
      <c r="W34" s="105">
        <v>1333</v>
      </c>
      <c r="X34" s="105">
        <v>18</v>
      </c>
      <c r="Y34" s="105">
        <v>0</v>
      </c>
      <c r="Z34" s="105">
        <v>0</v>
      </c>
      <c r="AA34" s="105">
        <v>0</v>
      </c>
      <c r="AB34" s="105">
        <v>0</v>
      </c>
      <c r="AC34" s="105">
        <v>1455</v>
      </c>
      <c r="AD34" s="105">
        <v>1333</v>
      </c>
      <c r="AE34" s="105">
        <v>2788</v>
      </c>
      <c r="AF34" s="101" t="s">
        <v>164</v>
      </c>
      <c r="AG34" s="101" t="s">
        <v>137</v>
      </c>
      <c r="AH34" s="105">
        <v>6</v>
      </c>
      <c r="AI34" s="105">
        <v>8064</v>
      </c>
    </row>
    <row r="35" spans="1:35" x14ac:dyDescent="0.2">
      <c r="A35" s="108"/>
      <c r="B35" s="101" t="s">
        <v>165</v>
      </c>
      <c r="C35" s="101" t="s">
        <v>166</v>
      </c>
      <c r="D35" s="102">
        <v>15291</v>
      </c>
      <c r="E35" s="102">
        <v>56</v>
      </c>
      <c r="F35" s="102">
        <v>15347</v>
      </c>
      <c r="G35" s="103">
        <v>9.0063214716954304E-2</v>
      </c>
      <c r="H35" s="102">
        <v>0</v>
      </c>
      <c r="I35" s="102">
        <v>0</v>
      </c>
      <c r="J35" s="102">
        <v>0</v>
      </c>
      <c r="K35" s="103">
        <v>0</v>
      </c>
      <c r="L35" s="102">
        <v>0</v>
      </c>
      <c r="M35" s="131">
        <v>0</v>
      </c>
      <c r="N35" s="102">
        <v>15347</v>
      </c>
      <c r="O35" s="103">
        <v>9.0063214716954304E-2</v>
      </c>
      <c r="P35" s="102">
        <v>633</v>
      </c>
      <c r="Q35" s="102">
        <v>15980</v>
      </c>
      <c r="R35" s="103">
        <v>8.8555858310626706E-2</v>
      </c>
      <c r="S35" s="109">
        <v>0</v>
      </c>
      <c r="T35" s="101" t="s">
        <v>75</v>
      </c>
      <c r="U35" s="101" t="s">
        <v>75</v>
      </c>
      <c r="V35" s="105">
        <v>14035</v>
      </c>
      <c r="W35" s="105">
        <v>14079</v>
      </c>
      <c r="X35" s="105">
        <v>44</v>
      </c>
      <c r="Y35" s="105">
        <v>0</v>
      </c>
      <c r="Z35" s="105">
        <v>0</v>
      </c>
      <c r="AA35" s="105">
        <v>0</v>
      </c>
      <c r="AB35" s="105">
        <v>0</v>
      </c>
      <c r="AC35" s="105">
        <v>601</v>
      </c>
      <c r="AD35" s="105">
        <v>14079</v>
      </c>
      <c r="AE35" s="105">
        <v>14680</v>
      </c>
      <c r="AF35" s="101" t="s">
        <v>167</v>
      </c>
      <c r="AG35" s="101" t="s">
        <v>137</v>
      </c>
      <c r="AH35" s="105">
        <v>6</v>
      </c>
      <c r="AI35" s="105">
        <v>8064</v>
      </c>
    </row>
    <row r="36" spans="1:35" x14ac:dyDescent="0.2">
      <c r="A36" s="108"/>
      <c r="B36" s="101" t="s">
        <v>168</v>
      </c>
      <c r="C36" s="101" t="s">
        <v>169</v>
      </c>
      <c r="D36" s="102">
        <v>2458</v>
      </c>
      <c r="E36" s="102">
        <v>10</v>
      </c>
      <c r="F36" s="102">
        <v>2468</v>
      </c>
      <c r="G36" s="103">
        <v>0.26305015353121797</v>
      </c>
      <c r="H36" s="102">
        <v>0</v>
      </c>
      <c r="I36" s="102">
        <v>0</v>
      </c>
      <c r="J36" s="102">
        <v>0</v>
      </c>
      <c r="K36" s="103">
        <v>0</v>
      </c>
      <c r="L36" s="102">
        <v>0</v>
      </c>
      <c r="M36" s="131">
        <v>0</v>
      </c>
      <c r="N36" s="102">
        <v>2468</v>
      </c>
      <c r="O36" s="103">
        <v>0.26305015353121797</v>
      </c>
      <c r="P36" s="102">
        <v>1691</v>
      </c>
      <c r="Q36" s="102">
        <v>4159</v>
      </c>
      <c r="R36" s="103">
        <v>0.24782478247824799</v>
      </c>
      <c r="S36" s="109">
        <v>0</v>
      </c>
      <c r="T36" s="101" t="s">
        <v>75</v>
      </c>
      <c r="U36" s="101" t="s">
        <v>75</v>
      </c>
      <c r="V36" s="105">
        <v>1948</v>
      </c>
      <c r="W36" s="105">
        <v>1954</v>
      </c>
      <c r="X36" s="105">
        <v>6</v>
      </c>
      <c r="Y36" s="105">
        <v>0</v>
      </c>
      <c r="Z36" s="105">
        <v>0</v>
      </c>
      <c r="AA36" s="105">
        <v>0</v>
      </c>
      <c r="AB36" s="105">
        <v>0</v>
      </c>
      <c r="AC36" s="105">
        <v>1379</v>
      </c>
      <c r="AD36" s="105">
        <v>1954</v>
      </c>
      <c r="AE36" s="105">
        <v>3333</v>
      </c>
      <c r="AF36" s="101" t="s">
        <v>170</v>
      </c>
      <c r="AG36" s="101" t="s">
        <v>137</v>
      </c>
      <c r="AH36" s="105">
        <v>6</v>
      </c>
      <c r="AI36" s="105">
        <v>8064</v>
      </c>
    </row>
    <row r="37" spans="1:35" x14ac:dyDescent="0.2">
      <c r="A37" s="108"/>
      <c r="B37" s="101" t="s">
        <v>171</v>
      </c>
      <c r="C37" s="101" t="s">
        <v>172</v>
      </c>
      <c r="D37" s="102">
        <v>17482</v>
      </c>
      <c r="E37" s="102">
        <v>184</v>
      </c>
      <c r="F37" s="102">
        <v>17666</v>
      </c>
      <c r="G37" s="103">
        <v>0.29706314243759196</v>
      </c>
      <c r="H37" s="102">
        <v>0</v>
      </c>
      <c r="I37" s="102">
        <v>0</v>
      </c>
      <c r="J37" s="102">
        <v>0</v>
      </c>
      <c r="K37" s="103">
        <v>0</v>
      </c>
      <c r="L37" s="102">
        <v>0</v>
      </c>
      <c r="M37" s="131">
        <v>0</v>
      </c>
      <c r="N37" s="102">
        <v>17666</v>
      </c>
      <c r="O37" s="103">
        <v>0.29706314243759196</v>
      </c>
      <c r="P37" s="102">
        <v>2474</v>
      </c>
      <c r="Q37" s="102">
        <v>20140</v>
      </c>
      <c r="R37" s="103">
        <v>0.288630110691663</v>
      </c>
      <c r="S37" s="109">
        <v>0</v>
      </c>
      <c r="T37" s="101" t="s">
        <v>75</v>
      </c>
      <c r="U37" s="101" t="s">
        <v>75</v>
      </c>
      <c r="V37" s="105">
        <v>13464</v>
      </c>
      <c r="W37" s="105">
        <v>13620</v>
      </c>
      <c r="X37" s="105">
        <v>156</v>
      </c>
      <c r="Y37" s="105">
        <v>0</v>
      </c>
      <c r="Z37" s="105">
        <v>0</v>
      </c>
      <c r="AA37" s="105">
        <v>0</v>
      </c>
      <c r="AB37" s="105">
        <v>0</v>
      </c>
      <c r="AC37" s="105">
        <v>2009</v>
      </c>
      <c r="AD37" s="105">
        <v>13620</v>
      </c>
      <c r="AE37" s="105">
        <v>15629</v>
      </c>
      <c r="AF37" s="101" t="s">
        <v>173</v>
      </c>
      <c r="AG37" s="101" t="s">
        <v>137</v>
      </c>
      <c r="AH37" s="105">
        <v>6</v>
      </c>
      <c r="AI37" s="105">
        <v>8064</v>
      </c>
    </row>
    <row r="38" spans="1:35" x14ac:dyDescent="0.2">
      <c r="A38" s="108"/>
      <c r="B38" s="101" t="s">
        <v>174</v>
      </c>
      <c r="C38" s="101" t="s">
        <v>175</v>
      </c>
      <c r="D38" s="102">
        <v>9570</v>
      </c>
      <c r="E38" s="102">
        <v>54</v>
      </c>
      <c r="F38" s="102">
        <v>9624</v>
      </c>
      <c r="G38" s="103">
        <v>0.10633406138636602</v>
      </c>
      <c r="H38" s="102">
        <v>0</v>
      </c>
      <c r="I38" s="102">
        <v>0</v>
      </c>
      <c r="J38" s="102">
        <v>0</v>
      </c>
      <c r="K38" s="103">
        <v>0</v>
      </c>
      <c r="L38" s="102">
        <v>0</v>
      </c>
      <c r="M38" s="131">
        <v>0</v>
      </c>
      <c r="N38" s="102">
        <v>9624</v>
      </c>
      <c r="O38" s="103">
        <v>0.10633406138636602</v>
      </c>
      <c r="P38" s="102">
        <v>3853</v>
      </c>
      <c r="Q38" s="102">
        <v>13477</v>
      </c>
      <c r="R38" s="103">
        <v>0.128065623168996</v>
      </c>
      <c r="S38" s="109">
        <v>0</v>
      </c>
      <c r="T38" s="101" t="s">
        <v>75</v>
      </c>
      <c r="U38" s="101" t="s">
        <v>75</v>
      </c>
      <c r="V38" s="105">
        <v>8669</v>
      </c>
      <c r="W38" s="105">
        <v>8699</v>
      </c>
      <c r="X38" s="105">
        <v>30</v>
      </c>
      <c r="Y38" s="105">
        <v>0</v>
      </c>
      <c r="Z38" s="105">
        <v>0</v>
      </c>
      <c r="AA38" s="105">
        <v>0</v>
      </c>
      <c r="AB38" s="105">
        <v>0</v>
      </c>
      <c r="AC38" s="105">
        <v>3248</v>
      </c>
      <c r="AD38" s="105">
        <v>8699</v>
      </c>
      <c r="AE38" s="105">
        <v>11947</v>
      </c>
      <c r="AF38" s="101" t="s">
        <v>176</v>
      </c>
      <c r="AG38" s="101" t="s">
        <v>137</v>
      </c>
      <c r="AH38" s="105">
        <v>6</v>
      </c>
      <c r="AI38" s="105">
        <v>8064</v>
      </c>
    </row>
    <row r="39" spans="1:35" x14ac:dyDescent="0.2">
      <c r="A39" s="108"/>
      <c r="B39" s="101" t="s">
        <v>177</v>
      </c>
      <c r="C39" s="101" t="s">
        <v>178</v>
      </c>
      <c r="D39" s="102">
        <v>4193</v>
      </c>
      <c r="E39" s="102">
        <v>40</v>
      </c>
      <c r="F39" s="102">
        <v>4233</v>
      </c>
      <c r="G39" s="103">
        <v>1.4194464158978001E-3</v>
      </c>
      <c r="H39" s="102">
        <v>0</v>
      </c>
      <c r="I39" s="102">
        <v>0</v>
      </c>
      <c r="J39" s="102">
        <v>0</v>
      </c>
      <c r="K39" s="103">
        <v>0</v>
      </c>
      <c r="L39" s="102">
        <v>0</v>
      </c>
      <c r="M39" s="131">
        <v>0</v>
      </c>
      <c r="N39" s="102">
        <v>4233</v>
      </c>
      <c r="O39" s="103">
        <v>1.4194464158978001E-3</v>
      </c>
      <c r="P39" s="102">
        <v>2692</v>
      </c>
      <c r="Q39" s="102">
        <v>6925</v>
      </c>
      <c r="R39" s="103">
        <v>2.95866785608088E-2</v>
      </c>
      <c r="S39" s="109">
        <v>0</v>
      </c>
      <c r="T39" s="101" t="s">
        <v>75</v>
      </c>
      <c r="U39" s="101" t="s">
        <v>75</v>
      </c>
      <c r="V39" s="105">
        <v>4167</v>
      </c>
      <c r="W39" s="105">
        <v>4227</v>
      </c>
      <c r="X39" s="105">
        <v>60</v>
      </c>
      <c r="Y39" s="105">
        <v>0</v>
      </c>
      <c r="Z39" s="105">
        <v>0</v>
      </c>
      <c r="AA39" s="105">
        <v>0</v>
      </c>
      <c r="AB39" s="105">
        <v>0</v>
      </c>
      <c r="AC39" s="105">
        <v>2499</v>
      </c>
      <c r="AD39" s="105">
        <v>4227</v>
      </c>
      <c r="AE39" s="105">
        <v>6726</v>
      </c>
      <c r="AF39" s="101" t="s">
        <v>179</v>
      </c>
      <c r="AG39" s="101" t="s">
        <v>137</v>
      </c>
      <c r="AH39" s="105">
        <v>6</v>
      </c>
      <c r="AI39" s="105">
        <v>8064</v>
      </c>
    </row>
    <row r="40" spans="1:35" x14ac:dyDescent="0.2">
      <c r="A40" s="108"/>
      <c r="B40" s="101" t="s">
        <v>180</v>
      </c>
      <c r="C40" s="101" t="s">
        <v>181</v>
      </c>
      <c r="D40" s="102">
        <v>4091</v>
      </c>
      <c r="E40" s="102">
        <v>2</v>
      </c>
      <c r="F40" s="102">
        <v>4093</v>
      </c>
      <c r="G40" s="103">
        <v>-2.6803118908382099E-3</v>
      </c>
      <c r="H40" s="102">
        <v>0</v>
      </c>
      <c r="I40" s="102">
        <v>0</v>
      </c>
      <c r="J40" s="102">
        <v>0</v>
      </c>
      <c r="K40" s="103">
        <v>0</v>
      </c>
      <c r="L40" s="102">
        <v>0</v>
      </c>
      <c r="M40" s="131">
        <v>0</v>
      </c>
      <c r="N40" s="102">
        <v>4093</v>
      </c>
      <c r="O40" s="103">
        <v>-2.6803118908382099E-3</v>
      </c>
      <c r="P40" s="102">
        <v>0</v>
      </c>
      <c r="Q40" s="102">
        <v>4093</v>
      </c>
      <c r="R40" s="103">
        <v>-7.2762551540140694E-3</v>
      </c>
      <c r="S40" s="109">
        <v>0</v>
      </c>
      <c r="T40" s="101" t="s">
        <v>75</v>
      </c>
      <c r="U40" s="101" t="s">
        <v>75</v>
      </c>
      <c r="V40" s="105">
        <v>4104</v>
      </c>
      <c r="W40" s="105">
        <v>4104</v>
      </c>
      <c r="X40" s="105">
        <v>0</v>
      </c>
      <c r="Y40" s="105">
        <v>0</v>
      </c>
      <c r="Z40" s="105">
        <v>0</v>
      </c>
      <c r="AA40" s="105">
        <v>0</v>
      </c>
      <c r="AB40" s="105">
        <v>0</v>
      </c>
      <c r="AC40" s="105">
        <v>19</v>
      </c>
      <c r="AD40" s="105">
        <v>4104</v>
      </c>
      <c r="AE40" s="105">
        <v>4123</v>
      </c>
      <c r="AF40" s="101" t="s">
        <v>182</v>
      </c>
      <c r="AG40" s="101" t="s">
        <v>137</v>
      </c>
      <c r="AH40" s="105">
        <v>6</v>
      </c>
      <c r="AI40" s="105">
        <v>8064</v>
      </c>
    </row>
    <row r="41" spans="1:35" x14ac:dyDescent="0.2">
      <c r="A41" s="108"/>
      <c r="B41" s="101" t="s">
        <v>183</v>
      </c>
      <c r="C41" s="101" t="s">
        <v>184</v>
      </c>
      <c r="D41" s="102">
        <v>3441</v>
      </c>
      <c r="E41" s="102">
        <v>0</v>
      </c>
      <c r="F41" s="102">
        <v>3441</v>
      </c>
      <c r="G41" s="103">
        <v>-6.8993506493506496E-2</v>
      </c>
      <c r="H41" s="102">
        <v>0</v>
      </c>
      <c r="I41" s="102">
        <v>0</v>
      </c>
      <c r="J41" s="102">
        <v>0</v>
      </c>
      <c r="K41" s="103">
        <v>0</v>
      </c>
      <c r="L41" s="102">
        <v>0</v>
      </c>
      <c r="M41" s="131">
        <v>0</v>
      </c>
      <c r="N41" s="102">
        <v>3441</v>
      </c>
      <c r="O41" s="103">
        <v>-6.8993506493506496E-2</v>
      </c>
      <c r="P41" s="102">
        <v>0</v>
      </c>
      <c r="Q41" s="102">
        <v>3441</v>
      </c>
      <c r="R41" s="103">
        <v>-6.8993506493506496E-2</v>
      </c>
      <c r="S41" s="109">
        <v>0</v>
      </c>
      <c r="T41" s="101" t="s">
        <v>75</v>
      </c>
      <c r="U41" s="101" t="s">
        <v>75</v>
      </c>
      <c r="V41" s="105">
        <v>3696</v>
      </c>
      <c r="W41" s="105">
        <v>3696</v>
      </c>
      <c r="X41" s="105">
        <v>0</v>
      </c>
      <c r="Y41" s="105">
        <v>0</v>
      </c>
      <c r="Z41" s="105">
        <v>0</v>
      </c>
      <c r="AA41" s="105">
        <v>0</v>
      </c>
      <c r="AB41" s="105">
        <v>0</v>
      </c>
      <c r="AC41" s="105">
        <v>0</v>
      </c>
      <c r="AD41" s="105">
        <v>3696</v>
      </c>
      <c r="AE41" s="105">
        <v>3696</v>
      </c>
      <c r="AF41" s="101" t="s">
        <v>185</v>
      </c>
      <c r="AG41" s="101" t="s">
        <v>137</v>
      </c>
      <c r="AH41" s="105">
        <v>6</v>
      </c>
      <c r="AI41" s="105">
        <v>8064</v>
      </c>
    </row>
    <row r="42" spans="1:35" x14ac:dyDescent="0.2">
      <c r="A42" s="108"/>
      <c r="B42" s="101" t="s">
        <v>186</v>
      </c>
      <c r="C42" s="101" t="s">
        <v>187</v>
      </c>
      <c r="D42" s="102">
        <v>5309</v>
      </c>
      <c r="E42" s="102">
        <v>10</v>
      </c>
      <c r="F42" s="102">
        <v>5319</v>
      </c>
      <c r="G42" s="103">
        <v>3.9476255618526496E-2</v>
      </c>
      <c r="H42" s="102">
        <v>0</v>
      </c>
      <c r="I42" s="102">
        <v>0</v>
      </c>
      <c r="J42" s="102">
        <v>0</v>
      </c>
      <c r="K42" s="103">
        <v>0</v>
      </c>
      <c r="L42" s="102">
        <v>0</v>
      </c>
      <c r="M42" s="131">
        <v>0</v>
      </c>
      <c r="N42" s="102">
        <v>5319</v>
      </c>
      <c r="O42" s="103">
        <v>3.9476255618526496E-2</v>
      </c>
      <c r="P42" s="102">
        <v>2265</v>
      </c>
      <c r="Q42" s="102">
        <v>7584</v>
      </c>
      <c r="R42" s="103">
        <v>3.4228828583117397E-2</v>
      </c>
      <c r="S42" s="109">
        <v>0</v>
      </c>
      <c r="T42" s="101" t="s">
        <v>75</v>
      </c>
      <c r="U42" s="101" t="s">
        <v>75</v>
      </c>
      <c r="V42" s="105">
        <v>5103</v>
      </c>
      <c r="W42" s="105">
        <v>5117</v>
      </c>
      <c r="X42" s="105">
        <v>14</v>
      </c>
      <c r="Y42" s="105">
        <v>0</v>
      </c>
      <c r="Z42" s="105">
        <v>0</v>
      </c>
      <c r="AA42" s="105">
        <v>0</v>
      </c>
      <c r="AB42" s="105">
        <v>0</v>
      </c>
      <c r="AC42" s="105">
        <v>2216</v>
      </c>
      <c r="AD42" s="105">
        <v>5117</v>
      </c>
      <c r="AE42" s="105">
        <v>7333</v>
      </c>
      <c r="AF42" s="101" t="s">
        <v>188</v>
      </c>
      <c r="AG42" s="101" t="s">
        <v>137</v>
      </c>
      <c r="AH42" s="105">
        <v>6</v>
      </c>
      <c r="AI42" s="105">
        <v>8064</v>
      </c>
    </row>
    <row r="43" spans="1:35" x14ac:dyDescent="0.2">
      <c r="A43" s="108"/>
      <c r="B43" s="101" t="s">
        <v>189</v>
      </c>
      <c r="C43" s="101" t="s">
        <v>190</v>
      </c>
      <c r="D43" s="102">
        <v>1245</v>
      </c>
      <c r="E43" s="102">
        <v>0</v>
      </c>
      <c r="F43" s="102">
        <v>1245</v>
      </c>
      <c r="G43" s="103">
        <v>-1.03338632750397E-2</v>
      </c>
      <c r="H43" s="102">
        <v>0</v>
      </c>
      <c r="I43" s="102">
        <v>0</v>
      </c>
      <c r="J43" s="102">
        <v>0</v>
      </c>
      <c r="K43" s="103">
        <v>0</v>
      </c>
      <c r="L43" s="102">
        <v>0</v>
      </c>
      <c r="M43" s="131">
        <v>0</v>
      </c>
      <c r="N43" s="102">
        <v>1245</v>
      </c>
      <c r="O43" s="103">
        <v>-1.03338632750397E-2</v>
      </c>
      <c r="P43" s="102">
        <v>800</v>
      </c>
      <c r="Q43" s="102">
        <v>2045</v>
      </c>
      <c r="R43" s="103">
        <v>2.9189733266230502E-2</v>
      </c>
      <c r="S43" s="109">
        <v>0</v>
      </c>
      <c r="T43" s="101" t="s">
        <v>75</v>
      </c>
      <c r="U43" s="101" t="s">
        <v>75</v>
      </c>
      <c r="V43" s="105">
        <v>1258</v>
      </c>
      <c r="W43" s="105">
        <v>1258</v>
      </c>
      <c r="X43" s="105">
        <v>0</v>
      </c>
      <c r="Y43" s="105">
        <v>0</v>
      </c>
      <c r="Z43" s="105">
        <v>0</v>
      </c>
      <c r="AA43" s="105">
        <v>0</v>
      </c>
      <c r="AB43" s="105">
        <v>0</v>
      </c>
      <c r="AC43" s="105">
        <v>729</v>
      </c>
      <c r="AD43" s="105">
        <v>1258</v>
      </c>
      <c r="AE43" s="105">
        <v>1987</v>
      </c>
      <c r="AF43" s="101" t="s">
        <v>191</v>
      </c>
      <c r="AG43" s="101" t="s">
        <v>137</v>
      </c>
      <c r="AH43" s="105">
        <v>6</v>
      </c>
      <c r="AI43" s="105">
        <v>8064</v>
      </c>
    </row>
    <row r="44" spans="1:35" x14ac:dyDescent="0.2">
      <c r="A44" s="108"/>
      <c r="B44" s="101" t="s">
        <v>192</v>
      </c>
      <c r="C44" s="101" t="s">
        <v>193</v>
      </c>
      <c r="D44" s="102">
        <v>5277</v>
      </c>
      <c r="E44" s="102">
        <v>12</v>
      </c>
      <c r="F44" s="102">
        <v>5289</v>
      </c>
      <c r="G44" s="103">
        <v>0.11723700887199</v>
      </c>
      <c r="H44" s="102">
        <v>0</v>
      </c>
      <c r="I44" s="102">
        <v>0</v>
      </c>
      <c r="J44" s="102">
        <v>0</v>
      </c>
      <c r="K44" s="103">
        <v>0</v>
      </c>
      <c r="L44" s="102">
        <v>0</v>
      </c>
      <c r="M44" s="131">
        <v>0</v>
      </c>
      <c r="N44" s="102">
        <v>5289</v>
      </c>
      <c r="O44" s="103">
        <v>0.11723700887199</v>
      </c>
      <c r="P44" s="102">
        <v>916</v>
      </c>
      <c r="Q44" s="102">
        <v>6205</v>
      </c>
      <c r="R44" s="103">
        <v>0.12287368802026799</v>
      </c>
      <c r="S44" s="109">
        <v>0</v>
      </c>
      <c r="T44" s="101" t="s">
        <v>75</v>
      </c>
      <c r="U44" s="101" t="s">
        <v>75</v>
      </c>
      <c r="V44" s="105">
        <v>4722</v>
      </c>
      <c r="W44" s="105">
        <v>4734</v>
      </c>
      <c r="X44" s="105">
        <v>12</v>
      </c>
      <c r="Y44" s="105">
        <v>0</v>
      </c>
      <c r="Z44" s="105">
        <v>0</v>
      </c>
      <c r="AA44" s="105">
        <v>0</v>
      </c>
      <c r="AB44" s="105">
        <v>0</v>
      </c>
      <c r="AC44" s="105">
        <v>792</v>
      </c>
      <c r="AD44" s="105">
        <v>4734</v>
      </c>
      <c r="AE44" s="105">
        <v>5526</v>
      </c>
      <c r="AF44" s="101" t="s">
        <v>194</v>
      </c>
      <c r="AG44" s="101" t="s">
        <v>137</v>
      </c>
      <c r="AH44" s="105">
        <v>6</v>
      </c>
      <c r="AI44" s="105">
        <v>8064</v>
      </c>
    </row>
    <row r="45" spans="1:35" x14ac:dyDescent="0.2">
      <c r="A45" s="108"/>
      <c r="B45" s="101" t="s">
        <v>195</v>
      </c>
      <c r="C45" s="101" t="s">
        <v>196</v>
      </c>
      <c r="D45" s="102">
        <v>10350</v>
      </c>
      <c r="E45" s="102">
        <v>22</v>
      </c>
      <c r="F45" s="102">
        <v>10372</v>
      </c>
      <c r="G45" s="103">
        <v>8.2107459572248298E-2</v>
      </c>
      <c r="H45" s="102">
        <v>0</v>
      </c>
      <c r="I45" s="102">
        <v>0</v>
      </c>
      <c r="J45" s="102">
        <v>0</v>
      </c>
      <c r="K45" s="103">
        <v>0</v>
      </c>
      <c r="L45" s="102">
        <v>0</v>
      </c>
      <c r="M45" s="131">
        <v>0</v>
      </c>
      <c r="N45" s="102">
        <v>10372</v>
      </c>
      <c r="O45" s="103">
        <v>8.2107459572248298E-2</v>
      </c>
      <c r="P45" s="102">
        <v>3519</v>
      </c>
      <c r="Q45" s="102">
        <v>13891</v>
      </c>
      <c r="R45" s="103">
        <v>0.10106214331008201</v>
      </c>
      <c r="S45" s="109">
        <v>0</v>
      </c>
      <c r="T45" s="101" t="s">
        <v>75</v>
      </c>
      <c r="U45" s="101" t="s">
        <v>75</v>
      </c>
      <c r="V45" s="105">
        <v>9517</v>
      </c>
      <c r="W45" s="105">
        <v>9585</v>
      </c>
      <c r="X45" s="105">
        <v>68</v>
      </c>
      <c r="Y45" s="105">
        <v>0</v>
      </c>
      <c r="Z45" s="105">
        <v>0</v>
      </c>
      <c r="AA45" s="105">
        <v>0</v>
      </c>
      <c r="AB45" s="105">
        <v>0</v>
      </c>
      <c r="AC45" s="105">
        <v>3031</v>
      </c>
      <c r="AD45" s="105">
        <v>9585</v>
      </c>
      <c r="AE45" s="105">
        <v>12616</v>
      </c>
      <c r="AF45" s="101" t="s">
        <v>197</v>
      </c>
      <c r="AG45" s="101" t="s">
        <v>137</v>
      </c>
      <c r="AH45" s="105">
        <v>6</v>
      </c>
      <c r="AI45" s="105">
        <v>8064</v>
      </c>
    </row>
    <row r="46" spans="1:35" x14ac:dyDescent="0.2">
      <c r="A46" s="108"/>
      <c r="B46" s="101" t="s">
        <v>198</v>
      </c>
      <c r="C46" s="101" t="s">
        <v>199</v>
      </c>
      <c r="D46" s="102">
        <v>9121</v>
      </c>
      <c r="E46" s="102">
        <v>1612</v>
      </c>
      <c r="F46" s="102">
        <v>10733</v>
      </c>
      <c r="G46" s="103">
        <v>0.13636844891477001</v>
      </c>
      <c r="H46" s="102">
        <v>0</v>
      </c>
      <c r="I46" s="102">
        <v>0</v>
      </c>
      <c r="J46" s="102">
        <v>0</v>
      </c>
      <c r="K46" s="103">
        <v>0</v>
      </c>
      <c r="L46" s="102">
        <v>0</v>
      </c>
      <c r="M46" s="131">
        <v>0</v>
      </c>
      <c r="N46" s="102">
        <v>10733</v>
      </c>
      <c r="O46" s="103">
        <v>0.13636844891477001</v>
      </c>
      <c r="P46" s="102">
        <v>3088</v>
      </c>
      <c r="Q46" s="102">
        <v>13821</v>
      </c>
      <c r="R46" s="103">
        <v>0.14327074199685699</v>
      </c>
      <c r="S46" s="109">
        <v>0</v>
      </c>
      <c r="T46" s="101" t="s">
        <v>75</v>
      </c>
      <c r="U46" s="101" t="s">
        <v>75</v>
      </c>
      <c r="V46" s="105">
        <v>8139</v>
      </c>
      <c r="W46" s="105">
        <v>9445</v>
      </c>
      <c r="X46" s="105">
        <v>1306</v>
      </c>
      <c r="Y46" s="105">
        <v>0</v>
      </c>
      <c r="Z46" s="105">
        <v>0</v>
      </c>
      <c r="AA46" s="105">
        <v>0</v>
      </c>
      <c r="AB46" s="105">
        <v>0</v>
      </c>
      <c r="AC46" s="105">
        <v>2644</v>
      </c>
      <c r="AD46" s="105">
        <v>9445</v>
      </c>
      <c r="AE46" s="105">
        <v>12089</v>
      </c>
      <c r="AF46" s="101" t="s">
        <v>200</v>
      </c>
      <c r="AG46" s="101" t="s">
        <v>137</v>
      </c>
      <c r="AH46" s="105">
        <v>6</v>
      </c>
      <c r="AI46" s="105">
        <v>8064</v>
      </c>
    </row>
    <row r="47" spans="1:35" x14ac:dyDescent="0.2">
      <c r="A47" s="108"/>
      <c r="B47" s="101" t="s">
        <v>201</v>
      </c>
      <c r="C47" s="101" t="s">
        <v>202</v>
      </c>
      <c r="D47" s="102">
        <v>15680</v>
      </c>
      <c r="E47" s="102">
        <v>302</v>
      </c>
      <c r="F47" s="102">
        <v>15982</v>
      </c>
      <c r="G47" s="103">
        <v>4.0223900026034896E-2</v>
      </c>
      <c r="H47" s="102">
        <v>0</v>
      </c>
      <c r="I47" s="102">
        <v>0</v>
      </c>
      <c r="J47" s="102">
        <v>0</v>
      </c>
      <c r="K47" s="103">
        <v>0</v>
      </c>
      <c r="L47" s="102">
        <v>0</v>
      </c>
      <c r="M47" s="131">
        <v>0</v>
      </c>
      <c r="N47" s="102">
        <v>15982</v>
      </c>
      <c r="O47" s="103">
        <v>4.0223900026034896E-2</v>
      </c>
      <c r="P47" s="102">
        <v>1859</v>
      </c>
      <c r="Q47" s="102">
        <v>17841</v>
      </c>
      <c r="R47" s="103">
        <v>4.9964689265536703E-2</v>
      </c>
      <c r="S47" s="109">
        <v>0</v>
      </c>
      <c r="T47" s="101" t="s">
        <v>75</v>
      </c>
      <c r="U47" s="101" t="s">
        <v>75</v>
      </c>
      <c r="V47" s="105">
        <v>15090</v>
      </c>
      <c r="W47" s="105">
        <v>15364</v>
      </c>
      <c r="X47" s="105">
        <v>274</v>
      </c>
      <c r="Y47" s="105">
        <v>0</v>
      </c>
      <c r="Z47" s="105">
        <v>0</v>
      </c>
      <c r="AA47" s="105">
        <v>0</v>
      </c>
      <c r="AB47" s="105">
        <v>0</v>
      </c>
      <c r="AC47" s="105">
        <v>1628</v>
      </c>
      <c r="AD47" s="105">
        <v>15364</v>
      </c>
      <c r="AE47" s="105">
        <v>16992</v>
      </c>
      <c r="AF47" s="101" t="s">
        <v>203</v>
      </c>
      <c r="AG47" s="101" t="s">
        <v>137</v>
      </c>
      <c r="AH47" s="105">
        <v>6</v>
      </c>
      <c r="AI47" s="105">
        <v>8064</v>
      </c>
    </row>
    <row r="48" spans="1:35" x14ac:dyDescent="0.2">
      <c r="A48" s="108"/>
      <c r="B48" s="101" t="s">
        <v>204</v>
      </c>
      <c r="C48" s="101" t="s">
        <v>205</v>
      </c>
      <c r="D48" s="102">
        <v>10357</v>
      </c>
      <c r="E48" s="102">
        <v>14</v>
      </c>
      <c r="F48" s="102">
        <v>10371</v>
      </c>
      <c r="G48" s="103">
        <v>1.26940728444488E-2</v>
      </c>
      <c r="H48" s="102">
        <v>0</v>
      </c>
      <c r="I48" s="102">
        <v>0</v>
      </c>
      <c r="J48" s="102">
        <v>0</v>
      </c>
      <c r="K48" s="103">
        <v>0</v>
      </c>
      <c r="L48" s="102">
        <v>0</v>
      </c>
      <c r="M48" s="131">
        <v>0</v>
      </c>
      <c r="N48" s="102">
        <v>10371</v>
      </c>
      <c r="O48" s="103">
        <v>1.26940728444488E-2</v>
      </c>
      <c r="P48" s="102">
        <v>526</v>
      </c>
      <c r="Q48" s="102">
        <v>10897</v>
      </c>
      <c r="R48" s="103">
        <v>1.0103819058212799E-2</v>
      </c>
      <c r="S48" s="109">
        <v>0</v>
      </c>
      <c r="T48" s="101" t="s">
        <v>75</v>
      </c>
      <c r="U48" s="101" t="s">
        <v>75</v>
      </c>
      <c r="V48" s="105">
        <v>10201</v>
      </c>
      <c r="W48" s="105">
        <v>10241</v>
      </c>
      <c r="X48" s="105">
        <v>40</v>
      </c>
      <c r="Y48" s="105">
        <v>0</v>
      </c>
      <c r="Z48" s="105">
        <v>0</v>
      </c>
      <c r="AA48" s="105">
        <v>0</v>
      </c>
      <c r="AB48" s="105">
        <v>0</v>
      </c>
      <c r="AC48" s="105">
        <v>547</v>
      </c>
      <c r="AD48" s="105">
        <v>10241</v>
      </c>
      <c r="AE48" s="105">
        <v>10788</v>
      </c>
      <c r="AF48" s="101" t="s">
        <v>206</v>
      </c>
      <c r="AG48" s="101" t="s">
        <v>137</v>
      </c>
      <c r="AH48" s="105">
        <v>6</v>
      </c>
      <c r="AI48" s="105">
        <v>8064</v>
      </c>
    </row>
    <row r="49" spans="1:35" x14ac:dyDescent="0.2">
      <c r="A49" s="108"/>
      <c r="B49" s="101" t="s">
        <v>207</v>
      </c>
      <c r="C49" s="101" t="s">
        <v>208</v>
      </c>
      <c r="D49" s="102">
        <v>2108</v>
      </c>
      <c r="E49" s="102">
        <v>22</v>
      </c>
      <c r="F49" s="102">
        <v>2130</v>
      </c>
      <c r="G49" s="103">
        <v>4.7712739793408801E-2</v>
      </c>
      <c r="H49" s="102">
        <v>0</v>
      </c>
      <c r="I49" s="102">
        <v>0</v>
      </c>
      <c r="J49" s="102">
        <v>0</v>
      </c>
      <c r="K49" s="103">
        <v>0</v>
      </c>
      <c r="L49" s="102">
        <v>0</v>
      </c>
      <c r="M49" s="131">
        <v>0</v>
      </c>
      <c r="N49" s="102">
        <v>2130</v>
      </c>
      <c r="O49" s="103">
        <v>4.7712739793408801E-2</v>
      </c>
      <c r="P49" s="102">
        <v>1678</v>
      </c>
      <c r="Q49" s="102">
        <v>3808</v>
      </c>
      <c r="R49" s="103">
        <v>0.15674362089914901</v>
      </c>
      <c r="S49" s="109">
        <v>0</v>
      </c>
      <c r="T49" s="101" t="s">
        <v>75</v>
      </c>
      <c r="U49" s="101" t="s">
        <v>75</v>
      </c>
      <c r="V49" s="105">
        <v>2019</v>
      </c>
      <c r="W49" s="105">
        <v>2033</v>
      </c>
      <c r="X49" s="105">
        <v>14</v>
      </c>
      <c r="Y49" s="105">
        <v>0</v>
      </c>
      <c r="Z49" s="105">
        <v>0</v>
      </c>
      <c r="AA49" s="105">
        <v>0</v>
      </c>
      <c r="AB49" s="105">
        <v>0</v>
      </c>
      <c r="AC49" s="105">
        <v>1259</v>
      </c>
      <c r="AD49" s="105">
        <v>2033</v>
      </c>
      <c r="AE49" s="105">
        <v>3292</v>
      </c>
      <c r="AF49" s="101" t="s">
        <v>209</v>
      </c>
      <c r="AG49" s="101" t="s">
        <v>137</v>
      </c>
      <c r="AH49" s="105">
        <v>6</v>
      </c>
      <c r="AI49" s="105">
        <v>8064</v>
      </c>
    </row>
    <row r="50" spans="1:35" x14ac:dyDescent="0.2">
      <c r="A50" s="108"/>
      <c r="B50" s="101" t="s">
        <v>210</v>
      </c>
      <c r="C50" s="101" t="s">
        <v>211</v>
      </c>
      <c r="D50" s="102">
        <v>9836</v>
      </c>
      <c r="E50" s="102">
        <v>2204</v>
      </c>
      <c r="F50" s="102">
        <v>12040</v>
      </c>
      <c r="G50" s="103">
        <v>5.12529468261591E-2</v>
      </c>
      <c r="H50" s="102">
        <v>0</v>
      </c>
      <c r="I50" s="102">
        <v>0</v>
      </c>
      <c r="J50" s="102">
        <v>0</v>
      </c>
      <c r="K50" s="103">
        <v>0</v>
      </c>
      <c r="L50" s="102">
        <v>0</v>
      </c>
      <c r="M50" s="131">
        <v>0</v>
      </c>
      <c r="N50" s="102">
        <v>12040</v>
      </c>
      <c r="O50" s="103">
        <v>5.12529468261591E-2</v>
      </c>
      <c r="P50" s="102">
        <v>4221</v>
      </c>
      <c r="Q50" s="102">
        <v>16261</v>
      </c>
      <c r="R50" s="103">
        <v>7.72441205697251E-2</v>
      </c>
      <c r="S50" s="109">
        <v>0</v>
      </c>
      <c r="T50" s="101" t="s">
        <v>75</v>
      </c>
      <c r="U50" s="101" t="s">
        <v>75</v>
      </c>
      <c r="V50" s="105">
        <v>9269</v>
      </c>
      <c r="W50" s="105">
        <v>11453</v>
      </c>
      <c r="X50" s="105">
        <v>2184</v>
      </c>
      <c r="Y50" s="105">
        <v>0</v>
      </c>
      <c r="Z50" s="105">
        <v>0</v>
      </c>
      <c r="AA50" s="105">
        <v>0</v>
      </c>
      <c r="AB50" s="105">
        <v>0</v>
      </c>
      <c r="AC50" s="105">
        <v>3642</v>
      </c>
      <c r="AD50" s="105">
        <v>11453</v>
      </c>
      <c r="AE50" s="105">
        <v>15095</v>
      </c>
      <c r="AF50" s="101" t="s">
        <v>212</v>
      </c>
      <c r="AG50" s="101" t="s">
        <v>137</v>
      </c>
      <c r="AH50" s="105">
        <v>6</v>
      </c>
      <c r="AI50" s="105">
        <v>8064</v>
      </c>
    </row>
    <row r="51" spans="1:35" x14ac:dyDescent="0.2">
      <c r="A51" s="108"/>
      <c r="B51" s="101" t="s">
        <v>213</v>
      </c>
      <c r="C51" s="101" t="s">
        <v>214</v>
      </c>
      <c r="D51" s="102">
        <v>1722</v>
      </c>
      <c r="E51" s="102">
        <v>54</v>
      </c>
      <c r="F51" s="102">
        <v>1776</v>
      </c>
      <c r="G51" s="103">
        <v>5.8402860548271797E-2</v>
      </c>
      <c r="H51" s="102">
        <v>0</v>
      </c>
      <c r="I51" s="102">
        <v>0</v>
      </c>
      <c r="J51" s="102">
        <v>0</v>
      </c>
      <c r="K51" s="103">
        <v>0</v>
      </c>
      <c r="L51" s="102">
        <v>0</v>
      </c>
      <c r="M51" s="131">
        <v>0</v>
      </c>
      <c r="N51" s="102">
        <v>1776</v>
      </c>
      <c r="O51" s="103">
        <v>5.8402860548271797E-2</v>
      </c>
      <c r="P51" s="102">
        <v>2703</v>
      </c>
      <c r="Q51" s="102">
        <v>4479</v>
      </c>
      <c r="R51" s="103">
        <v>0.11667913238593901</v>
      </c>
      <c r="S51" s="109">
        <v>0</v>
      </c>
      <c r="T51" s="101" t="s">
        <v>75</v>
      </c>
      <c r="U51" s="101" t="s">
        <v>75</v>
      </c>
      <c r="V51" s="105">
        <v>1632</v>
      </c>
      <c r="W51" s="105">
        <v>1678</v>
      </c>
      <c r="X51" s="105">
        <v>46</v>
      </c>
      <c r="Y51" s="105">
        <v>0</v>
      </c>
      <c r="Z51" s="105">
        <v>0</v>
      </c>
      <c r="AA51" s="105">
        <v>0</v>
      </c>
      <c r="AB51" s="105">
        <v>0</v>
      </c>
      <c r="AC51" s="105">
        <v>2333</v>
      </c>
      <c r="AD51" s="105">
        <v>1678</v>
      </c>
      <c r="AE51" s="105">
        <v>4011</v>
      </c>
      <c r="AF51" s="101" t="s">
        <v>215</v>
      </c>
      <c r="AG51" s="101" t="s">
        <v>137</v>
      </c>
      <c r="AH51" s="105">
        <v>6</v>
      </c>
      <c r="AI51" s="105">
        <v>8064</v>
      </c>
    </row>
    <row r="52" spans="1:35" x14ac:dyDescent="0.2">
      <c r="A52" s="108"/>
      <c r="B52" s="101" t="s">
        <v>216</v>
      </c>
      <c r="C52" s="101" t="s">
        <v>217</v>
      </c>
      <c r="D52" s="102">
        <v>1171</v>
      </c>
      <c r="E52" s="102">
        <v>0</v>
      </c>
      <c r="F52" s="102">
        <v>1171</v>
      </c>
      <c r="G52" s="103">
        <v>-4.5639771801141003E-2</v>
      </c>
      <c r="H52" s="102">
        <v>0</v>
      </c>
      <c r="I52" s="102">
        <v>0</v>
      </c>
      <c r="J52" s="102">
        <v>0</v>
      </c>
      <c r="K52" s="103">
        <v>0</v>
      </c>
      <c r="L52" s="102">
        <v>0</v>
      </c>
      <c r="M52" s="131">
        <v>0</v>
      </c>
      <c r="N52" s="102">
        <v>1171</v>
      </c>
      <c r="O52" s="103">
        <v>-4.5639771801141003E-2</v>
      </c>
      <c r="P52" s="102">
        <v>0</v>
      </c>
      <c r="Q52" s="102">
        <v>1171</v>
      </c>
      <c r="R52" s="103">
        <v>-4.5639771801141003E-2</v>
      </c>
      <c r="S52" s="109">
        <v>0</v>
      </c>
      <c r="T52" s="101" t="s">
        <v>75</v>
      </c>
      <c r="U52" s="101" t="s">
        <v>75</v>
      </c>
      <c r="V52" s="105">
        <v>1227</v>
      </c>
      <c r="W52" s="105">
        <v>1227</v>
      </c>
      <c r="X52" s="105">
        <v>0</v>
      </c>
      <c r="Y52" s="105">
        <v>0</v>
      </c>
      <c r="Z52" s="105">
        <v>0</v>
      </c>
      <c r="AA52" s="105">
        <v>0</v>
      </c>
      <c r="AB52" s="105">
        <v>0</v>
      </c>
      <c r="AC52" s="105">
        <v>0</v>
      </c>
      <c r="AD52" s="105">
        <v>1227</v>
      </c>
      <c r="AE52" s="105">
        <v>1227</v>
      </c>
      <c r="AF52" s="101" t="s">
        <v>218</v>
      </c>
      <c r="AG52" s="101" t="s">
        <v>137</v>
      </c>
      <c r="AH52" s="105">
        <v>6</v>
      </c>
      <c r="AI52" s="105">
        <v>8064</v>
      </c>
    </row>
    <row r="53" spans="1:35" x14ac:dyDescent="0.2">
      <c r="A53" s="110"/>
      <c r="B53" s="101" t="s">
        <v>219</v>
      </c>
      <c r="C53" s="101" t="s">
        <v>220</v>
      </c>
      <c r="D53" s="102">
        <v>17971</v>
      </c>
      <c r="E53" s="102">
        <v>80</v>
      </c>
      <c r="F53" s="102">
        <v>18051</v>
      </c>
      <c r="G53" s="103">
        <v>3.0249414987729002E-2</v>
      </c>
      <c r="H53" s="102">
        <v>0</v>
      </c>
      <c r="I53" s="102">
        <v>0</v>
      </c>
      <c r="J53" s="102">
        <v>0</v>
      </c>
      <c r="K53" s="103">
        <v>0</v>
      </c>
      <c r="L53" s="102">
        <v>0</v>
      </c>
      <c r="M53" s="131">
        <v>0</v>
      </c>
      <c r="N53" s="102">
        <v>18051</v>
      </c>
      <c r="O53" s="103">
        <v>3.0249414987729002E-2</v>
      </c>
      <c r="P53" s="102">
        <v>277</v>
      </c>
      <c r="Q53" s="102">
        <v>18328</v>
      </c>
      <c r="R53" s="103">
        <v>3.4369885433715198E-2</v>
      </c>
      <c r="S53" s="109">
        <v>0</v>
      </c>
      <c r="T53" s="101" t="s">
        <v>75</v>
      </c>
      <c r="U53" s="101" t="s">
        <v>75</v>
      </c>
      <c r="V53" s="105">
        <v>17375</v>
      </c>
      <c r="W53" s="105">
        <v>17521</v>
      </c>
      <c r="X53" s="105">
        <v>146</v>
      </c>
      <c r="Y53" s="105">
        <v>0</v>
      </c>
      <c r="Z53" s="105">
        <v>0</v>
      </c>
      <c r="AA53" s="105">
        <v>0</v>
      </c>
      <c r="AB53" s="105">
        <v>0</v>
      </c>
      <c r="AC53" s="105">
        <v>198</v>
      </c>
      <c r="AD53" s="105">
        <v>17521</v>
      </c>
      <c r="AE53" s="105">
        <v>17719</v>
      </c>
      <c r="AF53" s="101" t="s">
        <v>221</v>
      </c>
      <c r="AG53" s="101" t="s">
        <v>137</v>
      </c>
      <c r="AH53" s="105">
        <v>6</v>
      </c>
      <c r="AI53" s="105">
        <v>8064</v>
      </c>
    </row>
    <row r="54" spans="1:35" x14ac:dyDescent="0.2">
      <c r="A54" s="111" t="s">
        <v>89</v>
      </c>
      <c r="B54" s="111">
        <v>0</v>
      </c>
      <c r="C54" s="111">
        <v>0</v>
      </c>
      <c r="D54" s="112">
        <v>224444</v>
      </c>
      <c r="E54" s="112">
        <v>6750</v>
      </c>
      <c r="F54" s="112">
        <v>231194</v>
      </c>
      <c r="G54" s="113">
        <v>8.3479784985542302E-2</v>
      </c>
      <c r="H54" s="112">
        <v>2258</v>
      </c>
      <c r="I54" s="112">
        <v>0</v>
      </c>
      <c r="J54" s="112">
        <v>2258</v>
      </c>
      <c r="K54" s="113">
        <v>0.27787209960384807</v>
      </c>
      <c r="L54" s="112">
        <v>13030</v>
      </c>
      <c r="M54" s="132">
        <v>0.315497223624432</v>
      </c>
      <c r="N54" s="112">
        <v>246482</v>
      </c>
      <c r="O54" s="113">
        <v>9.5217570972170998E-2</v>
      </c>
      <c r="P54" s="112">
        <v>50943</v>
      </c>
      <c r="Q54" s="112">
        <v>297425</v>
      </c>
      <c r="R54" s="113">
        <v>0.10519666313657701</v>
      </c>
      <c r="S54" s="114">
        <v>0</v>
      </c>
      <c r="T54" s="115">
        <v>0</v>
      </c>
      <c r="U54" s="115">
        <v>0</v>
      </c>
      <c r="V54" s="116">
        <v>207175</v>
      </c>
      <c r="W54" s="116">
        <v>213381</v>
      </c>
      <c r="X54" s="116">
        <v>6206</v>
      </c>
      <c r="Y54" s="116">
        <v>1767</v>
      </c>
      <c r="Z54" s="116">
        <v>1767</v>
      </c>
      <c r="AA54" s="116">
        <v>0</v>
      </c>
      <c r="AB54" s="116">
        <v>9905</v>
      </c>
      <c r="AC54" s="116">
        <v>44062</v>
      </c>
      <c r="AD54" s="116">
        <v>225053</v>
      </c>
      <c r="AE54" s="116">
        <v>269115</v>
      </c>
      <c r="AF54" s="115">
        <v>0</v>
      </c>
      <c r="AG54" s="115">
        <v>0</v>
      </c>
      <c r="AH54" s="116">
        <v>174</v>
      </c>
      <c r="AI54" s="116">
        <v>233856</v>
      </c>
    </row>
    <row r="55" spans="1:35" s="124" customFormat="1" ht="22.5" x14ac:dyDescent="0.2">
      <c r="A55" s="117" t="s">
        <v>222</v>
      </c>
      <c r="B55" s="118"/>
      <c r="C55" s="118"/>
      <c r="D55" s="120">
        <f>D54+D24+D14</f>
        <v>1265345</v>
      </c>
      <c r="E55" s="120">
        <f>E54+E24+E14</f>
        <v>149458</v>
      </c>
      <c r="F55" s="120">
        <f>F54+F24+F14</f>
        <v>1414803</v>
      </c>
      <c r="G55" s="130">
        <f>((F54+F24+F14)-(W54+W24+W14))/(W54+W24+W14)</f>
        <v>7.9970138293592785E-2</v>
      </c>
      <c r="H55" s="120">
        <f>H54+H24+H14</f>
        <v>130455</v>
      </c>
      <c r="I55" s="120">
        <f>I54+I24+I14</f>
        <v>498</v>
      </c>
      <c r="J55" s="120">
        <f>J54+J24+J14</f>
        <v>130953</v>
      </c>
      <c r="K55" s="130">
        <f>((J54+J24+J14)-(Z54+Z24+Z14))/(Z54+Z24+Z14)</f>
        <v>-0.1099927278658665</v>
      </c>
      <c r="L55" s="120">
        <f>L54+L24+L14</f>
        <v>20751</v>
      </c>
      <c r="M55" s="130">
        <f>((L54+L24+L14)-(AB54+AB24+AB14))/(AB54+AB24+AB14)</f>
        <v>-3.0009816295049781E-2</v>
      </c>
      <c r="N55" s="120">
        <f>N54+N24+N14</f>
        <v>1566507</v>
      </c>
      <c r="O55" s="130">
        <f>((N54+N24+N14)-(AD54+AD24+AD14))/(AD54+AD24+AD14)</f>
        <v>5.9475073533937203E-2</v>
      </c>
      <c r="P55" s="120">
        <f>P54+P24+P14</f>
        <v>98078</v>
      </c>
      <c r="Q55" s="120">
        <f>Q54+Q24+Q14</f>
        <v>1664585</v>
      </c>
      <c r="R55" s="130">
        <f>((Q54+Q24+Q14)-(AE54+AE24+AE14))/(AE54+AE24+AE14)</f>
        <v>6.2507619727866406E-2</v>
      </c>
    </row>
    <row r="56" spans="1:35" s="124" customFormat="1" x14ac:dyDescent="0.2">
      <c r="A56" s="117" t="s">
        <v>223</v>
      </c>
      <c r="B56" s="118"/>
      <c r="C56" s="118"/>
      <c r="D56" s="120">
        <f>D54+D24+D14+D9</f>
        <v>2564681</v>
      </c>
      <c r="E56" s="120">
        <f t="shared" ref="E56:Q56" si="0">E54+E24+E14+E9</f>
        <v>277530</v>
      </c>
      <c r="F56" s="120">
        <f t="shared" si="0"/>
        <v>2842211</v>
      </c>
      <c r="G56" s="130">
        <f>((F54+F24+F14+F9)-(W54+W24+W14+W9))/(W54+W24+W14+W9)</f>
        <v>4.4621736810148763E-2</v>
      </c>
      <c r="H56" s="120">
        <f t="shared" si="0"/>
        <v>678851</v>
      </c>
      <c r="I56" s="120">
        <f t="shared" si="0"/>
        <v>22668</v>
      </c>
      <c r="J56" s="120">
        <f t="shared" si="0"/>
        <v>701519</v>
      </c>
      <c r="K56" s="130">
        <f>((J54+J24+J14+J9)-(Z54+Z24+Z14+Z9))/(Z54+Z24+Z14+Z9)</f>
        <v>-4.0082811995424267E-2</v>
      </c>
      <c r="L56" s="120">
        <f t="shared" si="0"/>
        <v>80395</v>
      </c>
      <c r="M56" s="130">
        <f>((L54+L24+L14+L9)-(AB54+AB24+AB14+AB9))/(AB54+AB24+AB14+AB9)</f>
        <v>-0.15422650044710956</v>
      </c>
      <c r="N56" s="120">
        <f t="shared" si="0"/>
        <v>3624125</v>
      </c>
      <c r="O56" s="130">
        <f>((N54+N24+N14+N9)-(AD54+AD24+AD14+AD9))/(AD54+AD24+AD14+AD9)</f>
        <v>2.1838507152199909E-2</v>
      </c>
      <c r="P56" s="120">
        <f t="shared" si="0"/>
        <v>109530</v>
      </c>
      <c r="Q56" s="120">
        <f t="shared" si="0"/>
        <v>3733655</v>
      </c>
      <c r="R56" s="130">
        <f>((Q54+Q24+Q14+Q9)-(AE54+AE24+AE14+AE9))/(AE54+AE24+AE14+AE9)</f>
        <v>2.4120344985447316E-2</v>
      </c>
    </row>
    <row r="57" spans="1:35" s="124" customFormat="1" x14ac:dyDescent="0.2">
      <c r="A57" s="117" t="s">
        <v>224</v>
      </c>
      <c r="B57" s="118"/>
      <c r="C57" s="118"/>
      <c r="D57" s="120">
        <f>D54+D24+D14+D9+D5</f>
        <v>3752657</v>
      </c>
      <c r="E57" s="120">
        <f t="shared" ref="E57:Q57" si="1">E54+E24+E14+E9+E5</f>
        <v>749446</v>
      </c>
      <c r="F57" s="120">
        <f t="shared" si="1"/>
        <v>4502103</v>
      </c>
      <c r="G57" s="130">
        <f>((F54+F24+F14+F9+F5)-(W54+W24+W14+W9+W5))/(W54+W24+W14+W9+W5)</f>
        <v>4.9750555874737916E-2</v>
      </c>
      <c r="H57" s="120">
        <f t="shared" si="1"/>
        <v>2144358</v>
      </c>
      <c r="I57" s="120">
        <f t="shared" si="1"/>
        <v>378882</v>
      </c>
      <c r="J57" s="120">
        <f t="shared" si="1"/>
        <v>2523240</v>
      </c>
      <c r="K57" s="130">
        <f>((J54+J24+J14+J9+J5)-(Z54+Z24+Z14+Z9+Z5))/(Z54+Z24+Z14+Z9+Z5)</f>
        <v>2.9643401033870944E-2</v>
      </c>
      <c r="L57" s="120">
        <f t="shared" si="1"/>
        <v>80395</v>
      </c>
      <c r="M57" s="130">
        <f>((L54+L24+L14+L9+L5)-(AB54+AB24+AB14+AB9+AB5))/(AB54+AB24+AB14+AB9+AB5)</f>
        <v>-0.15422650044710956</v>
      </c>
      <c r="N57" s="120">
        <f t="shared" si="1"/>
        <v>7105738</v>
      </c>
      <c r="O57" s="130">
        <f>((N54+N24+N14+N9+N5)-(AD54+AD24+AD14+AD9+AD5))/(AD54+AD24+AD14+AD9+AD5)</f>
        <v>3.97037803097776E-2</v>
      </c>
      <c r="P57" s="120">
        <f t="shared" si="1"/>
        <v>114701</v>
      </c>
      <c r="Q57" s="120">
        <f t="shared" si="1"/>
        <v>7220439</v>
      </c>
      <c r="R57" s="130">
        <f>((Q54+Q24+Q14+Q9+Q5)-(AE54+AE24+AE14+AE9+AE5))/(AE54+AE24+AE14+AE9+AE5)</f>
        <v>4.0701943933213483E-2</v>
      </c>
    </row>
    <row r="58" spans="1:35" x14ac:dyDescent="0.2">
      <c r="A58" s="106" t="s">
        <v>225</v>
      </c>
      <c r="B58" s="101" t="s">
        <v>226</v>
      </c>
      <c r="C58" s="101" t="s">
        <v>227</v>
      </c>
      <c r="D58" s="102">
        <v>0</v>
      </c>
      <c r="E58" s="102">
        <v>0</v>
      </c>
      <c r="F58" s="102">
        <v>0</v>
      </c>
      <c r="G58" s="103">
        <v>0</v>
      </c>
      <c r="H58" s="102">
        <v>217295</v>
      </c>
      <c r="I58" s="102">
        <v>0</v>
      </c>
      <c r="J58" s="102">
        <v>217295</v>
      </c>
      <c r="K58" s="103">
        <v>6.6614635487227805E-2</v>
      </c>
      <c r="L58" s="102">
        <v>0</v>
      </c>
      <c r="M58" s="131">
        <v>0</v>
      </c>
      <c r="N58" s="102">
        <v>217295</v>
      </c>
      <c r="O58" s="103">
        <v>6.6614635487227805E-2</v>
      </c>
      <c r="P58" s="102">
        <v>0</v>
      </c>
      <c r="Q58" s="102">
        <v>217295</v>
      </c>
      <c r="R58" s="103">
        <v>6.6614635487227805E-2</v>
      </c>
      <c r="S58" s="107">
        <v>6</v>
      </c>
      <c r="T58" s="101" t="s">
        <v>76</v>
      </c>
      <c r="U58" s="101" t="s">
        <v>76</v>
      </c>
      <c r="V58" s="105">
        <v>0</v>
      </c>
      <c r="W58" s="105">
        <v>0</v>
      </c>
      <c r="X58" s="105">
        <v>0</v>
      </c>
      <c r="Y58" s="105">
        <v>203724</v>
      </c>
      <c r="Z58" s="105">
        <v>203724</v>
      </c>
      <c r="AA58" s="105">
        <v>0</v>
      </c>
      <c r="AB58" s="105">
        <v>0</v>
      </c>
      <c r="AC58" s="105">
        <v>0</v>
      </c>
      <c r="AD58" s="105">
        <v>203724</v>
      </c>
      <c r="AE58" s="105">
        <v>203724</v>
      </c>
      <c r="AF58" s="101" t="s">
        <v>228</v>
      </c>
      <c r="AG58" s="101" t="s">
        <v>229</v>
      </c>
      <c r="AH58" s="105">
        <v>6</v>
      </c>
      <c r="AI58" s="105">
        <v>8064</v>
      </c>
    </row>
    <row r="59" spans="1:35" x14ac:dyDescent="0.2">
      <c r="A59" s="108"/>
      <c r="B59" s="101" t="s">
        <v>230</v>
      </c>
      <c r="C59" s="101" t="s">
        <v>231</v>
      </c>
      <c r="D59" s="102">
        <v>324</v>
      </c>
      <c r="E59" s="102">
        <v>0</v>
      </c>
      <c r="F59" s="102">
        <v>324</v>
      </c>
      <c r="G59" s="103">
        <v>-0.62844036697247707</v>
      </c>
      <c r="H59" s="102">
        <v>0</v>
      </c>
      <c r="I59" s="102">
        <v>0</v>
      </c>
      <c r="J59" s="102">
        <v>0</v>
      </c>
      <c r="K59" s="103">
        <v>0</v>
      </c>
      <c r="L59" s="102">
        <v>0</v>
      </c>
      <c r="M59" s="131">
        <v>0</v>
      </c>
      <c r="N59" s="102">
        <v>324</v>
      </c>
      <c r="O59" s="103">
        <v>-0.62844036697247707</v>
      </c>
      <c r="P59" s="102">
        <v>0</v>
      </c>
      <c r="Q59" s="102">
        <v>324</v>
      </c>
      <c r="R59" s="103">
        <v>-0.62844036697247707</v>
      </c>
      <c r="S59" s="109">
        <v>0</v>
      </c>
      <c r="T59" s="101" t="s">
        <v>76</v>
      </c>
      <c r="U59" s="101" t="s">
        <v>76</v>
      </c>
      <c r="V59" s="105">
        <v>872</v>
      </c>
      <c r="W59" s="105">
        <v>872</v>
      </c>
      <c r="X59" s="105">
        <v>0</v>
      </c>
      <c r="Y59" s="105">
        <v>0</v>
      </c>
      <c r="Z59" s="105">
        <v>0</v>
      </c>
      <c r="AA59" s="105">
        <v>0</v>
      </c>
      <c r="AB59" s="105">
        <v>0</v>
      </c>
      <c r="AC59" s="105">
        <v>0</v>
      </c>
      <c r="AD59" s="105">
        <v>872</v>
      </c>
      <c r="AE59" s="105">
        <v>872</v>
      </c>
      <c r="AF59" s="101" t="s">
        <v>232</v>
      </c>
      <c r="AG59" s="101" t="s">
        <v>229</v>
      </c>
      <c r="AH59" s="105">
        <v>6</v>
      </c>
      <c r="AI59" s="105">
        <v>8064</v>
      </c>
    </row>
    <row r="60" spans="1:35" x14ac:dyDescent="0.2">
      <c r="A60" s="108"/>
      <c r="B60" s="101" t="s">
        <v>233</v>
      </c>
      <c r="C60" s="101" t="s">
        <v>234</v>
      </c>
      <c r="D60" s="102">
        <v>62269</v>
      </c>
      <c r="E60" s="102">
        <v>156</v>
      </c>
      <c r="F60" s="102">
        <v>62425</v>
      </c>
      <c r="G60" s="103">
        <v>-0.24596559887906502</v>
      </c>
      <c r="H60" s="102">
        <v>135510</v>
      </c>
      <c r="I60" s="102">
        <v>46</v>
      </c>
      <c r="J60" s="102">
        <v>135556</v>
      </c>
      <c r="K60" s="103">
        <v>-7.0222368547402492E-2</v>
      </c>
      <c r="L60" s="102">
        <v>0</v>
      </c>
      <c r="M60" s="131">
        <v>0</v>
      </c>
      <c r="N60" s="102">
        <v>197981</v>
      </c>
      <c r="O60" s="103">
        <v>-0.13387318336526902</v>
      </c>
      <c r="P60" s="102">
        <v>681</v>
      </c>
      <c r="Q60" s="102">
        <v>198662</v>
      </c>
      <c r="R60" s="103">
        <v>-0.13263185469786898</v>
      </c>
      <c r="S60" s="109">
        <v>0</v>
      </c>
      <c r="T60" s="101" t="s">
        <v>76</v>
      </c>
      <c r="U60" s="101" t="s">
        <v>76</v>
      </c>
      <c r="V60" s="105">
        <v>82598</v>
      </c>
      <c r="W60" s="105">
        <v>82788</v>
      </c>
      <c r="X60" s="105">
        <v>190</v>
      </c>
      <c r="Y60" s="105">
        <v>145498</v>
      </c>
      <c r="Z60" s="105">
        <v>145794</v>
      </c>
      <c r="AA60" s="105">
        <v>296</v>
      </c>
      <c r="AB60" s="105">
        <v>0</v>
      </c>
      <c r="AC60" s="105">
        <v>458</v>
      </c>
      <c r="AD60" s="105">
        <v>228582</v>
      </c>
      <c r="AE60" s="105">
        <v>229040</v>
      </c>
      <c r="AF60" s="101" t="s">
        <v>235</v>
      </c>
      <c r="AG60" s="101" t="s">
        <v>229</v>
      </c>
      <c r="AH60" s="105">
        <v>6</v>
      </c>
      <c r="AI60" s="105">
        <v>8064</v>
      </c>
    </row>
    <row r="61" spans="1:35" x14ac:dyDescent="0.2">
      <c r="A61" s="108"/>
      <c r="B61" s="101" t="s">
        <v>236</v>
      </c>
      <c r="C61" s="101" t="s">
        <v>237</v>
      </c>
      <c r="D61" s="102">
        <v>0</v>
      </c>
      <c r="E61" s="102">
        <v>0</v>
      </c>
      <c r="F61" s="102">
        <v>0</v>
      </c>
      <c r="G61" s="103">
        <v>-1</v>
      </c>
      <c r="H61" s="102">
        <v>0</v>
      </c>
      <c r="I61" s="102">
        <v>0</v>
      </c>
      <c r="J61" s="102">
        <v>0</v>
      </c>
      <c r="K61" s="103">
        <v>0</v>
      </c>
      <c r="L61" s="102">
        <v>0</v>
      </c>
      <c r="M61" s="131">
        <v>0</v>
      </c>
      <c r="N61" s="102">
        <v>0</v>
      </c>
      <c r="O61" s="103">
        <v>-1</v>
      </c>
      <c r="P61" s="102">
        <v>0</v>
      </c>
      <c r="Q61" s="102">
        <v>0</v>
      </c>
      <c r="R61" s="103">
        <v>-1</v>
      </c>
      <c r="S61" s="109">
        <v>0</v>
      </c>
      <c r="T61" s="101" t="s">
        <v>76</v>
      </c>
      <c r="U61" s="101" t="s">
        <v>76</v>
      </c>
      <c r="V61" s="105">
        <v>4218</v>
      </c>
      <c r="W61" s="105">
        <v>4218</v>
      </c>
      <c r="X61" s="105">
        <v>0</v>
      </c>
      <c r="Y61" s="105">
        <v>0</v>
      </c>
      <c r="Z61" s="105">
        <v>0</v>
      </c>
      <c r="AA61" s="105">
        <v>0</v>
      </c>
      <c r="AB61" s="105">
        <v>0</v>
      </c>
      <c r="AC61" s="105">
        <v>0</v>
      </c>
      <c r="AD61" s="105">
        <v>4218</v>
      </c>
      <c r="AE61" s="105">
        <v>4218</v>
      </c>
      <c r="AF61" s="101" t="s">
        <v>238</v>
      </c>
      <c r="AG61" s="101" t="s">
        <v>229</v>
      </c>
      <c r="AH61" s="105">
        <v>6</v>
      </c>
      <c r="AI61" s="105">
        <v>8064</v>
      </c>
    </row>
    <row r="62" spans="1:35" x14ac:dyDescent="0.2">
      <c r="A62" s="108"/>
      <c r="B62" s="101" t="s">
        <v>239</v>
      </c>
      <c r="C62" s="101" t="s">
        <v>240</v>
      </c>
      <c r="D62" s="102">
        <v>6994</v>
      </c>
      <c r="E62" s="102">
        <v>0</v>
      </c>
      <c r="F62" s="102">
        <v>6994</v>
      </c>
      <c r="G62" s="103">
        <v>-4.2835637060353093E-2</v>
      </c>
      <c r="H62" s="102">
        <v>0</v>
      </c>
      <c r="I62" s="102">
        <v>0</v>
      </c>
      <c r="J62" s="102">
        <v>0</v>
      </c>
      <c r="K62" s="103">
        <v>0</v>
      </c>
      <c r="L62" s="102">
        <v>0</v>
      </c>
      <c r="M62" s="131">
        <v>0</v>
      </c>
      <c r="N62" s="102">
        <v>6994</v>
      </c>
      <c r="O62" s="103">
        <v>-4.2835637060353093E-2</v>
      </c>
      <c r="P62" s="102">
        <v>18</v>
      </c>
      <c r="Q62" s="102">
        <v>7012</v>
      </c>
      <c r="R62" s="103">
        <v>-4.0372245791706604E-2</v>
      </c>
      <c r="S62" s="109">
        <v>0</v>
      </c>
      <c r="T62" s="101" t="s">
        <v>76</v>
      </c>
      <c r="U62" s="101" t="s">
        <v>76</v>
      </c>
      <c r="V62" s="105">
        <v>7307</v>
      </c>
      <c r="W62" s="105">
        <v>7307</v>
      </c>
      <c r="X62" s="105">
        <v>0</v>
      </c>
      <c r="Y62" s="105">
        <v>0</v>
      </c>
      <c r="Z62" s="105">
        <v>0</v>
      </c>
      <c r="AA62" s="105">
        <v>0</v>
      </c>
      <c r="AB62" s="105">
        <v>0</v>
      </c>
      <c r="AC62" s="105">
        <v>0</v>
      </c>
      <c r="AD62" s="105">
        <v>7307</v>
      </c>
      <c r="AE62" s="105">
        <v>7307</v>
      </c>
      <c r="AF62" s="101" t="s">
        <v>241</v>
      </c>
      <c r="AG62" s="101" t="s">
        <v>229</v>
      </c>
      <c r="AH62" s="105">
        <v>6</v>
      </c>
      <c r="AI62" s="105">
        <v>8064</v>
      </c>
    </row>
    <row r="63" spans="1:35" x14ac:dyDescent="0.2">
      <c r="A63" s="110"/>
      <c r="B63" s="101" t="s">
        <v>242</v>
      </c>
      <c r="C63" s="101" t="s">
        <v>243</v>
      </c>
      <c r="D63" s="102">
        <v>473</v>
      </c>
      <c r="E63" s="102">
        <v>0</v>
      </c>
      <c r="F63" s="102">
        <v>473</v>
      </c>
      <c r="G63" s="103">
        <v>-0.50831600831600798</v>
      </c>
      <c r="H63" s="102">
        <v>52</v>
      </c>
      <c r="I63" s="102">
        <v>0</v>
      </c>
      <c r="J63" s="102">
        <v>52</v>
      </c>
      <c r="K63" s="103">
        <v>0</v>
      </c>
      <c r="L63" s="102">
        <v>0</v>
      </c>
      <c r="M63" s="131">
        <v>0</v>
      </c>
      <c r="N63" s="102">
        <v>525</v>
      </c>
      <c r="O63" s="103">
        <v>-0.45426195426195398</v>
      </c>
      <c r="P63" s="102">
        <v>0</v>
      </c>
      <c r="Q63" s="102">
        <v>525</v>
      </c>
      <c r="R63" s="103">
        <v>-0.45426195426195398</v>
      </c>
      <c r="S63" s="109">
        <v>0</v>
      </c>
      <c r="T63" s="101" t="s">
        <v>76</v>
      </c>
      <c r="U63" s="101" t="s">
        <v>76</v>
      </c>
      <c r="V63" s="105">
        <v>962</v>
      </c>
      <c r="W63" s="105">
        <v>962</v>
      </c>
      <c r="X63" s="105">
        <v>0</v>
      </c>
      <c r="Y63" s="105">
        <v>0</v>
      </c>
      <c r="Z63" s="105">
        <v>0</v>
      </c>
      <c r="AA63" s="105">
        <v>0</v>
      </c>
      <c r="AB63" s="105">
        <v>0</v>
      </c>
      <c r="AC63" s="105">
        <v>0</v>
      </c>
      <c r="AD63" s="105">
        <v>962</v>
      </c>
      <c r="AE63" s="105">
        <v>962</v>
      </c>
      <c r="AF63" s="101" t="s">
        <v>244</v>
      </c>
      <c r="AG63" s="101" t="s">
        <v>229</v>
      </c>
      <c r="AH63" s="105">
        <v>6</v>
      </c>
      <c r="AI63" s="105">
        <v>8064</v>
      </c>
    </row>
    <row r="64" spans="1:35" x14ac:dyDescent="0.2">
      <c r="A64" s="111" t="s">
        <v>89</v>
      </c>
      <c r="B64" s="111">
        <v>0</v>
      </c>
      <c r="C64" s="111">
        <v>0</v>
      </c>
      <c r="D64" s="112">
        <v>70060</v>
      </c>
      <c r="E64" s="112">
        <v>156</v>
      </c>
      <c r="F64" s="112">
        <v>70216</v>
      </c>
      <c r="G64" s="113">
        <v>-0.26970160275411598</v>
      </c>
      <c r="H64" s="112">
        <v>352857</v>
      </c>
      <c r="I64" s="112">
        <v>46</v>
      </c>
      <c r="J64" s="112">
        <v>352903</v>
      </c>
      <c r="K64" s="113">
        <v>9.6847658775799789E-3</v>
      </c>
      <c r="L64" s="112">
        <v>0</v>
      </c>
      <c r="M64" s="132">
        <v>0</v>
      </c>
      <c r="N64" s="112">
        <v>423119</v>
      </c>
      <c r="O64" s="113">
        <v>-5.0589568397787596E-2</v>
      </c>
      <c r="P64" s="112">
        <v>699</v>
      </c>
      <c r="Q64" s="112">
        <v>423818</v>
      </c>
      <c r="R64" s="113">
        <v>-4.9997422235571798E-2</v>
      </c>
      <c r="S64" s="114">
        <v>0</v>
      </c>
      <c r="T64" s="115">
        <v>0</v>
      </c>
      <c r="U64" s="115">
        <v>0</v>
      </c>
      <c r="V64" s="116">
        <v>95957</v>
      </c>
      <c r="W64" s="116">
        <v>96147</v>
      </c>
      <c r="X64" s="116">
        <v>190</v>
      </c>
      <c r="Y64" s="116">
        <v>349222</v>
      </c>
      <c r="Z64" s="116">
        <v>349518</v>
      </c>
      <c r="AA64" s="116">
        <v>296</v>
      </c>
      <c r="AB64" s="116">
        <v>0</v>
      </c>
      <c r="AC64" s="116">
        <v>458</v>
      </c>
      <c r="AD64" s="116">
        <v>445665</v>
      </c>
      <c r="AE64" s="116">
        <v>446123</v>
      </c>
      <c r="AF64" s="115">
        <v>0</v>
      </c>
      <c r="AG64" s="115">
        <v>0</v>
      </c>
      <c r="AH64" s="116">
        <v>36</v>
      </c>
      <c r="AI64" s="116">
        <v>48384</v>
      </c>
    </row>
    <row r="65" spans="1:35" x14ac:dyDescent="0.2">
      <c r="A65" s="111" t="s">
        <v>245</v>
      </c>
      <c r="B65" s="111">
        <v>0</v>
      </c>
      <c r="C65" s="111">
        <v>0</v>
      </c>
      <c r="D65" s="112">
        <v>3822717</v>
      </c>
      <c r="E65" s="112">
        <v>749602</v>
      </c>
      <c r="F65" s="112">
        <v>4572319</v>
      </c>
      <c r="G65" s="113">
        <v>4.2745952400554392E-2</v>
      </c>
      <c r="H65" s="112">
        <v>2497215</v>
      </c>
      <c r="I65" s="112">
        <v>378928</v>
      </c>
      <c r="J65" s="112">
        <v>2876143</v>
      </c>
      <c r="K65" s="113">
        <v>2.7152108806998601E-2</v>
      </c>
      <c r="L65" s="112">
        <v>80395</v>
      </c>
      <c r="M65" s="132">
        <v>-0.15422650044711</v>
      </c>
      <c r="N65" s="112">
        <v>7528857</v>
      </c>
      <c r="O65" s="113">
        <v>3.4176266872819001E-2</v>
      </c>
      <c r="P65" s="112">
        <v>115400</v>
      </c>
      <c r="Q65" s="112">
        <v>7644257</v>
      </c>
      <c r="R65" s="113">
        <v>3.5222238924618496E-2</v>
      </c>
      <c r="S65" s="125">
        <v>0</v>
      </c>
      <c r="T65" s="115">
        <v>0</v>
      </c>
      <c r="U65" s="115">
        <v>0</v>
      </c>
      <c r="V65" s="116">
        <v>3726515</v>
      </c>
      <c r="W65" s="116">
        <v>4384883</v>
      </c>
      <c r="X65" s="116">
        <v>658368</v>
      </c>
      <c r="Y65" s="116">
        <v>2465564</v>
      </c>
      <c r="Z65" s="116">
        <v>2800114</v>
      </c>
      <c r="AA65" s="116">
        <v>334550</v>
      </c>
      <c r="AB65" s="116">
        <v>95055</v>
      </c>
      <c r="AC65" s="116">
        <v>104118</v>
      </c>
      <c r="AD65" s="116">
        <v>7280052</v>
      </c>
      <c r="AE65" s="116">
        <v>7384170</v>
      </c>
      <c r="AF65" s="115">
        <v>0</v>
      </c>
      <c r="AG65" s="115">
        <v>0</v>
      </c>
      <c r="AH65" s="116">
        <v>312</v>
      </c>
      <c r="AI65" s="116">
        <v>419328</v>
      </c>
    </row>
  </sheetData>
  <pageMargins left="0.23622047244094491" right="0.23622047244094491" top="0.74803149606299213" bottom="0.35433070866141736" header="0.31496062992125984" footer="0.31496062992125984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39" zoomScaleSheetLayoutView="37696" workbookViewId="0">
      <selection activeCell="A2" sqref="A2"/>
    </sheetView>
  </sheetViews>
  <sheetFormatPr defaultRowHeight="11.25" x14ac:dyDescent="0.2"/>
  <cols>
    <col min="1" max="1" width="26.28515625" style="98" customWidth="1"/>
    <col min="2" max="2" width="4.7109375" style="98" bestFit="1" customWidth="1"/>
    <col min="3" max="3" width="23.7109375" style="98" bestFit="1" customWidth="1"/>
    <col min="4" max="15" width="12.7109375" style="98" customWidth="1"/>
    <col min="16" max="16" width="9.42578125" style="98" hidden="1" customWidth="1"/>
    <col min="17" max="17" width="15.28515625" style="98" hidden="1" customWidth="1"/>
    <col min="18" max="18" width="6.7109375" style="98" hidden="1" customWidth="1"/>
    <col min="19" max="19" width="23.42578125" style="98" hidden="1" customWidth="1"/>
    <col min="20" max="20" width="22.7109375" style="98" hidden="1" customWidth="1"/>
    <col min="21" max="21" width="19.28515625" style="98" hidden="1" customWidth="1"/>
    <col min="22" max="22" width="18.85546875" style="98" hidden="1" customWidth="1"/>
    <col min="23" max="23" width="23.85546875" style="98" hidden="1" customWidth="1"/>
    <col min="24" max="24" width="15.5703125" style="98" hidden="1" customWidth="1"/>
    <col min="25" max="25" width="32.42578125" style="98" hidden="1" customWidth="1"/>
    <col min="26" max="26" width="23.28515625" style="98" hidden="1" customWidth="1"/>
    <col min="27" max="16384" width="9.140625" style="98"/>
  </cols>
  <sheetData>
    <row r="1" spans="1:26" ht="15.75" x14ac:dyDescent="0.25">
      <c r="A1" s="97" t="s">
        <v>246</v>
      </c>
    </row>
    <row r="2" spans="1:26" ht="8.25" customHeight="1" x14ac:dyDescent="0.2"/>
    <row r="3" spans="1:26" ht="8.25" customHeight="1" x14ac:dyDescent="0.2"/>
    <row r="4" spans="1:26" ht="33.75" x14ac:dyDescent="0.2">
      <c r="A4" s="99" t="s">
        <v>46</v>
      </c>
      <c r="B4" s="99" t="s">
        <v>47</v>
      </c>
      <c r="C4" s="99" t="s">
        <v>48</v>
      </c>
      <c r="D4" s="99" t="s">
        <v>49</v>
      </c>
      <c r="E4" s="99" t="s">
        <v>50</v>
      </c>
      <c r="F4" s="99" t="s">
        <v>51</v>
      </c>
      <c r="G4" s="99" t="s">
        <v>52</v>
      </c>
      <c r="H4" s="99" t="s">
        <v>53</v>
      </c>
      <c r="I4" s="99" t="s">
        <v>54</v>
      </c>
      <c r="J4" s="99" t="s">
        <v>55</v>
      </c>
      <c r="K4" s="99" t="s">
        <v>56</v>
      </c>
      <c r="L4" s="99" t="s">
        <v>24</v>
      </c>
      <c r="M4" s="99" t="s">
        <v>57</v>
      </c>
      <c r="N4" s="99" t="s">
        <v>58</v>
      </c>
      <c r="O4" s="99" t="s">
        <v>59</v>
      </c>
      <c r="P4" s="100" t="s">
        <v>60</v>
      </c>
      <c r="Q4" s="100" t="s">
        <v>61</v>
      </c>
      <c r="R4" s="100" t="s">
        <v>62</v>
      </c>
      <c r="S4" s="100" t="s">
        <v>63</v>
      </c>
      <c r="T4" s="100" t="s">
        <v>64</v>
      </c>
      <c r="U4" s="100" t="s">
        <v>65</v>
      </c>
      <c r="V4" s="100" t="s">
        <v>66</v>
      </c>
      <c r="W4" s="100" t="s">
        <v>67</v>
      </c>
      <c r="X4" s="100" t="s">
        <v>68</v>
      </c>
      <c r="Y4" s="100" t="s">
        <v>69</v>
      </c>
      <c r="Z4" s="100" t="s">
        <v>70</v>
      </c>
    </row>
    <row r="5" spans="1:26" x14ac:dyDescent="0.2">
      <c r="A5" s="101" t="s">
        <v>71</v>
      </c>
      <c r="B5" s="101" t="s">
        <v>72</v>
      </c>
      <c r="C5" s="101" t="s">
        <v>73</v>
      </c>
      <c r="D5" s="102">
        <v>18332</v>
      </c>
      <c r="E5" s="103">
        <v>2.6427771556550999E-2</v>
      </c>
      <c r="F5" s="102">
        <v>16745</v>
      </c>
      <c r="G5" s="103">
        <v>3.65853658536585E-2</v>
      </c>
      <c r="H5" s="102">
        <v>0</v>
      </c>
      <c r="I5" s="103" t="s">
        <v>74</v>
      </c>
      <c r="J5" s="102">
        <v>35077</v>
      </c>
      <c r="K5" s="103">
        <v>3.12518374786852E-2</v>
      </c>
      <c r="L5" s="102">
        <v>1341</v>
      </c>
      <c r="M5" s="103">
        <v>0.23367065317387301</v>
      </c>
      <c r="N5" s="102">
        <v>36418</v>
      </c>
      <c r="O5" s="103">
        <v>3.7520298566992398E-2</v>
      </c>
      <c r="P5" s="104">
        <v>1</v>
      </c>
      <c r="Q5" s="101" t="s">
        <v>75</v>
      </c>
      <c r="R5" s="101" t="s">
        <v>76</v>
      </c>
      <c r="S5" s="105">
        <v>17860</v>
      </c>
      <c r="T5" s="105">
        <v>16154</v>
      </c>
      <c r="U5" s="105">
        <v>0</v>
      </c>
      <c r="V5" s="105">
        <v>34014</v>
      </c>
      <c r="W5" s="105">
        <v>1087</v>
      </c>
      <c r="X5" s="105">
        <v>35101</v>
      </c>
      <c r="Y5" s="101" t="s">
        <v>77</v>
      </c>
      <c r="Z5" s="101" t="s">
        <v>77</v>
      </c>
    </row>
    <row r="6" spans="1:26" x14ac:dyDescent="0.2">
      <c r="A6" s="106" t="s">
        <v>78</v>
      </c>
      <c r="B6" s="101" t="s">
        <v>79</v>
      </c>
      <c r="C6" s="101" t="s">
        <v>80</v>
      </c>
      <c r="D6" s="102">
        <v>8364</v>
      </c>
      <c r="E6" s="103">
        <v>-3.19444444444444E-2</v>
      </c>
      <c r="F6" s="102">
        <v>2559</v>
      </c>
      <c r="G6" s="103">
        <v>4.0666937779585202E-2</v>
      </c>
      <c r="H6" s="102">
        <v>2045</v>
      </c>
      <c r="I6" s="103">
        <v>-0.15635313531353101</v>
      </c>
      <c r="J6" s="102">
        <v>12968</v>
      </c>
      <c r="K6" s="103">
        <v>-4.1041189085262102E-2</v>
      </c>
      <c r="L6" s="102">
        <v>1325</v>
      </c>
      <c r="M6" s="103">
        <v>0.21671258034894403</v>
      </c>
      <c r="N6" s="102">
        <v>14293</v>
      </c>
      <c r="O6" s="103">
        <v>-2.18313714754996E-2</v>
      </c>
      <c r="P6" s="107">
        <v>2</v>
      </c>
      <c r="Q6" s="101" t="s">
        <v>75</v>
      </c>
      <c r="R6" s="101" t="s">
        <v>75</v>
      </c>
      <c r="S6" s="105">
        <v>8640</v>
      </c>
      <c r="T6" s="105">
        <v>2459</v>
      </c>
      <c r="U6" s="105">
        <v>2424</v>
      </c>
      <c r="V6" s="105">
        <v>13523</v>
      </c>
      <c r="W6" s="105">
        <v>1089</v>
      </c>
      <c r="X6" s="105">
        <v>14612</v>
      </c>
      <c r="Y6" s="101" t="s">
        <v>81</v>
      </c>
      <c r="Z6" s="101" t="s">
        <v>82</v>
      </c>
    </row>
    <row r="7" spans="1:26" x14ac:dyDescent="0.2">
      <c r="A7" s="108"/>
      <c r="B7" s="101" t="s">
        <v>83</v>
      </c>
      <c r="C7" s="101" t="s">
        <v>84</v>
      </c>
      <c r="D7" s="102">
        <v>4848</v>
      </c>
      <c r="E7" s="103">
        <v>-2.5723472668810303E-2</v>
      </c>
      <c r="F7" s="102">
        <v>2998</v>
      </c>
      <c r="G7" s="103">
        <v>-0.20287157670832201</v>
      </c>
      <c r="H7" s="102">
        <v>2425</v>
      </c>
      <c r="I7" s="103">
        <v>-0.18295148247978399</v>
      </c>
      <c r="J7" s="102">
        <v>10271</v>
      </c>
      <c r="K7" s="103">
        <v>-0.122511747116617</v>
      </c>
      <c r="L7" s="102">
        <v>1403</v>
      </c>
      <c r="M7" s="103">
        <v>0.22962313759859801</v>
      </c>
      <c r="N7" s="102">
        <v>11674</v>
      </c>
      <c r="O7" s="103">
        <v>-9.1234625564378002E-2</v>
      </c>
      <c r="P7" s="109"/>
      <c r="Q7" s="101" t="s">
        <v>75</v>
      </c>
      <c r="R7" s="101" t="s">
        <v>75</v>
      </c>
      <c r="S7" s="105">
        <v>4976</v>
      </c>
      <c r="T7" s="105">
        <v>3761</v>
      </c>
      <c r="U7" s="105">
        <v>2968</v>
      </c>
      <c r="V7" s="105">
        <v>11705</v>
      </c>
      <c r="W7" s="105">
        <v>1141</v>
      </c>
      <c r="X7" s="105">
        <v>12846</v>
      </c>
      <c r="Y7" s="101" t="s">
        <v>85</v>
      </c>
      <c r="Z7" s="101" t="s">
        <v>82</v>
      </c>
    </row>
    <row r="8" spans="1:26" x14ac:dyDescent="0.2">
      <c r="A8" s="110"/>
      <c r="B8" s="101" t="s">
        <v>86</v>
      </c>
      <c r="C8" s="101" t="s">
        <v>87</v>
      </c>
      <c r="D8" s="102">
        <v>7278</v>
      </c>
      <c r="E8" s="103">
        <v>3.5866780529461996E-2</v>
      </c>
      <c r="F8" s="102">
        <v>1041</v>
      </c>
      <c r="G8" s="103">
        <v>-6.21621621621622E-2</v>
      </c>
      <c r="H8" s="102">
        <v>0</v>
      </c>
      <c r="I8" s="103" t="s">
        <v>74</v>
      </c>
      <c r="J8" s="102">
        <v>8319</v>
      </c>
      <c r="K8" s="103">
        <v>2.2492625368731603E-2</v>
      </c>
      <c r="L8" s="102">
        <v>887</v>
      </c>
      <c r="M8" s="103">
        <v>0.221763085399449</v>
      </c>
      <c r="N8" s="102">
        <v>9206</v>
      </c>
      <c r="O8" s="103">
        <v>3.8817422703678599E-2</v>
      </c>
      <c r="P8" s="109"/>
      <c r="Q8" s="101" t="s">
        <v>75</v>
      </c>
      <c r="R8" s="101" t="s">
        <v>75</v>
      </c>
      <c r="S8" s="105">
        <v>7026</v>
      </c>
      <c r="T8" s="105">
        <v>1110</v>
      </c>
      <c r="U8" s="105">
        <v>0</v>
      </c>
      <c r="V8" s="105">
        <v>8136</v>
      </c>
      <c r="W8" s="105">
        <v>726</v>
      </c>
      <c r="X8" s="105">
        <v>8862</v>
      </c>
      <c r="Y8" s="101" t="s">
        <v>88</v>
      </c>
      <c r="Z8" s="101" t="s">
        <v>82</v>
      </c>
    </row>
    <row r="9" spans="1:26" x14ac:dyDescent="0.2">
      <c r="A9" s="111" t="s">
        <v>89</v>
      </c>
      <c r="B9" s="111"/>
      <c r="C9" s="111"/>
      <c r="D9" s="112">
        <v>20490</v>
      </c>
      <c r="E9" s="113">
        <v>-7.3636275554694302E-3</v>
      </c>
      <c r="F9" s="112">
        <v>6598</v>
      </c>
      <c r="G9" s="113">
        <v>-9.9863574351978193E-2</v>
      </c>
      <c r="H9" s="112">
        <v>4470</v>
      </c>
      <c r="I9" s="113">
        <v>-0.170994065281899</v>
      </c>
      <c r="J9" s="112">
        <v>31558</v>
      </c>
      <c r="K9" s="113">
        <v>-5.4130200215801498E-2</v>
      </c>
      <c r="L9" s="112">
        <v>3615</v>
      </c>
      <c r="M9" s="113">
        <v>0.22293640054127201</v>
      </c>
      <c r="N9" s="112">
        <v>35173</v>
      </c>
      <c r="O9" s="113">
        <v>-3.1580396475770899E-2</v>
      </c>
      <c r="P9" s="114"/>
      <c r="Q9" s="115"/>
      <c r="R9" s="115"/>
      <c r="S9" s="116">
        <v>20642</v>
      </c>
      <c r="T9" s="116">
        <v>7330</v>
      </c>
      <c r="U9" s="116">
        <v>5392</v>
      </c>
      <c r="V9" s="116">
        <v>33364</v>
      </c>
      <c r="W9" s="116">
        <v>2956</v>
      </c>
      <c r="X9" s="116">
        <v>36320</v>
      </c>
      <c r="Y9" s="115"/>
      <c r="Z9" s="115"/>
    </row>
    <row r="10" spans="1:26" x14ac:dyDescent="0.2">
      <c r="A10" s="106" t="s">
        <v>90</v>
      </c>
      <c r="B10" s="101" t="s">
        <v>91</v>
      </c>
      <c r="C10" s="101" t="s">
        <v>92</v>
      </c>
      <c r="D10" s="102">
        <v>5725</v>
      </c>
      <c r="E10" s="103">
        <v>3.6386676321506203E-2</v>
      </c>
      <c r="F10" s="102">
        <v>45</v>
      </c>
      <c r="G10" s="103">
        <v>-2.1739130434782598E-2</v>
      </c>
      <c r="H10" s="102">
        <v>1</v>
      </c>
      <c r="I10" s="103" t="s">
        <v>74</v>
      </c>
      <c r="J10" s="102">
        <v>5771</v>
      </c>
      <c r="K10" s="103">
        <v>3.6086175942549398E-2</v>
      </c>
      <c r="L10" s="102">
        <v>868</v>
      </c>
      <c r="M10" s="103">
        <v>0.16981132075471703</v>
      </c>
      <c r="N10" s="102">
        <v>6639</v>
      </c>
      <c r="O10" s="103">
        <v>5.1806083650190106E-2</v>
      </c>
      <c r="P10" s="107">
        <v>3</v>
      </c>
      <c r="Q10" s="101" t="s">
        <v>75</v>
      </c>
      <c r="R10" s="101" t="s">
        <v>75</v>
      </c>
      <c r="S10" s="105">
        <v>5524</v>
      </c>
      <c r="T10" s="105">
        <v>46</v>
      </c>
      <c r="U10" s="105">
        <v>0</v>
      </c>
      <c r="V10" s="105">
        <v>5570</v>
      </c>
      <c r="W10" s="105">
        <v>742</v>
      </c>
      <c r="X10" s="105">
        <v>6312</v>
      </c>
      <c r="Y10" s="101" t="s">
        <v>93</v>
      </c>
      <c r="Z10" s="101" t="s">
        <v>94</v>
      </c>
    </row>
    <row r="11" spans="1:26" x14ac:dyDescent="0.2">
      <c r="A11" s="108"/>
      <c r="B11" s="101" t="s">
        <v>95</v>
      </c>
      <c r="C11" s="101" t="s">
        <v>96</v>
      </c>
      <c r="D11" s="102">
        <v>1849</v>
      </c>
      <c r="E11" s="103">
        <v>2.2111663902708703E-2</v>
      </c>
      <c r="F11" s="102">
        <v>719</v>
      </c>
      <c r="G11" s="103">
        <v>-4.2609853528628498E-2</v>
      </c>
      <c r="H11" s="102">
        <v>0</v>
      </c>
      <c r="I11" s="103">
        <v>-1</v>
      </c>
      <c r="J11" s="102">
        <v>2568</v>
      </c>
      <c r="K11" s="103">
        <v>2.7333073018352199E-3</v>
      </c>
      <c r="L11" s="102">
        <v>312</v>
      </c>
      <c r="M11" s="103">
        <v>-0.13091922005570999</v>
      </c>
      <c r="N11" s="102">
        <v>2880</v>
      </c>
      <c r="O11" s="103">
        <v>-1.3698630136986301E-2</v>
      </c>
      <c r="P11" s="109"/>
      <c r="Q11" s="101" t="s">
        <v>75</v>
      </c>
      <c r="R11" s="101" t="s">
        <v>75</v>
      </c>
      <c r="S11" s="105">
        <v>1809</v>
      </c>
      <c r="T11" s="105">
        <v>751</v>
      </c>
      <c r="U11" s="105">
        <v>1</v>
      </c>
      <c r="V11" s="105">
        <v>2561</v>
      </c>
      <c r="W11" s="105">
        <v>359</v>
      </c>
      <c r="X11" s="105">
        <v>2920</v>
      </c>
      <c r="Y11" s="101" t="s">
        <v>97</v>
      </c>
      <c r="Z11" s="101" t="s">
        <v>94</v>
      </c>
    </row>
    <row r="12" spans="1:26" x14ac:dyDescent="0.2">
      <c r="A12" s="108"/>
      <c r="B12" s="101" t="s">
        <v>98</v>
      </c>
      <c r="C12" s="101" t="s">
        <v>99</v>
      </c>
      <c r="D12" s="102">
        <v>5156</v>
      </c>
      <c r="E12" s="103">
        <v>1.7765495459928903E-2</v>
      </c>
      <c r="F12" s="102">
        <v>208</v>
      </c>
      <c r="G12" s="103">
        <v>-0.19691119691119702</v>
      </c>
      <c r="H12" s="102">
        <v>0</v>
      </c>
      <c r="I12" s="103">
        <v>-1</v>
      </c>
      <c r="J12" s="102">
        <v>5364</v>
      </c>
      <c r="K12" s="103">
        <v>6.9457480758400598E-3</v>
      </c>
      <c r="L12" s="102">
        <v>1368</v>
      </c>
      <c r="M12" s="103">
        <v>0.25735294117647101</v>
      </c>
      <c r="N12" s="102">
        <v>6732</v>
      </c>
      <c r="O12" s="103">
        <v>4.9415432579890901E-2</v>
      </c>
      <c r="P12" s="109"/>
      <c r="Q12" s="101" t="s">
        <v>75</v>
      </c>
      <c r="R12" s="101" t="s">
        <v>75</v>
      </c>
      <c r="S12" s="105">
        <v>5066</v>
      </c>
      <c r="T12" s="105">
        <v>259</v>
      </c>
      <c r="U12" s="105">
        <v>2</v>
      </c>
      <c r="V12" s="105">
        <v>5327</v>
      </c>
      <c r="W12" s="105">
        <v>1088</v>
      </c>
      <c r="X12" s="105">
        <v>6415</v>
      </c>
      <c r="Y12" s="101" t="s">
        <v>100</v>
      </c>
      <c r="Z12" s="101" t="s">
        <v>94</v>
      </c>
    </row>
    <row r="13" spans="1:26" x14ac:dyDescent="0.2">
      <c r="A13" s="110"/>
      <c r="B13" s="101" t="s">
        <v>101</v>
      </c>
      <c r="C13" s="101" t="s">
        <v>102</v>
      </c>
      <c r="D13" s="102">
        <v>1654</v>
      </c>
      <c r="E13" s="103">
        <v>1.2106537530266303E-3</v>
      </c>
      <c r="F13" s="102">
        <v>325</v>
      </c>
      <c r="G13" s="103">
        <v>-0.402573529411765</v>
      </c>
      <c r="H13" s="102">
        <v>0</v>
      </c>
      <c r="I13" s="103" t="s">
        <v>74</v>
      </c>
      <c r="J13" s="102">
        <v>1979</v>
      </c>
      <c r="K13" s="103">
        <v>-9.8816029143898004E-2</v>
      </c>
      <c r="L13" s="102">
        <v>476</v>
      </c>
      <c r="M13" s="103">
        <v>0.130641330166271</v>
      </c>
      <c r="N13" s="102">
        <v>2455</v>
      </c>
      <c r="O13" s="103">
        <v>-6.1902942300343905E-2</v>
      </c>
      <c r="P13" s="109"/>
      <c r="Q13" s="101" t="s">
        <v>75</v>
      </c>
      <c r="R13" s="101" t="s">
        <v>75</v>
      </c>
      <c r="S13" s="105">
        <v>1652</v>
      </c>
      <c r="T13" s="105">
        <v>544</v>
      </c>
      <c r="U13" s="105">
        <v>0</v>
      </c>
      <c r="V13" s="105">
        <v>2196</v>
      </c>
      <c r="W13" s="105">
        <v>421</v>
      </c>
      <c r="X13" s="105">
        <v>2617</v>
      </c>
      <c r="Y13" s="101" t="s">
        <v>103</v>
      </c>
      <c r="Z13" s="101" t="s">
        <v>94</v>
      </c>
    </row>
    <row r="14" spans="1:26" x14ac:dyDescent="0.2">
      <c r="A14" s="111" t="s">
        <v>89</v>
      </c>
      <c r="B14" s="111"/>
      <c r="C14" s="111"/>
      <c r="D14" s="112">
        <v>14384</v>
      </c>
      <c r="E14" s="113">
        <v>2.3699380826987398E-2</v>
      </c>
      <c r="F14" s="112">
        <v>1297</v>
      </c>
      <c r="G14" s="113">
        <v>-0.18937499999999999</v>
      </c>
      <c r="H14" s="112">
        <v>1</v>
      </c>
      <c r="I14" s="113">
        <v>-0.66666666666666696</v>
      </c>
      <c r="J14" s="112">
        <v>15682</v>
      </c>
      <c r="K14" s="113">
        <v>1.7886802095311101E-3</v>
      </c>
      <c r="L14" s="112">
        <v>3024</v>
      </c>
      <c r="M14" s="113">
        <v>0.15862068965517204</v>
      </c>
      <c r="N14" s="112">
        <v>18706</v>
      </c>
      <c r="O14" s="113">
        <v>2.42006132282085E-2</v>
      </c>
      <c r="P14" s="114"/>
      <c r="Q14" s="115"/>
      <c r="R14" s="115"/>
      <c r="S14" s="116">
        <v>14051</v>
      </c>
      <c r="T14" s="116">
        <v>1600</v>
      </c>
      <c r="U14" s="116">
        <v>3</v>
      </c>
      <c r="V14" s="116">
        <v>15654</v>
      </c>
      <c r="W14" s="116">
        <v>2610</v>
      </c>
      <c r="X14" s="116">
        <v>18264</v>
      </c>
      <c r="Y14" s="115"/>
      <c r="Z14" s="115"/>
    </row>
    <row r="15" spans="1:26" x14ac:dyDescent="0.2">
      <c r="A15" s="106" t="s">
        <v>104</v>
      </c>
      <c r="B15" s="101" t="s">
        <v>105</v>
      </c>
      <c r="C15" s="101" t="s">
        <v>106</v>
      </c>
      <c r="D15" s="102">
        <v>1021</v>
      </c>
      <c r="E15" s="103">
        <v>1.9980019980020001E-2</v>
      </c>
      <c r="F15" s="102">
        <v>14</v>
      </c>
      <c r="G15" s="103">
        <v>3.6666666666666701</v>
      </c>
      <c r="H15" s="102">
        <v>0</v>
      </c>
      <c r="I15" s="103" t="s">
        <v>74</v>
      </c>
      <c r="J15" s="102">
        <v>1035</v>
      </c>
      <c r="K15" s="103">
        <v>3.08764940239044E-2</v>
      </c>
      <c r="L15" s="102">
        <v>589</v>
      </c>
      <c r="M15" s="103">
        <v>0.37939110070257598</v>
      </c>
      <c r="N15" s="102">
        <v>1624</v>
      </c>
      <c r="O15" s="103">
        <v>0.13487071977637999</v>
      </c>
      <c r="P15" s="107">
        <v>4</v>
      </c>
      <c r="Q15" s="101" t="s">
        <v>75</v>
      </c>
      <c r="R15" s="101" t="s">
        <v>75</v>
      </c>
      <c r="S15" s="105">
        <v>1001</v>
      </c>
      <c r="T15" s="105">
        <v>3</v>
      </c>
      <c r="U15" s="105">
        <v>0</v>
      </c>
      <c r="V15" s="105">
        <v>1004</v>
      </c>
      <c r="W15" s="105">
        <v>427</v>
      </c>
      <c r="X15" s="105">
        <v>1431</v>
      </c>
      <c r="Y15" s="101" t="s">
        <v>107</v>
      </c>
      <c r="Z15" s="101" t="s">
        <v>108</v>
      </c>
    </row>
    <row r="16" spans="1:26" x14ac:dyDescent="0.2">
      <c r="A16" s="108"/>
      <c r="B16" s="101" t="s">
        <v>109</v>
      </c>
      <c r="C16" s="101" t="s">
        <v>110</v>
      </c>
      <c r="D16" s="102">
        <v>374</v>
      </c>
      <c r="E16" s="103">
        <v>0.11976047904191602</v>
      </c>
      <c r="F16" s="102">
        <v>4</v>
      </c>
      <c r="G16" s="103">
        <v>3</v>
      </c>
      <c r="H16" s="102">
        <v>0</v>
      </c>
      <c r="I16" s="103" t="s">
        <v>74</v>
      </c>
      <c r="J16" s="102">
        <v>378</v>
      </c>
      <c r="K16" s="103">
        <v>0.12835820895522401</v>
      </c>
      <c r="L16" s="102">
        <v>608</v>
      </c>
      <c r="M16" s="103">
        <v>0.78823529411764703</v>
      </c>
      <c r="N16" s="102">
        <v>986</v>
      </c>
      <c r="O16" s="103">
        <v>0.46074074074074095</v>
      </c>
      <c r="P16" s="109"/>
      <c r="Q16" s="101" t="s">
        <v>75</v>
      </c>
      <c r="R16" s="101" t="s">
        <v>75</v>
      </c>
      <c r="S16" s="105">
        <v>334</v>
      </c>
      <c r="T16" s="105">
        <v>1</v>
      </c>
      <c r="U16" s="105">
        <v>0</v>
      </c>
      <c r="V16" s="105">
        <v>335</v>
      </c>
      <c r="W16" s="105">
        <v>340</v>
      </c>
      <c r="X16" s="105">
        <v>675</v>
      </c>
      <c r="Y16" s="101" t="s">
        <v>111</v>
      </c>
      <c r="Z16" s="101" t="s">
        <v>108</v>
      </c>
    </row>
    <row r="17" spans="1:26" x14ac:dyDescent="0.2">
      <c r="A17" s="108"/>
      <c r="B17" s="101" t="s">
        <v>112</v>
      </c>
      <c r="C17" s="101" t="s">
        <v>113</v>
      </c>
      <c r="D17" s="102">
        <v>1250</v>
      </c>
      <c r="E17" s="103">
        <v>4.4277360066833797E-2</v>
      </c>
      <c r="F17" s="102">
        <v>54</v>
      </c>
      <c r="G17" s="103">
        <v>-0.1</v>
      </c>
      <c r="H17" s="102">
        <v>0</v>
      </c>
      <c r="I17" s="103" t="s">
        <v>74</v>
      </c>
      <c r="J17" s="102">
        <v>1304</v>
      </c>
      <c r="K17" s="103">
        <v>3.7390612569610196E-2</v>
      </c>
      <c r="L17" s="102">
        <v>342</v>
      </c>
      <c r="M17" s="103">
        <v>0.9</v>
      </c>
      <c r="N17" s="102">
        <v>1646</v>
      </c>
      <c r="O17" s="103">
        <v>0.145441892832289</v>
      </c>
      <c r="P17" s="109"/>
      <c r="Q17" s="101" t="s">
        <v>75</v>
      </c>
      <c r="R17" s="101" t="s">
        <v>75</v>
      </c>
      <c r="S17" s="105">
        <v>1197</v>
      </c>
      <c r="T17" s="105">
        <v>60</v>
      </c>
      <c r="U17" s="105">
        <v>0</v>
      </c>
      <c r="V17" s="105">
        <v>1257</v>
      </c>
      <c r="W17" s="105">
        <v>180</v>
      </c>
      <c r="X17" s="105">
        <v>1437</v>
      </c>
      <c r="Y17" s="101" t="s">
        <v>114</v>
      </c>
      <c r="Z17" s="101" t="s">
        <v>108</v>
      </c>
    </row>
    <row r="18" spans="1:26" x14ac:dyDescent="0.2">
      <c r="A18" s="108"/>
      <c r="B18" s="101" t="s">
        <v>115</v>
      </c>
      <c r="C18" s="101" t="s">
        <v>116</v>
      </c>
      <c r="D18" s="102">
        <v>901</v>
      </c>
      <c r="E18" s="103">
        <v>8.1632653061224497E-2</v>
      </c>
      <c r="F18" s="102">
        <v>201</v>
      </c>
      <c r="G18" s="103">
        <v>-0.27436823104693098</v>
      </c>
      <c r="H18" s="102">
        <v>0</v>
      </c>
      <c r="I18" s="103">
        <v>-1</v>
      </c>
      <c r="J18" s="102">
        <v>1102</v>
      </c>
      <c r="K18" s="103">
        <v>-8.9928057553956796E-3</v>
      </c>
      <c r="L18" s="102">
        <v>410</v>
      </c>
      <c r="M18" s="103">
        <v>0.96172248803827809</v>
      </c>
      <c r="N18" s="102">
        <v>1512</v>
      </c>
      <c r="O18" s="103">
        <v>0.14458743376230102</v>
      </c>
      <c r="P18" s="109"/>
      <c r="Q18" s="101" t="s">
        <v>75</v>
      </c>
      <c r="R18" s="101" t="s">
        <v>75</v>
      </c>
      <c r="S18" s="105">
        <v>833</v>
      </c>
      <c r="T18" s="105">
        <v>277</v>
      </c>
      <c r="U18" s="105">
        <v>2</v>
      </c>
      <c r="V18" s="105">
        <v>1112</v>
      </c>
      <c r="W18" s="105">
        <v>209</v>
      </c>
      <c r="X18" s="105">
        <v>1321</v>
      </c>
      <c r="Y18" s="101" t="s">
        <v>117</v>
      </c>
      <c r="Z18" s="101" t="s">
        <v>108</v>
      </c>
    </row>
    <row r="19" spans="1:26" x14ac:dyDescent="0.2">
      <c r="A19" s="108"/>
      <c r="B19" s="101" t="s">
        <v>118</v>
      </c>
      <c r="C19" s="101" t="s">
        <v>119</v>
      </c>
      <c r="D19" s="102">
        <v>969</v>
      </c>
      <c r="E19" s="103">
        <v>2.9755579171094601E-2</v>
      </c>
      <c r="F19" s="102">
        <v>6</v>
      </c>
      <c r="G19" s="103">
        <v>1</v>
      </c>
      <c r="H19" s="102">
        <v>11</v>
      </c>
      <c r="I19" s="103" t="s">
        <v>74</v>
      </c>
      <c r="J19" s="102">
        <v>986</v>
      </c>
      <c r="K19" s="103">
        <v>4.4491525423728799E-2</v>
      </c>
      <c r="L19" s="102">
        <v>336</v>
      </c>
      <c r="M19" s="103">
        <v>0.33864541832669298</v>
      </c>
      <c r="N19" s="102">
        <v>1322</v>
      </c>
      <c r="O19" s="103">
        <v>0.106276150627615</v>
      </c>
      <c r="P19" s="109"/>
      <c r="Q19" s="101" t="s">
        <v>75</v>
      </c>
      <c r="R19" s="101" t="s">
        <v>75</v>
      </c>
      <c r="S19" s="105">
        <v>941</v>
      </c>
      <c r="T19" s="105">
        <v>3</v>
      </c>
      <c r="U19" s="105">
        <v>0</v>
      </c>
      <c r="V19" s="105">
        <v>944</v>
      </c>
      <c r="W19" s="105">
        <v>251</v>
      </c>
      <c r="X19" s="105">
        <v>1195</v>
      </c>
      <c r="Y19" s="101" t="s">
        <v>120</v>
      </c>
      <c r="Z19" s="101" t="s">
        <v>108</v>
      </c>
    </row>
    <row r="20" spans="1:26" x14ac:dyDescent="0.2">
      <c r="A20" s="108"/>
      <c r="B20" s="101" t="s">
        <v>121</v>
      </c>
      <c r="C20" s="101" t="s">
        <v>122</v>
      </c>
      <c r="D20" s="102">
        <v>959</v>
      </c>
      <c r="E20" s="103">
        <v>-5.0495049504950498E-2</v>
      </c>
      <c r="F20" s="102">
        <v>1</v>
      </c>
      <c r="G20" s="103">
        <v>-0.66666666666666696</v>
      </c>
      <c r="H20" s="102">
        <v>560</v>
      </c>
      <c r="I20" s="103">
        <v>-0.41727367325702397</v>
      </c>
      <c r="J20" s="102">
        <v>1520</v>
      </c>
      <c r="K20" s="103">
        <v>-0.22998986828774101</v>
      </c>
      <c r="L20" s="102">
        <v>113</v>
      </c>
      <c r="M20" s="103">
        <v>-0.22068965517241401</v>
      </c>
      <c r="N20" s="102">
        <v>1633</v>
      </c>
      <c r="O20" s="103">
        <v>-0.22935346861727202</v>
      </c>
      <c r="P20" s="109"/>
      <c r="Q20" s="101" t="s">
        <v>75</v>
      </c>
      <c r="R20" s="101" t="s">
        <v>75</v>
      </c>
      <c r="S20" s="105">
        <v>1010</v>
      </c>
      <c r="T20" s="105">
        <v>3</v>
      </c>
      <c r="U20" s="105">
        <v>961</v>
      </c>
      <c r="V20" s="105">
        <v>1974</v>
      </c>
      <c r="W20" s="105">
        <v>145</v>
      </c>
      <c r="X20" s="105">
        <v>2119</v>
      </c>
      <c r="Y20" s="101" t="s">
        <v>123</v>
      </c>
      <c r="Z20" s="101" t="s">
        <v>108</v>
      </c>
    </row>
    <row r="21" spans="1:26" x14ac:dyDescent="0.2">
      <c r="A21" s="108"/>
      <c r="B21" s="101" t="s">
        <v>124</v>
      </c>
      <c r="C21" s="101" t="s">
        <v>125</v>
      </c>
      <c r="D21" s="102">
        <v>417</v>
      </c>
      <c r="E21" s="103">
        <v>-2.3923444976076602E-3</v>
      </c>
      <c r="F21" s="102">
        <v>13</v>
      </c>
      <c r="G21" s="103">
        <v>5.5</v>
      </c>
      <c r="H21" s="102">
        <v>2</v>
      </c>
      <c r="I21" s="103" t="s">
        <v>74</v>
      </c>
      <c r="J21" s="102">
        <v>432</v>
      </c>
      <c r="K21" s="103">
        <v>2.8571428571428602E-2</v>
      </c>
      <c r="L21" s="102">
        <v>55</v>
      </c>
      <c r="M21" s="103">
        <v>0.61764705882352888</v>
      </c>
      <c r="N21" s="102">
        <v>487</v>
      </c>
      <c r="O21" s="103">
        <v>7.2687224669603492E-2</v>
      </c>
      <c r="P21" s="109"/>
      <c r="Q21" s="101" t="s">
        <v>75</v>
      </c>
      <c r="R21" s="101" t="s">
        <v>75</v>
      </c>
      <c r="S21" s="105">
        <v>418</v>
      </c>
      <c r="T21" s="105">
        <v>2</v>
      </c>
      <c r="U21" s="105">
        <v>0</v>
      </c>
      <c r="V21" s="105">
        <v>420</v>
      </c>
      <c r="W21" s="105">
        <v>34</v>
      </c>
      <c r="X21" s="105">
        <v>454</v>
      </c>
      <c r="Y21" s="101" t="s">
        <v>126</v>
      </c>
      <c r="Z21" s="101" t="s">
        <v>108</v>
      </c>
    </row>
    <row r="22" spans="1:26" x14ac:dyDescent="0.2">
      <c r="A22" s="108"/>
      <c r="B22" s="101" t="s">
        <v>127</v>
      </c>
      <c r="C22" s="101" t="s">
        <v>128</v>
      </c>
      <c r="D22" s="102">
        <v>1199</v>
      </c>
      <c r="E22" s="103">
        <v>3.8095238095238099E-2</v>
      </c>
      <c r="F22" s="102">
        <v>56</v>
      </c>
      <c r="G22" s="103">
        <v>1.9473684210526301</v>
      </c>
      <c r="H22" s="102">
        <v>0</v>
      </c>
      <c r="I22" s="103" t="s">
        <v>74</v>
      </c>
      <c r="J22" s="102">
        <v>1255</v>
      </c>
      <c r="K22" s="103">
        <v>6.8994889267461695E-2</v>
      </c>
      <c r="L22" s="102">
        <v>150</v>
      </c>
      <c r="M22" s="103">
        <v>0.30434782608695699</v>
      </c>
      <c r="N22" s="102">
        <v>1405</v>
      </c>
      <c r="O22" s="103">
        <v>8.9992242048099302E-2</v>
      </c>
      <c r="P22" s="109"/>
      <c r="Q22" s="101" t="s">
        <v>75</v>
      </c>
      <c r="R22" s="101" t="s">
        <v>75</v>
      </c>
      <c r="S22" s="105">
        <v>1155</v>
      </c>
      <c r="T22" s="105">
        <v>19</v>
      </c>
      <c r="U22" s="105">
        <v>0</v>
      </c>
      <c r="V22" s="105">
        <v>1174</v>
      </c>
      <c r="W22" s="105">
        <v>115</v>
      </c>
      <c r="X22" s="105">
        <v>1289</v>
      </c>
      <c r="Y22" s="101" t="s">
        <v>129</v>
      </c>
      <c r="Z22" s="101" t="s">
        <v>108</v>
      </c>
    </row>
    <row r="23" spans="1:26" x14ac:dyDescent="0.2">
      <c r="A23" s="110"/>
      <c r="B23" s="101" t="s">
        <v>130</v>
      </c>
      <c r="C23" s="101" t="s">
        <v>131</v>
      </c>
      <c r="D23" s="102">
        <v>426</v>
      </c>
      <c r="E23" s="103">
        <v>-0.18234165067178498</v>
      </c>
      <c r="F23" s="102">
        <v>2</v>
      </c>
      <c r="G23" s="103">
        <v>-0.77777777777777812</v>
      </c>
      <c r="H23" s="102">
        <v>0</v>
      </c>
      <c r="I23" s="103" t="s">
        <v>74</v>
      </c>
      <c r="J23" s="102">
        <v>428</v>
      </c>
      <c r="K23" s="103">
        <v>-0.19245283018867901</v>
      </c>
      <c r="L23" s="102">
        <v>340</v>
      </c>
      <c r="M23" s="103">
        <v>0.16838487972508601</v>
      </c>
      <c r="N23" s="102">
        <v>768</v>
      </c>
      <c r="O23" s="103">
        <v>-6.4555420219244805E-2</v>
      </c>
      <c r="P23" s="109"/>
      <c r="Q23" s="101" t="s">
        <v>75</v>
      </c>
      <c r="R23" s="101" t="s">
        <v>75</v>
      </c>
      <c r="S23" s="105">
        <v>521</v>
      </c>
      <c r="T23" s="105">
        <v>9</v>
      </c>
      <c r="U23" s="105">
        <v>0</v>
      </c>
      <c r="V23" s="105">
        <v>530</v>
      </c>
      <c r="W23" s="105">
        <v>291</v>
      </c>
      <c r="X23" s="105">
        <v>821</v>
      </c>
      <c r="Y23" s="101" t="s">
        <v>132</v>
      </c>
      <c r="Z23" s="101" t="s">
        <v>108</v>
      </c>
    </row>
    <row r="24" spans="1:26" x14ac:dyDescent="0.2">
      <c r="A24" s="111" t="s">
        <v>89</v>
      </c>
      <c r="B24" s="111"/>
      <c r="C24" s="111"/>
      <c r="D24" s="112">
        <v>7516</v>
      </c>
      <c r="E24" s="113">
        <v>1.4304993252361701E-2</v>
      </c>
      <c r="F24" s="112">
        <v>351</v>
      </c>
      <c r="G24" s="113">
        <v>-6.8965517241379309E-2</v>
      </c>
      <c r="H24" s="112">
        <v>573</v>
      </c>
      <c r="I24" s="113">
        <v>-0.40498442367601201</v>
      </c>
      <c r="J24" s="112">
        <v>8440</v>
      </c>
      <c r="K24" s="113">
        <v>-3.54285714285714E-2</v>
      </c>
      <c r="L24" s="112">
        <v>2943</v>
      </c>
      <c r="M24" s="113">
        <v>0.47740963855421703</v>
      </c>
      <c r="N24" s="112">
        <v>11383</v>
      </c>
      <c r="O24" s="113">
        <v>5.9672314280394698E-2</v>
      </c>
      <c r="P24" s="114"/>
      <c r="Q24" s="115"/>
      <c r="R24" s="115"/>
      <c r="S24" s="116">
        <v>7410</v>
      </c>
      <c r="T24" s="116">
        <v>377</v>
      </c>
      <c r="U24" s="116">
        <v>963</v>
      </c>
      <c r="V24" s="116">
        <v>8750</v>
      </c>
      <c r="W24" s="116">
        <v>1992</v>
      </c>
      <c r="X24" s="116">
        <v>10742</v>
      </c>
      <c r="Y24" s="115"/>
      <c r="Z24" s="115"/>
    </row>
    <row r="25" spans="1:26" x14ac:dyDescent="0.2">
      <c r="A25" s="106" t="s">
        <v>133</v>
      </c>
      <c r="B25" s="101" t="s">
        <v>134</v>
      </c>
      <c r="C25" s="101" t="s">
        <v>135</v>
      </c>
      <c r="D25" s="102">
        <v>485</v>
      </c>
      <c r="E25" s="103">
        <v>4.1407867494824002E-3</v>
      </c>
      <c r="F25" s="102">
        <v>0</v>
      </c>
      <c r="G25" s="103">
        <v>-1</v>
      </c>
      <c r="H25" s="102">
        <v>0</v>
      </c>
      <c r="I25" s="103" t="s">
        <v>74</v>
      </c>
      <c r="J25" s="102">
        <v>485</v>
      </c>
      <c r="K25" s="103">
        <v>0</v>
      </c>
      <c r="L25" s="102">
        <v>15</v>
      </c>
      <c r="M25" s="103">
        <v>0.66666666666666696</v>
      </c>
      <c r="N25" s="102">
        <v>500</v>
      </c>
      <c r="O25" s="103">
        <v>1.2145748987854301E-2</v>
      </c>
      <c r="P25" s="107">
        <v>5</v>
      </c>
      <c r="Q25" s="101" t="s">
        <v>75</v>
      </c>
      <c r="R25" s="101" t="s">
        <v>75</v>
      </c>
      <c r="S25" s="105">
        <v>483</v>
      </c>
      <c r="T25" s="105">
        <v>2</v>
      </c>
      <c r="U25" s="105">
        <v>0</v>
      </c>
      <c r="V25" s="105">
        <v>485</v>
      </c>
      <c r="W25" s="105">
        <v>9</v>
      </c>
      <c r="X25" s="105">
        <v>494</v>
      </c>
      <c r="Y25" s="101" t="s">
        <v>136</v>
      </c>
      <c r="Z25" s="101" t="s">
        <v>137</v>
      </c>
    </row>
    <row r="26" spans="1:26" x14ac:dyDescent="0.2">
      <c r="A26" s="108"/>
      <c r="B26" s="101" t="s">
        <v>138</v>
      </c>
      <c r="C26" s="101" t="s">
        <v>139</v>
      </c>
      <c r="D26" s="102">
        <v>286</v>
      </c>
      <c r="E26" s="103">
        <v>4.3795620437956199E-2</v>
      </c>
      <c r="F26" s="102">
        <v>0</v>
      </c>
      <c r="G26" s="103" t="s">
        <v>74</v>
      </c>
      <c r="H26" s="102">
        <v>0</v>
      </c>
      <c r="I26" s="103" t="s">
        <v>74</v>
      </c>
      <c r="J26" s="102">
        <v>286</v>
      </c>
      <c r="K26" s="103">
        <v>4.3795620437956199E-2</v>
      </c>
      <c r="L26" s="102">
        <v>19</v>
      </c>
      <c r="M26" s="103">
        <v>0.72727272727272696</v>
      </c>
      <c r="N26" s="102">
        <v>305</v>
      </c>
      <c r="O26" s="103">
        <v>7.0175438596491196E-2</v>
      </c>
      <c r="P26" s="109"/>
      <c r="Q26" s="101" t="s">
        <v>75</v>
      </c>
      <c r="R26" s="101" t="s">
        <v>75</v>
      </c>
      <c r="S26" s="105">
        <v>274</v>
      </c>
      <c r="T26" s="105">
        <v>0</v>
      </c>
      <c r="U26" s="105">
        <v>0</v>
      </c>
      <c r="V26" s="105">
        <v>274</v>
      </c>
      <c r="W26" s="105">
        <v>11</v>
      </c>
      <c r="X26" s="105">
        <v>285</v>
      </c>
      <c r="Y26" s="101" t="s">
        <v>140</v>
      </c>
      <c r="Z26" s="101" t="s">
        <v>137</v>
      </c>
    </row>
    <row r="27" spans="1:26" x14ac:dyDescent="0.2">
      <c r="A27" s="108"/>
      <c r="B27" s="101" t="s">
        <v>141</v>
      </c>
      <c r="C27" s="101" t="s">
        <v>142</v>
      </c>
      <c r="D27" s="102">
        <v>981</v>
      </c>
      <c r="E27" s="103">
        <v>-2.03458799593082E-3</v>
      </c>
      <c r="F27" s="102">
        <v>0</v>
      </c>
      <c r="G27" s="103" t="s">
        <v>74</v>
      </c>
      <c r="H27" s="102">
        <v>88</v>
      </c>
      <c r="I27" s="103">
        <v>-0.30158730158730201</v>
      </c>
      <c r="J27" s="102">
        <v>1069</v>
      </c>
      <c r="K27" s="103">
        <v>-3.6068530207393999E-2</v>
      </c>
      <c r="L27" s="102">
        <v>360</v>
      </c>
      <c r="M27" s="103">
        <v>0.128526645768025</v>
      </c>
      <c r="N27" s="102">
        <v>1429</v>
      </c>
      <c r="O27" s="103">
        <v>7.0028011204481793E-4</v>
      </c>
      <c r="P27" s="109"/>
      <c r="Q27" s="101" t="s">
        <v>75</v>
      </c>
      <c r="R27" s="101" t="s">
        <v>75</v>
      </c>
      <c r="S27" s="105">
        <v>983</v>
      </c>
      <c r="T27" s="105">
        <v>0</v>
      </c>
      <c r="U27" s="105">
        <v>126</v>
      </c>
      <c r="V27" s="105">
        <v>1109</v>
      </c>
      <c r="W27" s="105">
        <v>319</v>
      </c>
      <c r="X27" s="105">
        <v>1428</v>
      </c>
      <c r="Y27" s="101" t="s">
        <v>143</v>
      </c>
      <c r="Z27" s="101" t="s">
        <v>137</v>
      </c>
    </row>
    <row r="28" spans="1:26" x14ac:dyDescent="0.2">
      <c r="A28" s="108"/>
      <c r="B28" s="101" t="s">
        <v>144</v>
      </c>
      <c r="C28" s="101" t="s">
        <v>145</v>
      </c>
      <c r="D28" s="102">
        <v>378</v>
      </c>
      <c r="E28" s="103">
        <v>3.5616438356164397E-2</v>
      </c>
      <c r="F28" s="102">
        <v>0</v>
      </c>
      <c r="G28" s="103" t="s">
        <v>74</v>
      </c>
      <c r="H28" s="102">
        <v>0</v>
      </c>
      <c r="I28" s="103" t="s">
        <v>74</v>
      </c>
      <c r="J28" s="102">
        <v>378</v>
      </c>
      <c r="K28" s="103">
        <v>3.5616438356164397E-2</v>
      </c>
      <c r="L28" s="102">
        <v>50</v>
      </c>
      <c r="M28" s="103">
        <v>0.38888888888888901</v>
      </c>
      <c r="N28" s="102">
        <v>428</v>
      </c>
      <c r="O28" s="103">
        <v>6.7331670822942599E-2</v>
      </c>
      <c r="P28" s="109"/>
      <c r="Q28" s="101" t="s">
        <v>75</v>
      </c>
      <c r="R28" s="101" t="s">
        <v>75</v>
      </c>
      <c r="S28" s="105">
        <v>365</v>
      </c>
      <c r="T28" s="105">
        <v>0</v>
      </c>
      <c r="U28" s="105">
        <v>0</v>
      </c>
      <c r="V28" s="105">
        <v>365</v>
      </c>
      <c r="W28" s="105">
        <v>36</v>
      </c>
      <c r="X28" s="105">
        <v>401</v>
      </c>
      <c r="Y28" s="101" t="s">
        <v>146</v>
      </c>
      <c r="Z28" s="101" t="s">
        <v>137</v>
      </c>
    </row>
    <row r="29" spans="1:26" x14ac:dyDescent="0.2">
      <c r="A29" s="108"/>
      <c r="B29" s="101" t="s">
        <v>147</v>
      </c>
      <c r="C29" s="101" t="s">
        <v>148</v>
      </c>
      <c r="D29" s="102">
        <v>168</v>
      </c>
      <c r="E29" s="103">
        <v>-5.9171597633136102E-3</v>
      </c>
      <c r="F29" s="102">
        <v>19</v>
      </c>
      <c r="G29" s="103">
        <v>0.11764705882352899</v>
      </c>
      <c r="H29" s="102">
        <v>0</v>
      </c>
      <c r="I29" s="103" t="s">
        <v>74</v>
      </c>
      <c r="J29" s="102">
        <v>187</v>
      </c>
      <c r="K29" s="103">
        <v>5.3763440860215101E-3</v>
      </c>
      <c r="L29" s="102">
        <v>147</v>
      </c>
      <c r="M29" s="103">
        <v>0.53125</v>
      </c>
      <c r="N29" s="102">
        <v>334</v>
      </c>
      <c r="O29" s="103">
        <v>0.184397163120567</v>
      </c>
      <c r="P29" s="109"/>
      <c r="Q29" s="101" t="s">
        <v>75</v>
      </c>
      <c r="R29" s="101" t="s">
        <v>75</v>
      </c>
      <c r="S29" s="105">
        <v>169</v>
      </c>
      <c r="T29" s="105">
        <v>17</v>
      </c>
      <c r="U29" s="105">
        <v>0</v>
      </c>
      <c r="V29" s="105">
        <v>186</v>
      </c>
      <c r="W29" s="105">
        <v>96</v>
      </c>
      <c r="X29" s="105">
        <v>282</v>
      </c>
      <c r="Y29" s="101" t="s">
        <v>149</v>
      </c>
      <c r="Z29" s="101" t="s">
        <v>137</v>
      </c>
    </row>
    <row r="30" spans="1:26" x14ac:dyDescent="0.2">
      <c r="A30" s="108"/>
      <c r="B30" s="101" t="s">
        <v>150</v>
      </c>
      <c r="C30" s="101" t="s">
        <v>151</v>
      </c>
      <c r="D30" s="102">
        <v>1133</v>
      </c>
      <c r="E30" s="103">
        <v>-6.1309030654515304E-2</v>
      </c>
      <c r="F30" s="102">
        <v>0</v>
      </c>
      <c r="G30" s="103" t="s">
        <v>74</v>
      </c>
      <c r="H30" s="102">
        <v>519</v>
      </c>
      <c r="I30" s="103">
        <v>1.7647058823529401E-2</v>
      </c>
      <c r="J30" s="102">
        <v>1652</v>
      </c>
      <c r="K30" s="103">
        <v>-3.7856726849155503E-2</v>
      </c>
      <c r="L30" s="102">
        <v>52</v>
      </c>
      <c r="M30" s="103">
        <v>-0.42857142857142905</v>
      </c>
      <c r="N30" s="102">
        <v>1704</v>
      </c>
      <c r="O30" s="103">
        <v>-5.7522123893805302E-2</v>
      </c>
      <c r="P30" s="109"/>
      <c r="Q30" s="101" t="s">
        <v>75</v>
      </c>
      <c r="R30" s="101" t="s">
        <v>75</v>
      </c>
      <c r="S30" s="105">
        <v>1207</v>
      </c>
      <c r="T30" s="105">
        <v>0</v>
      </c>
      <c r="U30" s="105">
        <v>510</v>
      </c>
      <c r="V30" s="105">
        <v>1717</v>
      </c>
      <c r="W30" s="105">
        <v>91</v>
      </c>
      <c r="X30" s="105">
        <v>1808</v>
      </c>
      <c r="Y30" s="101" t="s">
        <v>152</v>
      </c>
      <c r="Z30" s="101" t="s">
        <v>137</v>
      </c>
    </row>
    <row r="31" spans="1:26" x14ac:dyDescent="0.2">
      <c r="A31" s="108"/>
      <c r="B31" s="101" t="s">
        <v>153</v>
      </c>
      <c r="C31" s="101" t="s">
        <v>154</v>
      </c>
      <c r="D31" s="102">
        <v>679</v>
      </c>
      <c r="E31" s="103">
        <v>4.9459041731066501E-2</v>
      </c>
      <c r="F31" s="102">
        <v>0</v>
      </c>
      <c r="G31" s="103" t="s">
        <v>74</v>
      </c>
      <c r="H31" s="102">
        <v>0</v>
      </c>
      <c r="I31" s="103" t="s">
        <v>74</v>
      </c>
      <c r="J31" s="102">
        <v>679</v>
      </c>
      <c r="K31" s="103">
        <v>4.9459041731066501E-2</v>
      </c>
      <c r="L31" s="102">
        <v>383</v>
      </c>
      <c r="M31" s="103">
        <v>0.31164383561643805</v>
      </c>
      <c r="N31" s="102">
        <v>1062</v>
      </c>
      <c r="O31" s="103">
        <v>0.13099041533546302</v>
      </c>
      <c r="P31" s="109"/>
      <c r="Q31" s="101" t="s">
        <v>75</v>
      </c>
      <c r="R31" s="101" t="s">
        <v>75</v>
      </c>
      <c r="S31" s="105">
        <v>647</v>
      </c>
      <c r="T31" s="105">
        <v>0</v>
      </c>
      <c r="U31" s="105">
        <v>0</v>
      </c>
      <c r="V31" s="105">
        <v>647</v>
      </c>
      <c r="W31" s="105">
        <v>292</v>
      </c>
      <c r="X31" s="105">
        <v>939</v>
      </c>
      <c r="Y31" s="101" t="s">
        <v>155</v>
      </c>
      <c r="Z31" s="101" t="s">
        <v>137</v>
      </c>
    </row>
    <row r="32" spans="1:26" x14ac:dyDescent="0.2">
      <c r="A32" s="108"/>
      <c r="B32" s="101" t="s">
        <v>156</v>
      </c>
      <c r="C32" s="101" t="s">
        <v>157</v>
      </c>
      <c r="D32" s="102">
        <v>1424</v>
      </c>
      <c r="E32" s="103">
        <v>0.16434995911692599</v>
      </c>
      <c r="F32" s="102">
        <v>0</v>
      </c>
      <c r="G32" s="103" t="s">
        <v>74</v>
      </c>
      <c r="H32" s="102">
        <v>431</v>
      </c>
      <c r="I32" s="103">
        <v>3.2673267326732698</v>
      </c>
      <c r="J32" s="102">
        <v>1855</v>
      </c>
      <c r="K32" s="103">
        <v>0.40105740181268901</v>
      </c>
      <c r="L32" s="102">
        <v>407</v>
      </c>
      <c r="M32" s="103">
        <v>-4.2352941176470593E-2</v>
      </c>
      <c r="N32" s="102">
        <v>2262</v>
      </c>
      <c r="O32" s="103">
        <v>0.29331046312178399</v>
      </c>
      <c r="P32" s="109"/>
      <c r="Q32" s="101" t="s">
        <v>75</v>
      </c>
      <c r="R32" s="101" t="s">
        <v>75</v>
      </c>
      <c r="S32" s="105">
        <v>1223</v>
      </c>
      <c r="T32" s="105">
        <v>0</v>
      </c>
      <c r="U32" s="105">
        <v>101</v>
      </c>
      <c r="V32" s="105">
        <v>1324</v>
      </c>
      <c r="W32" s="105">
        <v>425</v>
      </c>
      <c r="X32" s="105">
        <v>1749</v>
      </c>
      <c r="Y32" s="101" t="s">
        <v>158</v>
      </c>
      <c r="Z32" s="101" t="s">
        <v>137</v>
      </c>
    </row>
    <row r="33" spans="1:26" x14ac:dyDescent="0.2">
      <c r="A33" s="108"/>
      <c r="B33" s="101" t="s">
        <v>159</v>
      </c>
      <c r="C33" s="101" t="s">
        <v>160</v>
      </c>
      <c r="D33" s="102">
        <v>170</v>
      </c>
      <c r="E33" s="103">
        <v>-1.1627906976744201E-2</v>
      </c>
      <c r="F33" s="102">
        <v>0</v>
      </c>
      <c r="G33" s="103" t="s">
        <v>74</v>
      </c>
      <c r="H33" s="102">
        <v>0</v>
      </c>
      <c r="I33" s="103" t="s">
        <v>74</v>
      </c>
      <c r="J33" s="102">
        <v>170</v>
      </c>
      <c r="K33" s="103">
        <v>-1.1627906976744201E-2</v>
      </c>
      <c r="L33" s="102">
        <v>23</v>
      </c>
      <c r="M33" s="103">
        <v>0.27777777777777796</v>
      </c>
      <c r="N33" s="102">
        <v>193</v>
      </c>
      <c r="O33" s="103">
        <v>1.5789473684210499E-2</v>
      </c>
      <c r="P33" s="109"/>
      <c r="Q33" s="101" t="s">
        <v>75</v>
      </c>
      <c r="R33" s="101" t="s">
        <v>75</v>
      </c>
      <c r="S33" s="105">
        <v>172</v>
      </c>
      <c r="T33" s="105">
        <v>0</v>
      </c>
      <c r="U33" s="105">
        <v>0</v>
      </c>
      <c r="V33" s="105">
        <v>172</v>
      </c>
      <c r="W33" s="105">
        <v>18</v>
      </c>
      <c r="X33" s="105">
        <v>190</v>
      </c>
      <c r="Y33" s="101" t="s">
        <v>161</v>
      </c>
      <c r="Z33" s="101" t="s">
        <v>137</v>
      </c>
    </row>
    <row r="34" spans="1:26" x14ac:dyDescent="0.2">
      <c r="A34" s="108"/>
      <c r="B34" s="101" t="s">
        <v>162</v>
      </c>
      <c r="C34" s="101" t="s">
        <v>163</v>
      </c>
      <c r="D34" s="102">
        <v>340</v>
      </c>
      <c r="E34" s="103">
        <v>0.22302158273381301</v>
      </c>
      <c r="F34" s="102">
        <v>0</v>
      </c>
      <c r="G34" s="103" t="s">
        <v>74</v>
      </c>
      <c r="H34" s="102">
        <v>0</v>
      </c>
      <c r="I34" s="103" t="s">
        <v>74</v>
      </c>
      <c r="J34" s="102">
        <v>340</v>
      </c>
      <c r="K34" s="103">
        <v>0.22302158273381301</v>
      </c>
      <c r="L34" s="102">
        <v>24</v>
      </c>
      <c r="M34" s="103">
        <v>1.4000000000000001</v>
      </c>
      <c r="N34" s="102">
        <v>364</v>
      </c>
      <c r="O34" s="103">
        <v>0.26388888888888901</v>
      </c>
      <c r="P34" s="109"/>
      <c r="Q34" s="101" t="s">
        <v>75</v>
      </c>
      <c r="R34" s="101" t="s">
        <v>75</v>
      </c>
      <c r="S34" s="105">
        <v>278</v>
      </c>
      <c r="T34" s="105">
        <v>0</v>
      </c>
      <c r="U34" s="105">
        <v>0</v>
      </c>
      <c r="V34" s="105">
        <v>278</v>
      </c>
      <c r="W34" s="105">
        <v>10</v>
      </c>
      <c r="X34" s="105">
        <v>288</v>
      </c>
      <c r="Y34" s="101" t="s">
        <v>164</v>
      </c>
      <c r="Z34" s="101" t="s">
        <v>137</v>
      </c>
    </row>
    <row r="35" spans="1:26" x14ac:dyDescent="0.2">
      <c r="A35" s="108"/>
      <c r="B35" s="101" t="s">
        <v>165</v>
      </c>
      <c r="C35" s="101" t="s">
        <v>166</v>
      </c>
      <c r="D35" s="102">
        <v>796</v>
      </c>
      <c r="E35" s="103">
        <v>9.6418732782369107E-2</v>
      </c>
      <c r="F35" s="102">
        <v>0</v>
      </c>
      <c r="G35" s="103" t="s">
        <v>74</v>
      </c>
      <c r="H35" s="102">
        <v>0</v>
      </c>
      <c r="I35" s="103" t="s">
        <v>74</v>
      </c>
      <c r="J35" s="102">
        <v>796</v>
      </c>
      <c r="K35" s="103">
        <v>9.6418732782369107E-2</v>
      </c>
      <c r="L35" s="102">
        <v>204</v>
      </c>
      <c r="M35" s="103">
        <v>0.5</v>
      </c>
      <c r="N35" s="102">
        <v>1000</v>
      </c>
      <c r="O35" s="103">
        <v>0.16009280742459403</v>
      </c>
      <c r="P35" s="109"/>
      <c r="Q35" s="101" t="s">
        <v>75</v>
      </c>
      <c r="R35" s="101" t="s">
        <v>75</v>
      </c>
      <c r="S35" s="105">
        <v>726</v>
      </c>
      <c r="T35" s="105">
        <v>0</v>
      </c>
      <c r="U35" s="105">
        <v>0</v>
      </c>
      <c r="V35" s="105">
        <v>726</v>
      </c>
      <c r="W35" s="105">
        <v>136</v>
      </c>
      <c r="X35" s="105">
        <v>862</v>
      </c>
      <c r="Y35" s="101" t="s">
        <v>167</v>
      </c>
      <c r="Z35" s="101" t="s">
        <v>137</v>
      </c>
    </row>
    <row r="36" spans="1:26" x14ac:dyDescent="0.2">
      <c r="A36" s="108"/>
      <c r="B36" s="101" t="s">
        <v>168</v>
      </c>
      <c r="C36" s="101" t="s">
        <v>169</v>
      </c>
      <c r="D36" s="102">
        <v>388</v>
      </c>
      <c r="E36" s="103">
        <v>8.3798882681564213E-2</v>
      </c>
      <c r="F36" s="102">
        <v>0</v>
      </c>
      <c r="G36" s="103" t="s">
        <v>74</v>
      </c>
      <c r="H36" s="102">
        <v>0</v>
      </c>
      <c r="I36" s="103">
        <v>-1</v>
      </c>
      <c r="J36" s="102">
        <v>388</v>
      </c>
      <c r="K36" s="103">
        <v>8.0779944289693609E-2</v>
      </c>
      <c r="L36" s="102">
        <v>97</v>
      </c>
      <c r="M36" s="103">
        <v>0.227848101265823</v>
      </c>
      <c r="N36" s="102">
        <v>485</v>
      </c>
      <c r="O36" s="103">
        <v>0.10730593607305901</v>
      </c>
      <c r="P36" s="109"/>
      <c r="Q36" s="101" t="s">
        <v>75</v>
      </c>
      <c r="R36" s="101" t="s">
        <v>75</v>
      </c>
      <c r="S36" s="105">
        <v>358</v>
      </c>
      <c r="T36" s="105">
        <v>0</v>
      </c>
      <c r="U36" s="105">
        <v>1</v>
      </c>
      <c r="V36" s="105">
        <v>359</v>
      </c>
      <c r="W36" s="105">
        <v>79</v>
      </c>
      <c r="X36" s="105">
        <v>438</v>
      </c>
      <c r="Y36" s="101" t="s">
        <v>170</v>
      </c>
      <c r="Z36" s="101" t="s">
        <v>137</v>
      </c>
    </row>
    <row r="37" spans="1:26" x14ac:dyDescent="0.2">
      <c r="A37" s="108"/>
      <c r="B37" s="101" t="s">
        <v>171</v>
      </c>
      <c r="C37" s="101" t="s">
        <v>172</v>
      </c>
      <c r="D37" s="102">
        <v>1020</v>
      </c>
      <c r="E37" s="103">
        <v>0.13839285714285701</v>
      </c>
      <c r="F37" s="102">
        <v>0</v>
      </c>
      <c r="G37" s="103" t="s">
        <v>74</v>
      </c>
      <c r="H37" s="102">
        <v>0</v>
      </c>
      <c r="I37" s="103" t="s">
        <v>74</v>
      </c>
      <c r="J37" s="102">
        <v>1020</v>
      </c>
      <c r="K37" s="103">
        <v>0.13839285714285701</v>
      </c>
      <c r="L37" s="102">
        <v>227</v>
      </c>
      <c r="M37" s="103">
        <v>0.36746987951807203</v>
      </c>
      <c r="N37" s="102">
        <v>1247</v>
      </c>
      <c r="O37" s="103">
        <v>0.17419962335216602</v>
      </c>
      <c r="P37" s="109"/>
      <c r="Q37" s="101" t="s">
        <v>75</v>
      </c>
      <c r="R37" s="101" t="s">
        <v>75</v>
      </c>
      <c r="S37" s="105">
        <v>896</v>
      </c>
      <c r="T37" s="105">
        <v>0</v>
      </c>
      <c r="U37" s="105">
        <v>0</v>
      </c>
      <c r="V37" s="105">
        <v>896</v>
      </c>
      <c r="W37" s="105">
        <v>166</v>
      </c>
      <c r="X37" s="105">
        <v>1062</v>
      </c>
      <c r="Y37" s="101" t="s">
        <v>173</v>
      </c>
      <c r="Z37" s="101" t="s">
        <v>137</v>
      </c>
    </row>
    <row r="38" spans="1:26" x14ac:dyDescent="0.2">
      <c r="A38" s="108"/>
      <c r="B38" s="101" t="s">
        <v>174</v>
      </c>
      <c r="C38" s="101" t="s">
        <v>175</v>
      </c>
      <c r="D38" s="102">
        <v>942</v>
      </c>
      <c r="E38" s="103">
        <v>5.7239057239057201E-2</v>
      </c>
      <c r="F38" s="102">
        <v>0</v>
      </c>
      <c r="G38" s="103" t="s">
        <v>74</v>
      </c>
      <c r="H38" s="102">
        <v>0</v>
      </c>
      <c r="I38" s="103" t="s">
        <v>74</v>
      </c>
      <c r="J38" s="102">
        <v>942</v>
      </c>
      <c r="K38" s="103">
        <v>5.7239057239057201E-2</v>
      </c>
      <c r="L38" s="102">
        <v>110</v>
      </c>
      <c r="M38" s="103">
        <v>0.64179104477611892</v>
      </c>
      <c r="N38" s="102">
        <v>1052</v>
      </c>
      <c r="O38" s="103">
        <v>9.8121085594989596E-2</v>
      </c>
      <c r="P38" s="109"/>
      <c r="Q38" s="101" t="s">
        <v>75</v>
      </c>
      <c r="R38" s="101" t="s">
        <v>75</v>
      </c>
      <c r="S38" s="105">
        <v>891</v>
      </c>
      <c r="T38" s="105">
        <v>0</v>
      </c>
      <c r="U38" s="105">
        <v>0</v>
      </c>
      <c r="V38" s="105">
        <v>891</v>
      </c>
      <c r="W38" s="105">
        <v>67</v>
      </c>
      <c r="X38" s="105">
        <v>958</v>
      </c>
      <c r="Y38" s="101" t="s">
        <v>176</v>
      </c>
      <c r="Z38" s="101" t="s">
        <v>137</v>
      </c>
    </row>
    <row r="39" spans="1:26" x14ac:dyDescent="0.2">
      <c r="A39" s="108"/>
      <c r="B39" s="101" t="s">
        <v>177</v>
      </c>
      <c r="C39" s="101" t="s">
        <v>178</v>
      </c>
      <c r="D39" s="102">
        <v>482</v>
      </c>
      <c r="E39" s="103">
        <v>4.3290043290043302E-2</v>
      </c>
      <c r="F39" s="102">
        <v>0</v>
      </c>
      <c r="G39" s="103" t="s">
        <v>74</v>
      </c>
      <c r="H39" s="102">
        <v>0</v>
      </c>
      <c r="I39" s="103" t="s">
        <v>74</v>
      </c>
      <c r="J39" s="102">
        <v>482</v>
      </c>
      <c r="K39" s="103">
        <v>4.3290043290043302E-2</v>
      </c>
      <c r="L39" s="102">
        <v>30</v>
      </c>
      <c r="M39" s="103">
        <v>-0.38775510204081604</v>
      </c>
      <c r="N39" s="102">
        <v>512</v>
      </c>
      <c r="O39" s="103">
        <v>1.95694716242661E-3</v>
      </c>
      <c r="P39" s="109"/>
      <c r="Q39" s="101" t="s">
        <v>75</v>
      </c>
      <c r="R39" s="101" t="s">
        <v>75</v>
      </c>
      <c r="S39" s="105">
        <v>462</v>
      </c>
      <c r="T39" s="105">
        <v>0</v>
      </c>
      <c r="U39" s="105">
        <v>0</v>
      </c>
      <c r="V39" s="105">
        <v>462</v>
      </c>
      <c r="W39" s="105">
        <v>49</v>
      </c>
      <c r="X39" s="105">
        <v>511</v>
      </c>
      <c r="Y39" s="101" t="s">
        <v>179</v>
      </c>
      <c r="Z39" s="101" t="s">
        <v>137</v>
      </c>
    </row>
    <row r="40" spans="1:26" x14ac:dyDescent="0.2">
      <c r="A40" s="108"/>
      <c r="B40" s="101" t="s">
        <v>180</v>
      </c>
      <c r="C40" s="101" t="s">
        <v>181</v>
      </c>
      <c r="D40" s="102">
        <v>297</v>
      </c>
      <c r="E40" s="103">
        <v>6.83453237410072E-2</v>
      </c>
      <c r="F40" s="102">
        <v>0</v>
      </c>
      <c r="G40" s="103" t="s">
        <v>74</v>
      </c>
      <c r="H40" s="102">
        <v>0</v>
      </c>
      <c r="I40" s="103" t="s">
        <v>74</v>
      </c>
      <c r="J40" s="102">
        <v>297</v>
      </c>
      <c r="K40" s="103">
        <v>6.83453237410072E-2</v>
      </c>
      <c r="L40" s="102">
        <v>71</v>
      </c>
      <c r="M40" s="103">
        <v>-0.17441860465116302</v>
      </c>
      <c r="N40" s="102">
        <v>368</v>
      </c>
      <c r="O40" s="103">
        <v>1.0989010989011E-2</v>
      </c>
      <c r="P40" s="109"/>
      <c r="Q40" s="101" t="s">
        <v>75</v>
      </c>
      <c r="R40" s="101" t="s">
        <v>75</v>
      </c>
      <c r="S40" s="105">
        <v>278</v>
      </c>
      <c r="T40" s="105">
        <v>0</v>
      </c>
      <c r="U40" s="105">
        <v>0</v>
      </c>
      <c r="V40" s="105">
        <v>278</v>
      </c>
      <c r="W40" s="105">
        <v>86</v>
      </c>
      <c r="X40" s="105">
        <v>364</v>
      </c>
      <c r="Y40" s="101" t="s">
        <v>182</v>
      </c>
      <c r="Z40" s="101" t="s">
        <v>137</v>
      </c>
    </row>
    <row r="41" spans="1:26" x14ac:dyDescent="0.2">
      <c r="A41" s="108"/>
      <c r="B41" s="101" t="s">
        <v>183</v>
      </c>
      <c r="C41" s="101" t="s">
        <v>184</v>
      </c>
      <c r="D41" s="102">
        <v>200</v>
      </c>
      <c r="E41" s="103">
        <v>5.025125628140701E-3</v>
      </c>
      <c r="F41" s="102">
        <v>0</v>
      </c>
      <c r="G41" s="103">
        <v>-1</v>
      </c>
      <c r="H41" s="102">
        <v>0</v>
      </c>
      <c r="I41" s="103" t="s">
        <v>74</v>
      </c>
      <c r="J41" s="102">
        <v>200</v>
      </c>
      <c r="K41" s="103">
        <v>-1.4778325123152702E-2</v>
      </c>
      <c r="L41" s="102">
        <v>22</v>
      </c>
      <c r="M41" s="103">
        <v>-0.71428571428571397</v>
      </c>
      <c r="N41" s="102">
        <v>222</v>
      </c>
      <c r="O41" s="103">
        <v>-0.20714285714285702</v>
      </c>
      <c r="P41" s="109"/>
      <c r="Q41" s="101" t="s">
        <v>75</v>
      </c>
      <c r="R41" s="101" t="s">
        <v>75</v>
      </c>
      <c r="S41" s="105">
        <v>199</v>
      </c>
      <c r="T41" s="105">
        <v>4</v>
      </c>
      <c r="U41" s="105">
        <v>0</v>
      </c>
      <c r="V41" s="105">
        <v>203</v>
      </c>
      <c r="W41" s="105">
        <v>77</v>
      </c>
      <c r="X41" s="105">
        <v>280</v>
      </c>
      <c r="Y41" s="101" t="s">
        <v>185</v>
      </c>
      <c r="Z41" s="101" t="s">
        <v>137</v>
      </c>
    </row>
    <row r="42" spans="1:26" x14ac:dyDescent="0.2">
      <c r="A42" s="108"/>
      <c r="B42" s="101" t="s">
        <v>186</v>
      </c>
      <c r="C42" s="101" t="s">
        <v>187</v>
      </c>
      <c r="D42" s="102">
        <v>478</v>
      </c>
      <c r="E42" s="103">
        <v>3.0172413793103401E-2</v>
      </c>
      <c r="F42" s="102">
        <v>0</v>
      </c>
      <c r="G42" s="103" t="s">
        <v>74</v>
      </c>
      <c r="H42" s="102">
        <v>0</v>
      </c>
      <c r="I42" s="103" t="s">
        <v>74</v>
      </c>
      <c r="J42" s="102">
        <v>478</v>
      </c>
      <c r="K42" s="103">
        <v>3.0172413793103401E-2</v>
      </c>
      <c r="L42" s="102">
        <v>13</v>
      </c>
      <c r="M42" s="103">
        <v>-0.45833333333333298</v>
      </c>
      <c r="N42" s="102">
        <v>491</v>
      </c>
      <c r="O42" s="103">
        <v>6.147540983606559E-3</v>
      </c>
      <c r="P42" s="109"/>
      <c r="Q42" s="101" t="s">
        <v>75</v>
      </c>
      <c r="R42" s="101" t="s">
        <v>75</v>
      </c>
      <c r="S42" s="105">
        <v>464</v>
      </c>
      <c r="T42" s="105">
        <v>0</v>
      </c>
      <c r="U42" s="105">
        <v>0</v>
      </c>
      <c r="V42" s="105">
        <v>464</v>
      </c>
      <c r="W42" s="105">
        <v>24</v>
      </c>
      <c r="X42" s="105">
        <v>488</v>
      </c>
      <c r="Y42" s="101" t="s">
        <v>188</v>
      </c>
      <c r="Z42" s="101" t="s">
        <v>137</v>
      </c>
    </row>
    <row r="43" spans="1:26" x14ac:dyDescent="0.2">
      <c r="A43" s="108"/>
      <c r="B43" s="101" t="s">
        <v>189</v>
      </c>
      <c r="C43" s="101" t="s">
        <v>190</v>
      </c>
      <c r="D43" s="102">
        <v>200</v>
      </c>
      <c r="E43" s="103">
        <v>8.6956521739130391E-2</v>
      </c>
      <c r="F43" s="102">
        <v>0</v>
      </c>
      <c r="G43" s="103" t="s">
        <v>74</v>
      </c>
      <c r="H43" s="102">
        <v>0</v>
      </c>
      <c r="I43" s="103" t="s">
        <v>74</v>
      </c>
      <c r="J43" s="102">
        <v>200</v>
      </c>
      <c r="K43" s="103">
        <v>8.6956521739130391E-2</v>
      </c>
      <c r="L43" s="102">
        <v>18</v>
      </c>
      <c r="M43" s="103">
        <v>-0.48571428571428599</v>
      </c>
      <c r="N43" s="102">
        <v>218</v>
      </c>
      <c r="O43" s="103">
        <v>-4.5662100456621002E-3</v>
      </c>
      <c r="P43" s="109"/>
      <c r="Q43" s="101" t="s">
        <v>75</v>
      </c>
      <c r="R43" s="101" t="s">
        <v>75</v>
      </c>
      <c r="S43" s="105">
        <v>184</v>
      </c>
      <c r="T43" s="105">
        <v>0</v>
      </c>
      <c r="U43" s="105">
        <v>0</v>
      </c>
      <c r="V43" s="105">
        <v>184</v>
      </c>
      <c r="W43" s="105">
        <v>35</v>
      </c>
      <c r="X43" s="105">
        <v>219</v>
      </c>
      <c r="Y43" s="101" t="s">
        <v>191</v>
      </c>
      <c r="Z43" s="101" t="s">
        <v>137</v>
      </c>
    </row>
    <row r="44" spans="1:26" x14ac:dyDescent="0.2">
      <c r="A44" s="108"/>
      <c r="B44" s="101" t="s">
        <v>192</v>
      </c>
      <c r="C44" s="101" t="s">
        <v>193</v>
      </c>
      <c r="D44" s="102">
        <v>365</v>
      </c>
      <c r="E44" s="103">
        <v>-2.7322404371584699E-3</v>
      </c>
      <c r="F44" s="102">
        <v>0</v>
      </c>
      <c r="G44" s="103">
        <v>-1</v>
      </c>
      <c r="H44" s="102">
        <v>0</v>
      </c>
      <c r="I44" s="103" t="s">
        <v>74</v>
      </c>
      <c r="J44" s="102">
        <v>365</v>
      </c>
      <c r="K44" s="103">
        <v>-8.1521739130434798E-3</v>
      </c>
      <c r="L44" s="102">
        <v>23</v>
      </c>
      <c r="M44" s="103">
        <v>-4.1666666666666699E-2</v>
      </c>
      <c r="N44" s="102">
        <v>388</v>
      </c>
      <c r="O44" s="103">
        <v>-1.0204081632653102E-2</v>
      </c>
      <c r="P44" s="109"/>
      <c r="Q44" s="101" t="s">
        <v>75</v>
      </c>
      <c r="R44" s="101" t="s">
        <v>75</v>
      </c>
      <c r="S44" s="105">
        <v>366</v>
      </c>
      <c r="T44" s="105">
        <v>2</v>
      </c>
      <c r="U44" s="105">
        <v>0</v>
      </c>
      <c r="V44" s="105">
        <v>368</v>
      </c>
      <c r="W44" s="105">
        <v>24</v>
      </c>
      <c r="X44" s="105">
        <v>392</v>
      </c>
      <c r="Y44" s="101" t="s">
        <v>194</v>
      </c>
      <c r="Z44" s="101" t="s">
        <v>137</v>
      </c>
    </row>
    <row r="45" spans="1:26" x14ac:dyDescent="0.2">
      <c r="A45" s="108"/>
      <c r="B45" s="101" t="s">
        <v>195</v>
      </c>
      <c r="C45" s="101" t="s">
        <v>196</v>
      </c>
      <c r="D45" s="102">
        <v>914</v>
      </c>
      <c r="E45" s="103">
        <v>5.6647398843930601E-2</v>
      </c>
      <c r="F45" s="102">
        <v>0</v>
      </c>
      <c r="G45" s="103" t="s">
        <v>74</v>
      </c>
      <c r="H45" s="102">
        <v>0</v>
      </c>
      <c r="I45" s="103" t="s">
        <v>74</v>
      </c>
      <c r="J45" s="102">
        <v>914</v>
      </c>
      <c r="K45" s="103">
        <v>5.6647398843930601E-2</v>
      </c>
      <c r="L45" s="102">
        <v>128</v>
      </c>
      <c r="M45" s="103">
        <v>0.28000000000000003</v>
      </c>
      <c r="N45" s="102">
        <v>1042</v>
      </c>
      <c r="O45" s="103">
        <v>7.9792746113989607E-2</v>
      </c>
      <c r="P45" s="109"/>
      <c r="Q45" s="101" t="s">
        <v>75</v>
      </c>
      <c r="R45" s="101" t="s">
        <v>75</v>
      </c>
      <c r="S45" s="105">
        <v>865</v>
      </c>
      <c r="T45" s="105">
        <v>0</v>
      </c>
      <c r="U45" s="105">
        <v>0</v>
      </c>
      <c r="V45" s="105">
        <v>865</v>
      </c>
      <c r="W45" s="105">
        <v>100</v>
      </c>
      <c r="X45" s="105">
        <v>965</v>
      </c>
      <c r="Y45" s="101" t="s">
        <v>197</v>
      </c>
      <c r="Z45" s="101" t="s">
        <v>137</v>
      </c>
    </row>
    <row r="46" spans="1:26" x14ac:dyDescent="0.2">
      <c r="A46" s="108"/>
      <c r="B46" s="101" t="s">
        <v>198</v>
      </c>
      <c r="C46" s="101" t="s">
        <v>199</v>
      </c>
      <c r="D46" s="102">
        <v>849</v>
      </c>
      <c r="E46" s="103">
        <v>9.2664092664092701E-2</v>
      </c>
      <c r="F46" s="102">
        <v>1</v>
      </c>
      <c r="G46" s="103" t="s">
        <v>74</v>
      </c>
      <c r="H46" s="102">
        <v>0</v>
      </c>
      <c r="I46" s="103" t="s">
        <v>74</v>
      </c>
      <c r="J46" s="102">
        <v>850</v>
      </c>
      <c r="K46" s="103">
        <v>9.3951093951093995E-2</v>
      </c>
      <c r="L46" s="102">
        <v>35</v>
      </c>
      <c r="M46" s="103">
        <v>-0.22222222222222202</v>
      </c>
      <c r="N46" s="102">
        <v>885</v>
      </c>
      <c r="O46" s="103">
        <v>7.6642335766423403E-2</v>
      </c>
      <c r="P46" s="109"/>
      <c r="Q46" s="101" t="s">
        <v>75</v>
      </c>
      <c r="R46" s="101" t="s">
        <v>75</v>
      </c>
      <c r="S46" s="105">
        <v>777</v>
      </c>
      <c r="T46" s="105">
        <v>0</v>
      </c>
      <c r="U46" s="105">
        <v>0</v>
      </c>
      <c r="V46" s="105">
        <v>777</v>
      </c>
      <c r="W46" s="105">
        <v>45</v>
      </c>
      <c r="X46" s="105">
        <v>822</v>
      </c>
      <c r="Y46" s="101" t="s">
        <v>200</v>
      </c>
      <c r="Z46" s="101" t="s">
        <v>137</v>
      </c>
    </row>
    <row r="47" spans="1:26" x14ac:dyDescent="0.2">
      <c r="A47" s="108"/>
      <c r="B47" s="101" t="s">
        <v>201</v>
      </c>
      <c r="C47" s="101" t="s">
        <v>202</v>
      </c>
      <c r="D47" s="102">
        <v>854</v>
      </c>
      <c r="E47" s="103">
        <v>3.7667071688942899E-2</v>
      </c>
      <c r="F47" s="102">
        <v>0</v>
      </c>
      <c r="G47" s="103" t="s">
        <v>74</v>
      </c>
      <c r="H47" s="102">
        <v>0</v>
      </c>
      <c r="I47" s="103" t="s">
        <v>74</v>
      </c>
      <c r="J47" s="102">
        <v>854</v>
      </c>
      <c r="K47" s="103">
        <v>3.7667071688942899E-2</v>
      </c>
      <c r="L47" s="102">
        <v>163</v>
      </c>
      <c r="M47" s="103">
        <v>9.3959731543624206E-2</v>
      </c>
      <c r="N47" s="102">
        <v>1017</v>
      </c>
      <c r="O47" s="103">
        <v>4.6296296296296301E-2</v>
      </c>
      <c r="P47" s="109"/>
      <c r="Q47" s="101" t="s">
        <v>75</v>
      </c>
      <c r="R47" s="101" t="s">
        <v>75</v>
      </c>
      <c r="S47" s="105">
        <v>823</v>
      </c>
      <c r="T47" s="105">
        <v>0</v>
      </c>
      <c r="U47" s="105">
        <v>0</v>
      </c>
      <c r="V47" s="105">
        <v>823</v>
      </c>
      <c r="W47" s="105">
        <v>149</v>
      </c>
      <c r="X47" s="105">
        <v>972</v>
      </c>
      <c r="Y47" s="101" t="s">
        <v>203</v>
      </c>
      <c r="Z47" s="101" t="s">
        <v>137</v>
      </c>
    </row>
    <row r="48" spans="1:26" x14ac:dyDescent="0.2">
      <c r="A48" s="108"/>
      <c r="B48" s="101" t="s">
        <v>204</v>
      </c>
      <c r="C48" s="101" t="s">
        <v>205</v>
      </c>
      <c r="D48" s="102">
        <v>592</v>
      </c>
      <c r="E48" s="103">
        <v>2.06896551724138E-2</v>
      </c>
      <c r="F48" s="102">
        <v>0</v>
      </c>
      <c r="G48" s="103" t="s">
        <v>74</v>
      </c>
      <c r="H48" s="102">
        <v>0</v>
      </c>
      <c r="I48" s="103" t="s">
        <v>74</v>
      </c>
      <c r="J48" s="102">
        <v>592</v>
      </c>
      <c r="K48" s="103">
        <v>2.06896551724138E-2</v>
      </c>
      <c r="L48" s="102">
        <v>35</v>
      </c>
      <c r="M48" s="103">
        <v>0.59090909090909105</v>
      </c>
      <c r="N48" s="102">
        <v>627</v>
      </c>
      <c r="O48" s="103">
        <v>4.1528239202657802E-2</v>
      </c>
      <c r="P48" s="109"/>
      <c r="Q48" s="101" t="s">
        <v>75</v>
      </c>
      <c r="R48" s="101" t="s">
        <v>75</v>
      </c>
      <c r="S48" s="105">
        <v>580</v>
      </c>
      <c r="T48" s="105">
        <v>0</v>
      </c>
      <c r="U48" s="105">
        <v>0</v>
      </c>
      <c r="V48" s="105">
        <v>580</v>
      </c>
      <c r="W48" s="105">
        <v>22</v>
      </c>
      <c r="X48" s="105">
        <v>602</v>
      </c>
      <c r="Y48" s="101" t="s">
        <v>206</v>
      </c>
      <c r="Z48" s="101" t="s">
        <v>137</v>
      </c>
    </row>
    <row r="49" spans="1:26" x14ac:dyDescent="0.2">
      <c r="A49" s="108"/>
      <c r="B49" s="101" t="s">
        <v>207</v>
      </c>
      <c r="C49" s="101" t="s">
        <v>208</v>
      </c>
      <c r="D49" s="102">
        <v>339</v>
      </c>
      <c r="E49" s="103">
        <v>6.6037735849056603E-2</v>
      </c>
      <c r="F49" s="102">
        <v>0</v>
      </c>
      <c r="G49" s="103" t="s">
        <v>74</v>
      </c>
      <c r="H49" s="102">
        <v>0</v>
      </c>
      <c r="I49" s="103" t="s">
        <v>74</v>
      </c>
      <c r="J49" s="102">
        <v>339</v>
      </c>
      <c r="K49" s="103">
        <v>6.6037735849056603E-2</v>
      </c>
      <c r="L49" s="102">
        <v>36</v>
      </c>
      <c r="M49" s="103">
        <v>0.63636363636363591</v>
      </c>
      <c r="N49" s="102">
        <v>375</v>
      </c>
      <c r="O49" s="103">
        <v>0.10294117647058801</v>
      </c>
      <c r="P49" s="109"/>
      <c r="Q49" s="101" t="s">
        <v>75</v>
      </c>
      <c r="R49" s="101" t="s">
        <v>75</v>
      </c>
      <c r="S49" s="105">
        <v>318</v>
      </c>
      <c r="T49" s="105">
        <v>0</v>
      </c>
      <c r="U49" s="105">
        <v>0</v>
      </c>
      <c r="V49" s="105">
        <v>318</v>
      </c>
      <c r="W49" s="105">
        <v>22</v>
      </c>
      <c r="X49" s="105">
        <v>340</v>
      </c>
      <c r="Y49" s="101" t="s">
        <v>209</v>
      </c>
      <c r="Z49" s="101" t="s">
        <v>137</v>
      </c>
    </row>
    <row r="50" spans="1:26" x14ac:dyDescent="0.2">
      <c r="A50" s="108"/>
      <c r="B50" s="101" t="s">
        <v>210</v>
      </c>
      <c r="C50" s="101" t="s">
        <v>211</v>
      </c>
      <c r="D50" s="102">
        <v>1049</v>
      </c>
      <c r="E50" s="103">
        <v>2.44140625E-2</v>
      </c>
      <c r="F50" s="102">
        <v>0</v>
      </c>
      <c r="G50" s="103" t="s">
        <v>74</v>
      </c>
      <c r="H50" s="102">
        <v>0</v>
      </c>
      <c r="I50" s="103" t="s">
        <v>74</v>
      </c>
      <c r="J50" s="102">
        <v>1049</v>
      </c>
      <c r="K50" s="103">
        <v>2.44140625E-2</v>
      </c>
      <c r="L50" s="102">
        <v>86</v>
      </c>
      <c r="M50" s="103">
        <v>0.24637681159420299</v>
      </c>
      <c r="N50" s="102">
        <v>1135</v>
      </c>
      <c r="O50" s="103">
        <v>3.8426349496797803E-2</v>
      </c>
      <c r="P50" s="109"/>
      <c r="Q50" s="101" t="s">
        <v>75</v>
      </c>
      <c r="R50" s="101" t="s">
        <v>75</v>
      </c>
      <c r="S50" s="105">
        <v>1024</v>
      </c>
      <c r="T50" s="105">
        <v>0</v>
      </c>
      <c r="U50" s="105">
        <v>0</v>
      </c>
      <c r="V50" s="105">
        <v>1024</v>
      </c>
      <c r="W50" s="105">
        <v>69</v>
      </c>
      <c r="X50" s="105">
        <v>1093</v>
      </c>
      <c r="Y50" s="101" t="s">
        <v>212</v>
      </c>
      <c r="Z50" s="101" t="s">
        <v>137</v>
      </c>
    </row>
    <row r="51" spans="1:26" x14ac:dyDescent="0.2">
      <c r="A51" s="108"/>
      <c r="B51" s="101" t="s">
        <v>213</v>
      </c>
      <c r="C51" s="101" t="s">
        <v>214</v>
      </c>
      <c r="D51" s="102">
        <v>368</v>
      </c>
      <c r="E51" s="103">
        <v>7.2886297376093298E-2</v>
      </c>
      <c r="F51" s="102">
        <v>0</v>
      </c>
      <c r="G51" s="103" t="s">
        <v>74</v>
      </c>
      <c r="H51" s="102">
        <v>0</v>
      </c>
      <c r="I51" s="103" t="s">
        <v>74</v>
      </c>
      <c r="J51" s="102">
        <v>368</v>
      </c>
      <c r="K51" s="103">
        <v>7.2886297376093298E-2</v>
      </c>
      <c r="L51" s="102">
        <v>29</v>
      </c>
      <c r="M51" s="103">
        <v>0.11538461538461499</v>
      </c>
      <c r="N51" s="102">
        <v>397</v>
      </c>
      <c r="O51" s="103">
        <v>7.58807588075881E-2</v>
      </c>
      <c r="P51" s="109"/>
      <c r="Q51" s="101" t="s">
        <v>75</v>
      </c>
      <c r="R51" s="101" t="s">
        <v>75</v>
      </c>
      <c r="S51" s="105">
        <v>343</v>
      </c>
      <c r="T51" s="105">
        <v>0</v>
      </c>
      <c r="U51" s="105">
        <v>0</v>
      </c>
      <c r="V51" s="105">
        <v>343</v>
      </c>
      <c r="W51" s="105">
        <v>26</v>
      </c>
      <c r="X51" s="105">
        <v>369</v>
      </c>
      <c r="Y51" s="101" t="s">
        <v>215</v>
      </c>
      <c r="Z51" s="101" t="s">
        <v>137</v>
      </c>
    </row>
    <row r="52" spans="1:26" x14ac:dyDescent="0.2">
      <c r="A52" s="108"/>
      <c r="B52" s="101" t="s">
        <v>216</v>
      </c>
      <c r="C52" s="101" t="s">
        <v>217</v>
      </c>
      <c r="D52" s="102">
        <v>174</v>
      </c>
      <c r="E52" s="103">
        <v>-4.91803278688525E-2</v>
      </c>
      <c r="F52" s="102">
        <v>0</v>
      </c>
      <c r="G52" s="103" t="s">
        <v>74</v>
      </c>
      <c r="H52" s="102">
        <v>0</v>
      </c>
      <c r="I52" s="103" t="s">
        <v>74</v>
      </c>
      <c r="J52" s="102">
        <v>174</v>
      </c>
      <c r="K52" s="103">
        <v>-4.91803278688525E-2</v>
      </c>
      <c r="L52" s="102">
        <v>18</v>
      </c>
      <c r="M52" s="103">
        <v>17</v>
      </c>
      <c r="N52" s="102">
        <v>192</v>
      </c>
      <c r="O52" s="103">
        <v>4.3478260869565195E-2</v>
      </c>
      <c r="P52" s="109"/>
      <c r="Q52" s="101" t="s">
        <v>75</v>
      </c>
      <c r="R52" s="101" t="s">
        <v>75</v>
      </c>
      <c r="S52" s="105">
        <v>183</v>
      </c>
      <c r="T52" s="105">
        <v>0</v>
      </c>
      <c r="U52" s="105">
        <v>0</v>
      </c>
      <c r="V52" s="105">
        <v>183</v>
      </c>
      <c r="W52" s="105">
        <v>1</v>
      </c>
      <c r="X52" s="105">
        <v>184</v>
      </c>
      <c r="Y52" s="101" t="s">
        <v>218</v>
      </c>
      <c r="Z52" s="101" t="s">
        <v>137</v>
      </c>
    </row>
    <row r="53" spans="1:26" x14ac:dyDescent="0.2">
      <c r="A53" s="110"/>
      <c r="B53" s="101" t="s">
        <v>219</v>
      </c>
      <c r="C53" s="101" t="s">
        <v>220</v>
      </c>
      <c r="D53" s="102">
        <v>770</v>
      </c>
      <c r="E53" s="103">
        <v>-1.5345268542199499E-2</v>
      </c>
      <c r="F53" s="102">
        <v>0</v>
      </c>
      <c r="G53" s="103" t="s">
        <v>74</v>
      </c>
      <c r="H53" s="102">
        <v>0</v>
      </c>
      <c r="I53" s="103" t="s">
        <v>74</v>
      </c>
      <c r="J53" s="102">
        <v>770</v>
      </c>
      <c r="K53" s="103">
        <v>-1.5345268542199499E-2</v>
      </c>
      <c r="L53" s="102">
        <v>106</v>
      </c>
      <c r="M53" s="103">
        <v>-0.13114754098360701</v>
      </c>
      <c r="N53" s="102">
        <v>876</v>
      </c>
      <c r="O53" s="103">
        <v>-3.09734513274336E-2</v>
      </c>
      <c r="P53" s="109"/>
      <c r="Q53" s="101" t="s">
        <v>75</v>
      </c>
      <c r="R53" s="101" t="s">
        <v>75</v>
      </c>
      <c r="S53" s="105">
        <v>782</v>
      </c>
      <c r="T53" s="105">
        <v>0</v>
      </c>
      <c r="U53" s="105">
        <v>0</v>
      </c>
      <c r="V53" s="105">
        <v>782</v>
      </c>
      <c r="W53" s="105">
        <v>122</v>
      </c>
      <c r="X53" s="105">
        <v>904</v>
      </c>
      <c r="Y53" s="101" t="s">
        <v>221</v>
      </c>
      <c r="Z53" s="101" t="s">
        <v>137</v>
      </c>
    </row>
    <row r="54" spans="1:26" x14ac:dyDescent="0.2">
      <c r="A54" s="111" t="s">
        <v>89</v>
      </c>
      <c r="B54" s="111"/>
      <c r="C54" s="111"/>
      <c r="D54" s="112">
        <v>17121</v>
      </c>
      <c r="E54" s="113">
        <v>4.9080882352941196E-2</v>
      </c>
      <c r="F54" s="112">
        <v>20</v>
      </c>
      <c r="G54" s="113">
        <v>-0.2</v>
      </c>
      <c r="H54" s="112">
        <v>1038</v>
      </c>
      <c r="I54" s="113">
        <v>0.40650406504065001</v>
      </c>
      <c r="J54" s="112">
        <v>18179</v>
      </c>
      <c r="K54" s="113">
        <v>6.4157349411695805E-2</v>
      </c>
      <c r="L54" s="112">
        <v>2931</v>
      </c>
      <c r="M54" s="113">
        <v>0.12471220260936301</v>
      </c>
      <c r="N54" s="112">
        <v>21110</v>
      </c>
      <c r="O54" s="113">
        <v>7.2172278937477796E-2</v>
      </c>
      <c r="P54" s="114"/>
      <c r="Q54" s="115"/>
      <c r="R54" s="115"/>
      <c r="S54" s="116">
        <v>16320</v>
      </c>
      <c r="T54" s="116">
        <v>25</v>
      </c>
      <c r="U54" s="116">
        <v>738</v>
      </c>
      <c r="V54" s="116">
        <v>17083</v>
      </c>
      <c r="W54" s="116">
        <v>2606</v>
      </c>
      <c r="X54" s="116">
        <v>19689</v>
      </c>
      <c r="Y54" s="115"/>
      <c r="Z54" s="115"/>
    </row>
    <row r="55" spans="1:26" s="124" customFormat="1" ht="22.5" x14ac:dyDescent="0.2">
      <c r="A55" s="117" t="s">
        <v>222</v>
      </c>
      <c r="B55" s="118"/>
      <c r="C55" s="118"/>
      <c r="D55" s="120">
        <f>D54+D24+D14</f>
        <v>39021</v>
      </c>
      <c r="E55" s="121">
        <f>((D54+D24+D14)-(S54+S24+S14))/(S54+S24+S14)</f>
        <v>3.282072999655912E-2</v>
      </c>
      <c r="F55" s="120">
        <f>F54+F24+F14</f>
        <v>1668</v>
      </c>
      <c r="G55" s="121">
        <f>((F54+F24+F14)-(T54+T24+T14))/(T54+T24+T14)</f>
        <v>-0.16683316683316685</v>
      </c>
      <c r="H55" s="120">
        <f>H54+H24+H14</f>
        <v>1612</v>
      </c>
      <c r="I55" s="121">
        <f>((H54+H24+H14)-(U54+U24+U14))/(U54+U24+U14)</f>
        <v>-5.39906103286385E-2</v>
      </c>
      <c r="J55" s="120">
        <f>J54+J24+J14</f>
        <v>42301</v>
      </c>
      <c r="K55" s="121">
        <f>((J54+J24+J14)-(V54+V24+V14))/(V54+V24+V14)</f>
        <v>1.9620604044640489E-2</v>
      </c>
      <c r="L55" s="120">
        <f>L54+L24+L14</f>
        <v>8898</v>
      </c>
      <c r="M55" s="121">
        <f>((L54+L24+L14)-(W54+W24+W14))/(W54+W24+W14)</f>
        <v>0.23446170921198667</v>
      </c>
      <c r="N55" s="120">
        <f>N54+N24+N14</f>
        <v>51199</v>
      </c>
      <c r="O55" s="121">
        <f>((N54+N24+N14)-(X54+X24+X14))/(X54+X24+X14)</f>
        <v>5.1422117260499021E-2</v>
      </c>
      <c r="P55" s="122"/>
      <c r="Q55" s="122"/>
      <c r="R55" s="123"/>
      <c r="S55" s="123"/>
      <c r="T55" s="123"/>
      <c r="U55" s="123"/>
      <c r="V55" s="123"/>
      <c r="W55" s="123"/>
      <c r="X55" s="123"/>
    </row>
    <row r="56" spans="1:26" s="124" customFormat="1" x14ac:dyDescent="0.2">
      <c r="A56" s="117" t="s">
        <v>223</v>
      </c>
      <c r="B56" s="118"/>
      <c r="C56" s="118"/>
      <c r="D56" s="120">
        <f>D54+D24+D14+D9</f>
        <v>59511</v>
      </c>
      <c r="E56" s="121">
        <f>((D54+D24+D14+D9)-(S54+S24+S14+S9))/(S54+S24+S14+S9)</f>
        <v>1.8622802663334645E-2</v>
      </c>
      <c r="F56" s="120">
        <f>F54+F24+F14+F9</f>
        <v>8266</v>
      </c>
      <c r="G56" s="121">
        <f>((F54+F24+F14+F9)-(T54+T24+T14+T9))/(T54+T24+T14+T9)</f>
        <v>-0.11423060437205315</v>
      </c>
      <c r="H56" s="120">
        <f>H54+H24+H14+H9</f>
        <v>6082</v>
      </c>
      <c r="I56" s="121">
        <f>((H54+H24+H14+H9)-(U54+U24+U14+U9))/(U54+U24+U14+U9)</f>
        <v>-0.14289740698985343</v>
      </c>
      <c r="J56" s="120">
        <f>J54+J24+J14+J9</f>
        <v>73859</v>
      </c>
      <c r="K56" s="121">
        <f>((J54+J24+J14+J9)-(V54+V24+V14+V9))/(V54+V24+V14+V9)</f>
        <v>-1.3252995951957889E-2</v>
      </c>
      <c r="L56" s="120">
        <f>L54+L24+L14+L9</f>
        <v>12513</v>
      </c>
      <c r="M56" s="121">
        <f>((L54+L24+L14+L9)-(W54+W24+W14+W9))/(W54+W24+W14+W9)</f>
        <v>0.23110979929161748</v>
      </c>
      <c r="N56" s="120">
        <f>N54+N24+N14+N9</f>
        <v>86372</v>
      </c>
      <c r="O56" s="121">
        <f>((N54+N24+N14+N9)-(X54+X24+X14+X9))/(X54+X24+X14+X9)</f>
        <v>1.596188907839793E-2</v>
      </c>
      <c r="P56" s="122"/>
      <c r="Q56" s="122"/>
      <c r="R56" s="123"/>
      <c r="S56" s="123"/>
      <c r="T56" s="123"/>
      <c r="U56" s="123"/>
      <c r="V56" s="123"/>
      <c r="W56" s="123"/>
      <c r="X56" s="123"/>
    </row>
    <row r="57" spans="1:26" s="124" customFormat="1" x14ac:dyDescent="0.2">
      <c r="A57" s="117" t="s">
        <v>224</v>
      </c>
      <c r="B57" s="118"/>
      <c r="C57" s="118"/>
      <c r="D57" s="120">
        <f>D54+D24+D14+D9+D5</f>
        <v>77843</v>
      </c>
      <c r="E57" s="121">
        <f>((D54+D24+D14+D9+D5)-(S54+S24+S14+S9+S5))/(S54+S24+S14+S9+S5)</f>
        <v>2.0450165829870352E-2</v>
      </c>
      <c r="F57" s="120">
        <f>F54+F24+F14+F9+F5</f>
        <v>25011</v>
      </c>
      <c r="G57" s="121">
        <f>((F54+F24+F14+F9+F5)-(T54+T24+T14+T9+T5))/(T54+T24+T14+T9+T5)</f>
        <v>-1.8637683434042221E-2</v>
      </c>
      <c r="H57" s="120">
        <f>H54+H24+H14+H9+H5</f>
        <v>6082</v>
      </c>
      <c r="I57" s="121">
        <f>((H54+H24+H14+H9+H5)-(U54+U24+U14+U9+U5))/(U54+U24+U14+U9+U5)</f>
        <v>-0.14289740698985343</v>
      </c>
      <c r="J57" s="120">
        <f>J54+J24+J14+J9+J5</f>
        <v>108936</v>
      </c>
      <c r="K57" s="121">
        <f>((J54+J24+J14+J9+J5)-(V54+V24+V14+V9+V5))/(V54+V24+V14+V9+V5)</f>
        <v>6.5218389748771411E-4</v>
      </c>
      <c r="L57" s="120">
        <f>L54+L24+L14+L9+L5</f>
        <v>13854</v>
      </c>
      <c r="M57" s="121">
        <f>((L54+L24+L14+L9+L5)-(W54+W24+W14+W9+W5))/(W54+W24+W14+W9+W5)</f>
        <v>0.23135721269220513</v>
      </c>
      <c r="N57" s="120">
        <f>N54+N24+N14+N9+N5</f>
        <v>122790</v>
      </c>
      <c r="O57" s="121">
        <f>((N54+N24+N14+N9+N5)-(X54+X24+X14+X9+X5))/(X54+X24+X14+X9+X5)</f>
        <v>2.2261813580205802E-2</v>
      </c>
      <c r="P57" s="122"/>
      <c r="Q57" s="122"/>
      <c r="R57" s="123"/>
      <c r="S57" s="123"/>
      <c r="T57" s="123"/>
      <c r="U57" s="123"/>
      <c r="V57" s="123"/>
      <c r="W57" s="123"/>
      <c r="X57" s="123"/>
    </row>
    <row r="58" spans="1:26" x14ac:dyDescent="0.2">
      <c r="A58" s="106" t="s">
        <v>225</v>
      </c>
      <c r="B58" s="101" t="s">
        <v>226</v>
      </c>
      <c r="C58" s="101" t="s">
        <v>227</v>
      </c>
      <c r="D58" s="102">
        <v>4</v>
      </c>
      <c r="E58" s="103">
        <v>-0.81818181818181801</v>
      </c>
      <c r="F58" s="102">
        <v>1513</v>
      </c>
      <c r="G58" s="103">
        <v>-3.6305732484076404E-2</v>
      </c>
      <c r="H58" s="102">
        <v>0</v>
      </c>
      <c r="I58" s="103" t="s">
        <v>74</v>
      </c>
      <c r="J58" s="102">
        <v>1517</v>
      </c>
      <c r="K58" s="103">
        <v>-4.7110552763819098E-2</v>
      </c>
      <c r="L58" s="102">
        <v>484</v>
      </c>
      <c r="M58" s="103">
        <v>0.155131264916468</v>
      </c>
      <c r="N58" s="102">
        <v>2001</v>
      </c>
      <c r="O58" s="103">
        <v>-4.9726504226752909E-3</v>
      </c>
      <c r="P58" s="107">
        <v>6</v>
      </c>
      <c r="Q58" s="101" t="s">
        <v>76</v>
      </c>
      <c r="R58" s="101" t="s">
        <v>76</v>
      </c>
      <c r="S58" s="105">
        <v>22</v>
      </c>
      <c r="T58" s="105">
        <v>1570</v>
      </c>
      <c r="U58" s="105">
        <v>0</v>
      </c>
      <c r="V58" s="105">
        <v>1592</v>
      </c>
      <c r="W58" s="105">
        <v>419</v>
      </c>
      <c r="X58" s="105">
        <v>2011</v>
      </c>
      <c r="Y58" s="101" t="s">
        <v>228</v>
      </c>
      <c r="Z58" s="101" t="s">
        <v>229</v>
      </c>
    </row>
    <row r="59" spans="1:26" x14ac:dyDescent="0.2">
      <c r="A59" s="108"/>
      <c r="B59" s="101" t="s">
        <v>230</v>
      </c>
      <c r="C59" s="101" t="s">
        <v>231</v>
      </c>
      <c r="D59" s="102">
        <v>67</v>
      </c>
      <c r="E59" s="103">
        <v>-0.58895705521472397</v>
      </c>
      <c r="F59" s="102">
        <v>1</v>
      </c>
      <c r="G59" s="103" t="s">
        <v>74</v>
      </c>
      <c r="H59" s="102">
        <v>0</v>
      </c>
      <c r="I59" s="103" t="s">
        <v>74</v>
      </c>
      <c r="J59" s="102">
        <v>68</v>
      </c>
      <c r="K59" s="103">
        <v>-0.58282208588957107</v>
      </c>
      <c r="L59" s="102">
        <v>306</v>
      </c>
      <c r="M59" s="103">
        <v>-1.2903225806451601E-2</v>
      </c>
      <c r="N59" s="102">
        <v>374</v>
      </c>
      <c r="O59" s="103">
        <v>-0.209302325581395</v>
      </c>
      <c r="P59" s="109"/>
      <c r="Q59" s="101" t="s">
        <v>76</v>
      </c>
      <c r="R59" s="101" t="s">
        <v>76</v>
      </c>
      <c r="S59" s="105">
        <v>163</v>
      </c>
      <c r="T59" s="105">
        <v>0</v>
      </c>
      <c r="U59" s="105">
        <v>0</v>
      </c>
      <c r="V59" s="105">
        <v>163</v>
      </c>
      <c r="W59" s="105">
        <v>310</v>
      </c>
      <c r="X59" s="105">
        <v>473</v>
      </c>
      <c r="Y59" s="101" t="s">
        <v>232</v>
      </c>
      <c r="Z59" s="101" t="s">
        <v>229</v>
      </c>
    </row>
    <row r="60" spans="1:26" x14ac:dyDescent="0.2">
      <c r="A60" s="108"/>
      <c r="B60" s="101" t="s">
        <v>233</v>
      </c>
      <c r="C60" s="101" t="s">
        <v>234</v>
      </c>
      <c r="D60" s="102">
        <v>1481</v>
      </c>
      <c r="E60" s="103">
        <v>-0.13694638694638703</v>
      </c>
      <c r="F60" s="102">
        <v>1359</v>
      </c>
      <c r="G60" s="103">
        <v>-0.14420654911838801</v>
      </c>
      <c r="H60" s="102">
        <v>0</v>
      </c>
      <c r="I60" s="103" t="s">
        <v>74</v>
      </c>
      <c r="J60" s="102">
        <v>2840</v>
      </c>
      <c r="K60" s="103">
        <v>-0.14043583535109</v>
      </c>
      <c r="L60" s="102">
        <v>2318</v>
      </c>
      <c r="M60" s="103">
        <v>0.146956952003958</v>
      </c>
      <c r="N60" s="102">
        <v>5158</v>
      </c>
      <c r="O60" s="103">
        <v>-3.1361502347417802E-2</v>
      </c>
      <c r="P60" s="109"/>
      <c r="Q60" s="101" t="s">
        <v>76</v>
      </c>
      <c r="R60" s="101" t="s">
        <v>76</v>
      </c>
      <c r="S60" s="105">
        <v>1716</v>
      </c>
      <c r="T60" s="105">
        <v>1588</v>
      </c>
      <c r="U60" s="105">
        <v>0</v>
      </c>
      <c r="V60" s="105">
        <v>3304</v>
      </c>
      <c r="W60" s="105">
        <v>2021</v>
      </c>
      <c r="X60" s="105">
        <v>5325</v>
      </c>
      <c r="Y60" s="101" t="s">
        <v>235</v>
      </c>
      <c r="Z60" s="101" t="s">
        <v>229</v>
      </c>
    </row>
    <row r="61" spans="1:26" x14ac:dyDescent="0.2">
      <c r="A61" s="108"/>
      <c r="B61" s="101" t="s">
        <v>236</v>
      </c>
      <c r="C61" s="101" t="s">
        <v>237</v>
      </c>
      <c r="D61" s="102">
        <v>0</v>
      </c>
      <c r="E61" s="103">
        <v>-1</v>
      </c>
      <c r="F61" s="102">
        <v>0</v>
      </c>
      <c r="G61" s="103" t="s">
        <v>74</v>
      </c>
      <c r="H61" s="102">
        <v>0</v>
      </c>
      <c r="I61" s="103" t="s">
        <v>74</v>
      </c>
      <c r="J61" s="102">
        <v>0</v>
      </c>
      <c r="K61" s="103">
        <v>-1</v>
      </c>
      <c r="L61" s="102">
        <v>42</v>
      </c>
      <c r="M61" s="103">
        <v>-0.92720970537261704</v>
      </c>
      <c r="N61" s="102">
        <v>42</v>
      </c>
      <c r="O61" s="103">
        <v>-0.9446640316205529</v>
      </c>
      <c r="P61" s="109"/>
      <c r="Q61" s="101" t="s">
        <v>76</v>
      </c>
      <c r="R61" s="101" t="s">
        <v>76</v>
      </c>
      <c r="S61" s="105">
        <v>182</v>
      </c>
      <c r="T61" s="105">
        <v>0</v>
      </c>
      <c r="U61" s="105">
        <v>0</v>
      </c>
      <c r="V61" s="105">
        <v>182</v>
      </c>
      <c r="W61" s="105">
        <v>577</v>
      </c>
      <c r="X61" s="105">
        <v>759</v>
      </c>
      <c r="Y61" s="101" t="s">
        <v>238</v>
      </c>
      <c r="Z61" s="101" t="s">
        <v>229</v>
      </c>
    </row>
    <row r="62" spans="1:26" x14ac:dyDescent="0.2">
      <c r="A62" s="108"/>
      <c r="B62" s="101" t="s">
        <v>239</v>
      </c>
      <c r="C62" s="101" t="s">
        <v>240</v>
      </c>
      <c r="D62" s="102">
        <v>252</v>
      </c>
      <c r="E62" s="103">
        <v>-1.5625E-2</v>
      </c>
      <c r="F62" s="102">
        <v>0</v>
      </c>
      <c r="G62" s="103" t="s">
        <v>74</v>
      </c>
      <c r="H62" s="102">
        <v>0</v>
      </c>
      <c r="I62" s="103" t="s">
        <v>74</v>
      </c>
      <c r="J62" s="102">
        <v>252</v>
      </c>
      <c r="K62" s="103">
        <v>-1.5625E-2</v>
      </c>
      <c r="L62" s="102">
        <v>258</v>
      </c>
      <c r="M62" s="103">
        <v>0.74324324324324298</v>
      </c>
      <c r="N62" s="102">
        <v>510</v>
      </c>
      <c r="O62" s="103">
        <v>0.262376237623762</v>
      </c>
      <c r="P62" s="109"/>
      <c r="Q62" s="101" t="s">
        <v>76</v>
      </c>
      <c r="R62" s="101" t="s">
        <v>76</v>
      </c>
      <c r="S62" s="105">
        <v>256</v>
      </c>
      <c r="T62" s="105">
        <v>0</v>
      </c>
      <c r="U62" s="105">
        <v>0</v>
      </c>
      <c r="V62" s="105">
        <v>256</v>
      </c>
      <c r="W62" s="105">
        <v>148</v>
      </c>
      <c r="X62" s="105">
        <v>404</v>
      </c>
      <c r="Y62" s="101" t="s">
        <v>241</v>
      </c>
      <c r="Z62" s="101" t="s">
        <v>229</v>
      </c>
    </row>
    <row r="63" spans="1:26" x14ac:dyDescent="0.2">
      <c r="A63" s="110"/>
      <c r="B63" s="101" t="s">
        <v>242</v>
      </c>
      <c r="C63" s="101" t="s">
        <v>243</v>
      </c>
      <c r="D63" s="102">
        <v>103</v>
      </c>
      <c r="E63" s="103">
        <v>-0.27464788732394402</v>
      </c>
      <c r="F63" s="102">
        <v>7</v>
      </c>
      <c r="G63" s="103">
        <v>-0.69565217391304301</v>
      </c>
      <c r="H63" s="102">
        <v>0</v>
      </c>
      <c r="I63" s="103">
        <v>-1</v>
      </c>
      <c r="J63" s="102">
        <v>110</v>
      </c>
      <c r="K63" s="103">
        <v>-0.34911242603550302</v>
      </c>
      <c r="L63" s="102">
        <v>68</v>
      </c>
      <c r="M63" s="103">
        <v>-9.333333333333331E-2</v>
      </c>
      <c r="N63" s="102">
        <v>178</v>
      </c>
      <c r="O63" s="103">
        <v>-0.27049180327868899</v>
      </c>
      <c r="P63" s="109"/>
      <c r="Q63" s="101" t="s">
        <v>76</v>
      </c>
      <c r="R63" s="101" t="s">
        <v>76</v>
      </c>
      <c r="S63" s="105">
        <v>142</v>
      </c>
      <c r="T63" s="105">
        <v>23</v>
      </c>
      <c r="U63" s="105">
        <v>4</v>
      </c>
      <c r="V63" s="105">
        <v>169</v>
      </c>
      <c r="W63" s="105">
        <v>75</v>
      </c>
      <c r="X63" s="105">
        <v>244</v>
      </c>
      <c r="Y63" s="101" t="s">
        <v>244</v>
      </c>
      <c r="Z63" s="101" t="s">
        <v>229</v>
      </c>
    </row>
    <row r="64" spans="1:26" x14ac:dyDescent="0.2">
      <c r="A64" s="111" t="s">
        <v>89</v>
      </c>
      <c r="B64" s="111"/>
      <c r="C64" s="111"/>
      <c r="D64" s="112">
        <v>1907</v>
      </c>
      <c r="E64" s="113">
        <v>-0.23135832325675101</v>
      </c>
      <c r="F64" s="112">
        <v>2880</v>
      </c>
      <c r="G64" s="113">
        <v>-9.4624331971078307E-2</v>
      </c>
      <c r="H64" s="112">
        <v>0</v>
      </c>
      <c r="I64" s="113">
        <v>-1</v>
      </c>
      <c r="J64" s="112">
        <v>4787</v>
      </c>
      <c r="K64" s="113">
        <v>-0.15513589834098102</v>
      </c>
      <c r="L64" s="112">
        <v>3476</v>
      </c>
      <c r="M64" s="113">
        <v>-2.0845070422535202E-2</v>
      </c>
      <c r="N64" s="112">
        <v>8263</v>
      </c>
      <c r="O64" s="113">
        <v>-0.103407118055556</v>
      </c>
      <c r="P64" s="114"/>
      <c r="Q64" s="115"/>
      <c r="R64" s="115"/>
      <c r="S64" s="116">
        <v>2481</v>
      </c>
      <c r="T64" s="116">
        <v>3181</v>
      </c>
      <c r="U64" s="116">
        <v>4</v>
      </c>
      <c r="V64" s="116">
        <v>5666</v>
      </c>
      <c r="W64" s="116">
        <v>3550</v>
      </c>
      <c r="X64" s="116">
        <v>9216</v>
      </c>
      <c r="Y64" s="115"/>
      <c r="Z64" s="115"/>
    </row>
    <row r="65" spans="1:26" x14ac:dyDescent="0.2">
      <c r="A65" s="111" t="s">
        <v>245</v>
      </c>
      <c r="B65" s="111"/>
      <c r="C65" s="111"/>
      <c r="D65" s="112">
        <v>79750</v>
      </c>
      <c r="E65" s="113">
        <v>1.25184094256259E-2</v>
      </c>
      <c r="F65" s="112">
        <v>27891</v>
      </c>
      <c r="G65" s="113">
        <v>-2.7069452680782802E-2</v>
      </c>
      <c r="H65" s="112">
        <v>6082</v>
      </c>
      <c r="I65" s="113">
        <v>-0.143380281690141</v>
      </c>
      <c r="J65" s="112">
        <v>113723</v>
      </c>
      <c r="K65" s="113">
        <v>-7.0548585099230801E-3</v>
      </c>
      <c r="L65" s="112">
        <v>17330</v>
      </c>
      <c r="M65" s="113">
        <v>0.170866833322073</v>
      </c>
      <c r="N65" s="112">
        <v>131053</v>
      </c>
      <c r="O65" s="113">
        <v>1.3306838214827001E-2</v>
      </c>
      <c r="P65" s="125"/>
      <c r="Q65" s="115"/>
      <c r="R65" s="115"/>
      <c r="S65" s="116">
        <v>78764</v>
      </c>
      <c r="T65" s="116">
        <v>28667</v>
      </c>
      <c r="U65" s="116">
        <v>7100</v>
      </c>
      <c r="V65" s="116">
        <v>114531</v>
      </c>
      <c r="W65" s="116">
        <v>14801</v>
      </c>
      <c r="X65" s="116">
        <v>129332</v>
      </c>
      <c r="Y65" s="115"/>
      <c r="Z65" s="115"/>
    </row>
  </sheetData>
  <pageMargins left="0.23622047244094491" right="0.23622047244094491" top="0.55118110236220474" bottom="0.35433070866141736" header="0.31496062992125984" footer="0.31496062992125984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4.5.2016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31</v>
      </c>
      <c r="B7" s="71">
        <f>Hovedtall!$B$7</f>
        <v>2365955</v>
      </c>
      <c r="C7" s="72">
        <f>Hovedtall!$C$7</f>
        <v>2193605</v>
      </c>
      <c r="D7" s="46">
        <f>(B7-C7)/C7</f>
        <v>7.856929574832297E-2</v>
      </c>
      <c r="E7" s="45"/>
      <c r="F7" s="71">
        <f>Hovedtall!$F$7</f>
        <v>4502103</v>
      </c>
      <c r="G7" s="72">
        <f>Hovedtall!$G$7</f>
        <v>4288736</v>
      </c>
      <c r="H7" s="46">
        <f>(F7-G7)/G7</f>
        <v>4.9750555874737916E-2</v>
      </c>
      <c r="I7" s="40"/>
      <c r="J7" s="41"/>
    </row>
    <row r="8" spans="1:17" ht="15" customHeight="1" x14ac:dyDescent="0.25">
      <c r="A8" s="89" t="s">
        <v>33</v>
      </c>
      <c r="B8" s="16">
        <f>SUM(B9:B10)</f>
        <v>1311967</v>
      </c>
      <c r="C8" s="17">
        <f>SUM(C9:C10)</f>
        <v>1258614</v>
      </c>
      <c r="D8" s="34">
        <f>(B8-C8)/C8</f>
        <v>4.2390280101762733E-2</v>
      </c>
      <c r="E8" s="45"/>
      <c r="F8" s="16">
        <f>SUM(F9:F10)</f>
        <v>2523240</v>
      </c>
      <c r="G8" s="17">
        <f>SUM(G9:G10)</f>
        <v>2450596</v>
      </c>
      <c r="H8" s="34">
        <f>(F8-G8)/G8</f>
        <v>2.9643401033870944E-2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1213980</v>
      </c>
      <c r="C9" s="74">
        <f>Hovedtall!$C$9</f>
        <v>1163334</v>
      </c>
      <c r="D9" s="18">
        <f>(B9-C9)/C9</f>
        <v>4.3535218604459254E-2</v>
      </c>
      <c r="E9" s="45"/>
      <c r="F9" s="73">
        <f>Hovedtall!$F$9</f>
        <v>2317071</v>
      </c>
      <c r="G9" s="74">
        <f>Hovedtall!$G$9</f>
        <v>2249933</v>
      </c>
      <c r="H9" s="18">
        <f>(F9-G9)/G9</f>
        <v>2.9839999679990469E-2</v>
      </c>
      <c r="J9" s="41"/>
    </row>
    <row r="10" spans="1:17" ht="15" customHeight="1" x14ac:dyDescent="0.25">
      <c r="A10" s="90" t="s">
        <v>35</v>
      </c>
      <c r="B10" s="73">
        <f>Hovedtall!$B$10</f>
        <v>97987</v>
      </c>
      <c r="C10" s="74">
        <f>Hovedtall!$C$10</f>
        <v>95280</v>
      </c>
      <c r="D10" s="18">
        <f>(B10-C10)/C10</f>
        <v>2.8410999160369436E-2</v>
      </c>
      <c r="E10" s="45"/>
      <c r="F10" s="73">
        <f>Hovedtall!$F$10</f>
        <v>206169</v>
      </c>
      <c r="G10" s="74">
        <f>Hovedtall!$G$10</f>
        <v>200663</v>
      </c>
      <c r="H10" s="18">
        <f>(F10-G10)/G10</f>
        <v>2.7439039583779769E-2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40105</v>
      </c>
      <c r="C12" s="76">
        <f>Hovedtall!$C$12</f>
        <v>47318</v>
      </c>
      <c r="D12" s="44">
        <f>(B12-C12)/C12</f>
        <v>-0.15243670484804936</v>
      </c>
      <c r="E12" s="45"/>
      <c r="F12" s="75">
        <f>Hovedtall!$F$12</f>
        <v>80395</v>
      </c>
      <c r="G12" s="76">
        <f>Hovedtall!$G$12</f>
        <v>95055</v>
      </c>
      <c r="H12" s="44">
        <f>(F12-G12)/G12</f>
        <v>-0.15422650044710956</v>
      </c>
      <c r="J12" s="41"/>
    </row>
    <row r="13" spans="1:17" ht="15" customHeight="1" x14ac:dyDescent="0.25">
      <c r="A13" s="89" t="s">
        <v>19</v>
      </c>
      <c r="B13" s="16">
        <f>B7+B8+B12</f>
        <v>3718027</v>
      </c>
      <c r="C13" s="17">
        <f>C7+C8+C12</f>
        <v>3499537</v>
      </c>
      <c r="D13" s="34">
        <f>(B13-C13)/C13</f>
        <v>6.2433973408482321E-2</v>
      </c>
      <c r="E13" s="45"/>
      <c r="F13" s="16">
        <f>F7+F8+F12</f>
        <v>7105738</v>
      </c>
      <c r="G13" s="17">
        <f>G7+G8+G12</f>
        <v>6834387</v>
      </c>
      <c r="H13" s="34">
        <f>(F13-G13)/G13</f>
        <v>3.97037803097776E-2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39329</v>
      </c>
      <c r="C17" s="15">
        <f>SUM(C18:C20)</f>
        <v>37367</v>
      </c>
      <c r="D17" s="46">
        <f>(B17-C17)/C17</f>
        <v>5.250622206759975E-2</v>
      </c>
      <c r="E17" s="19"/>
      <c r="F17" s="14">
        <f>SUM(F18:F20)</f>
        <v>77843</v>
      </c>
      <c r="G17" s="15">
        <f>SUM(G18:G20)</f>
        <v>76283</v>
      </c>
      <c r="H17" s="46">
        <f>(F17-G17)/G17</f>
        <v>2.0450165829870352E-2</v>
      </c>
      <c r="J17" s="43"/>
    </row>
    <row r="18" spans="1:10" ht="15" customHeight="1" x14ac:dyDescent="0.25">
      <c r="A18" s="90" t="s">
        <v>34</v>
      </c>
      <c r="B18" s="73">
        <f>Hovedtall!$B$18</f>
        <v>37720</v>
      </c>
      <c r="C18" s="74">
        <f>Hovedtall!$C$18</f>
        <v>35725</v>
      </c>
      <c r="D18" s="18">
        <f t="shared" ref="D18:D31" si="0">(B18-C18)/C18</f>
        <v>5.5843247025892231E-2</v>
      </c>
      <c r="E18" s="19"/>
      <c r="F18" s="73">
        <f>Hovedtall!$F$18</f>
        <v>74826</v>
      </c>
      <c r="G18" s="74">
        <f>Hovedtall!$G$18</f>
        <v>72906</v>
      </c>
      <c r="H18" s="18">
        <f t="shared" ref="H18:H31" si="1">(F18-G18)/G18</f>
        <v>2.6335281046827422E-2</v>
      </c>
      <c r="J18" s="41"/>
    </row>
    <row r="19" spans="1:10" ht="15" customHeight="1" x14ac:dyDescent="0.25">
      <c r="A19" s="90" t="s">
        <v>35</v>
      </c>
      <c r="B19" s="73">
        <f>Hovedtall!$B$19</f>
        <v>324</v>
      </c>
      <c r="C19" s="74">
        <f>Hovedtall!$C$19</f>
        <v>401</v>
      </c>
      <c r="D19" s="18">
        <f t="shared" si="0"/>
        <v>-0.19201995012468828</v>
      </c>
      <c r="E19" s="19"/>
      <c r="F19" s="73">
        <f>Hovedtall!$F$19</f>
        <v>654</v>
      </c>
      <c r="G19" s="74">
        <f>Hovedtall!$G$19</f>
        <v>826</v>
      </c>
      <c r="H19" s="18">
        <f t="shared" si="1"/>
        <v>-0.20823244552058112</v>
      </c>
      <c r="J19" s="41"/>
    </row>
    <row r="20" spans="1:10" ht="15" customHeight="1" x14ac:dyDescent="0.25">
      <c r="A20" s="90" t="s">
        <v>36</v>
      </c>
      <c r="B20" s="73">
        <f>Hovedtall!$B$20</f>
        <v>1285</v>
      </c>
      <c r="C20" s="74">
        <f>Hovedtall!$C$20</f>
        <v>1241</v>
      </c>
      <c r="D20" s="18">
        <f t="shared" si="0"/>
        <v>3.5455278001611606E-2</v>
      </c>
      <c r="E20" s="19"/>
      <c r="F20" s="73">
        <f>Hovedtall!$F$20</f>
        <v>2363</v>
      </c>
      <c r="G20" s="74">
        <f>Hovedtall!$G$20</f>
        <v>2551</v>
      </c>
      <c r="H20" s="18">
        <f t="shared" si="1"/>
        <v>-7.3696589572716575E-2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12670</v>
      </c>
      <c r="C22" s="17">
        <f>SUM(C23:C25)</f>
        <v>12623</v>
      </c>
      <c r="D22" s="34">
        <f t="shared" si="0"/>
        <v>3.7233621167709736E-3</v>
      </c>
      <c r="E22" s="19"/>
      <c r="F22" s="16">
        <f>SUM(F23:F25)</f>
        <v>25011</v>
      </c>
      <c r="G22" s="17">
        <f>SUM(G23:G25)</f>
        <v>25486</v>
      </c>
      <c r="H22" s="34">
        <f t="shared" si="1"/>
        <v>-1.8637683434042221E-2</v>
      </c>
      <c r="J22" s="41"/>
    </row>
    <row r="23" spans="1:10" ht="15" customHeight="1" x14ac:dyDescent="0.25">
      <c r="A23" s="90" t="s">
        <v>34</v>
      </c>
      <c r="B23" s="73">
        <f>Hovedtall!$B$23</f>
        <v>11479</v>
      </c>
      <c r="C23" s="74">
        <f>Hovedtall!$C$23</f>
        <v>11409</v>
      </c>
      <c r="D23" s="18">
        <f t="shared" si="0"/>
        <v>6.1355070558331143E-3</v>
      </c>
      <c r="E23" s="19"/>
      <c r="F23" s="73">
        <f>Hovedtall!$F$23</f>
        <v>22655</v>
      </c>
      <c r="G23" s="74">
        <f>Hovedtall!$G$23</f>
        <v>23013</v>
      </c>
      <c r="H23" s="18">
        <f t="shared" si="1"/>
        <v>-1.5556424629557206E-2</v>
      </c>
      <c r="J23" s="41"/>
    </row>
    <row r="24" spans="1:10" ht="15" customHeight="1" x14ac:dyDescent="0.25">
      <c r="A24" s="90" t="s">
        <v>35</v>
      </c>
      <c r="B24" s="73">
        <f>Hovedtall!$B$24</f>
        <v>765</v>
      </c>
      <c r="C24" s="74">
        <f>Hovedtall!$C$24</f>
        <v>803</v>
      </c>
      <c r="D24" s="18">
        <f t="shared" si="0"/>
        <v>-4.7322540473225407E-2</v>
      </c>
      <c r="E24" s="19"/>
      <c r="F24" s="73">
        <f>Hovedtall!$F$24</f>
        <v>1527</v>
      </c>
      <c r="G24" s="74">
        <f>Hovedtall!$G$24</f>
        <v>1628</v>
      </c>
      <c r="H24" s="18">
        <f t="shared" si="1"/>
        <v>-6.2039312039312039E-2</v>
      </c>
      <c r="J24" s="41"/>
    </row>
    <row r="25" spans="1:10" ht="15" customHeight="1" x14ac:dyDescent="0.25">
      <c r="A25" s="90" t="s">
        <v>36</v>
      </c>
      <c r="B25" s="73">
        <f>Hovedtall!$B$25</f>
        <v>426</v>
      </c>
      <c r="C25" s="74">
        <f>Hovedtall!$C$25</f>
        <v>411</v>
      </c>
      <c r="D25" s="18">
        <f t="shared" si="0"/>
        <v>3.6496350364963501E-2</v>
      </c>
      <c r="E25" s="19"/>
      <c r="F25" s="73">
        <f>Hovedtall!$F$25</f>
        <v>829</v>
      </c>
      <c r="G25" s="74">
        <f>Hovedtall!$G$25</f>
        <v>845</v>
      </c>
      <c r="H25" s="18">
        <f t="shared" si="1"/>
        <v>-1.8934911242603551E-2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3000</v>
      </c>
      <c r="C27" s="76">
        <f>Hovedtall!$C$27</f>
        <v>3517</v>
      </c>
      <c r="D27" s="34">
        <f t="shared" si="0"/>
        <v>-0.14700028433323856</v>
      </c>
      <c r="E27" s="19"/>
      <c r="F27" s="77">
        <f>Hovedtall!$F$27</f>
        <v>6082</v>
      </c>
      <c r="G27" s="78">
        <f>Hovedtall!$G$27</f>
        <v>7096</v>
      </c>
      <c r="H27" s="34">
        <f>(F27-G27)/G27</f>
        <v>-0.14289740698985343</v>
      </c>
      <c r="J27" s="41"/>
    </row>
    <row r="28" spans="1:10" ht="15" customHeight="1" x14ac:dyDescent="0.25">
      <c r="A28" s="89" t="s">
        <v>19</v>
      </c>
      <c r="B28" s="16">
        <f>B22+B17+B27</f>
        <v>54999</v>
      </c>
      <c r="C28" s="17">
        <f>C22+C17+C27</f>
        <v>53507</v>
      </c>
      <c r="D28" s="34">
        <f t="shared" si="0"/>
        <v>2.7884202067019269E-2</v>
      </c>
      <c r="E28" s="19"/>
      <c r="F28" s="16">
        <f>F22+F17+F27</f>
        <v>108936</v>
      </c>
      <c r="G28" s="17">
        <f>G22+G17+G27</f>
        <v>108865</v>
      </c>
      <c r="H28" s="34">
        <f>(F28-G28)/G28</f>
        <v>6.5218389748771411E-4</v>
      </c>
      <c r="J28" s="41"/>
    </row>
    <row r="29" spans="1:10" ht="15" customHeight="1" x14ac:dyDescent="0.25">
      <c r="A29" s="89" t="s">
        <v>24</v>
      </c>
      <c r="B29" s="75">
        <f>Hovedtall!$B$29</f>
        <v>7342</v>
      </c>
      <c r="C29" s="76">
        <f>Hovedtall!$C$29</f>
        <v>5662</v>
      </c>
      <c r="D29" s="18">
        <f>(B29-C29)/C29</f>
        <v>0.29671494171670787</v>
      </c>
      <c r="E29" s="19"/>
      <c r="F29" s="75">
        <f>Hovedtall!$F$29</f>
        <v>13854</v>
      </c>
      <c r="G29" s="76">
        <f>Hovedtall!$G$29</f>
        <v>11251</v>
      </c>
      <c r="H29" s="18">
        <f>(F29-G29)/G29</f>
        <v>0.23135721269220513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62341</v>
      </c>
      <c r="C31" s="17">
        <f>SUM(C28:C29)</f>
        <v>59169</v>
      </c>
      <c r="D31" s="34">
        <f t="shared" si="0"/>
        <v>5.3609153441836095E-2</v>
      </c>
      <c r="E31" s="19"/>
      <c r="F31" s="16">
        <f>SUM(F28:F29)</f>
        <v>122790</v>
      </c>
      <c r="G31" s="17">
        <f>SUM(G28:G29)</f>
        <v>120116</v>
      </c>
      <c r="H31" s="34">
        <f t="shared" si="1"/>
        <v>2.2261813580205802E-2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8" sqref="F8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3718027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/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/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/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/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/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/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/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/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/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/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/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Pass. inkl. spedbarn - Måned</vt:lpstr>
      <vt:lpstr>Flybevegelser - Måned</vt:lpstr>
      <vt:lpstr>Pass. inkl. spedbarn - Hittil i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2016-03-10T08:27:38Z</cp:lastPrinted>
  <dcterms:created xsi:type="dcterms:W3CDTF">2000-12-05T13:34:37Z</dcterms:created>
  <dcterms:modified xsi:type="dcterms:W3CDTF">2016-05-08T15:47:44Z</dcterms:modified>
</cp:coreProperties>
</file>