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. inkl. spedbarn - Måned" sheetId="40211" r:id="rId2"/>
    <sheet name="Pass. inkl. spedbarn - Hittil i" sheetId="40212" r:id="rId3"/>
    <sheet name="Flybevegelser - Måned" sheetId="40203" r:id="rId4"/>
    <sheet name="Flybevegelser - Hittil i år" sheetId="40204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12" l="1"/>
  <c r="Q57" i="40212"/>
  <c r="P57" i="40212"/>
  <c r="O57" i="40212"/>
  <c r="N57" i="40212"/>
  <c r="M57" i="40212"/>
  <c r="L57" i="40212"/>
  <c r="K57" i="40212"/>
  <c r="J57" i="40212"/>
  <c r="I57" i="40212"/>
  <c r="H57" i="40212"/>
  <c r="G57" i="40212"/>
  <c r="F57" i="40212"/>
  <c r="E57" i="40212"/>
  <c r="D57" i="40212"/>
  <c r="R56" i="40212"/>
  <c r="Q56" i="40212"/>
  <c r="P56" i="40212"/>
  <c r="O56" i="40212"/>
  <c r="N56" i="40212"/>
  <c r="M56" i="40212"/>
  <c r="L56" i="40212"/>
  <c r="K56" i="40212"/>
  <c r="J56" i="40212"/>
  <c r="I56" i="40212"/>
  <c r="H56" i="40212"/>
  <c r="G56" i="40212"/>
  <c r="F56" i="40212"/>
  <c r="E56" i="40212"/>
  <c r="D56" i="40212"/>
  <c r="R55" i="40212"/>
  <c r="Q55" i="40212"/>
  <c r="P55" i="40212"/>
  <c r="O55" i="40212"/>
  <c r="N55" i="40212"/>
  <c r="M55" i="40212"/>
  <c r="L55" i="40212"/>
  <c r="K55" i="40212"/>
  <c r="J55" i="40212"/>
  <c r="I55" i="40212"/>
  <c r="H55" i="40212"/>
  <c r="G55" i="40212"/>
  <c r="F55" i="40212"/>
  <c r="E55" i="40212"/>
  <c r="D55" i="40212"/>
  <c r="R57" i="40211"/>
  <c r="Q57" i="40211"/>
  <c r="P57" i="40211"/>
  <c r="O57" i="40211"/>
  <c r="N57" i="40211"/>
  <c r="M57" i="40211"/>
  <c r="L57" i="40211"/>
  <c r="K57" i="40211"/>
  <c r="J57" i="40211"/>
  <c r="I57" i="40211"/>
  <c r="H57" i="40211"/>
  <c r="G57" i="40211"/>
  <c r="F57" i="40211"/>
  <c r="E57" i="40211"/>
  <c r="D57" i="40211"/>
  <c r="R56" i="40211"/>
  <c r="Q56" i="40211"/>
  <c r="P56" i="40211"/>
  <c r="O56" i="40211"/>
  <c r="N56" i="40211"/>
  <c r="M56" i="40211"/>
  <c r="L56" i="40211"/>
  <c r="K56" i="40211"/>
  <c r="J56" i="40211"/>
  <c r="I56" i="40211"/>
  <c r="H56" i="40211"/>
  <c r="G56" i="40211"/>
  <c r="F56" i="40211"/>
  <c r="E56" i="40211"/>
  <c r="D56" i="40211"/>
  <c r="R55" i="40211"/>
  <c r="Q55" i="40211"/>
  <c r="P55" i="40211"/>
  <c r="O55" i="40211"/>
  <c r="N55" i="40211"/>
  <c r="M55" i="40211"/>
  <c r="L55" i="40211"/>
  <c r="K55" i="40211"/>
  <c r="J55" i="40211"/>
  <c r="I55" i="40211"/>
  <c r="H55" i="40211"/>
  <c r="G55" i="40211"/>
  <c r="F55" i="40211"/>
  <c r="E55" i="40211"/>
  <c r="D55" i="40211"/>
  <c r="O57" i="40204" l="1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B17" i="1" l="1"/>
  <c r="C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<sst xmlns="http://schemas.openxmlformats.org/spreadsheetml/2006/main" count="1652" uniqueCount="272">
  <si>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</si>
  <si>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</si>
  <si>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</si>
  <si>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</si>
  <si>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</si>
  <si>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</si>
  <si>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</si>
  <si>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</si>
  <si>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</si>
  <si>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</si>
  <si>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</si>
  <si>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</si>
  <si>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</si>
  <si>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</si>
  <si>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</si>
  <si>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</si>
  <si>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</si>
  <si>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</si>
  <si>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</si>
  <si>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</si>
  <si>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</si>
  <si>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</si>
  <si>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</si>
  <si>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</si>
  <si>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</si>
  <si>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</si>
  <si>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</si>
  <si>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</si>
  <si>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</si>
  <si>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</si>
  <si>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</si>
  <si>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</si>
  <si>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</si>
  <si>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</si>
  <si>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</si>
  <si>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</si>
  <si>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</si>
  <si>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</si>
  <si>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</si>
  <si>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</si>
  <si>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</si>
  <si>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</si>
  <si>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</si>
  <si>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April</t>
  </si>
  <si>
    <t>April 2016 -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</si>
  <si>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</si>
  <si>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</si>
  <si>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</si>
  <si>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</si>
  <si>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</si>
  <si>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</si>
  <si>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</si>
  <si>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</si>
  <si>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</si>
  <si>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</si>
  <si>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</si>
  <si>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</si>
  <si>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</si>
  <si>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</si>
  <si>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</si>
  <si>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</si>
  <si>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</si>
  <si>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</si>
  <si>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</si>
  <si>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</si>
  <si>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</si>
  <si>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</si>
  <si>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</si>
  <si>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</si>
  <si>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</si>
  <si>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</si>
  <si>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</si>
  <si>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</si>
  <si>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</si>
  <si>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</si>
  <si>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</si>
  <si>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</si>
  <si>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</si>
  <si>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</si>
  <si>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</si>
  <si>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</si>
  <si>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</si>
  <si>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</si>
  <si>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</si>
  <si>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</si>
  <si>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</si>
  <si>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</si>
  <si>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</si>
  <si>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</si>
  <si>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</si>
  <si>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</si>
  <si>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</si>
  <si>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</si>
  <si>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</si>
  <si>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</si>
  <si>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</si>
  <si>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</si>
  <si>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</si>
  <si>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</si>
  <si>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</si>
  <si>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</si>
  <si>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</si>
  <si>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</si>
  <si>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</si>
  <si>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</si>
  <si>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</si>
  <si>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</si>
  <si>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</si>
  <si>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</si>
  <si>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</si>
  <si>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</si>
  <si>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</si>
  <si>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</si>
  <si>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</si>
  <si>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</si>
  <si>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</si>
  <si>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</si>
  <si>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</si>
  <si>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</si>
  <si>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</si>
  <si>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</si>
  <si>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</si>
  <si>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</si>
  <si>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</si>
  <si>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</si>
  <si>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</si>
  <si>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</si>
  <si>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</si>
  <si>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</si>
  <si>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</si>
  <si>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</si>
  <si>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</si>
  <si>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</si>
  <si>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</si>
  <si>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</si>
  <si>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</si>
  <si>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</si>
  <si>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</si>
  <si>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</si>
  <si>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</si>
  <si>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</si>
  <si>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</si>
  <si>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</si>
  <si>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</si>
  <si>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</si>
  <si>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</si>
  <si>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</si>
  <si>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</si>
  <si>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</si>
  <si>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</si>
  <si>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</si>
  <si>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</si>
  <si>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</si>
  <si>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</si>
  <si>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</si>
  <si>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</si>
  <si>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</si>
  <si>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</si>
  <si>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</si>
  <si>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</si>
  <si>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</si>
  <si>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</si>
  <si>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</si>
  <si>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</si>
  <si>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</si>
  <si>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</si>
  <si>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</si>
  <si>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</si>
  <si>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</si>
  <si>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</si>
  <si>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</si>
  <si>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</si>
  <si>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</si>
  <si>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</si>
  <si>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</si>
  <si>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</si>
  <si>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</si>
  <si>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</si>
  <si>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</si>
  <si>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</si>
  <si>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</si>
  <si>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</si>
  <si>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</si>
  <si>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</si>
  <si>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</si>
  <si>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</si>
  <si>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</si>
  <si>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</si>
  <si>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</si>
  <si>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</si>
  <si>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</si>
  <si>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</si>
  <si>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</si>
  <si>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</si>
  <si>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</si>
  <si>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</si>
  <si>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</si>
  <si>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</si>
  <si>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</si>
  <si>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</si>
  <si>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</si>
  <si>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</si>
  <si>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</si>
  <si>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</si>
  <si>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</si>
  <si>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</si>
  <si>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</si>
  <si>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</si>
  <si>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</si>
  <si>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</si>
  <si>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</si>
  <si>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</si>
  <si>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</si>
  <si>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</si>
  <si>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</si>
  <si>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</si>
  <si>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</si>
  <si>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</si>
  <si>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</si>
  <si>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</si>
  <si>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</si>
  <si>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</si>
  <si>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</si>
  <si>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</si>
  <si>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LUFTHAVNER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</si>
  <si>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</si>
  <si>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</si>
  <si>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</si>
  <si>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</si>
  <si>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</si>
  <si>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</si>
  <si>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</si>
  <si>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</si>
  <si>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</si>
  <si>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</si>
  <si>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</si>
  <si>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</si>
  <si>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</si>
  <si>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</si>
  <si>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</si>
  <si>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</si>
  <si>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</si>
  <si>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</si>
  <si>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</si>
  <si>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</si>
  <si>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April 2016 - Flybevegelser hittil i år</t>
  </si>
  <si>
    <t>Passasjerer inkl. spedbarn - April 2016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</si>
  <si>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</si>
  <si>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</si>
  <si>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</si>
  <si>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</si>
  <si>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</si>
  <si>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</si>
  <si>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</si>
  <si>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</si>
  <si>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</si>
  <si>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</si>
  <si>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</si>
  <si>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</si>
  <si>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</si>
  <si>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</si>
  <si>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</si>
  <si>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</si>
  <si>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</si>
  <si>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</si>
  <si>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</si>
  <si>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</si>
  <si>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</si>
  <si>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</si>
  <si>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</si>
  <si>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år, april 2016</t>
  </si>
  <si>
    <t xml:space="preserve">Dato 24.5.2016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</si>
</sst>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0.0%"/>
    <numFmt numFmtId="181" formatCode="##,###,###,###,###,###,###,###,###,###,###,###,##0.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5DBCC"/>
        <bgColor rgb="FF000000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7" xfId="8" applyFont="1" applyFill="1" applyBorder="1" applyAlignment="1">
      <alignment horizontal="left" vertical="top"/>
    </xf>
    <xf numFmtId="177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7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0" fontId="25" fillId="7" borderId="20" xfId="8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10" applyNumberFormat="1" applyFont="1" applyFill="1" applyBorder="1" applyAlignment="1">
      <alignment horizontal="right" vertical="top"/>
    </xf>
    <xf numFmtId="179" fontId="26" fillId="0" borderId="16" xfId="8" applyNumberFormat="1" applyFont="1" applyFill="1" applyBorder="1" applyAlignment="1">
      <alignment horizontal="right" vertical="top"/>
    </xf>
    <xf numFmtId="173" fontId="26" fillId="0" borderId="16" xfId="10" applyNumberFormat="1" applyFont="1" applyFill="1" applyBorder="1" applyAlignment="1">
      <alignment horizontal="right" vertical="top"/>
    </xf>
    <xf numFmtId="0" fontId="27" fillId="0" borderId="0" xfId="8" applyFont="1" applyFill="1"/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left" vertical="center" wrapText="1"/>
    </xf>
    <xf numFmtId="180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73" fontId="24" fillId="4" borderId="16" xfId="3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05952"/>
        <c:axId val="208706344"/>
      </c:lineChart>
      <c:catAx>
        <c:axId val="20870595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706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70634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70595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07128"/>
        <c:axId val="208707520"/>
      </c:lineChart>
      <c:catAx>
        <c:axId val="20870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70752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870752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70712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0536"/>
        <c:axId val="210110928"/>
      </c:lineChart>
      <c:catAx>
        <c:axId val="21011053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110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1109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11053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104"/>
        <c:axId val="210112496"/>
      </c:lineChart>
      <c:catAx>
        <c:axId val="210112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11249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011249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11210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271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2486835</v>
      </c>
      <c r="C7" s="62">
        <v>2437461</v>
      </c>
      <c r="D7" s="46">
        <f>(B7-C7)/C7</f>
        <v>2.0256324101185618E-2</v>
      </c>
      <c r="E7" s="45"/>
      <c r="F7" s="61">
        <v>9456818</v>
      </c>
      <c r="G7" s="62">
        <v>9242960</v>
      </c>
      <c r="H7" s="46">
        <f>(F7-G7)/G7</f>
        <v>2.3137393216026036E-2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1490715</v>
      </c>
      <c r="C8" s="17">
        <f>SUM(C9:C10)</f>
        <v>1524812</v>
      </c>
      <c r="D8" s="34">
        <f>(B8-C8)/C8</f>
        <v>-2.236144521422969E-2</v>
      </c>
      <c r="E8" s="45"/>
      <c r="F8" s="16">
        <f>SUM(F9:F10)</f>
        <v>5562886</v>
      </c>
      <c r="G8" s="17">
        <f>SUM(G9:G10)</f>
        <v>5429789</v>
      </c>
      <c r="H8" s="34">
        <f>(F8-G8)/G8</f>
        <v>2.4512370554362242E-2</v>
      </c>
      <c r="I8" s="40"/>
      <c r="J8" s="41"/>
    </row>
    <row r="9" spans="1:17" ht="15" customHeight="1" x14ac:dyDescent="0.25">
      <c r="A9" s="90" t="s">
        <v>17</v>
      </c>
      <c r="B9" s="63">
        <v>1428267</v>
      </c>
      <c r="C9" s="64">
        <v>1444417</v>
      </c>
      <c r="D9" s="18">
        <f>(B9-C9)/C9</f>
        <v>-1.1180981669420951E-2</v>
      </c>
      <c r="E9" s="45"/>
      <c r="F9" s="63">
        <v>5192684</v>
      </c>
      <c r="G9" s="64">
        <v>5042623</v>
      </c>
      <c r="H9" s="18">
        <f>(F9-G9)/G9</f>
        <v>2.9758520516009229E-2</v>
      </c>
      <c r="J9" s="41"/>
    </row>
    <row r="10" spans="1:17" ht="15" customHeight="1" x14ac:dyDescent="0.25">
      <c r="A10" s="90" t="s">
        <v>18</v>
      </c>
      <c r="B10" s="63">
        <v>62448</v>
      </c>
      <c r="C10" s="64">
        <v>80395</v>
      </c>
      <c r="D10" s="18">
        <f>(B10-C10)/C10</f>
        <v>-0.22323527582561103</v>
      </c>
      <c r="E10" s="45"/>
      <c r="F10" s="63">
        <v>370202</v>
      </c>
      <c r="G10" s="64">
        <v>387166</v>
      </c>
      <c r="H10" s="18">
        <f>(F10-G10)/G10</f>
        <v>-4.3815830935567686E-2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40353</v>
      </c>
      <c r="C12" s="66">
        <v>51463</v>
      </c>
      <c r="D12" s="44">
        <f>(B12-C12)/C12</f>
        <v>-0.21588325593144589</v>
      </c>
      <c r="E12" s="45"/>
      <c r="F12" s="65">
        <v>163890</v>
      </c>
      <c r="G12" s="66">
        <v>199401</v>
      </c>
      <c r="H12" s="44">
        <f>(F12-G12)/G12</f>
        <v>-0.17808837468217312</v>
      </c>
      <c r="J12" s="41"/>
    </row>
    <row r="13" spans="1:17" ht="15" customHeight="1" x14ac:dyDescent="0.25">
      <c r="A13" s="89" t="s">
        <v>19</v>
      </c>
      <c r="B13" s="16">
        <f>B7+B8+B12</f>
        <v>4017903</v>
      </c>
      <c r="C13" s="17">
        <f>C7+C8+C12</f>
        <v>4013736</v>
      </c>
      <c r="D13" s="34">
        <f>(B13-C13)/C13</f>
        <v>1.038184873145618E-3</v>
      </c>
      <c r="E13" s="45"/>
      <c r="F13" s="16">
        <f>F7+F8+F12</f>
        <v>15183594</v>
      </c>
      <c r="G13" s="17">
        <f>G7+G8+G12</f>
        <v>14872150</v>
      </c>
      <c r="H13" s="34">
        <f>(F13-G13)/G13</f>
        <v>2.0941424071166576E-2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42838</v>
      </c>
      <c r="C17" s="15">
        <f>SUM(C18:C20)</f>
        <v>41275</v>
      </c>
      <c r="D17" s="46">
        <f>(B17-C17)/C17</f>
        <v>3.7867958812840705E-2</v>
      </c>
      <c r="E17" s="19"/>
      <c r="F17" s="14">
        <f>SUM(F18:F20)</f>
        <v>160253</v>
      </c>
      <c r="G17" s="15">
        <f>SUM(G18:G20)</f>
        <v>158972</v>
      </c>
      <c r="H17" s="46">
        <f>(F17-G17)/G17</f>
        <v>8.0580227964673016E-3</v>
      </c>
      <c r="J17" s="43"/>
    </row>
    <row r="18" spans="1:10" ht="15" customHeight="1" x14ac:dyDescent="0.25">
      <c r="A18" s="90" t="s">
        <v>17</v>
      </c>
      <c r="B18" s="63">
        <v>41326</v>
      </c>
      <c r="C18" s="64">
        <v>39574</v>
      </c>
      <c r="D18" s="18">
        <f t="shared" ref="D18:D31" si="0">(B18-C18)/C18</f>
        <v>4.4271491383231415E-2</v>
      </c>
      <c r="E18" s="19"/>
      <c r="F18" s="63">
        <v>154269</v>
      </c>
      <c r="G18" s="64">
        <v>152006</v>
      </c>
      <c r="H18" s="18">
        <f t="shared" ref="H18:H31" si="1">(F18-G18)/G18</f>
        <v>1.488757022749102E-2</v>
      </c>
      <c r="J18" s="41"/>
    </row>
    <row r="19" spans="1:10" ht="15" customHeight="1" x14ac:dyDescent="0.25">
      <c r="A19" s="90" t="s">
        <v>18</v>
      </c>
      <c r="B19" s="63">
        <v>417</v>
      </c>
      <c r="C19" s="64">
        <v>567</v>
      </c>
      <c r="D19" s="18">
        <f t="shared" si="0"/>
        <v>-0.26455026455026454</v>
      </c>
      <c r="E19" s="19"/>
      <c r="F19" s="63">
        <v>1500</v>
      </c>
      <c r="G19" s="64">
        <v>1896</v>
      </c>
      <c r="H19" s="18">
        <f t="shared" si="1"/>
        <v>-0.20886075949367089</v>
      </c>
      <c r="J19" s="41"/>
    </row>
    <row r="20" spans="1:10" ht="15" customHeight="1" x14ac:dyDescent="0.25">
      <c r="A20" s="90" t="s">
        <v>20</v>
      </c>
      <c r="B20" s="63">
        <v>1095</v>
      </c>
      <c r="C20" s="64">
        <v>1134</v>
      </c>
      <c r="D20" s="18">
        <f t="shared" si="0"/>
        <v>-3.439153439153439E-2</v>
      </c>
      <c r="E20" s="19"/>
      <c r="F20" s="63">
        <v>4484</v>
      </c>
      <c r="G20" s="64">
        <v>5070</v>
      </c>
      <c r="H20" s="18">
        <f t="shared" si="1"/>
        <v>-0.11558185404339251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14792</v>
      </c>
      <c r="C22" s="17">
        <f>SUM(C23:C25)</f>
        <v>15480</v>
      </c>
      <c r="D22" s="34">
        <f t="shared" si="0"/>
        <v>-4.4444444444444446E-2</v>
      </c>
      <c r="E22" s="19"/>
      <c r="F22" s="16">
        <f>SUM(F23:F25)</f>
        <v>53975</v>
      </c>
      <c r="G22" s="17">
        <f>SUM(G23:G25)</f>
        <v>55466</v>
      </c>
      <c r="H22" s="34">
        <f t="shared" si="1"/>
        <v>-2.6881332708325822E-2</v>
      </c>
      <c r="J22" s="41"/>
    </row>
    <row r="23" spans="1:10" ht="15" customHeight="1" x14ac:dyDescent="0.25">
      <c r="A23" s="90" t="s">
        <v>17</v>
      </c>
      <c r="B23" s="63">
        <v>13736</v>
      </c>
      <c r="C23" s="64">
        <v>14284</v>
      </c>
      <c r="D23" s="18">
        <f t="shared" si="0"/>
        <v>-3.8364603752450294E-2</v>
      </c>
      <c r="E23" s="19"/>
      <c r="F23" s="63">
        <v>49331</v>
      </c>
      <c r="G23" s="64">
        <v>50410</v>
      </c>
      <c r="H23" s="18">
        <f t="shared" si="1"/>
        <v>-2.1404483237452886E-2</v>
      </c>
      <c r="J23" s="41"/>
    </row>
    <row r="24" spans="1:10" ht="15" customHeight="1" x14ac:dyDescent="0.25">
      <c r="A24" s="90" t="s">
        <v>18</v>
      </c>
      <c r="B24" s="63">
        <v>630</v>
      </c>
      <c r="C24" s="64">
        <v>782</v>
      </c>
      <c r="D24" s="18">
        <f t="shared" si="0"/>
        <v>-0.19437340153452684</v>
      </c>
      <c r="E24" s="19"/>
      <c r="F24" s="63">
        <v>2969</v>
      </c>
      <c r="G24" s="64">
        <v>3338</v>
      </c>
      <c r="H24" s="18">
        <f t="shared" si="1"/>
        <v>-0.11054523666866387</v>
      </c>
      <c r="J24" s="41"/>
    </row>
    <row r="25" spans="1:10" ht="15" customHeight="1" x14ac:dyDescent="0.25">
      <c r="A25" s="90" t="s">
        <v>20</v>
      </c>
      <c r="B25" s="63">
        <v>426</v>
      </c>
      <c r="C25" s="64">
        <v>414</v>
      </c>
      <c r="D25" s="18">
        <f t="shared" si="0"/>
        <v>2.8985507246376812E-2</v>
      </c>
      <c r="E25" s="19"/>
      <c r="F25" s="63">
        <v>1675</v>
      </c>
      <c r="G25" s="64">
        <v>1718</v>
      </c>
      <c r="H25" s="18">
        <f t="shared" si="1"/>
        <v>-2.5029103608847497E-2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3003</v>
      </c>
      <c r="C27" s="66">
        <v>3945</v>
      </c>
      <c r="D27" s="34">
        <f t="shared" si="0"/>
        <v>-0.23878326996197718</v>
      </c>
      <c r="E27" s="19"/>
      <c r="F27" s="67">
        <v>12292</v>
      </c>
      <c r="G27" s="68">
        <v>14961</v>
      </c>
      <c r="H27" s="34">
        <f>(F27-G27)/G27</f>
        <v>-0.17839716596484193</v>
      </c>
      <c r="J27" s="41"/>
    </row>
    <row r="28" spans="1:10" ht="15" customHeight="1" x14ac:dyDescent="0.25">
      <c r="A28" s="89" t="s">
        <v>19</v>
      </c>
      <c r="B28" s="16">
        <f>B22+B17+B27</f>
        <v>60633</v>
      </c>
      <c r="C28" s="17">
        <f>C22+C17+C27</f>
        <v>60700</v>
      </c>
      <c r="D28" s="34">
        <f t="shared" si="0"/>
        <v>-1.1037891268533772E-3</v>
      </c>
      <c r="E28" s="19"/>
      <c r="F28" s="16">
        <f>F22+F17+F27</f>
        <v>226520</v>
      </c>
      <c r="G28" s="17">
        <f>G22+G17+G27</f>
        <v>229399</v>
      </c>
      <c r="H28" s="34">
        <f>(F28-G28)/G28</f>
        <v>-1.2550185484679533E-2</v>
      </c>
      <c r="J28" s="41"/>
    </row>
    <row r="29" spans="1:10" ht="15" customHeight="1" x14ac:dyDescent="0.25">
      <c r="A29" s="89" t="s">
        <v>24</v>
      </c>
      <c r="B29" s="65">
        <v>9966</v>
      </c>
      <c r="C29" s="66">
        <v>8073</v>
      </c>
      <c r="D29" s="18">
        <f>(B29-C29)/C29</f>
        <v>0.23448532144184317</v>
      </c>
      <c r="E29" s="19"/>
      <c r="F29" s="65">
        <v>31505</v>
      </c>
      <c r="G29" s="66">
        <v>27893</v>
      </c>
      <c r="H29" s="18">
        <f>(F29-G29)/G29</f>
        <v>0.12949485534004948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70599</v>
      </c>
      <c r="C31" s="17">
        <f>SUM(C28:C29)</f>
        <v>68773</v>
      </c>
      <c r="D31" s="34">
        <f t="shared" si="0"/>
        <v>2.6551117444345892E-2</v>
      </c>
      <c r="E31" s="19"/>
      <c r="F31" s="16">
        <f>SUM(F28:F29)</f>
        <v>258025</v>
      </c>
      <c r="G31" s="17">
        <f>SUM(G28:G29)</f>
        <v>257292</v>
      </c>
      <c r="H31" s="34">
        <f t="shared" si="1"/>
        <v>2.8489031917043671E-3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506" workbookViewId="0">
      <selection activeCell="A2" sqref="A2"/>
    </sheetView>
  </sheetViews>
  <sheetFormatPr defaultRowHeight="11.25" x14ac:dyDescent="0.2"/>
  <cols>
    <col min="1" max="1" width="26.5703125" style="98" customWidth="1"/>
    <col min="2" max="2" width="4.7109375" style="98" bestFit="1" customWidth="1"/>
    <col min="3" max="3" width="23.7109375" style="98" bestFit="1" customWidth="1"/>
    <col min="4" max="18" width="12.7109375" style="98" customWidth="1"/>
    <col min="19" max="19" width="8.28515625" style="98" hidden="1" customWidth="1"/>
    <col min="20" max="20" width="8.85546875" style="98" hidden="1" customWidth="1"/>
    <col min="21" max="21" width="6.7109375" style="98" hidden="1" customWidth="1"/>
    <col min="22" max="23" width="9" style="98" hidden="1" customWidth="1"/>
    <col min="24" max="24" width="8.85546875" style="98" hidden="1" customWidth="1"/>
    <col min="25" max="26" width="9" style="98" hidden="1" customWidth="1"/>
    <col min="27" max="27" width="8.85546875" style="98" hidden="1" customWidth="1"/>
    <col min="28" max="28" width="0" style="98" hidden="1" customWidth="1"/>
    <col min="29" max="29" width="8" style="98" hidden="1" customWidth="1"/>
    <col min="30" max="31" width="9" style="98" hidden="1" customWidth="1"/>
    <col min="32" max="32" width="32.42578125" style="98" hidden="1" customWidth="1"/>
    <col min="33" max="33" width="23.28515625" style="98" hidden="1" customWidth="1"/>
    <col min="34" max="34" width="0" style="98" hidden="1" customWidth="1"/>
    <col min="35" max="35" width="5.42578125" style="98" hidden="1" customWidth="1"/>
    <col min="36" max="16384" width="9.140625" style="98"/>
  </cols>
  <sheetData>
    <row r="1" spans="1:35" ht="15.75" x14ac:dyDescent="0.25">
      <c r="A1" s="97" t="s">
        <v>246</v>
      </c>
    </row>
    <row r="4" spans="1:35" ht="45" x14ac:dyDescent="0.2">
      <c r="A4" s="99" t="s">
        <v>45</v>
      </c>
      <c r="B4" s="99" t="s">
        <v>46</v>
      </c>
      <c r="C4" s="99" t="s">
        <v>47</v>
      </c>
      <c r="D4" s="99" t="s">
        <v>247</v>
      </c>
      <c r="E4" s="99" t="s">
        <v>248</v>
      </c>
      <c r="F4" s="99" t="s">
        <v>249</v>
      </c>
      <c r="G4" s="99" t="s">
        <v>250</v>
      </c>
      <c r="H4" s="99" t="s">
        <v>251</v>
      </c>
      <c r="I4" s="99" t="s">
        <v>252</v>
      </c>
      <c r="J4" s="99" t="s">
        <v>253</v>
      </c>
      <c r="K4" s="99" t="s">
        <v>254</v>
      </c>
      <c r="L4" s="99" t="s">
        <v>255</v>
      </c>
      <c r="M4" s="99" t="s">
        <v>256</v>
      </c>
      <c r="N4" s="99" t="s">
        <v>257</v>
      </c>
      <c r="O4" s="99" t="s">
        <v>258</v>
      </c>
      <c r="P4" s="99" t="s">
        <v>259</v>
      </c>
      <c r="Q4" s="99" t="s">
        <v>57</v>
      </c>
      <c r="R4" s="99" t="s">
        <v>58</v>
      </c>
      <c r="S4" s="126" t="s">
        <v>59</v>
      </c>
      <c r="T4" s="126" t="s">
        <v>60</v>
      </c>
      <c r="U4" s="126" t="s">
        <v>61</v>
      </c>
      <c r="V4" s="126" t="s">
        <v>260</v>
      </c>
      <c r="W4" s="126" t="s">
        <v>261</v>
      </c>
      <c r="X4" s="126" t="s">
        <v>262</v>
      </c>
      <c r="Y4" s="126" t="s">
        <v>263</v>
      </c>
      <c r="Z4" s="126" t="s">
        <v>264</v>
      </c>
      <c r="AA4" s="126" t="s">
        <v>265</v>
      </c>
      <c r="AB4" s="126" t="s">
        <v>64</v>
      </c>
      <c r="AC4" s="126" t="s">
        <v>266</v>
      </c>
      <c r="AD4" s="126" t="s">
        <v>267</v>
      </c>
      <c r="AE4" s="126" t="s">
        <v>67</v>
      </c>
      <c r="AF4" s="126" t="s">
        <v>68</v>
      </c>
      <c r="AG4" s="126" t="s">
        <v>69</v>
      </c>
      <c r="AH4" s="126" t="s">
        <v>268</v>
      </c>
      <c r="AI4" s="126" t="s">
        <v>269</v>
      </c>
    </row>
    <row r="5" spans="1:35" x14ac:dyDescent="0.2">
      <c r="A5" s="101" t="s">
        <v>70</v>
      </c>
      <c r="B5" s="101" t="s">
        <v>71</v>
      </c>
      <c r="C5" s="101" t="s">
        <v>72</v>
      </c>
      <c r="D5" s="102">
        <v>650715</v>
      </c>
      <c r="E5" s="102">
        <v>281510</v>
      </c>
      <c r="F5" s="102">
        <v>932225</v>
      </c>
      <c r="G5" s="103">
        <v>3.2691417215197707E-2</v>
      </c>
      <c r="H5" s="102">
        <v>841278</v>
      </c>
      <c r="I5" s="102">
        <v>242892</v>
      </c>
      <c r="J5" s="102">
        <v>1084170</v>
      </c>
      <c r="K5" s="127">
        <v>4.3735276052875105E-3</v>
      </c>
      <c r="L5" s="105">
        <v>0</v>
      </c>
      <c r="M5" s="103">
        <v>0</v>
      </c>
      <c r="N5" s="105">
        <v>2016395</v>
      </c>
      <c r="O5" s="103">
        <v>1.7270022697427001E-2</v>
      </c>
      <c r="P5" s="105">
        <v>2108</v>
      </c>
      <c r="Q5" s="105">
        <v>2018503</v>
      </c>
      <c r="R5" s="103">
        <v>1.7524482807466102E-2</v>
      </c>
      <c r="S5" s="104">
        <v>1</v>
      </c>
      <c r="T5" s="101" t="s">
        <v>74</v>
      </c>
      <c r="U5" s="101" t="s">
        <v>75</v>
      </c>
      <c r="V5" s="105">
        <v>635904</v>
      </c>
      <c r="W5" s="105">
        <v>902714</v>
      </c>
      <c r="X5" s="105">
        <v>266810</v>
      </c>
      <c r="Y5" s="105">
        <v>865341</v>
      </c>
      <c r="Z5" s="105">
        <v>1079449</v>
      </c>
      <c r="AA5" s="105">
        <v>214108</v>
      </c>
      <c r="AB5" s="105">
        <v>0</v>
      </c>
      <c r="AC5" s="105">
        <v>1576</v>
      </c>
      <c r="AD5" s="105">
        <v>1982163</v>
      </c>
      <c r="AE5" s="105">
        <v>1983739</v>
      </c>
      <c r="AF5" s="101" t="s">
        <v>76</v>
      </c>
      <c r="AG5" s="101" t="s">
        <v>76</v>
      </c>
      <c r="AH5" s="105">
        <v>4032</v>
      </c>
      <c r="AI5" s="105">
        <v>8</v>
      </c>
    </row>
    <row r="6" spans="1:35" x14ac:dyDescent="0.2">
      <c r="A6" s="106" t="s">
        <v>77</v>
      </c>
      <c r="B6" s="101" t="s">
        <v>78</v>
      </c>
      <c r="C6" s="101" t="s">
        <v>79</v>
      </c>
      <c r="D6" s="102">
        <v>270988</v>
      </c>
      <c r="E6" s="102">
        <v>22598</v>
      </c>
      <c r="F6" s="102">
        <v>293586</v>
      </c>
      <c r="G6" s="103">
        <v>-2.8401419078128702E-2</v>
      </c>
      <c r="H6" s="102">
        <v>153766</v>
      </c>
      <c r="I6" s="102">
        <v>6156</v>
      </c>
      <c r="J6" s="102">
        <v>159922</v>
      </c>
      <c r="K6" s="127">
        <v>-1.7696234098880201E-2</v>
      </c>
      <c r="L6" s="105">
        <v>14570</v>
      </c>
      <c r="M6" s="103">
        <v>-0.27240948813982496</v>
      </c>
      <c r="N6" s="105">
        <v>468078</v>
      </c>
      <c r="O6" s="103">
        <v>-3.4882761919685902E-2</v>
      </c>
      <c r="P6" s="105">
        <v>4995</v>
      </c>
      <c r="Q6" s="105">
        <v>473073</v>
      </c>
      <c r="R6" s="103">
        <v>-3.5338283003978399E-2</v>
      </c>
      <c r="S6" s="107">
        <v>2</v>
      </c>
      <c r="T6" s="101" t="s">
        <v>74</v>
      </c>
      <c r="U6" s="101" t="s">
        <v>74</v>
      </c>
      <c r="V6" s="105">
        <v>276286</v>
      </c>
      <c r="W6" s="105">
        <v>302168</v>
      </c>
      <c r="X6" s="105">
        <v>25882</v>
      </c>
      <c r="Y6" s="105">
        <v>157449</v>
      </c>
      <c r="Z6" s="105">
        <v>162803</v>
      </c>
      <c r="AA6" s="105">
        <v>5354</v>
      </c>
      <c r="AB6" s="105">
        <v>20025</v>
      </c>
      <c r="AC6" s="105">
        <v>5407</v>
      </c>
      <c r="AD6" s="105">
        <v>484996</v>
      </c>
      <c r="AE6" s="105">
        <v>490403</v>
      </c>
      <c r="AF6" s="101" t="s">
        <v>80</v>
      </c>
      <c r="AG6" s="101" t="s">
        <v>81</v>
      </c>
      <c r="AH6" s="105">
        <v>4032</v>
      </c>
      <c r="AI6" s="105">
        <v>8</v>
      </c>
    </row>
    <row r="7" spans="1:35" x14ac:dyDescent="0.2">
      <c r="A7" s="108"/>
      <c r="B7" s="101" t="s">
        <v>82</v>
      </c>
      <c r="C7" s="101" t="s">
        <v>83</v>
      </c>
      <c r="D7" s="102">
        <v>200741</v>
      </c>
      <c r="E7" s="102">
        <v>5786</v>
      </c>
      <c r="F7" s="102">
        <v>206527</v>
      </c>
      <c r="G7" s="103">
        <v>1.5593343692834201E-2</v>
      </c>
      <c r="H7" s="102">
        <v>110220</v>
      </c>
      <c r="I7" s="102">
        <v>5682</v>
      </c>
      <c r="J7" s="102">
        <v>115902</v>
      </c>
      <c r="K7" s="127">
        <v>-0.17510408882246198</v>
      </c>
      <c r="L7" s="105">
        <v>16402</v>
      </c>
      <c r="M7" s="103">
        <v>-0.12912817245407202</v>
      </c>
      <c r="N7" s="105">
        <v>338831</v>
      </c>
      <c r="O7" s="103">
        <v>-6.5796330249934504E-2</v>
      </c>
      <c r="P7" s="105">
        <v>277</v>
      </c>
      <c r="Q7" s="105">
        <v>339108</v>
      </c>
      <c r="R7" s="103">
        <v>-6.7403339227813899E-2</v>
      </c>
      <c r="S7" s="109">
        <v>0</v>
      </c>
      <c r="T7" s="101" t="s">
        <v>74</v>
      </c>
      <c r="U7" s="101" t="s">
        <v>74</v>
      </c>
      <c r="V7" s="105">
        <v>198058</v>
      </c>
      <c r="W7" s="105">
        <v>203356</v>
      </c>
      <c r="X7" s="105">
        <v>5298</v>
      </c>
      <c r="Y7" s="105">
        <v>135825</v>
      </c>
      <c r="Z7" s="105">
        <v>140505</v>
      </c>
      <c r="AA7" s="105">
        <v>4680</v>
      </c>
      <c r="AB7" s="105">
        <v>18834</v>
      </c>
      <c r="AC7" s="105">
        <v>922</v>
      </c>
      <c r="AD7" s="105">
        <v>362695</v>
      </c>
      <c r="AE7" s="105">
        <v>363617</v>
      </c>
      <c r="AF7" s="101" t="s">
        <v>84</v>
      </c>
      <c r="AG7" s="101" t="s">
        <v>81</v>
      </c>
      <c r="AH7" s="105">
        <v>4032</v>
      </c>
      <c r="AI7" s="105">
        <v>8</v>
      </c>
    </row>
    <row r="8" spans="1:35" x14ac:dyDescent="0.2">
      <c r="A8" s="110"/>
      <c r="B8" s="101" t="s">
        <v>85</v>
      </c>
      <c r="C8" s="101" t="s">
        <v>86</v>
      </c>
      <c r="D8" s="102">
        <v>248436</v>
      </c>
      <c r="E8" s="102">
        <v>38922</v>
      </c>
      <c r="F8" s="102">
        <v>287358</v>
      </c>
      <c r="G8" s="103">
        <v>2.87659806031011E-2</v>
      </c>
      <c r="H8" s="102">
        <v>64224</v>
      </c>
      <c r="I8" s="102">
        <v>1736</v>
      </c>
      <c r="J8" s="102">
        <v>65960</v>
      </c>
      <c r="K8" s="127">
        <v>1.0710838019644201E-2</v>
      </c>
      <c r="L8" s="105">
        <v>0</v>
      </c>
      <c r="M8" s="103">
        <v>0</v>
      </c>
      <c r="N8" s="105">
        <v>353318</v>
      </c>
      <c r="O8" s="103">
        <v>2.53465047709702E-2</v>
      </c>
      <c r="P8" s="105">
        <v>153</v>
      </c>
      <c r="Q8" s="105">
        <v>353471</v>
      </c>
      <c r="R8" s="103">
        <v>2.46575739567782E-2</v>
      </c>
      <c r="S8" s="109">
        <v>0</v>
      </c>
      <c r="T8" s="101" t="s">
        <v>74</v>
      </c>
      <c r="U8" s="101" t="s">
        <v>74</v>
      </c>
      <c r="V8" s="105">
        <v>245187</v>
      </c>
      <c r="W8" s="105">
        <v>279323</v>
      </c>
      <c r="X8" s="105">
        <v>34136</v>
      </c>
      <c r="Y8" s="105">
        <v>63845</v>
      </c>
      <c r="Z8" s="105">
        <v>65261</v>
      </c>
      <c r="AA8" s="105">
        <v>1416</v>
      </c>
      <c r="AB8" s="105">
        <v>0</v>
      </c>
      <c r="AC8" s="105">
        <v>381</v>
      </c>
      <c r="AD8" s="105">
        <v>344584</v>
      </c>
      <c r="AE8" s="105">
        <v>344965</v>
      </c>
      <c r="AF8" s="101" t="s">
        <v>87</v>
      </c>
      <c r="AG8" s="101" t="s">
        <v>81</v>
      </c>
      <c r="AH8" s="105">
        <v>4032</v>
      </c>
      <c r="AI8" s="105">
        <v>8</v>
      </c>
    </row>
    <row r="9" spans="1:35" x14ac:dyDescent="0.2">
      <c r="A9" s="111" t="s">
        <v>88</v>
      </c>
      <c r="B9" s="111">
        <v>0</v>
      </c>
      <c r="C9" s="111">
        <v>0</v>
      </c>
      <c r="D9" s="112">
        <v>720165</v>
      </c>
      <c r="E9" s="112">
        <v>67306</v>
      </c>
      <c r="F9" s="112">
        <v>787471</v>
      </c>
      <c r="G9" s="113">
        <v>3.34332678853331E-3</v>
      </c>
      <c r="H9" s="112">
        <v>328210</v>
      </c>
      <c r="I9" s="112">
        <v>13574</v>
      </c>
      <c r="J9" s="112">
        <v>341784</v>
      </c>
      <c r="K9" s="128">
        <v>-7.2672959472988796E-2</v>
      </c>
      <c r="L9" s="129">
        <v>30972</v>
      </c>
      <c r="M9" s="113">
        <v>-0.20296456419362302</v>
      </c>
      <c r="N9" s="129">
        <v>1160227</v>
      </c>
      <c r="O9" s="113">
        <v>-2.6879704766098401E-2</v>
      </c>
      <c r="P9" s="129">
        <v>5425</v>
      </c>
      <c r="Q9" s="129">
        <v>1165652</v>
      </c>
      <c r="R9" s="113">
        <v>-2.7801015025208802E-2</v>
      </c>
      <c r="S9" s="114">
        <v>0</v>
      </c>
      <c r="T9" s="115">
        <v>0</v>
      </c>
      <c r="U9" s="115">
        <v>0</v>
      </c>
      <c r="V9" s="116">
        <v>719531</v>
      </c>
      <c r="W9" s="116">
        <v>784847</v>
      </c>
      <c r="X9" s="116">
        <v>65316</v>
      </c>
      <c r="Y9" s="116">
        <v>357119</v>
      </c>
      <c r="Z9" s="116">
        <v>368569</v>
      </c>
      <c r="AA9" s="116">
        <v>11450</v>
      </c>
      <c r="AB9" s="116">
        <v>38859</v>
      </c>
      <c r="AC9" s="116">
        <v>6710</v>
      </c>
      <c r="AD9" s="116">
        <v>1192275</v>
      </c>
      <c r="AE9" s="116">
        <v>1198985</v>
      </c>
      <c r="AF9" s="115">
        <v>0</v>
      </c>
      <c r="AG9" s="115">
        <v>0</v>
      </c>
      <c r="AH9" s="116">
        <v>12096</v>
      </c>
      <c r="AI9" s="116">
        <v>24</v>
      </c>
    </row>
    <row r="10" spans="1:35" x14ac:dyDescent="0.2">
      <c r="A10" s="106" t="s">
        <v>89</v>
      </c>
      <c r="B10" s="101" t="s">
        <v>90</v>
      </c>
      <c r="C10" s="101" t="s">
        <v>91</v>
      </c>
      <c r="D10" s="102">
        <v>92572</v>
      </c>
      <c r="E10" s="102">
        <v>39054</v>
      </c>
      <c r="F10" s="102">
        <v>131626</v>
      </c>
      <c r="G10" s="103">
        <v>5.1964451264345797E-2</v>
      </c>
      <c r="H10" s="102">
        <v>1696</v>
      </c>
      <c r="I10" s="102">
        <v>8</v>
      </c>
      <c r="J10" s="102">
        <v>1704</v>
      </c>
      <c r="K10" s="127">
        <v>-0.22615803814713903</v>
      </c>
      <c r="L10" s="105">
        <v>0</v>
      </c>
      <c r="M10" s="103">
        <v>0</v>
      </c>
      <c r="N10" s="105">
        <v>133330</v>
      </c>
      <c r="O10" s="103">
        <v>4.7154548167695501E-2</v>
      </c>
      <c r="P10" s="105">
        <v>10604</v>
      </c>
      <c r="Q10" s="105">
        <v>143934</v>
      </c>
      <c r="R10" s="103">
        <v>5.3735888838455599E-2</v>
      </c>
      <c r="S10" s="107">
        <v>3</v>
      </c>
      <c r="T10" s="101" t="s">
        <v>74</v>
      </c>
      <c r="U10" s="101" t="s">
        <v>74</v>
      </c>
      <c r="V10" s="105">
        <v>89686</v>
      </c>
      <c r="W10" s="105">
        <v>125124</v>
      </c>
      <c r="X10" s="105">
        <v>35438</v>
      </c>
      <c r="Y10" s="105">
        <v>2202</v>
      </c>
      <c r="Z10" s="105">
        <v>2202</v>
      </c>
      <c r="AA10" s="105">
        <v>0</v>
      </c>
      <c r="AB10" s="105">
        <v>0</v>
      </c>
      <c r="AC10" s="105">
        <v>9268</v>
      </c>
      <c r="AD10" s="105">
        <v>127326</v>
      </c>
      <c r="AE10" s="105">
        <v>136594</v>
      </c>
      <c r="AF10" s="101" t="s">
        <v>92</v>
      </c>
      <c r="AG10" s="101" t="s">
        <v>93</v>
      </c>
      <c r="AH10" s="105">
        <v>4032</v>
      </c>
      <c r="AI10" s="105">
        <v>8</v>
      </c>
    </row>
    <row r="11" spans="1:35" x14ac:dyDescent="0.2">
      <c r="A11" s="108"/>
      <c r="B11" s="101" t="s">
        <v>94</v>
      </c>
      <c r="C11" s="101" t="s">
        <v>95</v>
      </c>
      <c r="D11" s="102">
        <v>61804</v>
      </c>
      <c r="E11" s="102">
        <v>276</v>
      </c>
      <c r="F11" s="102">
        <v>62080</v>
      </c>
      <c r="G11" s="103">
        <v>3.5736928159097701E-2</v>
      </c>
      <c r="H11" s="102">
        <v>21424</v>
      </c>
      <c r="I11" s="102">
        <v>122</v>
      </c>
      <c r="J11" s="102">
        <v>21546</v>
      </c>
      <c r="K11" s="127">
        <v>-0.127445024905844</v>
      </c>
      <c r="L11" s="105">
        <v>0</v>
      </c>
      <c r="M11" s="103">
        <v>0</v>
      </c>
      <c r="N11" s="105">
        <v>83626</v>
      </c>
      <c r="O11" s="103">
        <v>-1.1875081235008399E-2</v>
      </c>
      <c r="P11" s="105">
        <v>207</v>
      </c>
      <c r="Q11" s="105">
        <v>83833</v>
      </c>
      <c r="R11" s="103">
        <v>-1.1263386328254001E-2</v>
      </c>
      <c r="S11" s="109">
        <v>0</v>
      </c>
      <c r="T11" s="101" t="s">
        <v>74</v>
      </c>
      <c r="U11" s="101" t="s">
        <v>74</v>
      </c>
      <c r="V11" s="105">
        <v>59644</v>
      </c>
      <c r="W11" s="105">
        <v>59938</v>
      </c>
      <c r="X11" s="105">
        <v>294</v>
      </c>
      <c r="Y11" s="105">
        <v>24617</v>
      </c>
      <c r="Z11" s="105">
        <v>24693</v>
      </c>
      <c r="AA11" s="105">
        <v>76</v>
      </c>
      <c r="AB11" s="105">
        <v>0</v>
      </c>
      <c r="AC11" s="105">
        <v>157</v>
      </c>
      <c r="AD11" s="105">
        <v>84631</v>
      </c>
      <c r="AE11" s="105">
        <v>84788</v>
      </c>
      <c r="AF11" s="101" t="s">
        <v>96</v>
      </c>
      <c r="AG11" s="101" t="s">
        <v>93</v>
      </c>
      <c r="AH11" s="105">
        <v>4032</v>
      </c>
      <c r="AI11" s="105">
        <v>8</v>
      </c>
    </row>
    <row r="12" spans="1:35" x14ac:dyDescent="0.2">
      <c r="A12" s="108"/>
      <c r="B12" s="101" t="s">
        <v>97</v>
      </c>
      <c r="C12" s="101" t="s">
        <v>98</v>
      </c>
      <c r="D12" s="102">
        <v>115006</v>
      </c>
      <c r="E12" s="102">
        <v>31846</v>
      </c>
      <c r="F12" s="102">
        <v>146852</v>
      </c>
      <c r="G12" s="103">
        <v>4.6796923449785095E-2</v>
      </c>
      <c r="H12" s="102">
        <v>3153</v>
      </c>
      <c r="I12" s="102">
        <v>36</v>
      </c>
      <c r="J12" s="102">
        <v>3189</v>
      </c>
      <c r="K12" s="127">
        <v>3.1456432840515905E-3</v>
      </c>
      <c r="L12" s="105">
        <v>0</v>
      </c>
      <c r="M12" s="103">
        <v>0</v>
      </c>
      <c r="N12" s="105">
        <v>150041</v>
      </c>
      <c r="O12" s="103">
        <v>4.5829673929711601E-2</v>
      </c>
      <c r="P12" s="105">
        <v>9163</v>
      </c>
      <c r="Q12" s="105">
        <v>159204</v>
      </c>
      <c r="R12" s="103">
        <v>5.3654275068333604E-2</v>
      </c>
      <c r="S12" s="109">
        <v>0</v>
      </c>
      <c r="T12" s="101" t="s">
        <v>74</v>
      </c>
      <c r="U12" s="101" t="s">
        <v>74</v>
      </c>
      <c r="V12" s="105">
        <v>110905</v>
      </c>
      <c r="W12" s="105">
        <v>140287</v>
      </c>
      <c r="X12" s="105">
        <v>29382</v>
      </c>
      <c r="Y12" s="105">
        <v>3153</v>
      </c>
      <c r="Z12" s="105">
        <v>3179</v>
      </c>
      <c r="AA12" s="105">
        <v>26</v>
      </c>
      <c r="AB12" s="105">
        <v>0</v>
      </c>
      <c r="AC12" s="105">
        <v>7631</v>
      </c>
      <c r="AD12" s="105">
        <v>143466</v>
      </c>
      <c r="AE12" s="105">
        <v>151097</v>
      </c>
      <c r="AF12" s="101" t="s">
        <v>99</v>
      </c>
      <c r="AG12" s="101" t="s">
        <v>93</v>
      </c>
      <c r="AH12" s="105">
        <v>4032</v>
      </c>
      <c r="AI12" s="105">
        <v>8</v>
      </c>
    </row>
    <row r="13" spans="1:35" x14ac:dyDescent="0.2">
      <c r="A13" s="110"/>
      <c r="B13" s="101" t="s">
        <v>100</v>
      </c>
      <c r="C13" s="101" t="s">
        <v>101</v>
      </c>
      <c r="D13" s="102">
        <v>64439</v>
      </c>
      <c r="E13" s="102">
        <v>576</v>
      </c>
      <c r="F13" s="102">
        <v>65015</v>
      </c>
      <c r="G13" s="103">
        <v>1.14815563887549E-2</v>
      </c>
      <c r="H13" s="102">
        <v>20495</v>
      </c>
      <c r="I13" s="102">
        <v>0</v>
      </c>
      <c r="J13" s="102">
        <v>20495</v>
      </c>
      <c r="K13" s="127">
        <v>-0.141246962205648</v>
      </c>
      <c r="L13" s="105">
        <v>0</v>
      </c>
      <c r="M13" s="103">
        <v>0</v>
      </c>
      <c r="N13" s="105">
        <v>85510</v>
      </c>
      <c r="O13" s="103">
        <v>-2.98719126873376E-2</v>
      </c>
      <c r="P13" s="105">
        <v>213</v>
      </c>
      <c r="Q13" s="105">
        <v>85723</v>
      </c>
      <c r="R13" s="103">
        <v>-2.9371468686662801E-2</v>
      </c>
      <c r="S13" s="109">
        <v>0</v>
      </c>
      <c r="T13" s="101" t="s">
        <v>74</v>
      </c>
      <c r="U13" s="101" t="s">
        <v>74</v>
      </c>
      <c r="V13" s="105">
        <v>64039</v>
      </c>
      <c r="W13" s="105">
        <v>64277</v>
      </c>
      <c r="X13" s="105">
        <v>238</v>
      </c>
      <c r="Y13" s="105">
        <v>23862</v>
      </c>
      <c r="Z13" s="105">
        <v>23866</v>
      </c>
      <c r="AA13" s="105">
        <v>4</v>
      </c>
      <c r="AB13" s="105">
        <v>0</v>
      </c>
      <c r="AC13" s="105">
        <v>174</v>
      </c>
      <c r="AD13" s="105">
        <v>88143</v>
      </c>
      <c r="AE13" s="105">
        <v>88317</v>
      </c>
      <c r="AF13" s="101" t="s">
        <v>102</v>
      </c>
      <c r="AG13" s="101" t="s">
        <v>93</v>
      </c>
      <c r="AH13" s="105">
        <v>4032</v>
      </c>
      <c r="AI13" s="105">
        <v>8</v>
      </c>
    </row>
    <row r="14" spans="1:35" x14ac:dyDescent="0.2">
      <c r="A14" s="111" t="s">
        <v>88</v>
      </c>
      <c r="B14" s="111">
        <v>0</v>
      </c>
      <c r="C14" s="111">
        <v>0</v>
      </c>
      <c r="D14" s="112">
        <v>333821</v>
      </c>
      <c r="E14" s="112">
        <v>71752</v>
      </c>
      <c r="F14" s="112">
        <v>405573</v>
      </c>
      <c r="G14" s="113">
        <v>4.0928993444995995E-2</v>
      </c>
      <c r="H14" s="112">
        <v>46768</v>
      </c>
      <c r="I14" s="112">
        <v>166</v>
      </c>
      <c r="J14" s="112">
        <v>46934</v>
      </c>
      <c r="K14" s="128">
        <v>-0.129885057471264</v>
      </c>
      <c r="L14" s="129">
        <v>0</v>
      </c>
      <c r="M14" s="113">
        <v>0</v>
      </c>
      <c r="N14" s="129">
        <v>452507</v>
      </c>
      <c r="O14" s="113">
        <v>2.01570904893522E-2</v>
      </c>
      <c r="P14" s="129">
        <v>20187</v>
      </c>
      <c r="Q14" s="129">
        <v>472694</v>
      </c>
      <c r="R14" s="113">
        <v>2.5820536636602703E-2</v>
      </c>
      <c r="S14" s="114">
        <v>0</v>
      </c>
      <c r="T14" s="115">
        <v>0</v>
      </c>
      <c r="U14" s="115">
        <v>0</v>
      </c>
      <c r="V14" s="116">
        <v>324274</v>
      </c>
      <c r="W14" s="116">
        <v>389626</v>
      </c>
      <c r="X14" s="116">
        <v>65352</v>
      </c>
      <c r="Y14" s="116">
        <v>53834</v>
      </c>
      <c r="Z14" s="116">
        <v>53940</v>
      </c>
      <c r="AA14" s="116">
        <v>106</v>
      </c>
      <c r="AB14" s="116">
        <v>0</v>
      </c>
      <c r="AC14" s="116">
        <v>17230</v>
      </c>
      <c r="AD14" s="116">
        <v>443566</v>
      </c>
      <c r="AE14" s="116">
        <v>460796</v>
      </c>
      <c r="AF14" s="115">
        <v>0</v>
      </c>
      <c r="AG14" s="115">
        <v>0</v>
      </c>
      <c r="AH14" s="116">
        <v>16128</v>
      </c>
      <c r="AI14" s="116">
        <v>32</v>
      </c>
    </row>
    <row r="15" spans="1:35" x14ac:dyDescent="0.2">
      <c r="A15" s="106" t="s">
        <v>103</v>
      </c>
      <c r="B15" s="101" t="s">
        <v>104</v>
      </c>
      <c r="C15" s="101" t="s">
        <v>105</v>
      </c>
      <c r="D15" s="102">
        <v>26432</v>
      </c>
      <c r="E15" s="102">
        <v>1404</v>
      </c>
      <c r="F15" s="102">
        <v>27836</v>
      </c>
      <c r="G15" s="103">
        <v>-2.61684858662189E-2</v>
      </c>
      <c r="H15" s="102">
        <v>0</v>
      </c>
      <c r="I15" s="102">
        <v>0</v>
      </c>
      <c r="J15" s="102">
        <v>0</v>
      </c>
      <c r="K15" s="127">
        <v>0</v>
      </c>
      <c r="L15" s="105">
        <v>15</v>
      </c>
      <c r="M15" s="103">
        <v>-0.875</v>
      </c>
      <c r="N15" s="105">
        <v>27851</v>
      </c>
      <c r="O15" s="103">
        <v>-2.9717112597547401E-2</v>
      </c>
      <c r="P15" s="105">
        <v>796</v>
      </c>
      <c r="Q15" s="105">
        <v>28647</v>
      </c>
      <c r="R15" s="103">
        <v>-2.3553071102324599E-2</v>
      </c>
      <c r="S15" s="107">
        <v>4</v>
      </c>
      <c r="T15" s="101" t="s">
        <v>74</v>
      </c>
      <c r="U15" s="101" t="s">
        <v>74</v>
      </c>
      <c r="V15" s="105">
        <v>27204</v>
      </c>
      <c r="W15" s="105">
        <v>28584</v>
      </c>
      <c r="X15" s="105">
        <v>1380</v>
      </c>
      <c r="Y15" s="105">
        <v>0</v>
      </c>
      <c r="Z15" s="105">
        <v>0</v>
      </c>
      <c r="AA15" s="105">
        <v>0</v>
      </c>
      <c r="AB15" s="105">
        <v>120</v>
      </c>
      <c r="AC15" s="105">
        <v>634</v>
      </c>
      <c r="AD15" s="105">
        <v>28704</v>
      </c>
      <c r="AE15" s="105">
        <v>29338</v>
      </c>
      <c r="AF15" s="101" t="s">
        <v>106</v>
      </c>
      <c r="AG15" s="101" t="s">
        <v>107</v>
      </c>
      <c r="AH15" s="105">
        <v>4032</v>
      </c>
      <c r="AI15" s="105">
        <v>8</v>
      </c>
    </row>
    <row r="16" spans="1:35" x14ac:dyDescent="0.2">
      <c r="A16" s="108"/>
      <c r="B16" s="101" t="s">
        <v>108</v>
      </c>
      <c r="C16" s="101" t="s">
        <v>109</v>
      </c>
      <c r="D16" s="102">
        <v>16980</v>
      </c>
      <c r="E16" s="102">
        <v>0</v>
      </c>
      <c r="F16" s="102">
        <v>16980</v>
      </c>
      <c r="G16" s="103">
        <v>-0.102204832654788</v>
      </c>
      <c r="H16" s="102">
        <v>0</v>
      </c>
      <c r="I16" s="102">
        <v>0</v>
      </c>
      <c r="J16" s="102">
        <v>0</v>
      </c>
      <c r="K16" s="127">
        <v>0</v>
      </c>
      <c r="L16" s="105">
        <v>0</v>
      </c>
      <c r="M16" s="103">
        <v>0</v>
      </c>
      <c r="N16" s="105">
        <v>16980</v>
      </c>
      <c r="O16" s="103">
        <v>-0.102204832654788</v>
      </c>
      <c r="P16" s="105">
        <v>89</v>
      </c>
      <c r="Q16" s="105">
        <v>17069</v>
      </c>
      <c r="R16" s="103">
        <v>-9.7499074710516609E-2</v>
      </c>
      <c r="S16" s="109">
        <v>0</v>
      </c>
      <c r="T16" s="101" t="s">
        <v>74</v>
      </c>
      <c r="U16" s="101" t="s">
        <v>74</v>
      </c>
      <c r="V16" s="105">
        <v>18913</v>
      </c>
      <c r="W16" s="105">
        <v>18913</v>
      </c>
      <c r="X16" s="105">
        <v>0</v>
      </c>
      <c r="Y16" s="105">
        <v>0</v>
      </c>
      <c r="Z16" s="105">
        <v>0</v>
      </c>
      <c r="AA16" s="105">
        <v>0</v>
      </c>
      <c r="AB16" s="105">
        <v>0</v>
      </c>
      <c r="AC16" s="105">
        <v>0</v>
      </c>
      <c r="AD16" s="105">
        <v>18913</v>
      </c>
      <c r="AE16" s="105">
        <v>18913</v>
      </c>
      <c r="AF16" s="101" t="s">
        <v>110</v>
      </c>
      <c r="AG16" s="101" t="s">
        <v>107</v>
      </c>
      <c r="AH16" s="105">
        <v>4032</v>
      </c>
      <c r="AI16" s="105">
        <v>8</v>
      </c>
    </row>
    <row r="17" spans="1:35" x14ac:dyDescent="0.2">
      <c r="A17" s="108"/>
      <c r="B17" s="101" t="s">
        <v>111</v>
      </c>
      <c r="C17" s="101" t="s">
        <v>112</v>
      </c>
      <c r="D17" s="102">
        <v>49980</v>
      </c>
      <c r="E17" s="102">
        <v>476</v>
      </c>
      <c r="F17" s="102">
        <v>50456</v>
      </c>
      <c r="G17" s="103">
        <v>6.081633466929871E-3</v>
      </c>
      <c r="H17" s="102">
        <v>2111</v>
      </c>
      <c r="I17" s="102">
        <v>0</v>
      </c>
      <c r="J17" s="102">
        <v>2111</v>
      </c>
      <c r="K17" s="127">
        <v>7.6491585925548194E-2</v>
      </c>
      <c r="L17" s="105">
        <v>0</v>
      </c>
      <c r="M17" s="103">
        <v>0</v>
      </c>
      <c r="N17" s="105">
        <v>52567</v>
      </c>
      <c r="O17" s="103">
        <v>8.7311943506294103E-3</v>
      </c>
      <c r="P17" s="105">
        <v>899</v>
      </c>
      <c r="Q17" s="105">
        <v>53466</v>
      </c>
      <c r="R17" s="103">
        <v>8.12670877722259E-3</v>
      </c>
      <c r="S17" s="109">
        <v>0</v>
      </c>
      <c r="T17" s="101" t="s">
        <v>74</v>
      </c>
      <c r="U17" s="101" t="s">
        <v>74</v>
      </c>
      <c r="V17" s="105">
        <v>49893</v>
      </c>
      <c r="W17" s="105">
        <v>50151</v>
      </c>
      <c r="X17" s="105">
        <v>258</v>
      </c>
      <c r="Y17" s="105">
        <v>1955</v>
      </c>
      <c r="Z17" s="105">
        <v>1961</v>
      </c>
      <c r="AA17" s="105">
        <v>6</v>
      </c>
      <c r="AB17" s="105">
        <v>0</v>
      </c>
      <c r="AC17" s="105">
        <v>923</v>
      </c>
      <c r="AD17" s="105">
        <v>52112</v>
      </c>
      <c r="AE17" s="105">
        <v>53035</v>
      </c>
      <c r="AF17" s="101" t="s">
        <v>113</v>
      </c>
      <c r="AG17" s="101" t="s">
        <v>107</v>
      </c>
      <c r="AH17" s="105">
        <v>4032</v>
      </c>
      <c r="AI17" s="105">
        <v>8</v>
      </c>
    </row>
    <row r="18" spans="1:35" x14ac:dyDescent="0.2">
      <c r="A18" s="108"/>
      <c r="B18" s="101" t="s">
        <v>114</v>
      </c>
      <c r="C18" s="101" t="s">
        <v>115</v>
      </c>
      <c r="D18" s="102">
        <v>40132</v>
      </c>
      <c r="E18" s="102">
        <v>42</v>
      </c>
      <c r="F18" s="102">
        <v>40174</v>
      </c>
      <c r="G18" s="103">
        <v>6.9794690171224708E-2</v>
      </c>
      <c r="H18" s="102">
        <v>12835</v>
      </c>
      <c r="I18" s="102">
        <v>2</v>
      </c>
      <c r="J18" s="102">
        <v>12837</v>
      </c>
      <c r="K18" s="127">
        <v>-0.27437680176360901</v>
      </c>
      <c r="L18" s="105">
        <v>0</v>
      </c>
      <c r="M18" s="103">
        <v>0</v>
      </c>
      <c r="N18" s="105">
        <v>53011</v>
      </c>
      <c r="O18" s="103">
        <v>-4.0420679168778499E-2</v>
      </c>
      <c r="P18" s="105">
        <v>65</v>
      </c>
      <c r="Q18" s="105">
        <v>53076</v>
      </c>
      <c r="R18" s="103">
        <v>-4.1880280164632799E-2</v>
      </c>
      <c r="S18" s="109">
        <v>0</v>
      </c>
      <c r="T18" s="101" t="s">
        <v>74</v>
      </c>
      <c r="U18" s="101" t="s">
        <v>74</v>
      </c>
      <c r="V18" s="105">
        <v>37497</v>
      </c>
      <c r="W18" s="105">
        <v>37553</v>
      </c>
      <c r="X18" s="105">
        <v>56</v>
      </c>
      <c r="Y18" s="105">
        <v>17685</v>
      </c>
      <c r="Z18" s="105">
        <v>17691</v>
      </c>
      <c r="AA18" s="105">
        <v>6</v>
      </c>
      <c r="AB18" s="105">
        <v>0</v>
      </c>
      <c r="AC18" s="105">
        <v>152</v>
      </c>
      <c r="AD18" s="105">
        <v>55244</v>
      </c>
      <c r="AE18" s="105">
        <v>55396</v>
      </c>
      <c r="AF18" s="101" t="s">
        <v>116</v>
      </c>
      <c r="AG18" s="101" t="s">
        <v>107</v>
      </c>
      <c r="AH18" s="105">
        <v>4032</v>
      </c>
      <c r="AI18" s="105">
        <v>8</v>
      </c>
    </row>
    <row r="19" spans="1:35" x14ac:dyDescent="0.2">
      <c r="A19" s="108"/>
      <c r="B19" s="101" t="s">
        <v>117</v>
      </c>
      <c r="C19" s="101" t="s">
        <v>118</v>
      </c>
      <c r="D19" s="102">
        <v>18413</v>
      </c>
      <c r="E19" s="102">
        <v>5012</v>
      </c>
      <c r="F19" s="102">
        <v>23425</v>
      </c>
      <c r="G19" s="103">
        <v>2.4222814918455703E-2</v>
      </c>
      <c r="H19" s="102">
        <v>130</v>
      </c>
      <c r="I19" s="102">
        <v>0</v>
      </c>
      <c r="J19" s="102">
        <v>130</v>
      </c>
      <c r="K19" s="127">
        <v>9.8333333333333304</v>
      </c>
      <c r="L19" s="105">
        <v>0</v>
      </c>
      <c r="M19" s="103">
        <v>0</v>
      </c>
      <c r="N19" s="105">
        <v>23555</v>
      </c>
      <c r="O19" s="103">
        <v>2.9366778831446901E-2</v>
      </c>
      <c r="P19" s="105">
        <v>385</v>
      </c>
      <c r="Q19" s="105">
        <v>23940</v>
      </c>
      <c r="R19" s="103">
        <v>2.4521761458467101E-2</v>
      </c>
      <c r="S19" s="109">
        <v>0</v>
      </c>
      <c r="T19" s="101" t="s">
        <v>74</v>
      </c>
      <c r="U19" s="101" t="s">
        <v>74</v>
      </c>
      <c r="V19" s="105">
        <v>18529</v>
      </c>
      <c r="W19" s="105">
        <v>22871</v>
      </c>
      <c r="X19" s="105">
        <v>4342</v>
      </c>
      <c r="Y19" s="105">
        <v>12</v>
      </c>
      <c r="Z19" s="105">
        <v>12</v>
      </c>
      <c r="AA19" s="105">
        <v>0</v>
      </c>
      <c r="AB19" s="105">
        <v>0</v>
      </c>
      <c r="AC19" s="105">
        <v>484</v>
      </c>
      <c r="AD19" s="105">
        <v>22883</v>
      </c>
      <c r="AE19" s="105">
        <v>23367</v>
      </c>
      <c r="AF19" s="101" t="s">
        <v>119</v>
      </c>
      <c r="AG19" s="101" t="s">
        <v>107</v>
      </c>
      <c r="AH19" s="105">
        <v>4032</v>
      </c>
      <c r="AI19" s="105">
        <v>8</v>
      </c>
    </row>
    <row r="20" spans="1:35" x14ac:dyDescent="0.2">
      <c r="A20" s="108"/>
      <c r="B20" s="101" t="s">
        <v>120</v>
      </c>
      <c r="C20" s="101" t="s">
        <v>121</v>
      </c>
      <c r="D20" s="102">
        <v>19623</v>
      </c>
      <c r="E20" s="102">
        <v>134</v>
      </c>
      <c r="F20" s="102">
        <v>19757</v>
      </c>
      <c r="G20" s="103">
        <v>-0.190120926419348</v>
      </c>
      <c r="H20" s="102">
        <v>6</v>
      </c>
      <c r="I20" s="102">
        <v>0</v>
      </c>
      <c r="J20" s="102">
        <v>6</v>
      </c>
      <c r="K20" s="127">
        <v>0</v>
      </c>
      <c r="L20" s="105">
        <v>3915</v>
      </c>
      <c r="M20" s="103">
        <v>-0.36834462729912898</v>
      </c>
      <c r="N20" s="105">
        <v>23678</v>
      </c>
      <c r="O20" s="103">
        <v>-0.22603209884614101</v>
      </c>
      <c r="P20" s="105">
        <v>705</v>
      </c>
      <c r="Q20" s="105">
        <v>24383</v>
      </c>
      <c r="R20" s="103">
        <v>-0.20818990712476501</v>
      </c>
      <c r="S20" s="109">
        <v>0</v>
      </c>
      <c r="T20" s="101" t="s">
        <v>74</v>
      </c>
      <c r="U20" s="101" t="s">
        <v>74</v>
      </c>
      <c r="V20" s="105">
        <v>24251</v>
      </c>
      <c r="W20" s="105">
        <v>24395</v>
      </c>
      <c r="X20" s="105">
        <v>144</v>
      </c>
      <c r="Y20" s="105">
        <v>0</v>
      </c>
      <c r="Z20" s="105">
        <v>0</v>
      </c>
      <c r="AA20" s="105">
        <v>0</v>
      </c>
      <c r="AB20" s="105">
        <v>6198</v>
      </c>
      <c r="AC20" s="105">
        <v>201</v>
      </c>
      <c r="AD20" s="105">
        <v>30593</v>
      </c>
      <c r="AE20" s="105">
        <v>30794</v>
      </c>
      <c r="AF20" s="101" t="s">
        <v>122</v>
      </c>
      <c r="AG20" s="101" t="s">
        <v>107</v>
      </c>
      <c r="AH20" s="105">
        <v>4032</v>
      </c>
      <c r="AI20" s="105">
        <v>8</v>
      </c>
    </row>
    <row r="21" spans="1:35" x14ac:dyDescent="0.2">
      <c r="A21" s="108"/>
      <c r="B21" s="101" t="s">
        <v>123</v>
      </c>
      <c r="C21" s="101" t="s">
        <v>124</v>
      </c>
      <c r="D21" s="102">
        <v>3976</v>
      </c>
      <c r="E21" s="102">
        <v>6</v>
      </c>
      <c r="F21" s="102">
        <v>3982</v>
      </c>
      <c r="G21" s="103">
        <v>3.9144050104384098E-2</v>
      </c>
      <c r="H21" s="102">
        <v>0</v>
      </c>
      <c r="I21" s="102">
        <v>0</v>
      </c>
      <c r="J21" s="102">
        <v>0</v>
      </c>
      <c r="K21" s="127">
        <v>0</v>
      </c>
      <c r="L21" s="105">
        <v>0</v>
      </c>
      <c r="M21" s="103">
        <v>0</v>
      </c>
      <c r="N21" s="105">
        <v>3982</v>
      </c>
      <c r="O21" s="103">
        <v>3.9144050104384098E-2</v>
      </c>
      <c r="P21" s="105">
        <v>239</v>
      </c>
      <c r="Q21" s="105">
        <v>4221</v>
      </c>
      <c r="R21" s="103">
        <v>3.1021006350757201E-2</v>
      </c>
      <c r="S21" s="109">
        <v>0</v>
      </c>
      <c r="T21" s="101" t="s">
        <v>74</v>
      </c>
      <c r="U21" s="101" t="s">
        <v>74</v>
      </c>
      <c r="V21" s="105">
        <v>3830</v>
      </c>
      <c r="W21" s="105">
        <v>3832</v>
      </c>
      <c r="X21" s="105">
        <v>2</v>
      </c>
      <c r="Y21" s="105">
        <v>0</v>
      </c>
      <c r="Z21" s="105">
        <v>0</v>
      </c>
      <c r="AA21" s="105">
        <v>0</v>
      </c>
      <c r="AB21" s="105">
        <v>0</v>
      </c>
      <c r="AC21" s="105">
        <v>262</v>
      </c>
      <c r="AD21" s="105">
        <v>3832</v>
      </c>
      <c r="AE21" s="105">
        <v>4094</v>
      </c>
      <c r="AF21" s="101" t="s">
        <v>125</v>
      </c>
      <c r="AG21" s="101" t="s">
        <v>107</v>
      </c>
      <c r="AH21" s="105">
        <v>4032</v>
      </c>
      <c r="AI21" s="105">
        <v>8</v>
      </c>
    </row>
    <row r="22" spans="1:35" x14ac:dyDescent="0.2">
      <c r="A22" s="108"/>
      <c r="B22" s="101" t="s">
        <v>126</v>
      </c>
      <c r="C22" s="101" t="s">
        <v>127</v>
      </c>
      <c r="D22" s="102">
        <v>36910</v>
      </c>
      <c r="E22" s="102">
        <v>142</v>
      </c>
      <c r="F22" s="102">
        <v>37052</v>
      </c>
      <c r="G22" s="103">
        <v>-7.7660543088211706E-3</v>
      </c>
      <c r="H22" s="102">
        <v>2142</v>
      </c>
      <c r="I22" s="102">
        <v>0</v>
      </c>
      <c r="J22" s="102">
        <v>2142</v>
      </c>
      <c r="K22" s="127">
        <v>-0.10972568578553601</v>
      </c>
      <c r="L22" s="105">
        <v>0</v>
      </c>
      <c r="M22" s="103">
        <v>-1</v>
      </c>
      <c r="N22" s="105">
        <v>39194</v>
      </c>
      <c r="O22" s="103">
        <v>-1.4780554019405801E-2</v>
      </c>
      <c r="P22" s="105">
        <v>450</v>
      </c>
      <c r="Q22" s="105">
        <v>39644</v>
      </c>
      <c r="R22" s="103">
        <v>-1.1642691531001502E-2</v>
      </c>
      <c r="S22" s="109">
        <v>0</v>
      </c>
      <c r="T22" s="101" t="s">
        <v>74</v>
      </c>
      <c r="U22" s="101" t="s">
        <v>74</v>
      </c>
      <c r="V22" s="105">
        <v>37214</v>
      </c>
      <c r="W22" s="105">
        <v>37342</v>
      </c>
      <c r="X22" s="105">
        <v>128</v>
      </c>
      <c r="Y22" s="105">
        <v>2406</v>
      </c>
      <c r="Z22" s="105">
        <v>2406</v>
      </c>
      <c r="AA22" s="105">
        <v>0</v>
      </c>
      <c r="AB22" s="105">
        <v>34</v>
      </c>
      <c r="AC22" s="105">
        <v>329</v>
      </c>
      <c r="AD22" s="105">
        <v>39782</v>
      </c>
      <c r="AE22" s="105">
        <v>40111</v>
      </c>
      <c r="AF22" s="101" t="s">
        <v>128</v>
      </c>
      <c r="AG22" s="101" t="s">
        <v>107</v>
      </c>
      <c r="AH22" s="105">
        <v>4032</v>
      </c>
      <c r="AI22" s="105">
        <v>8</v>
      </c>
    </row>
    <row r="23" spans="1:35" x14ac:dyDescent="0.2">
      <c r="A23" s="110"/>
      <c r="B23" s="101" t="s">
        <v>129</v>
      </c>
      <c r="C23" s="101" t="s">
        <v>130</v>
      </c>
      <c r="D23" s="102">
        <v>17143</v>
      </c>
      <c r="E23" s="102">
        <v>24</v>
      </c>
      <c r="F23" s="102">
        <v>17167</v>
      </c>
      <c r="G23" s="103">
        <v>-2.20462572633018E-2</v>
      </c>
      <c r="H23" s="102">
        <v>426</v>
      </c>
      <c r="I23" s="102">
        <v>0</v>
      </c>
      <c r="J23" s="102">
        <v>426</v>
      </c>
      <c r="K23" s="127">
        <v>-0.455242966751918</v>
      </c>
      <c r="L23" s="105">
        <v>0</v>
      </c>
      <c r="M23" s="103">
        <v>0</v>
      </c>
      <c r="N23" s="105">
        <v>17593</v>
      </c>
      <c r="O23" s="103">
        <v>-4.0521378708551499E-2</v>
      </c>
      <c r="P23" s="105">
        <v>0</v>
      </c>
      <c r="Q23" s="105">
        <v>17593</v>
      </c>
      <c r="R23" s="103">
        <v>-4.0521378708551499E-2</v>
      </c>
      <c r="S23" s="109">
        <v>0</v>
      </c>
      <c r="T23" s="101" t="s">
        <v>74</v>
      </c>
      <c r="U23" s="101" t="s">
        <v>74</v>
      </c>
      <c r="V23" s="105">
        <v>17554</v>
      </c>
      <c r="W23" s="105">
        <v>17554</v>
      </c>
      <c r="X23" s="105">
        <v>0</v>
      </c>
      <c r="Y23" s="105">
        <v>782</v>
      </c>
      <c r="Z23" s="105">
        <v>782</v>
      </c>
      <c r="AA23" s="105">
        <v>0</v>
      </c>
      <c r="AB23" s="105">
        <v>0</v>
      </c>
      <c r="AC23" s="105">
        <v>0</v>
      </c>
      <c r="AD23" s="105">
        <v>18336</v>
      </c>
      <c r="AE23" s="105">
        <v>18336</v>
      </c>
      <c r="AF23" s="101" t="s">
        <v>131</v>
      </c>
      <c r="AG23" s="101" t="s">
        <v>107</v>
      </c>
      <c r="AH23" s="105">
        <v>4032</v>
      </c>
      <c r="AI23" s="105">
        <v>8</v>
      </c>
    </row>
    <row r="24" spans="1:35" x14ac:dyDescent="0.2">
      <c r="A24" s="111" t="s">
        <v>88</v>
      </c>
      <c r="B24" s="111">
        <v>0</v>
      </c>
      <c r="C24" s="111">
        <v>0</v>
      </c>
      <c r="D24" s="112">
        <v>229589</v>
      </c>
      <c r="E24" s="112">
        <v>7240</v>
      </c>
      <c r="F24" s="112">
        <v>236829</v>
      </c>
      <c r="G24" s="113">
        <v>-1.8101536101494602E-2</v>
      </c>
      <c r="H24" s="112">
        <v>17650</v>
      </c>
      <c r="I24" s="112">
        <v>2</v>
      </c>
      <c r="J24" s="112">
        <v>17652</v>
      </c>
      <c r="K24" s="128">
        <v>-0.22755119901977902</v>
      </c>
      <c r="L24" s="129">
        <v>3930</v>
      </c>
      <c r="M24" s="113">
        <v>-0.381297229219144</v>
      </c>
      <c r="N24" s="129">
        <v>258411</v>
      </c>
      <c r="O24" s="113">
        <v>-4.4334483485515802E-2</v>
      </c>
      <c r="P24" s="129">
        <v>3628</v>
      </c>
      <c r="Q24" s="129">
        <v>262039</v>
      </c>
      <c r="R24" s="113">
        <v>-4.1498405173675097E-2</v>
      </c>
      <c r="S24" s="114">
        <v>0</v>
      </c>
      <c r="T24" s="115">
        <v>0</v>
      </c>
      <c r="U24" s="115">
        <v>0</v>
      </c>
      <c r="V24" s="116">
        <v>234885</v>
      </c>
      <c r="W24" s="116">
        <v>241195</v>
      </c>
      <c r="X24" s="116">
        <v>6310</v>
      </c>
      <c r="Y24" s="116">
        <v>22840</v>
      </c>
      <c r="Z24" s="116">
        <v>22852</v>
      </c>
      <c r="AA24" s="116">
        <v>12</v>
      </c>
      <c r="AB24" s="116">
        <v>6352</v>
      </c>
      <c r="AC24" s="116">
        <v>2985</v>
      </c>
      <c r="AD24" s="116">
        <v>270399</v>
      </c>
      <c r="AE24" s="116">
        <v>273384</v>
      </c>
      <c r="AF24" s="115">
        <v>0</v>
      </c>
      <c r="AG24" s="115">
        <v>0</v>
      </c>
      <c r="AH24" s="116">
        <v>36288</v>
      </c>
      <c r="AI24" s="116">
        <v>72</v>
      </c>
    </row>
    <row r="25" spans="1:35" x14ac:dyDescent="0.2">
      <c r="A25" s="106" t="s">
        <v>132</v>
      </c>
      <c r="B25" s="101" t="s">
        <v>133</v>
      </c>
      <c r="C25" s="101" t="s">
        <v>134</v>
      </c>
      <c r="D25" s="102">
        <v>3456</v>
      </c>
      <c r="E25" s="102">
        <v>6</v>
      </c>
      <c r="F25" s="102">
        <v>3462</v>
      </c>
      <c r="G25" s="103">
        <v>0.104658583280153</v>
      </c>
      <c r="H25" s="102">
        <v>0</v>
      </c>
      <c r="I25" s="102">
        <v>0</v>
      </c>
      <c r="J25" s="102">
        <v>0</v>
      </c>
      <c r="K25" s="127">
        <v>0</v>
      </c>
      <c r="L25" s="105">
        <v>0</v>
      </c>
      <c r="M25" s="103">
        <v>0</v>
      </c>
      <c r="N25" s="105">
        <v>3462</v>
      </c>
      <c r="O25" s="103">
        <v>0.104658583280153</v>
      </c>
      <c r="P25" s="105">
        <v>831</v>
      </c>
      <c r="Q25" s="105">
        <v>4293</v>
      </c>
      <c r="R25" s="103">
        <v>5.7910300640709698E-2</v>
      </c>
      <c r="S25" s="107">
        <v>5</v>
      </c>
      <c r="T25" s="101" t="s">
        <v>74</v>
      </c>
      <c r="U25" s="101" t="s">
        <v>74</v>
      </c>
      <c r="V25" s="105">
        <v>3106</v>
      </c>
      <c r="W25" s="105">
        <v>3134</v>
      </c>
      <c r="X25" s="105">
        <v>28</v>
      </c>
      <c r="Y25" s="105">
        <v>0</v>
      </c>
      <c r="Z25" s="105">
        <v>0</v>
      </c>
      <c r="AA25" s="105">
        <v>0</v>
      </c>
      <c r="AB25" s="105">
        <v>0</v>
      </c>
      <c r="AC25" s="105">
        <v>924</v>
      </c>
      <c r="AD25" s="105">
        <v>3134</v>
      </c>
      <c r="AE25" s="105">
        <v>4058</v>
      </c>
      <c r="AF25" s="101" t="s">
        <v>135</v>
      </c>
      <c r="AG25" s="101" t="s">
        <v>136</v>
      </c>
      <c r="AH25" s="105">
        <v>4032</v>
      </c>
      <c r="AI25" s="105">
        <v>8</v>
      </c>
    </row>
    <row r="26" spans="1:35" x14ac:dyDescent="0.2">
      <c r="A26" s="108"/>
      <c r="B26" s="101" t="s">
        <v>137</v>
      </c>
      <c r="C26" s="101" t="s">
        <v>138</v>
      </c>
      <c r="D26" s="102">
        <v>491</v>
      </c>
      <c r="E26" s="102">
        <v>6</v>
      </c>
      <c r="F26" s="102">
        <v>497</v>
      </c>
      <c r="G26" s="103">
        <v>-4.0080160320641305E-3</v>
      </c>
      <c r="H26" s="102">
        <v>0</v>
      </c>
      <c r="I26" s="102">
        <v>0</v>
      </c>
      <c r="J26" s="102">
        <v>0</v>
      </c>
      <c r="K26" s="127">
        <v>0</v>
      </c>
      <c r="L26" s="105">
        <v>0</v>
      </c>
      <c r="M26" s="103">
        <v>0</v>
      </c>
      <c r="N26" s="105">
        <v>497</v>
      </c>
      <c r="O26" s="103">
        <v>-4.0080160320641305E-3</v>
      </c>
      <c r="P26" s="105">
        <v>747</v>
      </c>
      <c r="Q26" s="105">
        <v>1244</v>
      </c>
      <c r="R26" s="103">
        <v>9.7001763668430302E-2</v>
      </c>
      <c r="S26" s="109">
        <v>0</v>
      </c>
      <c r="T26" s="101" t="s">
        <v>74</v>
      </c>
      <c r="U26" s="101" t="s">
        <v>74</v>
      </c>
      <c r="V26" s="105">
        <v>493</v>
      </c>
      <c r="W26" s="105">
        <v>499</v>
      </c>
      <c r="X26" s="105">
        <v>6</v>
      </c>
      <c r="Y26" s="105">
        <v>0</v>
      </c>
      <c r="Z26" s="105">
        <v>0</v>
      </c>
      <c r="AA26" s="105">
        <v>0</v>
      </c>
      <c r="AB26" s="105">
        <v>0</v>
      </c>
      <c r="AC26" s="105">
        <v>635</v>
      </c>
      <c r="AD26" s="105">
        <v>499</v>
      </c>
      <c r="AE26" s="105">
        <v>1134</v>
      </c>
      <c r="AF26" s="101" t="s">
        <v>139</v>
      </c>
      <c r="AG26" s="101" t="s">
        <v>136</v>
      </c>
      <c r="AH26" s="105">
        <v>4032</v>
      </c>
      <c r="AI26" s="105">
        <v>8</v>
      </c>
    </row>
    <row r="27" spans="1:35" x14ac:dyDescent="0.2">
      <c r="A27" s="108"/>
      <c r="B27" s="101" t="s">
        <v>140</v>
      </c>
      <c r="C27" s="101" t="s">
        <v>141</v>
      </c>
      <c r="D27" s="102">
        <v>7631</v>
      </c>
      <c r="E27" s="102">
        <v>82</v>
      </c>
      <c r="F27" s="102">
        <v>7713</v>
      </c>
      <c r="G27" s="103">
        <v>5.5563158615026698E-2</v>
      </c>
      <c r="H27" s="102">
        <v>0</v>
      </c>
      <c r="I27" s="102">
        <v>0</v>
      </c>
      <c r="J27" s="102">
        <v>0</v>
      </c>
      <c r="K27" s="127">
        <v>0</v>
      </c>
      <c r="L27" s="105">
        <v>1201</v>
      </c>
      <c r="M27" s="103">
        <v>0.20461384152457399</v>
      </c>
      <c r="N27" s="105">
        <v>8914</v>
      </c>
      <c r="O27" s="103">
        <v>7.3458574181117495E-2</v>
      </c>
      <c r="P27" s="105">
        <v>1923</v>
      </c>
      <c r="Q27" s="105">
        <v>10837</v>
      </c>
      <c r="R27" s="103">
        <v>3.6042065009560198E-2</v>
      </c>
      <c r="S27" s="109">
        <v>0</v>
      </c>
      <c r="T27" s="101" t="s">
        <v>74</v>
      </c>
      <c r="U27" s="101" t="s">
        <v>74</v>
      </c>
      <c r="V27" s="105">
        <v>7003</v>
      </c>
      <c r="W27" s="105">
        <v>7307</v>
      </c>
      <c r="X27" s="105">
        <v>304</v>
      </c>
      <c r="Y27" s="105">
        <v>0</v>
      </c>
      <c r="Z27" s="105">
        <v>0</v>
      </c>
      <c r="AA27" s="105">
        <v>0</v>
      </c>
      <c r="AB27" s="105">
        <v>997</v>
      </c>
      <c r="AC27" s="105">
        <v>2156</v>
      </c>
      <c r="AD27" s="105">
        <v>8304</v>
      </c>
      <c r="AE27" s="105">
        <v>10460</v>
      </c>
      <c r="AF27" s="101" t="s">
        <v>142</v>
      </c>
      <c r="AG27" s="101" t="s">
        <v>136</v>
      </c>
      <c r="AH27" s="105">
        <v>4032</v>
      </c>
      <c r="AI27" s="105">
        <v>8</v>
      </c>
    </row>
    <row r="28" spans="1:35" x14ac:dyDescent="0.2">
      <c r="A28" s="108"/>
      <c r="B28" s="101" t="s">
        <v>143</v>
      </c>
      <c r="C28" s="101" t="s">
        <v>144</v>
      </c>
      <c r="D28" s="102">
        <v>1061</v>
      </c>
      <c r="E28" s="102">
        <v>30</v>
      </c>
      <c r="F28" s="102">
        <v>1091</v>
      </c>
      <c r="G28" s="103">
        <v>0.15572033898305099</v>
      </c>
      <c r="H28" s="102">
        <v>0</v>
      </c>
      <c r="I28" s="102">
        <v>0</v>
      </c>
      <c r="J28" s="102">
        <v>0</v>
      </c>
      <c r="K28" s="127">
        <v>0</v>
      </c>
      <c r="L28" s="105">
        <v>0</v>
      </c>
      <c r="M28" s="103">
        <v>0</v>
      </c>
      <c r="N28" s="105">
        <v>1091</v>
      </c>
      <c r="O28" s="103">
        <v>0.15572033898305099</v>
      </c>
      <c r="P28" s="105">
        <v>1250</v>
      </c>
      <c r="Q28" s="105">
        <v>2341</v>
      </c>
      <c r="R28" s="103">
        <v>0.13037180106228902</v>
      </c>
      <c r="S28" s="109">
        <v>0</v>
      </c>
      <c r="T28" s="101" t="s">
        <v>74</v>
      </c>
      <c r="U28" s="101" t="s">
        <v>74</v>
      </c>
      <c r="V28" s="105">
        <v>926</v>
      </c>
      <c r="W28" s="105">
        <v>944</v>
      </c>
      <c r="X28" s="105">
        <v>18</v>
      </c>
      <c r="Y28" s="105">
        <v>0</v>
      </c>
      <c r="Z28" s="105">
        <v>0</v>
      </c>
      <c r="AA28" s="105">
        <v>0</v>
      </c>
      <c r="AB28" s="105">
        <v>0</v>
      </c>
      <c r="AC28" s="105">
        <v>1127</v>
      </c>
      <c r="AD28" s="105">
        <v>944</v>
      </c>
      <c r="AE28" s="105">
        <v>2071</v>
      </c>
      <c r="AF28" s="101" t="s">
        <v>145</v>
      </c>
      <c r="AG28" s="101" t="s">
        <v>136</v>
      </c>
      <c r="AH28" s="105">
        <v>4032</v>
      </c>
      <c r="AI28" s="105">
        <v>8</v>
      </c>
    </row>
    <row r="29" spans="1:35" x14ac:dyDescent="0.2">
      <c r="A29" s="108"/>
      <c r="B29" s="101" t="s">
        <v>146</v>
      </c>
      <c r="C29" s="101" t="s">
        <v>147</v>
      </c>
      <c r="D29" s="102">
        <v>0</v>
      </c>
      <c r="E29" s="102">
        <v>0</v>
      </c>
      <c r="F29" s="102">
        <v>0</v>
      </c>
      <c r="G29" s="103">
        <v>-1</v>
      </c>
      <c r="H29" s="102">
        <v>0</v>
      </c>
      <c r="I29" s="102">
        <v>0</v>
      </c>
      <c r="J29" s="102">
        <v>0</v>
      </c>
      <c r="K29" s="127">
        <v>-1</v>
      </c>
      <c r="L29" s="105">
        <v>0</v>
      </c>
      <c r="M29" s="103">
        <v>0</v>
      </c>
      <c r="N29" s="105">
        <v>0</v>
      </c>
      <c r="O29" s="103">
        <v>-1</v>
      </c>
      <c r="P29" s="105">
        <v>0</v>
      </c>
      <c r="Q29" s="105">
        <v>0</v>
      </c>
      <c r="R29" s="103">
        <v>-1</v>
      </c>
      <c r="S29" s="109">
        <v>0</v>
      </c>
      <c r="T29" s="101" t="s">
        <v>74</v>
      </c>
      <c r="U29" s="101" t="s">
        <v>74</v>
      </c>
      <c r="V29" s="105">
        <v>303</v>
      </c>
      <c r="W29" s="105">
        <v>303</v>
      </c>
      <c r="X29" s="105">
        <v>0</v>
      </c>
      <c r="Y29" s="105">
        <v>2</v>
      </c>
      <c r="Z29" s="105">
        <v>2</v>
      </c>
      <c r="AA29" s="105">
        <v>0</v>
      </c>
      <c r="AB29" s="105">
        <v>0</v>
      </c>
      <c r="AC29" s="105">
        <v>0</v>
      </c>
      <c r="AD29" s="105">
        <v>305</v>
      </c>
      <c r="AE29" s="105">
        <v>305</v>
      </c>
      <c r="AF29" s="101" t="s">
        <v>148</v>
      </c>
      <c r="AG29" s="101" t="s">
        <v>136</v>
      </c>
      <c r="AH29" s="105">
        <v>4032</v>
      </c>
      <c r="AI29" s="105">
        <v>8</v>
      </c>
    </row>
    <row r="30" spans="1:35" x14ac:dyDescent="0.2">
      <c r="A30" s="108"/>
      <c r="B30" s="101" t="s">
        <v>149</v>
      </c>
      <c r="C30" s="101" t="s">
        <v>150</v>
      </c>
      <c r="D30" s="102">
        <v>7991</v>
      </c>
      <c r="E30" s="102">
        <v>108</v>
      </c>
      <c r="F30" s="102">
        <v>8099</v>
      </c>
      <c r="G30" s="103">
        <v>-0.263392451114143</v>
      </c>
      <c r="H30" s="102">
        <v>0</v>
      </c>
      <c r="I30" s="102">
        <v>0</v>
      </c>
      <c r="J30" s="102">
        <v>0</v>
      </c>
      <c r="K30" s="127">
        <v>0</v>
      </c>
      <c r="L30" s="105">
        <v>2624</v>
      </c>
      <c r="M30" s="103">
        <v>-0.292912961465912</v>
      </c>
      <c r="N30" s="105">
        <v>10723</v>
      </c>
      <c r="O30" s="103">
        <v>-0.27084183326533401</v>
      </c>
      <c r="P30" s="105">
        <v>664</v>
      </c>
      <c r="Q30" s="105">
        <v>11387</v>
      </c>
      <c r="R30" s="103">
        <v>-0.24298630501263102</v>
      </c>
      <c r="S30" s="109">
        <v>0</v>
      </c>
      <c r="T30" s="101" t="s">
        <v>74</v>
      </c>
      <c r="U30" s="101" t="s">
        <v>74</v>
      </c>
      <c r="V30" s="105">
        <v>10823</v>
      </c>
      <c r="W30" s="105">
        <v>10995</v>
      </c>
      <c r="X30" s="105">
        <v>172</v>
      </c>
      <c r="Y30" s="105">
        <v>0</v>
      </c>
      <c r="Z30" s="105">
        <v>0</v>
      </c>
      <c r="AA30" s="105">
        <v>0</v>
      </c>
      <c r="AB30" s="105">
        <v>3711</v>
      </c>
      <c r="AC30" s="105">
        <v>336</v>
      </c>
      <c r="AD30" s="105">
        <v>14706</v>
      </c>
      <c r="AE30" s="105">
        <v>15042</v>
      </c>
      <c r="AF30" s="101" t="s">
        <v>151</v>
      </c>
      <c r="AG30" s="101" t="s">
        <v>136</v>
      </c>
      <c r="AH30" s="105">
        <v>4032</v>
      </c>
      <c r="AI30" s="105">
        <v>8</v>
      </c>
    </row>
    <row r="31" spans="1:35" x14ac:dyDescent="0.2">
      <c r="A31" s="108"/>
      <c r="B31" s="101" t="s">
        <v>152</v>
      </c>
      <c r="C31" s="101" t="s">
        <v>153</v>
      </c>
      <c r="D31" s="102">
        <v>7638</v>
      </c>
      <c r="E31" s="102">
        <v>44</v>
      </c>
      <c r="F31" s="102">
        <v>7682</v>
      </c>
      <c r="G31" s="103">
        <v>0.16800973088034099</v>
      </c>
      <c r="H31" s="102">
        <v>0</v>
      </c>
      <c r="I31" s="102">
        <v>0</v>
      </c>
      <c r="J31" s="102">
        <v>0</v>
      </c>
      <c r="K31" s="127">
        <v>0</v>
      </c>
      <c r="L31" s="105">
        <v>0</v>
      </c>
      <c r="M31" s="103">
        <v>0</v>
      </c>
      <c r="N31" s="105">
        <v>7682</v>
      </c>
      <c r="O31" s="103">
        <v>0.16800973088034099</v>
      </c>
      <c r="P31" s="105">
        <v>144</v>
      </c>
      <c r="Q31" s="105">
        <v>7826</v>
      </c>
      <c r="R31" s="103">
        <v>0.155982274741507</v>
      </c>
      <c r="S31" s="109">
        <v>0</v>
      </c>
      <c r="T31" s="101" t="s">
        <v>74</v>
      </c>
      <c r="U31" s="101" t="s">
        <v>74</v>
      </c>
      <c r="V31" s="105">
        <v>6531</v>
      </c>
      <c r="W31" s="105">
        <v>6577</v>
      </c>
      <c r="X31" s="105">
        <v>46</v>
      </c>
      <c r="Y31" s="105">
        <v>0</v>
      </c>
      <c r="Z31" s="105">
        <v>0</v>
      </c>
      <c r="AA31" s="105">
        <v>0</v>
      </c>
      <c r="AB31" s="105">
        <v>0</v>
      </c>
      <c r="AC31" s="105">
        <v>193</v>
      </c>
      <c r="AD31" s="105">
        <v>6577</v>
      </c>
      <c r="AE31" s="105">
        <v>6770</v>
      </c>
      <c r="AF31" s="101" t="s">
        <v>154</v>
      </c>
      <c r="AG31" s="101" t="s">
        <v>136</v>
      </c>
      <c r="AH31" s="105">
        <v>4032</v>
      </c>
      <c r="AI31" s="105">
        <v>8</v>
      </c>
    </row>
    <row r="32" spans="1:35" x14ac:dyDescent="0.2">
      <c r="A32" s="108"/>
      <c r="B32" s="101" t="s">
        <v>155</v>
      </c>
      <c r="C32" s="101" t="s">
        <v>156</v>
      </c>
      <c r="D32" s="102">
        <v>9621</v>
      </c>
      <c r="E32" s="102">
        <v>1000</v>
      </c>
      <c r="F32" s="102">
        <v>10621</v>
      </c>
      <c r="G32" s="103">
        <v>3.4882587937250305E-2</v>
      </c>
      <c r="H32" s="102">
        <v>0</v>
      </c>
      <c r="I32" s="102">
        <v>0</v>
      </c>
      <c r="J32" s="102">
        <v>0</v>
      </c>
      <c r="K32" s="127">
        <v>0</v>
      </c>
      <c r="L32" s="105">
        <v>1626</v>
      </c>
      <c r="M32" s="103">
        <v>5.31088082901554E-2</v>
      </c>
      <c r="N32" s="105">
        <v>12247</v>
      </c>
      <c r="O32" s="103">
        <v>3.7266028627085605E-2</v>
      </c>
      <c r="P32" s="105">
        <v>2266</v>
      </c>
      <c r="Q32" s="105">
        <v>14513</v>
      </c>
      <c r="R32" s="103">
        <v>4.3125134766046097E-2</v>
      </c>
      <c r="S32" s="109">
        <v>0</v>
      </c>
      <c r="T32" s="101" t="s">
        <v>74</v>
      </c>
      <c r="U32" s="101" t="s">
        <v>74</v>
      </c>
      <c r="V32" s="105">
        <v>9341</v>
      </c>
      <c r="W32" s="105">
        <v>10263</v>
      </c>
      <c r="X32" s="105">
        <v>922</v>
      </c>
      <c r="Y32" s="105">
        <v>0</v>
      </c>
      <c r="Z32" s="105">
        <v>0</v>
      </c>
      <c r="AA32" s="105">
        <v>0</v>
      </c>
      <c r="AB32" s="105">
        <v>1544</v>
      </c>
      <c r="AC32" s="105">
        <v>2106</v>
      </c>
      <c r="AD32" s="105">
        <v>11807</v>
      </c>
      <c r="AE32" s="105">
        <v>13913</v>
      </c>
      <c r="AF32" s="101" t="s">
        <v>157</v>
      </c>
      <c r="AG32" s="101" t="s">
        <v>136</v>
      </c>
      <c r="AH32" s="105">
        <v>4032</v>
      </c>
      <c r="AI32" s="105">
        <v>8</v>
      </c>
    </row>
    <row r="33" spans="1:35" x14ac:dyDescent="0.2">
      <c r="A33" s="108"/>
      <c r="B33" s="101" t="s">
        <v>158</v>
      </c>
      <c r="C33" s="101" t="s">
        <v>159</v>
      </c>
      <c r="D33" s="102">
        <v>832</v>
      </c>
      <c r="E33" s="102">
        <v>0</v>
      </c>
      <c r="F33" s="102">
        <v>832</v>
      </c>
      <c r="G33" s="103">
        <v>0.38205980066445205</v>
      </c>
      <c r="H33" s="102">
        <v>0</v>
      </c>
      <c r="I33" s="102">
        <v>0</v>
      </c>
      <c r="J33" s="102">
        <v>0</v>
      </c>
      <c r="K33" s="127">
        <v>0</v>
      </c>
      <c r="L33" s="105">
        <v>0</v>
      </c>
      <c r="M33" s="103">
        <v>0</v>
      </c>
      <c r="N33" s="105">
        <v>832</v>
      </c>
      <c r="O33" s="103">
        <v>0.38205980066445205</v>
      </c>
      <c r="P33" s="105">
        <v>471</v>
      </c>
      <c r="Q33" s="105">
        <v>1303</v>
      </c>
      <c r="R33" s="103">
        <v>0.11558219178082201</v>
      </c>
      <c r="S33" s="109">
        <v>0</v>
      </c>
      <c r="T33" s="101" t="s">
        <v>74</v>
      </c>
      <c r="U33" s="101" t="s">
        <v>74</v>
      </c>
      <c r="V33" s="105">
        <v>600</v>
      </c>
      <c r="W33" s="105">
        <v>602</v>
      </c>
      <c r="X33" s="105">
        <v>2</v>
      </c>
      <c r="Y33" s="105">
        <v>0</v>
      </c>
      <c r="Z33" s="105">
        <v>0</v>
      </c>
      <c r="AA33" s="105">
        <v>0</v>
      </c>
      <c r="AB33" s="105">
        <v>0</v>
      </c>
      <c r="AC33" s="105">
        <v>566</v>
      </c>
      <c r="AD33" s="105">
        <v>602</v>
      </c>
      <c r="AE33" s="105">
        <v>1168</v>
      </c>
      <c r="AF33" s="101" t="s">
        <v>160</v>
      </c>
      <c r="AG33" s="101" t="s">
        <v>136</v>
      </c>
      <c r="AH33" s="105">
        <v>4032</v>
      </c>
      <c r="AI33" s="105">
        <v>8</v>
      </c>
    </row>
    <row r="34" spans="1:35" x14ac:dyDescent="0.2">
      <c r="A34" s="108"/>
      <c r="B34" s="101" t="s">
        <v>161</v>
      </c>
      <c r="C34" s="101" t="s">
        <v>162</v>
      </c>
      <c r="D34" s="102">
        <v>1113</v>
      </c>
      <c r="E34" s="102">
        <v>8</v>
      </c>
      <c r="F34" s="102">
        <v>1121</v>
      </c>
      <c r="G34" s="103">
        <v>0.13346814964610701</v>
      </c>
      <c r="H34" s="102">
        <v>0</v>
      </c>
      <c r="I34" s="102">
        <v>0</v>
      </c>
      <c r="J34" s="102">
        <v>0</v>
      </c>
      <c r="K34" s="127">
        <v>0</v>
      </c>
      <c r="L34" s="105">
        <v>0</v>
      </c>
      <c r="M34" s="103">
        <v>0</v>
      </c>
      <c r="N34" s="105">
        <v>1121</v>
      </c>
      <c r="O34" s="103">
        <v>0.13346814964610701</v>
      </c>
      <c r="P34" s="105">
        <v>1007</v>
      </c>
      <c r="Q34" s="105">
        <v>2128</v>
      </c>
      <c r="R34" s="103">
        <v>6.9346733668341695E-2</v>
      </c>
      <c r="S34" s="109">
        <v>0</v>
      </c>
      <c r="T34" s="101" t="s">
        <v>74</v>
      </c>
      <c r="U34" s="101" t="s">
        <v>74</v>
      </c>
      <c r="V34" s="105">
        <v>979</v>
      </c>
      <c r="W34" s="105">
        <v>989</v>
      </c>
      <c r="X34" s="105">
        <v>10</v>
      </c>
      <c r="Y34" s="105">
        <v>0</v>
      </c>
      <c r="Z34" s="105">
        <v>0</v>
      </c>
      <c r="AA34" s="105">
        <v>0</v>
      </c>
      <c r="AB34" s="105">
        <v>0</v>
      </c>
      <c r="AC34" s="105">
        <v>1001</v>
      </c>
      <c r="AD34" s="105">
        <v>989</v>
      </c>
      <c r="AE34" s="105">
        <v>1990</v>
      </c>
      <c r="AF34" s="101" t="s">
        <v>163</v>
      </c>
      <c r="AG34" s="101" t="s">
        <v>136</v>
      </c>
      <c r="AH34" s="105">
        <v>4032</v>
      </c>
      <c r="AI34" s="105">
        <v>8</v>
      </c>
    </row>
    <row r="35" spans="1:35" x14ac:dyDescent="0.2">
      <c r="A35" s="108"/>
      <c r="B35" s="101" t="s">
        <v>164</v>
      </c>
      <c r="C35" s="101" t="s">
        <v>165</v>
      </c>
      <c r="D35" s="102">
        <v>8652</v>
      </c>
      <c r="E35" s="102">
        <v>80</v>
      </c>
      <c r="F35" s="102">
        <v>8732</v>
      </c>
      <c r="G35" s="103">
        <v>0.13757165190203199</v>
      </c>
      <c r="H35" s="102">
        <v>0</v>
      </c>
      <c r="I35" s="102">
        <v>0</v>
      </c>
      <c r="J35" s="102">
        <v>0</v>
      </c>
      <c r="K35" s="127">
        <v>0</v>
      </c>
      <c r="L35" s="105">
        <v>0</v>
      </c>
      <c r="M35" s="103">
        <v>0</v>
      </c>
      <c r="N35" s="105">
        <v>8732</v>
      </c>
      <c r="O35" s="103">
        <v>0.13757165190203199</v>
      </c>
      <c r="P35" s="105">
        <v>468</v>
      </c>
      <c r="Q35" s="105">
        <v>9200</v>
      </c>
      <c r="R35" s="103">
        <v>0.14842092123330403</v>
      </c>
      <c r="S35" s="109">
        <v>0</v>
      </c>
      <c r="T35" s="101" t="s">
        <v>74</v>
      </c>
      <c r="U35" s="101" t="s">
        <v>74</v>
      </c>
      <c r="V35" s="105">
        <v>7644</v>
      </c>
      <c r="W35" s="105">
        <v>7676</v>
      </c>
      <c r="X35" s="105">
        <v>32</v>
      </c>
      <c r="Y35" s="105">
        <v>0</v>
      </c>
      <c r="Z35" s="105">
        <v>0</v>
      </c>
      <c r="AA35" s="105">
        <v>0</v>
      </c>
      <c r="AB35" s="105">
        <v>0</v>
      </c>
      <c r="AC35" s="105">
        <v>335</v>
      </c>
      <c r="AD35" s="105">
        <v>7676</v>
      </c>
      <c r="AE35" s="105">
        <v>8011</v>
      </c>
      <c r="AF35" s="101" t="s">
        <v>166</v>
      </c>
      <c r="AG35" s="101" t="s">
        <v>136</v>
      </c>
      <c r="AH35" s="105">
        <v>4032</v>
      </c>
      <c r="AI35" s="105">
        <v>8</v>
      </c>
    </row>
    <row r="36" spans="1:35" x14ac:dyDescent="0.2">
      <c r="A36" s="108"/>
      <c r="B36" s="101" t="s">
        <v>167</v>
      </c>
      <c r="C36" s="101" t="s">
        <v>168</v>
      </c>
      <c r="D36" s="102">
        <v>1228</v>
      </c>
      <c r="E36" s="102">
        <v>6</v>
      </c>
      <c r="F36" s="102">
        <v>1234</v>
      </c>
      <c r="G36" s="103">
        <v>2.9190992493744801E-2</v>
      </c>
      <c r="H36" s="102">
        <v>0</v>
      </c>
      <c r="I36" s="102">
        <v>0</v>
      </c>
      <c r="J36" s="102">
        <v>0</v>
      </c>
      <c r="K36" s="127">
        <v>0</v>
      </c>
      <c r="L36" s="105">
        <v>0</v>
      </c>
      <c r="M36" s="103">
        <v>0</v>
      </c>
      <c r="N36" s="105">
        <v>1234</v>
      </c>
      <c r="O36" s="103">
        <v>2.9190992493744801E-2</v>
      </c>
      <c r="P36" s="105">
        <v>805</v>
      </c>
      <c r="Q36" s="105">
        <v>2039</v>
      </c>
      <c r="R36" s="103">
        <v>6.25325690463783E-2</v>
      </c>
      <c r="S36" s="109">
        <v>0</v>
      </c>
      <c r="T36" s="101" t="s">
        <v>74</v>
      </c>
      <c r="U36" s="101" t="s">
        <v>74</v>
      </c>
      <c r="V36" s="105">
        <v>1193</v>
      </c>
      <c r="W36" s="105">
        <v>1199</v>
      </c>
      <c r="X36" s="105">
        <v>6</v>
      </c>
      <c r="Y36" s="105">
        <v>0</v>
      </c>
      <c r="Z36" s="105">
        <v>0</v>
      </c>
      <c r="AA36" s="105">
        <v>0</v>
      </c>
      <c r="AB36" s="105">
        <v>0</v>
      </c>
      <c r="AC36" s="105">
        <v>720</v>
      </c>
      <c r="AD36" s="105">
        <v>1199</v>
      </c>
      <c r="AE36" s="105">
        <v>1919</v>
      </c>
      <c r="AF36" s="101" t="s">
        <v>169</v>
      </c>
      <c r="AG36" s="101" t="s">
        <v>136</v>
      </c>
      <c r="AH36" s="105">
        <v>4032</v>
      </c>
      <c r="AI36" s="105">
        <v>8</v>
      </c>
    </row>
    <row r="37" spans="1:35" x14ac:dyDescent="0.2">
      <c r="A37" s="108"/>
      <c r="B37" s="101" t="s">
        <v>170</v>
      </c>
      <c r="C37" s="101" t="s">
        <v>171</v>
      </c>
      <c r="D37" s="102">
        <v>9386</v>
      </c>
      <c r="E37" s="102">
        <v>186</v>
      </c>
      <c r="F37" s="102">
        <v>9572</v>
      </c>
      <c r="G37" s="103">
        <v>0.22922820084756601</v>
      </c>
      <c r="H37" s="102">
        <v>0</v>
      </c>
      <c r="I37" s="102">
        <v>0</v>
      </c>
      <c r="J37" s="102">
        <v>0</v>
      </c>
      <c r="K37" s="127">
        <v>0</v>
      </c>
      <c r="L37" s="105">
        <v>0</v>
      </c>
      <c r="M37" s="103">
        <v>0</v>
      </c>
      <c r="N37" s="105">
        <v>9572</v>
      </c>
      <c r="O37" s="103">
        <v>0.22922820084756601</v>
      </c>
      <c r="P37" s="105">
        <v>1311</v>
      </c>
      <c r="Q37" s="105">
        <v>10883</v>
      </c>
      <c r="R37" s="103">
        <v>0.226806447976553</v>
      </c>
      <c r="S37" s="109">
        <v>0</v>
      </c>
      <c r="T37" s="101" t="s">
        <v>74</v>
      </c>
      <c r="U37" s="101" t="s">
        <v>74</v>
      </c>
      <c r="V37" s="105">
        <v>7679</v>
      </c>
      <c r="W37" s="105">
        <v>7787</v>
      </c>
      <c r="X37" s="105">
        <v>108</v>
      </c>
      <c r="Y37" s="105">
        <v>0</v>
      </c>
      <c r="Z37" s="105">
        <v>0</v>
      </c>
      <c r="AA37" s="105">
        <v>0</v>
      </c>
      <c r="AB37" s="105">
        <v>0</v>
      </c>
      <c r="AC37" s="105">
        <v>1084</v>
      </c>
      <c r="AD37" s="105">
        <v>7787</v>
      </c>
      <c r="AE37" s="105">
        <v>8871</v>
      </c>
      <c r="AF37" s="101" t="s">
        <v>172</v>
      </c>
      <c r="AG37" s="101" t="s">
        <v>136</v>
      </c>
      <c r="AH37" s="105">
        <v>4032</v>
      </c>
      <c r="AI37" s="105">
        <v>8</v>
      </c>
    </row>
    <row r="38" spans="1:35" x14ac:dyDescent="0.2">
      <c r="A38" s="108"/>
      <c r="B38" s="101" t="s">
        <v>173</v>
      </c>
      <c r="C38" s="101" t="s">
        <v>174</v>
      </c>
      <c r="D38" s="102">
        <v>5133</v>
      </c>
      <c r="E38" s="102">
        <v>32</v>
      </c>
      <c r="F38" s="102">
        <v>5165</v>
      </c>
      <c r="G38" s="103">
        <v>0.148798932384342</v>
      </c>
      <c r="H38" s="102">
        <v>0</v>
      </c>
      <c r="I38" s="102">
        <v>0</v>
      </c>
      <c r="J38" s="102">
        <v>0</v>
      </c>
      <c r="K38" s="127">
        <v>0</v>
      </c>
      <c r="L38" s="105">
        <v>0</v>
      </c>
      <c r="M38" s="103">
        <v>0</v>
      </c>
      <c r="N38" s="105">
        <v>5165</v>
      </c>
      <c r="O38" s="103">
        <v>0.148798932384342</v>
      </c>
      <c r="P38" s="105">
        <v>1890</v>
      </c>
      <c r="Q38" s="105">
        <v>7055</v>
      </c>
      <c r="R38" s="103">
        <v>0.13698630136986301</v>
      </c>
      <c r="S38" s="109">
        <v>0</v>
      </c>
      <c r="T38" s="101" t="s">
        <v>74</v>
      </c>
      <c r="U38" s="101" t="s">
        <v>74</v>
      </c>
      <c r="V38" s="105">
        <v>4474</v>
      </c>
      <c r="W38" s="105">
        <v>4496</v>
      </c>
      <c r="X38" s="105">
        <v>22</v>
      </c>
      <c r="Y38" s="105">
        <v>0</v>
      </c>
      <c r="Z38" s="105">
        <v>0</v>
      </c>
      <c r="AA38" s="105">
        <v>0</v>
      </c>
      <c r="AB38" s="105">
        <v>0</v>
      </c>
      <c r="AC38" s="105">
        <v>1709</v>
      </c>
      <c r="AD38" s="105">
        <v>4496</v>
      </c>
      <c r="AE38" s="105">
        <v>6205</v>
      </c>
      <c r="AF38" s="101" t="s">
        <v>175</v>
      </c>
      <c r="AG38" s="101" t="s">
        <v>136</v>
      </c>
      <c r="AH38" s="105">
        <v>4032</v>
      </c>
      <c r="AI38" s="105">
        <v>8</v>
      </c>
    </row>
    <row r="39" spans="1:35" x14ac:dyDescent="0.2">
      <c r="A39" s="108"/>
      <c r="B39" s="101" t="s">
        <v>176</v>
      </c>
      <c r="C39" s="101" t="s">
        <v>177</v>
      </c>
      <c r="D39" s="102">
        <v>2448</v>
      </c>
      <c r="E39" s="102">
        <v>6</v>
      </c>
      <c r="F39" s="102">
        <v>2454</v>
      </c>
      <c r="G39" s="103">
        <v>5.4123711340206195E-2</v>
      </c>
      <c r="H39" s="102">
        <v>0</v>
      </c>
      <c r="I39" s="102">
        <v>0</v>
      </c>
      <c r="J39" s="102">
        <v>0</v>
      </c>
      <c r="K39" s="127">
        <v>0</v>
      </c>
      <c r="L39" s="105">
        <v>0</v>
      </c>
      <c r="M39" s="103">
        <v>0</v>
      </c>
      <c r="N39" s="105">
        <v>2454</v>
      </c>
      <c r="O39" s="103">
        <v>5.4123711340206195E-2</v>
      </c>
      <c r="P39" s="105">
        <v>1353</v>
      </c>
      <c r="Q39" s="105">
        <v>3807</v>
      </c>
      <c r="R39" s="103">
        <v>8.7440381558028593E-3</v>
      </c>
      <c r="S39" s="109">
        <v>0</v>
      </c>
      <c r="T39" s="101" t="s">
        <v>74</v>
      </c>
      <c r="U39" s="101" t="s">
        <v>74</v>
      </c>
      <c r="V39" s="105">
        <v>2306</v>
      </c>
      <c r="W39" s="105">
        <v>2328</v>
      </c>
      <c r="X39" s="105">
        <v>22</v>
      </c>
      <c r="Y39" s="105">
        <v>0</v>
      </c>
      <c r="Z39" s="105">
        <v>0</v>
      </c>
      <c r="AA39" s="105">
        <v>0</v>
      </c>
      <c r="AB39" s="105">
        <v>0</v>
      </c>
      <c r="AC39" s="105">
        <v>1446</v>
      </c>
      <c r="AD39" s="105">
        <v>2328</v>
      </c>
      <c r="AE39" s="105">
        <v>3774</v>
      </c>
      <c r="AF39" s="101" t="s">
        <v>178</v>
      </c>
      <c r="AG39" s="101" t="s">
        <v>136</v>
      </c>
      <c r="AH39" s="105">
        <v>4032</v>
      </c>
      <c r="AI39" s="105">
        <v>8</v>
      </c>
    </row>
    <row r="40" spans="1:35" x14ac:dyDescent="0.2">
      <c r="A40" s="108"/>
      <c r="B40" s="101" t="s">
        <v>179</v>
      </c>
      <c r="C40" s="101" t="s">
        <v>180</v>
      </c>
      <c r="D40" s="102">
        <v>2453</v>
      </c>
      <c r="E40" s="102">
        <v>0</v>
      </c>
      <c r="F40" s="102">
        <v>2453</v>
      </c>
      <c r="G40" s="103">
        <v>0.15544041450777199</v>
      </c>
      <c r="H40" s="102">
        <v>0</v>
      </c>
      <c r="I40" s="102">
        <v>0</v>
      </c>
      <c r="J40" s="102">
        <v>0</v>
      </c>
      <c r="K40" s="127">
        <v>0</v>
      </c>
      <c r="L40" s="105">
        <v>0</v>
      </c>
      <c r="M40" s="103">
        <v>0</v>
      </c>
      <c r="N40" s="105">
        <v>2453</v>
      </c>
      <c r="O40" s="103">
        <v>0.15544041450777199</v>
      </c>
      <c r="P40" s="105">
        <v>0</v>
      </c>
      <c r="Q40" s="105">
        <v>2453</v>
      </c>
      <c r="R40" s="103">
        <v>0.15544041450777199</v>
      </c>
      <c r="S40" s="109">
        <v>0</v>
      </c>
      <c r="T40" s="101" t="s">
        <v>74</v>
      </c>
      <c r="U40" s="101" t="s">
        <v>74</v>
      </c>
      <c r="V40" s="105">
        <v>2123</v>
      </c>
      <c r="W40" s="105">
        <v>2123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2123</v>
      </c>
      <c r="AE40" s="105">
        <v>2123</v>
      </c>
      <c r="AF40" s="101" t="s">
        <v>181</v>
      </c>
      <c r="AG40" s="101" t="s">
        <v>136</v>
      </c>
      <c r="AH40" s="105">
        <v>4032</v>
      </c>
      <c r="AI40" s="105">
        <v>8</v>
      </c>
    </row>
    <row r="41" spans="1:35" x14ac:dyDescent="0.2">
      <c r="A41" s="108"/>
      <c r="B41" s="101" t="s">
        <v>182</v>
      </c>
      <c r="C41" s="101" t="s">
        <v>183</v>
      </c>
      <c r="D41" s="102">
        <v>1699</v>
      </c>
      <c r="E41" s="102">
        <v>0</v>
      </c>
      <c r="F41" s="102">
        <v>1699</v>
      </c>
      <c r="G41" s="103">
        <v>-2.6361031518624602E-2</v>
      </c>
      <c r="H41" s="102">
        <v>175</v>
      </c>
      <c r="I41" s="102">
        <v>0</v>
      </c>
      <c r="J41" s="102">
        <v>175</v>
      </c>
      <c r="K41" s="127">
        <v>0</v>
      </c>
      <c r="L41" s="105">
        <v>0</v>
      </c>
      <c r="M41" s="103">
        <v>0</v>
      </c>
      <c r="N41" s="105">
        <v>1874</v>
      </c>
      <c r="O41" s="103">
        <v>7.3925501432664797E-2</v>
      </c>
      <c r="P41" s="105">
        <v>0</v>
      </c>
      <c r="Q41" s="105">
        <v>1874</v>
      </c>
      <c r="R41" s="103">
        <v>7.3925501432664797E-2</v>
      </c>
      <c r="S41" s="109">
        <v>0</v>
      </c>
      <c r="T41" s="101" t="s">
        <v>74</v>
      </c>
      <c r="U41" s="101" t="s">
        <v>74</v>
      </c>
      <c r="V41" s="105">
        <v>1745</v>
      </c>
      <c r="W41" s="105">
        <v>1745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1745</v>
      </c>
      <c r="AE41" s="105">
        <v>1745</v>
      </c>
      <c r="AF41" s="101" t="s">
        <v>184</v>
      </c>
      <c r="AG41" s="101" t="s">
        <v>136</v>
      </c>
      <c r="AH41" s="105">
        <v>4032</v>
      </c>
      <c r="AI41" s="105">
        <v>8</v>
      </c>
    </row>
    <row r="42" spans="1:35" x14ac:dyDescent="0.2">
      <c r="A42" s="108"/>
      <c r="B42" s="101" t="s">
        <v>185</v>
      </c>
      <c r="C42" s="101" t="s">
        <v>186</v>
      </c>
      <c r="D42" s="102">
        <v>2786</v>
      </c>
      <c r="E42" s="102">
        <v>4</v>
      </c>
      <c r="F42" s="102">
        <v>2790</v>
      </c>
      <c r="G42" s="103">
        <v>7.6388888888888909E-2</v>
      </c>
      <c r="H42" s="102">
        <v>0</v>
      </c>
      <c r="I42" s="102">
        <v>0</v>
      </c>
      <c r="J42" s="102">
        <v>0</v>
      </c>
      <c r="K42" s="127">
        <v>0</v>
      </c>
      <c r="L42" s="105">
        <v>0</v>
      </c>
      <c r="M42" s="103">
        <v>0</v>
      </c>
      <c r="N42" s="105">
        <v>2790</v>
      </c>
      <c r="O42" s="103">
        <v>7.6388888888888909E-2</v>
      </c>
      <c r="P42" s="105">
        <v>1333</v>
      </c>
      <c r="Q42" s="105">
        <v>4123</v>
      </c>
      <c r="R42" s="103">
        <v>0.10270125702059402</v>
      </c>
      <c r="S42" s="109">
        <v>0</v>
      </c>
      <c r="T42" s="101" t="s">
        <v>74</v>
      </c>
      <c r="U42" s="101" t="s">
        <v>74</v>
      </c>
      <c r="V42" s="105">
        <v>2586</v>
      </c>
      <c r="W42" s="105">
        <v>2592</v>
      </c>
      <c r="X42" s="105">
        <v>6</v>
      </c>
      <c r="Y42" s="105">
        <v>0</v>
      </c>
      <c r="Z42" s="105">
        <v>0</v>
      </c>
      <c r="AA42" s="105">
        <v>0</v>
      </c>
      <c r="AB42" s="105">
        <v>0</v>
      </c>
      <c r="AC42" s="105">
        <v>1147</v>
      </c>
      <c r="AD42" s="105">
        <v>2592</v>
      </c>
      <c r="AE42" s="105">
        <v>3739</v>
      </c>
      <c r="AF42" s="101" t="s">
        <v>187</v>
      </c>
      <c r="AG42" s="101" t="s">
        <v>136</v>
      </c>
      <c r="AH42" s="105">
        <v>4032</v>
      </c>
      <c r="AI42" s="105">
        <v>8</v>
      </c>
    </row>
    <row r="43" spans="1:35" x14ac:dyDescent="0.2">
      <c r="A43" s="108"/>
      <c r="B43" s="101" t="s">
        <v>188</v>
      </c>
      <c r="C43" s="101" t="s">
        <v>189</v>
      </c>
      <c r="D43" s="102">
        <v>896</v>
      </c>
      <c r="E43" s="102">
        <v>0</v>
      </c>
      <c r="F43" s="102">
        <v>896</v>
      </c>
      <c r="G43" s="103">
        <v>0.13850063532401502</v>
      </c>
      <c r="H43" s="102">
        <v>0</v>
      </c>
      <c r="I43" s="102">
        <v>0</v>
      </c>
      <c r="J43" s="102">
        <v>0</v>
      </c>
      <c r="K43" s="127">
        <v>0</v>
      </c>
      <c r="L43" s="105">
        <v>0</v>
      </c>
      <c r="M43" s="103">
        <v>0</v>
      </c>
      <c r="N43" s="105">
        <v>896</v>
      </c>
      <c r="O43" s="103">
        <v>0.13850063532401502</v>
      </c>
      <c r="P43" s="105">
        <v>472</v>
      </c>
      <c r="Q43" s="105">
        <v>1368</v>
      </c>
      <c r="R43" s="103">
        <v>8.7440381558028593E-2</v>
      </c>
      <c r="S43" s="109">
        <v>0</v>
      </c>
      <c r="T43" s="101" t="s">
        <v>74</v>
      </c>
      <c r="U43" s="101" t="s">
        <v>74</v>
      </c>
      <c r="V43" s="105">
        <v>787</v>
      </c>
      <c r="W43" s="105">
        <v>787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471</v>
      </c>
      <c r="AD43" s="105">
        <v>787</v>
      </c>
      <c r="AE43" s="105">
        <v>1258</v>
      </c>
      <c r="AF43" s="101" t="s">
        <v>190</v>
      </c>
      <c r="AG43" s="101" t="s">
        <v>136</v>
      </c>
      <c r="AH43" s="105">
        <v>4032</v>
      </c>
      <c r="AI43" s="105">
        <v>8</v>
      </c>
    </row>
    <row r="44" spans="1:35" x14ac:dyDescent="0.2">
      <c r="A44" s="108"/>
      <c r="B44" s="101" t="s">
        <v>191</v>
      </c>
      <c r="C44" s="101" t="s">
        <v>192</v>
      </c>
      <c r="D44" s="102">
        <v>3009</v>
      </c>
      <c r="E44" s="102">
        <v>4</v>
      </c>
      <c r="F44" s="102">
        <v>3013</v>
      </c>
      <c r="G44" s="103">
        <v>0.15263963274674799</v>
      </c>
      <c r="H44" s="102">
        <v>0</v>
      </c>
      <c r="I44" s="102">
        <v>0</v>
      </c>
      <c r="J44" s="102">
        <v>0</v>
      </c>
      <c r="K44" s="127">
        <v>0</v>
      </c>
      <c r="L44" s="105">
        <v>0</v>
      </c>
      <c r="M44" s="103">
        <v>0</v>
      </c>
      <c r="N44" s="105">
        <v>3013</v>
      </c>
      <c r="O44" s="103">
        <v>0.15263963274674799</v>
      </c>
      <c r="P44" s="105">
        <v>617</v>
      </c>
      <c r="Q44" s="105">
        <v>3630</v>
      </c>
      <c r="R44" s="103">
        <v>0.13793103448275901</v>
      </c>
      <c r="S44" s="109">
        <v>0</v>
      </c>
      <c r="T44" s="101" t="s">
        <v>74</v>
      </c>
      <c r="U44" s="101" t="s">
        <v>74</v>
      </c>
      <c r="V44" s="105">
        <v>2586</v>
      </c>
      <c r="W44" s="105">
        <v>2614</v>
      </c>
      <c r="X44" s="105">
        <v>28</v>
      </c>
      <c r="Y44" s="105">
        <v>0</v>
      </c>
      <c r="Z44" s="105">
        <v>0</v>
      </c>
      <c r="AA44" s="105">
        <v>0</v>
      </c>
      <c r="AB44" s="105">
        <v>0</v>
      </c>
      <c r="AC44" s="105">
        <v>576</v>
      </c>
      <c r="AD44" s="105">
        <v>2614</v>
      </c>
      <c r="AE44" s="105">
        <v>3190</v>
      </c>
      <c r="AF44" s="101" t="s">
        <v>193</v>
      </c>
      <c r="AG44" s="101" t="s">
        <v>136</v>
      </c>
      <c r="AH44" s="105">
        <v>4032</v>
      </c>
      <c r="AI44" s="105">
        <v>8</v>
      </c>
    </row>
    <row r="45" spans="1:35" x14ac:dyDescent="0.2">
      <c r="A45" s="108"/>
      <c r="B45" s="101" t="s">
        <v>194</v>
      </c>
      <c r="C45" s="101" t="s">
        <v>195</v>
      </c>
      <c r="D45" s="102">
        <v>6141</v>
      </c>
      <c r="E45" s="102">
        <v>46</v>
      </c>
      <c r="F45" s="102">
        <v>6187</v>
      </c>
      <c r="G45" s="103">
        <v>-3.1919887341574096E-2</v>
      </c>
      <c r="H45" s="102">
        <v>0</v>
      </c>
      <c r="I45" s="102">
        <v>0</v>
      </c>
      <c r="J45" s="102">
        <v>0</v>
      </c>
      <c r="K45" s="127">
        <v>0</v>
      </c>
      <c r="L45" s="105">
        <v>0</v>
      </c>
      <c r="M45" s="103">
        <v>0</v>
      </c>
      <c r="N45" s="105">
        <v>6187</v>
      </c>
      <c r="O45" s="103">
        <v>-3.1919887341574096E-2</v>
      </c>
      <c r="P45" s="105">
        <v>2022</v>
      </c>
      <c r="Q45" s="105">
        <v>8209</v>
      </c>
      <c r="R45" s="103">
        <v>-3.2641998585906197E-2</v>
      </c>
      <c r="S45" s="109">
        <v>0</v>
      </c>
      <c r="T45" s="101" t="s">
        <v>74</v>
      </c>
      <c r="U45" s="101" t="s">
        <v>74</v>
      </c>
      <c r="V45" s="105">
        <v>6367</v>
      </c>
      <c r="W45" s="105">
        <v>6391</v>
      </c>
      <c r="X45" s="105">
        <v>24</v>
      </c>
      <c r="Y45" s="105">
        <v>0</v>
      </c>
      <c r="Z45" s="105">
        <v>0</v>
      </c>
      <c r="AA45" s="105">
        <v>0</v>
      </c>
      <c r="AB45" s="105">
        <v>0</v>
      </c>
      <c r="AC45" s="105">
        <v>2095</v>
      </c>
      <c r="AD45" s="105">
        <v>6391</v>
      </c>
      <c r="AE45" s="105">
        <v>8486</v>
      </c>
      <c r="AF45" s="101" t="s">
        <v>196</v>
      </c>
      <c r="AG45" s="101" t="s">
        <v>136</v>
      </c>
      <c r="AH45" s="105">
        <v>4032</v>
      </c>
      <c r="AI45" s="105">
        <v>8</v>
      </c>
    </row>
    <row r="46" spans="1:35" x14ac:dyDescent="0.2">
      <c r="A46" s="108"/>
      <c r="B46" s="101" t="s">
        <v>197</v>
      </c>
      <c r="C46" s="101" t="s">
        <v>198</v>
      </c>
      <c r="D46" s="102">
        <v>5300</v>
      </c>
      <c r="E46" s="102">
        <v>1122</v>
      </c>
      <c r="F46" s="102">
        <v>6422</v>
      </c>
      <c r="G46" s="103">
        <v>0.31868583162217701</v>
      </c>
      <c r="H46" s="102">
        <v>0</v>
      </c>
      <c r="I46" s="102">
        <v>0</v>
      </c>
      <c r="J46" s="102">
        <v>0</v>
      </c>
      <c r="K46" s="127">
        <v>0</v>
      </c>
      <c r="L46" s="105">
        <v>0</v>
      </c>
      <c r="M46" s="103">
        <v>0</v>
      </c>
      <c r="N46" s="105">
        <v>6422</v>
      </c>
      <c r="O46" s="103">
        <v>0.31868583162217701</v>
      </c>
      <c r="P46" s="105">
        <v>1575</v>
      </c>
      <c r="Q46" s="105">
        <v>7997</v>
      </c>
      <c r="R46" s="103">
        <v>0.23543951799783699</v>
      </c>
      <c r="S46" s="109">
        <v>0</v>
      </c>
      <c r="T46" s="101" t="s">
        <v>74</v>
      </c>
      <c r="U46" s="101" t="s">
        <v>74</v>
      </c>
      <c r="V46" s="105">
        <v>3966</v>
      </c>
      <c r="W46" s="105">
        <v>4870</v>
      </c>
      <c r="X46" s="105">
        <v>904</v>
      </c>
      <c r="Y46" s="105">
        <v>0</v>
      </c>
      <c r="Z46" s="105">
        <v>0</v>
      </c>
      <c r="AA46" s="105">
        <v>0</v>
      </c>
      <c r="AB46" s="105">
        <v>0</v>
      </c>
      <c r="AC46" s="105">
        <v>1603</v>
      </c>
      <c r="AD46" s="105">
        <v>4870</v>
      </c>
      <c r="AE46" s="105">
        <v>6473</v>
      </c>
      <c r="AF46" s="101" t="s">
        <v>199</v>
      </c>
      <c r="AG46" s="101" t="s">
        <v>136</v>
      </c>
      <c r="AH46" s="105">
        <v>4032</v>
      </c>
      <c r="AI46" s="105">
        <v>8</v>
      </c>
    </row>
    <row r="47" spans="1:35" x14ac:dyDescent="0.2">
      <c r="A47" s="108"/>
      <c r="B47" s="101" t="s">
        <v>200</v>
      </c>
      <c r="C47" s="101" t="s">
        <v>201</v>
      </c>
      <c r="D47" s="102">
        <v>8313</v>
      </c>
      <c r="E47" s="102">
        <v>126</v>
      </c>
      <c r="F47" s="102">
        <v>8439</v>
      </c>
      <c r="G47" s="103">
        <v>1.7850681461826102E-2</v>
      </c>
      <c r="H47" s="102">
        <v>0</v>
      </c>
      <c r="I47" s="102">
        <v>0</v>
      </c>
      <c r="J47" s="102">
        <v>0</v>
      </c>
      <c r="K47" s="127">
        <v>0</v>
      </c>
      <c r="L47" s="105">
        <v>0</v>
      </c>
      <c r="M47" s="103">
        <v>0</v>
      </c>
      <c r="N47" s="105">
        <v>8439</v>
      </c>
      <c r="O47" s="103">
        <v>1.7850681461826102E-2</v>
      </c>
      <c r="P47" s="105">
        <v>1015</v>
      </c>
      <c r="Q47" s="105">
        <v>9454</v>
      </c>
      <c r="R47" s="103">
        <v>2.18331171638565E-2</v>
      </c>
      <c r="S47" s="109">
        <v>0</v>
      </c>
      <c r="T47" s="101" t="s">
        <v>74</v>
      </c>
      <c r="U47" s="101" t="s">
        <v>74</v>
      </c>
      <c r="V47" s="105">
        <v>8125</v>
      </c>
      <c r="W47" s="105">
        <v>8291</v>
      </c>
      <c r="X47" s="105">
        <v>166</v>
      </c>
      <c r="Y47" s="105">
        <v>0</v>
      </c>
      <c r="Z47" s="105">
        <v>0</v>
      </c>
      <c r="AA47" s="105">
        <v>0</v>
      </c>
      <c r="AB47" s="105">
        <v>0</v>
      </c>
      <c r="AC47" s="105">
        <v>961</v>
      </c>
      <c r="AD47" s="105">
        <v>8291</v>
      </c>
      <c r="AE47" s="105">
        <v>9252</v>
      </c>
      <c r="AF47" s="101" t="s">
        <v>202</v>
      </c>
      <c r="AG47" s="101" t="s">
        <v>136</v>
      </c>
      <c r="AH47" s="105">
        <v>4032</v>
      </c>
      <c r="AI47" s="105">
        <v>8</v>
      </c>
    </row>
    <row r="48" spans="1:35" x14ac:dyDescent="0.2">
      <c r="A48" s="108"/>
      <c r="B48" s="101" t="s">
        <v>203</v>
      </c>
      <c r="C48" s="101" t="s">
        <v>204</v>
      </c>
      <c r="D48" s="102">
        <v>7117</v>
      </c>
      <c r="E48" s="102">
        <v>10</v>
      </c>
      <c r="F48" s="102">
        <v>7127</v>
      </c>
      <c r="G48" s="103">
        <v>0.130372720063442</v>
      </c>
      <c r="H48" s="102">
        <v>0</v>
      </c>
      <c r="I48" s="102">
        <v>0</v>
      </c>
      <c r="J48" s="102">
        <v>0</v>
      </c>
      <c r="K48" s="127">
        <v>0</v>
      </c>
      <c r="L48" s="105">
        <v>0</v>
      </c>
      <c r="M48" s="103">
        <v>0</v>
      </c>
      <c r="N48" s="105">
        <v>7127</v>
      </c>
      <c r="O48" s="103">
        <v>0.130372720063442</v>
      </c>
      <c r="P48" s="105">
        <v>285</v>
      </c>
      <c r="Q48" s="105">
        <v>7412</v>
      </c>
      <c r="R48" s="103">
        <v>0.12099213551119201</v>
      </c>
      <c r="S48" s="109">
        <v>0</v>
      </c>
      <c r="T48" s="101" t="s">
        <v>74</v>
      </c>
      <c r="U48" s="101" t="s">
        <v>74</v>
      </c>
      <c r="V48" s="105">
        <v>6299</v>
      </c>
      <c r="W48" s="105">
        <v>6305</v>
      </c>
      <c r="X48" s="105">
        <v>6</v>
      </c>
      <c r="Y48" s="105">
        <v>0</v>
      </c>
      <c r="Z48" s="105">
        <v>0</v>
      </c>
      <c r="AA48" s="105">
        <v>0</v>
      </c>
      <c r="AB48" s="105">
        <v>0</v>
      </c>
      <c r="AC48" s="105">
        <v>307</v>
      </c>
      <c r="AD48" s="105">
        <v>6305</v>
      </c>
      <c r="AE48" s="105">
        <v>6612</v>
      </c>
      <c r="AF48" s="101" t="s">
        <v>205</v>
      </c>
      <c r="AG48" s="101" t="s">
        <v>136</v>
      </c>
      <c r="AH48" s="105">
        <v>4032</v>
      </c>
      <c r="AI48" s="105">
        <v>8</v>
      </c>
    </row>
    <row r="49" spans="1:35" x14ac:dyDescent="0.2">
      <c r="A49" s="108"/>
      <c r="B49" s="101" t="s">
        <v>206</v>
      </c>
      <c r="C49" s="101" t="s">
        <v>207</v>
      </c>
      <c r="D49" s="102">
        <v>1178</v>
      </c>
      <c r="E49" s="102">
        <v>8</v>
      </c>
      <c r="F49" s="102">
        <v>1186</v>
      </c>
      <c r="G49" s="103">
        <v>0.11257035647279499</v>
      </c>
      <c r="H49" s="102">
        <v>0</v>
      </c>
      <c r="I49" s="102">
        <v>0</v>
      </c>
      <c r="J49" s="102">
        <v>0</v>
      </c>
      <c r="K49" s="127">
        <v>0</v>
      </c>
      <c r="L49" s="105">
        <v>0</v>
      </c>
      <c r="M49" s="103">
        <v>0</v>
      </c>
      <c r="N49" s="105">
        <v>1186</v>
      </c>
      <c r="O49" s="103">
        <v>0.11257035647279499</v>
      </c>
      <c r="P49" s="105">
        <v>830</v>
      </c>
      <c r="Q49" s="105">
        <v>2016</v>
      </c>
      <c r="R49" s="103">
        <v>9.9304865938431024E-4</v>
      </c>
      <c r="S49" s="109">
        <v>0</v>
      </c>
      <c r="T49" s="101" t="s">
        <v>74</v>
      </c>
      <c r="U49" s="101" t="s">
        <v>74</v>
      </c>
      <c r="V49" s="105">
        <v>1066</v>
      </c>
      <c r="W49" s="105">
        <v>1066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948</v>
      </c>
      <c r="AD49" s="105">
        <v>1066</v>
      </c>
      <c r="AE49" s="105">
        <v>2014</v>
      </c>
      <c r="AF49" s="101" t="s">
        <v>208</v>
      </c>
      <c r="AG49" s="101" t="s">
        <v>136</v>
      </c>
      <c r="AH49" s="105">
        <v>4032</v>
      </c>
      <c r="AI49" s="105">
        <v>8</v>
      </c>
    </row>
    <row r="50" spans="1:35" x14ac:dyDescent="0.2">
      <c r="A50" s="108"/>
      <c r="B50" s="101" t="s">
        <v>209</v>
      </c>
      <c r="C50" s="101" t="s">
        <v>210</v>
      </c>
      <c r="D50" s="102">
        <v>5074</v>
      </c>
      <c r="E50" s="102">
        <v>1196</v>
      </c>
      <c r="F50" s="102">
        <v>6270</v>
      </c>
      <c r="G50" s="103">
        <v>3.1419641388386196E-2</v>
      </c>
      <c r="H50" s="102">
        <v>0</v>
      </c>
      <c r="I50" s="102">
        <v>0</v>
      </c>
      <c r="J50" s="102">
        <v>0</v>
      </c>
      <c r="K50" s="127">
        <v>0</v>
      </c>
      <c r="L50" s="105">
        <v>0</v>
      </c>
      <c r="M50" s="103">
        <v>0</v>
      </c>
      <c r="N50" s="105">
        <v>6270</v>
      </c>
      <c r="O50" s="103">
        <v>3.1419641388386196E-2</v>
      </c>
      <c r="P50" s="105">
        <v>2371</v>
      </c>
      <c r="Q50" s="105">
        <v>8641</v>
      </c>
      <c r="R50" s="103">
        <v>5.9855267999509396E-2</v>
      </c>
      <c r="S50" s="109">
        <v>0</v>
      </c>
      <c r="T50" s="101" t="s">
        <v>74</v>
      </c>
      <c r="U50" s="101" t="s">
        <v>74</v>
      </c>
      <c r="V50" s="105">
        <v>4927</v>
      </c>
      <c r="W50" s="105">
        <v>6079</v>
      </c>
      <c r="X50" s="105">
        <v>1152</v>
      </c>
      <c r="Y50" s="105">
        <v>0</v>
      </c>
      <c r="Z50" s="105">
        <v>0</v>
      </c>
      <c r="AA50" s="105">
        <v>0</v>
      </c>
      <c r="AB50" s="105">
        <v>0</v>
      </c>
      <c r="AC50" s="105">
        <v>2074</v>
      </c>
      <c r="AD50" s="105">
        <v>6079</v>
      </c>
      <c r="AE50" s="105">
        <v>8153</v>
      </c>
      <c r="AF50" s="101" t="s">
        <v>211</v>
      </c>
      <c r="AG50" s="101" t="s">
        <v>136</v>
      </c>
      <c r="AH50" s="105">
        <v>4032</v>
      </c>
      <c r="AI50" s="105">
        <v>8</v>
      </c>
    </row>
    <row r="51" spans="1:35" x14ac:dyDescent="0.2">
      <c r="A51" s="108"/>
      <c r="B51" s="101" t="s">
        <v>212</v>
      </c>
      <c r="C51" s="101" t="s">
        <v>213</v>
      </c>
      <c r="D51" s="102">
        <v>1065</v>
      </c>
      <c r="E51" s="102">
        <v>28</v>
      </c>
      <c r="F51" s="102">
        <v>1093</v>
      </c>
      <c r="G51" s="103">
        <v>0.1553911205074</v>
      </c>
      <c r="H51" s="102">
        <v>0</v>
      </c>
      <c r="I51" s="102">
        <v>0</v>
      </c>
      <c r="J51" s="102">
        <v>0</v>
      </c>
      <c r="K51" s="127">
        <v>0</v>
      </c>
      <c r="L51" s="105">
        <v>0</v>
      </c>
      <c r="M51" s="103">
        <v>0</v>
      </c>
      <c r="N51" s="105">
        <v>1093</v>
      </c>
      <c r="O51" s="103">
        <v>0.1553911205074</v>
      </c>
      <c r="P51" s="105">
        <v>1619</v>
      </c>
      <c r="Q51" s="105">
        <v>2712</v>
      </c>
      <c r="R51" s="103">
        <v>8.6973947895791603E-2</v>
      </c>
      <c r="S51" s="109">
        <v>0</v>
      </c>
      <c r="T51" s="101" t="s">
        <v>74</v>
      </c>
      <c r="U51" s="101" t="s">
        <v>74</v>
      </c>
      <c r="V51" s="105">
        <v>930</v>
      </c>
      <c r="W51" s="105">
        <v>946</v>
      </c>
      <c r="X51" s="105">
        <v>16</v>
      </c>
      <c r="Y51" s="105">
        <v>0</v>
      </c>
      <c r="Z51" s="105">
        <v>0</v>
      </c>
      <c r="AA51" s="105">
        <v>0</v>
      </c>
      <c r="AB51" s="105">
        <v>0</v>
      </c>
      <c r="AC51" s="105">
        <v>1549</v>
      </c>
      <c r="AD51" s="105">
        <v>946</v>
      </c>
      <c r="AE51" s="105">
        <v>2495</v>
      </c>
      <c r="AF51" s="101" t="s">
        <v>214</v>
      </c>
      <c r="AG51" s="101" t="s">
        <v>136</v>
      </c>
      <c r="AH51" s="105">
        <v>4032</v>
      </c>
      <c r="AI51" s="105">
        <v>8</v>
      </c>
    </row>
    <row r="52" spans="1:35" x14ac:dyDescent="0.2">
      <c r="A52" s="108"/>
      <c r="B52" s="101" t="s">
        <v>215</v>
      </c>
      <c r="C52" s="101" t="s">
        <v>216</v>
      </c>
      <c r="D52" s="102">
        <v>717</v>
      </c>
      <c r="E52" s="102">
        <v>0</v>
      </c>
      <c r="F52" s="102">
        <v>717</v>
      </c>
      <c r="G52" s="103">
        <v>-6.3968668407310691E-2</v>
      </c>
      <c r="H52" s="102">
        <v>0</v>
      </c>
      <c r="I52" s="102">
        <v>0</v>
      </c>
      <c r="J52" s="102">
        <v>0</v>
      </c>
      <c r="K52" s="127">
        <v>0</v>
      </c>
      <c r="L52" s="105">
        <v>0</v>
      </c>
      <c r="M52" s="103">
        <v>0</v>
      </c>
      <c r="N52" s="105">
        <v>717</v>
      </c>
      <c r="O52" s="103">
        <v>-6.3968668407310691E-2</v>
      </c>
      <c r="P52" s="105">
        <v>0</v>
      </c>
      <c r="Q52" s="105">
        <v>717</v>
      </c>
      <c r="R52" s="103">
        <v>-6.3968668407310691E-2</v>
      </c>
      <c r="S52" s="109">
        <v>0</v>
      </c>
      <c r="T52" s="101" t="s">
        <v>74</v>
      </c>
      <c r="U52" s="101" t="s">
        <v>74</v>
      </c>
      <c r="V52" s="105">
        <v>766</v>
      </c>
      <c r="W52" s="105">
        <v>766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766</v>
      </c>
      <c r="AE52" s="105">
        <v>766</v>
      </c>
      <c r="AF52" s="101" t="s">
        <v>217</v>
      </c>
      <c r="AG52" s="101" t="s">
        <v>136</v>
      </c>
      <c r="AH52" s="105">
        <v>4032</v>
      </c>
      <c r="AI52" s="105">
        <v>8</v>
      </c>
    </row>
    <row r="53" spans="1:35" x14ac:dyDescent="0.2">
      <c r="A53" s="110"/>
      <c r="B53" s="101" t="s">
        <v>218</v>
      </c>
      <c r="C53" s="101" t="s">
        <v>219</v>
      </c>
      <c r="D53" s="102">
        <v>8090</v>
      </c>
      <c r="E53" s="102">
        <v>80</v>
      </c>
      <c r="F53" s="102">
        <v>8170</v>
      </c>
      <c r="G53" s="103">
        <v>-0.13131313131313099</v>
      </c>
      <c r="H53" s="102">
        <v>0</v>
      </c>
      <c r="I53" s="102">
        <v>0</v>
      </c>
      <c r="J53" s="102">
        <v>0</v>
      </c>
      <c r="K53" s="127">
        <v>0</v>
      </c>
      <c r="L53" s="105">
        <v>0</v>
      </c>
      <c r="M53" s="103">
        <v>0</v>
      </c>
      <c r="N53" s="105">
        <v>8170</v>
      </c>
      <c r="O53" s="103">
        <v>-0.13131313131313099</v>
      </c>
      <c r="P53" s="105">
        <v>202</v>
      </c>
      <c r="Q53" s="105">
        <v>8372</v>
      </c>
      <c r="R53" s="103">
        <v>-0.125091441111924</v>
      </c>
      <c r="S53" s="109">
        <v>0</v>
      </c>
      <c r="T53" s="101" t="s">
        <v>74</v>
      </c>
      <c r="U53" s="101" t="s">
        <v>74</v>
      </c>
      <c r="V53" s="105">
        <v>9315</v>
      </c>
      <c r="W53" s="105">
        <v>9405</v>
      </c>
      <c r="X53" s="105">
        <v>90</v>
      </c>
      <c r="Y53" s="105">
        <v>0</v>
      </c>
      <c r="Z53" s="105">
        <v>0</v>
      </c>
      <c r="AA53" s="105">
        <v>0</v>
      </c>
      <c r="AB53" s="105">
        <v>0</v>
      </c>
      <c r="AC53" s="105">
        <v>164</v>
      </c>
      <c r="AD53" s="105">
        <v>9405</v>
      </c>
      <c r="AE53" s="105">
        <v>9569</v>
      </c>
      <c r="AF53" s="101" t="s">
        <v>220</v>
      </c>
      <c r="AG53" s="101" t="s">
        <v>136</v>
      </c>
      <c r="AH53" s="105">
        <v>4032</v>
      </c>
      <c r="AI53" s="105">
        <v>8</v>
      </c>
    </row>
    <row r="54" spans="1:35" x14ac:dyDescent="0.2">
      <c r="A54" s="111" t="s">
        <v>88</v>
      </c>
      <c r="B54" s="111">
        <v>0</v>
      </c>
      <c r="C54" s="111">
        <v>0</v>
      </c>
      <c r="D54" s="112">
        <v>120519</v>
      </c>
      <c r="E54" s="112">
        <v>4218</v>
      </c>
      <c r="F54" s="112">
        <v>124737</v>
      </c>
      <c r="G54" s="113">
        <v>4.7514675131635299E-2</v>
      </c>
      <c r="H54" s="112">
        <v>175</v>
      </c>
      <c r="I54" s="112">
        <v>0</v>
      </c>
      <c r="J54" s="112">
        <v>175</v>
      </c>
      <c r="K54" s="128">
        <v>86.5</v>
      </c>
      <c r="L54" s="129">
        <v>5451</v>
      </c>
      <c r="M54" s="113">
        <v>-0.12811900191938602</v>
      </c>
      <c r="N54" s="129">
        <v>130363</v>
      </c>
      <c r="O54" s="113">
        <v>4.0133085460333701E-2</v>
      </c>
      <c r="P54" s="129">
        <v>27471</v>
      </c>
      <c r="Q54" s="129">
        <v>157834</v>
      </c>
      <c r="R54" s="113">
        <v>4.1354921288415607E-2</v>
      </c>
      <c r="S54" s="114">
        <v>0</v>
      </c>
      <c r="T54" s="115">
        <v>0</v>
      </c>
      <c r="U54" s="115">
        <v>0</v>
      </c>
      <c r="V54" s="116">
        <v>114989</v>
      </c>
      <c r="W54" s="116">
        <v>119079</v>
      </c>
      <c r="X54" s="116">
        <v>4090</v>
      </c>
      <c r="Y54" s="116">
        <v>2</v>
      </c>
      <c r="Z54" s="116">
        <v>2</v>
      </c>
      <c r="AA54" s="116">
        <v>0</v>
      </c>
      <c r="AB54" s="116">
        <v>6252</v>
      </c>
      <c r="AC54" s="116">
        <v>26233</v>
      </c>
      <c r="AD54" s="116">
        <v>125333</v>
      </c>
      <c r="AE54" s="116">
        <v>151566</v>
      </c>
      <c r="AF54" s="115">
        <v>0</v>
      </c>
      <c r="AG54" s="115">
        <v>0</v>
      </c>
      <c r="AH54" s="116">
        <v>116928</v>
      </c>
      <c r="AI54" s="116">
        <v>232</v>
      </c>
    </row>
    <row r="55" spans="1:35" s="124" customFormat="1" ht="22.5" x14ac:dyDescent="0.2">
      <c r="A55" s="117" t="s">
        <v>221</v>
      </c>
      <c r="B55" s="118"/>
      <c r="C55" s="118"/>
      <c r="D55" s="120">
        <f>D54+D24+D14</f>
        <v>683929</v>
      </c>
      <c r="E55" s="120">
        <f>E54+E24+E14</f>
        <v>83210</v>
      </c>
      <c r="F55" s="120">
        <f>F54+F24+F14</f>
        <v>767139</v>
      </c>
      <c r="G55" s="132">
        <f>((F54+F24+F14)-(W54+W24+W14))/(W54+W24+W14)</f>
        <v>2.2988398453127085E-2</v>
      </c>
      <c r="H55" s="120">
        <f>H54+H24+H14</f>
        <v>64593</v>
      </c>
      <c r="I55" s="120">
        <f>I54+I24+I14</f>
        <v>168</v>
      </c>
      <c r="J55" s="120">
        <f>J54+J24+J14</f>
        <v>64761</v>
      </c>
      <c r="K55" s="132">
        <f>((J54+J24+J14)-(Z54+Z24+Z14))/(Z54+Z24+Z14)</f>
        <v>-0.15669192905695759</v>
      </c>
      <c r="L55" s="120">
        <f>L54+L24+L14</f>
        <v>9381</v>
      </c>
      <c r="M55" s="132">
        <f>((L54+L24+L14)-(AB54+AB24+AB14))/(AB54+AB24+AB14)</f>
        <v>-0.25571247223103777</v>
      </c>
      <c r="N55" s="120">
        <f>N54+N24+N14</f>
        <v>841281</v>
      </c>
      <c r="O55" s="132">
        <f>((N54+N24+N14)-(AD54+AD24+AD14))/(AD54+AD24+AD14)</f>
        <v>2.362688818512614E-3</v>
      </c>
      <c r="P55" s="120">
        <f>P54+P24+P14</f>
        <v>51286</v>
      </c>
      <c r="Q55" s="120">
        <f>Q54+Q24+Q14</f>
        <v>892567</v>
      </c>
      <c r="R55" s="132">
        <f>((Q54+Q24+Q14)-(AE54+AE24+AE14))/(AE54+AE24+AE14)</f>
        <v>7.7008532920272857E-3</v>
      </c>
    </row>
    <row r="56" spans="1:35" s="124" customFormat="1" x14ac:dyDescent="0.2">
      <c r="A56" s="117" t="s">
        <v>222</v>
      </c>
      <c r="B56" s="118"/>
      <c r="C56" s="118"/>
      <c r="D56" s="120">
        <f>D54+D24+D14+D9</f>
        <v>1404094</v>
      </c>
      <c r="E56" s="120">
        <f t="shared" ref="E56:Q56" si="0">E54+E24+E14+E9</f>
        <v>150516</v>
      </c>
      <c r="F56" s="120">
        <f t="shared" si="0"/>
        <v>1554610</v>
      </c>
      <c r="G56" s="132">
        <f>((F54+F24+F14+F9)-(W54+W24+W14+W9))/(W54+W24+W14+W9)</f>
        <v>1.2942198290662892E-2</v>
      </c>
      <c r="H56" s="120">
        <f t="shared" si="0"/>
        <v>392803</v>
      </c>
      <c r="I56" s="120">
        <f t="shared" si="0"/>
        <v>13742</v>
      </c>
      <c r="J56" s="120">
        <f t="shared" si="0"/>
        <v>406545</v>
      </c>
      <c r="K56" s="132">
        <f>((J54+J24+J14+J9)-(Z54+Z24+Z14+Z9))/(Z54+Z24+Z14+Z9)</f>
        <v>-8.7160361323235208E-2</v>
      </c>
      <c r="L56" s="120">
        <f t="shared" si="0"/>
        <v>40353</v>
      </c>
      <c r="M56" s="132">
        <f>((L54+L24+L14+L9)-(AB54+AB24+AB14+AB9))/(AB54+AB24+AB14+AB9)</f>
        <v>-0.21588325593144589</v>
      </c>
      <c r="N56" s="120">
        <f t="shared" si="0"/>
        <v>2001508</v>
      </c>
      <c r="O56" s="132">
        <f>((N54+N24+N14+N9)-(AD54+AD24+AD14+AD9))/(AD54+AD24+AD14+AD9)</f>
        <v>-1.4798877520030045E-2</v>
      </c>
      <c r="P56" s="120">
        <f t="shared" si="0"/>
        <v>56711</v>
      </c>
      <c r="Q56" s="120">
        <f t="shared" si="0"/>
        <v>2058219</v>
      </c>
      <c r="R56" s="132">
        <f>((Q54+Q24+Q14+Q9)-(AE54+AE24+AE14+AE9))/(AE54+AE24+AE14+AE9)</f>
        <v>-1.2717228265900972E-2</v>
      </c>
    </row>
    <row r="57" spans="1:35" s="124" customFormat="1" x14ac:dyDescent="0.2">
      <c r="A57" s="117" t="s">
        <v>223</v>
      </c>
      <c r="B57" s="118"/>
      <c r="C57" s="118"/>
      <c r="D57" s="120">
        <f>D54+D24+D14+D9+D5</f>
        <v>2054809</v>
      </c>
      <c r="E57" s="120">
        <f t="shared" ref="E57:Q57" si="1">E54+E24+E14+E9+E5</f>
        <v>432026</v>
      </c>
      <c r="F57" s="120">
        <f t="shared" si="1"/>
        <v>2486835</v>
      </c>
      <c r="G57" s="132">
        <f>((F54+F24+F14+F9+F5)-(W54+W24+W14+W9+W5))/(W54+W24+W14+W9+W5)</f>
        <v>2.0256324101185618E-2</v>
      </c>
      <c r="H57" s="120">
        <f t="shared" si="1"/>
        <v>1234081</v>
      </c>
      <c r="I57" s="120">
        <f t="shared" si="1"/>
        <v>256634</v>
      </c>
      <c r="J57" s="120">
        <f t="shared" si="1"/>
        <v>1490715</v>
      </c>
      <c r="K57" s="132">
        <f>((J54+J24+J14+J9+J5)-(Z54+Z24+Z14+Z9+Z5))/(Z54+Z24+Z14+Z9+Z5)</f>
        <v>-2.236144521422969E-2</v>
      </c>
      <c r="L57" s="120">
        <f t="shared" si="1"/>
        <v>40353</v>
      </c>
      <c r="M57" s="132">
        <f>((L54+L24+L14+L9+L5)-(AB54+AB24+AB14+AB9+AB5))/(AB54+AB24+AB14+AB9+AB5)</f>
        <v>-0.21588325593144589</v>
      </c>
      <c r="N57" s="120">
        <f t="shared" si="1"/>
        <v>4017903</v>
      </c>
      <c r="O57" s="132">
        <f>((N54+N24+N14+N9+N5)-(AD54+AD24+AD14+AD9+AD5))/(AD54+AD24+AD14+AD9+AD5)</f>
        <v>1.038184873145618E-3</v>
      </c>
      <c r="P57" s="120">
        <f t="shared" si="1"/>
        <v>58819</v>
      </c>
      <c r="Q57" s="120">
        <f t="shared" si="1"/>
        <v>4076722</v>
      </c>
      <c r="R57" s="132">
        <f>((Q54+Q24+Q14+Q9+Q5)-(AE54+AE24+AE14+AE9+AE5))/(AE54+AE24+AE14+AE9+AE5)</f>
        <v>2.0282809016657368E-3</v>
      </c>
    </row>
    <row r="58" spans="1:35" x14ac:dyDescent="0.2">
      <c r="A58" s="106" t="s">
        <v>224</v>
      </c>
      <c r="B58" s="101" t="s">
        <v>225</v>
      </c>
      <c r="C58" s="101" t="s">
        <v>226</v>
      </c>
      <c r="D58" s="102">
        <v>18</v>
      </c>
      <c r="E58" s="102">
        <v>0</v>
      </c>
      <c r="F58" s="102">
        <v>18</v>
      </c>
      <c r="G58" s="103">
        <v>-0.886075949367089</v>
      </c>
      <c r="H58" s="102">
        <v>119419</v>
      </c>
      <c r="I58" s="102">
        <v>0</v>
      </c>
      <c r="J58" s="102">
        <v>119419</v>
      </c>
      <c r="K58" s="127">
        <v>-0.14670239371204002</v>
      </c>
      <c r="L58" s="105">
        <v>0</v>
      </c>
      <c r="M58" s="103">
        <v>0</v>
      </c>
      <c r="N58" s="105">
        <v>119437</v>
      </c>
      <c r="O58" s="103">
        <v>-0.14753618637051399</v>
      </c>
      <c r="P58" s="105">
        <v>0</v>
      </c>
      <c r="Q58" s="105">
        <v>119437</v>
      </c>
      <c r="R58" s="103">
        <v>-0.14753618637051399</v>
      </c>
      <c r="S58" s="107">
        <v>6</v>
      </c>
      <c r="T58" s="101" t="s">
        <v>75</v>
      </c>
      <c r="U58" s="101" t="s">
        <v>75</v>
      </c>
      <c r="V58" s="105">
        <v>158</v>
      </c>
      <c r="W58" s="105">
        <v>158</v>
      </c>
      <c r="X58" s="105">
        <v>0</v>
      </c>
      <c r="Y58" s="105">
        <v>139950</v>
      </c>
      <c r="Z58" s="105">
        <v>139950</v>
      </c>
      <c r="AA58" s="105">
        <v>0</v>
      </c>
      <c r="AB58" s="105">
        <v>0</v>
      </c>
      <c r="AC58" s="105">
        <v>0</v>
      </c>
      <c r="AD58" s="105">
        <v>140108</v>
      </c>
      <c r="AE58" s="105">
        <v>140108</v>
      </c>
      <c r="AF58" s="101" t="s">
        <v>227</v>
      </c>
      <c r="AG58" s="101" t="s">
        <v>228</v>
      </c>
      <c r="AH58" s="105">
        <v>4032</v>
      </c>
      <c r="AI58" s="105">
        <v>8</v>
      </c>
    </row>
    <row r="59" spans="1:35" x14ac:dyDescent="0.2">
      <c r="A59" s="108"/>
      <c r="B59" s="101" t="s">
        <v>229</v>
      </c>
      <c r="C59" s="101" t="s">
        <v>230</v>
      </c>
      <c r="D59" s="102">
        <v>269</v>
      </c>
      <c r="E59" s="102">
        <v>0</v>
      </c>
      <c r="F59" s="102">
        <v>269</v>
      </c>
      <c r="G59" s="103">
        <v>-0.388636363636364</v>
      </c>
      <c r="H59" s="102">
        <v>0</v>
      </c>
      <c r="I59" s="102">
        <v>0</v>
      </c>
      <c r="J59" s="102">
        <v>0</v>
      </c>
      <c r="K59" s="127">
        <v>0</v>
      </c>
      <c r="L59" s="105">
        <v>0</v>
      </c>
      <c r="M59" s="103">
        <v>0</v>
      </c>
      <c r="N59" s="105">
        <v>269</v>
      </c>
      <c r="O59" s="103">
        <v>-0.388636363636364</v>
      </c>
      <c r="P59" s="105">
        <v>0</v>
      </c>
      <c r="Q59" s="105">
        <v>269</v>
      </c>
      <c r="R59" s="103">
        <v>-0.388636363636364</v>
      </c>
      <c r="S59" s="109">
        <v>0</v>
      </c>
      <c r="T59" s="101" t="s">
        <v>75</v>
      </c>
      <c r="U59" s="101" t="s">
        <v>75</v>
      </c>
      <c r="V59" s="105">
        <v>440</v>
      </c>
      <c r="W59" s="105">
        <v>440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440</v>
      </c>
      <c r="AE59" s="105">
        <v>440</v>
      </c>
      <c r="AF59" s="101" t="s">
        <v>231</v>
      </c>
      <c r="AG59" s="101" t="s">
        <v>228</v>
      </c>
      <c r="AH59" s="105">
        <v>4032</v>
      </c>
      <c r="AI59" s="105">
        <v>8</v>
      </c>
    </row>
    <row r="60" spans="1:35" x14ac:dyDescent="0.2">
      <c r="A60" s="108"/>
      <c r="B60" s="101" t="s">
        <v>232</v>
      </c>
      <c r="C60" s="101" t="s">
        <v>233</v>
      </c>
      <c r="D60" s="102">
        <v>30473</v>
      </c>
      <c r="E60" s="102">
        <v>12</v>
      </c>
      <c r="F60" s="102">
        <v>30485</v>
      </c>
      <c r="G60" s="103">
        <v>-0.29564936115154505</v>
      </c>
      <c r="H60" s="102">
        <v>77508</v>
      </c>
      <c r="I60" s="102">
        <v>4</v>
      </c>
      <c r="J60" s="102">
        <v>77512</v>
      </c>
      <c r="K60" s="127">
        <v>-5.2629005842235205E-2</v>
      </c>
      <c r="L60" s="105">
        <v>0</v>
      </c>
      <c r="M60" s="103">
        <v>0</v>
      </c>
      <c r="N60" s="105">
        <v>107997</v>
      </c>
      <c r="O60" s="103">
        <v>-0.13670772747983601</v>
      </c>
      <c r="P60" s="105">
        <v>365</v>
      </c>
      <c r="Q60" s="105">
        <v>108362</v>
      </c>
      <c r="R60" s="103">
        <v>-0.13841138586308302</v>
      </c>
      <c r="S60" s="109">
        <v>0</v>
      </c>
      <c r="T60" s="101" t="s">
        <v>75</v>
      </c>
      <c r="U60" s="101" t="s">
        <v>75</v>
      </c>
      <c r="V60" s="105">
        <v>42997</v>
      </c>
      <c r="W60" s="105">
        <v>43281</v>
      </c>
      <c r="X60" s="105">
        <v>284</v>
      </c>
      <c r="Y60" s="105">
        <v>81798</v>
      </c>
      <c r="Z60" s="105">
        <v>81818</v>
      </c>
      <c r="AA60" s="105">
        <v>20</v>
      </c>
      <c r="AB60" s="105">
        <v>0</v>
      </c>
      <c r="AC60" s="105">
        <v>671</v>
      </c>
      <c r="AD60" s="105">
        <v>125099</v>
      </c>
      <c r="AE60" s="105">
        <v>125770</v>
      </c>
      <c r="AF60" s="101" t="s">
        <v>234</v>
      </c>
      <c r="AG60" s="101" t="s">
        <v>228</v>
      </c>
      <c r="AH60" s="105">
        <v>4032</v>
      </c>
      <c r="AI60" s="105">
        <v>8</v>
      </c>
    </row>
    <row r="61" spans="1:35" x14ac:dyDescent="0.2">
      <c r="A61" s="108"/>
      <c r="B61" s="101" t="s">
        <v>235</v>
      </c>
      <c r="C61" s="101" t="s">
        <v>236</v>
      </c>
      <c r="D61" s="102">
        <v>0</v>
      </c>
      <c r="E61" s="102">
        <v>0</v>
      </c>
      <c r="F61" s="102">
        <v>0</v>
      </c>
      <c r="G61" s="103">
        <v>-1</v>
      </c>
      <c r="H61" s="102">
        <v>0</v>
      </c>
      <c r="I61" s="102">
        <v>0</v>
      </c>
      <c r="J61" s="102">
        <v>0</v>
      </c>
      <c r="K61" s="127">
        <v>0</v>
      </c>
      <c r="L61" s="105">
        <v>0</v>
      </c>
      <c r="M61" s="103">
        <v>0</v>
      </c>
      <c r="N61" s="105">
        <v>0</v>
      </c>
      <c r="O61" s="103">
        <v>-1</v>
      </c>
      <c r="P61" s="105">
        <v>0</v>
      </c>
      <c r="Q61" s="105">
        <v>0</v>
      </c>
      <c r="R61" s="103">
        <v>-1</v>
      </c>
      <c r="S61" s="109">
        <v>0</v>
      </c>
      <c r="T61" s="101" t="s">
        <v>75</v>
      </c>
      <c r="U61" s="101" t="s">
        <v>75</v>
      </c>
      <c r="V61" s="105">
        <v>2298</v>
      </c>
      <c r="W61" s="105">
        <v>2298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2298</v>
      </c>
      <c r="AE61" s="105">
        <v>2298</v>
      </c>
      <c r="AF61" s="101" t="s">
        <v>237</v>
      </c>
      <c r="AG61" s="101" t="s">
        <v>228</v>
      </c>
      <c r="AH61" s="105">
        <v>4032</v>
      </c>
      <c r="AI61" s="105">
        <v>8</v>
      </c>
    </row>
    <row r="62" spans="1:35" x14ac:dyDescent="0.2">
      <c r="A62" s="108"/>
      <c r="B62" s="101" t="s">
        <v>238</v>
      </c>
      <c r="C62" s="101" t="s">
        <v>239</v>
      </c>
      <c r="D62" s="102">
        <v>3412</v>
      </c>
      <c r="E62" s="102">
        <v>0</v>
      </c>
      <c r="F62" s="102">
        <v>3412</v>
      </c>
      <c r="G62" s="103">
        <v>-0.15166583789159602</v>
      </c>
      <c r="H62" s="102">
        <v>0</v>
      </c>
      <c r="I62" s="102">
        <v>0</v>
      </c>
      <c r="J62" s="102">
        <v>0</v>
      </c>
      <c r="K62" s="127">
        <v>0</v>
      </c>
      <c r="L62" s="105">
        <v>0</v>
      </c>
      <c r="M62" s="103">
        <v>0</v>
      </c>
      <c r="N62" s="105">
        <v>3412</v>
      </c>
      <c r="O62" s="103">
        <v>-0.15166583789159602</v>
      </c>
      <c r="P62" s="105">
        <v>0</v>
      </c>
      <c r="Q62" s="105">
        <v>3412</v>
      </c>
      <c r="R62" s="103">
        <v>-0.15166583789159602</v>
      </c>
      <c r="S62" s="109">
        <v>0</v>
      </c>
      <c r="T62" s="101" t="s">
        <v>75</v>
      </c>
      <c r="U62" s="101" t="s">
        <v>75</v>
      </c>
      <c r="V62" s="105">
        <v>4022</v>
      </c>
      <c r="W62" s="105">
        <v>4022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4022</v>
      </c>
      <c r="AE62" s="105">
        <v>4022</v>
      </c>
      <c r="AF62" s="101" t="s">
        <v>240</v>
      </c>
      <c r="AG62" s="101" t="s">
        <v>228</v>
      </c>
      <c r="AH62" s="105">
        <v>4032</v>
      </c>
      <c r="AI62" s="105">
        <v>8</v>
      </c>
    </row>
    <row r="63" spans="1:35" x14ac:dyDescent="0.2">
      <c r="A63" s="110"/>
      <c r="B63" s="101" t="s">
        <v>241</v>
      </c>
      <c r="C63" s="101" t="s">
        <v>242</v>
      </c>
      <c r="D63" s="102">
        <v>482</v>
      </c>
      <c r="E63" s="102">
        <v>0</v>
      </c>
      <c r="F63" s="102">
        <v>482</v>
      </c>
      <c r="G63" s="103">
        <v>1.90274841437632E-2</v>
      </c>
      <c r="H63" s="102">
        <v>0</v>
      </c>
      <c r="I63" s="102">
        <v>0</v>
      </c>
      <c r="J63" s="102">
        <v>0</v>
      </c>
      <c r="K63" s="127">
        <v>0</v>
      </c>
      <c r="L63" s="105">
        <v>0</v>
      </c>
      <c r="M63" s="103">
        <v>0</v>
      </c>
      <c r="N63" s="105">
        <v>482</v>
      </c>
      <c r="O63" s="103">
        <v>1.90274841437632E-2</v>
      </c>
      <c r="P63" s="105">
        <v>0</v>
      </c>
      <c r="Q63" s="105">
        <v>482</v>
      </c>
      <c r="R63" s="103">
        <v>1.90274841437632E-2</v>
      </c>
      <c r="S63" s="109">
        <v>0</v>
      </c>
      <c r="T63" s="101" t="s">
        <v>75</v>
      </c>
      <c r="U63" s="101" t="s">
        <v>75</v>
      </c>
      <c r="V63" s="105">
        <v>473</v>
      </c>
      <c r="W63" s="105">
        <v>473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473</v>
      </c>
      <c r="AE63" s="105">
        <v>473</v>
      </c>
      <c r="AF63" s="101" t="s">
        <v>243</v>
      </c>
      <c r="AG63" s="101" t="s">
        <v>228</v>
      </c>
      <c r="AH63" s="105">
        <v>4032</v>
      </c>
      <c r="AI63" s="105">
        <v>8</v>
      </c>
    </row>
    <row r="64" spans="1:35" x14ac:dyDescent="0.2">
      <c r="A64" s="111" t="s">
        <v>88</v>
      </c>
      <c r="B64" s="111">
        <v>0</v>
      </c>
      <c r="C64" s="111">
        <v>0</v>
      </c>
      <c r="D64" s="112">
        <v>34654</v>
      </c>
      <c r="E64" s="112">
        <v>12</v>
      </c>
      <c r="F64" s="112">
        <v>34666</v>
      </c>
      <c r="G64" s="113">
        <v>-0.31587464477423394</v>
      </c>
      <c r="H64" s="112">
        <v>196927</v>
      </c>
      <c r="I64" s="112">
        <v>4</v>
      </c>
      <c r="J64" s="112">
        <v>196931</v>
      </c>
      <c r="K64" s="128">
        <v>-0.111995418635691</v>
      </c>
      <c r="L64" s="129">
        <v>0</v>
      </c>
      <c r="M64" s="113">
        <v>0</v>
      </c>
      <c r="N64" s="129">
        <v>231597</v>
      </c>
      <c r="O64" s="113">
        <v>-0.14991557774188799</v>
      </c>
      <c r="P64" s="129">
        <v>365</v>
      </c>
      <c r="Q64" s="129">
        <v>231962</v>
      </c>
      <c r="R64" s="113">
        <v>-0.150667677244783</v>
      </c>
      <c r="S64" s="114">
        <v>0</v>
      </c>
      <c r="T64" s="115">
        <v>0</v>
      </c>
      <c r="U64" s="115">
        <v>0</v>
      </c>
      <c r="V64" s="116">
        <v>50388</v>
      </c>
      <c r="W64" s="116">
        <v>50672</v>
      </c>
      <c r="X64" s="116">
        <v>284</v>
      </c>
      <c r="Y64" s="116">
        <v>221748</v>
      </c>
      <c r="Z64" s="116">
        <v>221768</v>
      </c>
      <c r="AA64" s="116">
        <v>20</v>
      </c>
      <c r="AB64" s="116">
        <v>0</v>
      </c>
      <c r="AC64" s="116">
        <v>671</v>
      </c>
      <c r="AD64" s="116">
        <v>272440</v>
      </c>
      <c r="AE64" s="116">
        <v>273111</v>
      </c>
      <c r="AF64" s="115">
        <v>0</v>
      </c>
      <c r="AG64" s="115">
        <v>0</v>
      </c>
      <c r="AH64" s="116">
        <v>24192</v>
      </c>
      <c r="AI64" s="116">
        <v>48</v>
      </c>
    </row>
    <row r="65" spans="1:35" x14ac:dyDescent="0.2">
      <c r="A65" s="111" t="s">
        <v>244</v>
      </c>
      <c r="B65" s="111">
        <v>0</v>
      </c>
      <c r="C65" s="111">
        <v>0</v>
      </c>
      <c r="D65" s="112">
        <v>2089463</v>
      </c>
      <c r="E65" s="112">
        <v>432038</v>
      </c>
      <c r="F65" s="112">
        <v>2521501</v>
      </c>
      <c r="G65" s="113">
        <v>1.34108586639058E-2</v>
      </c>
      <c r="H65" s="112">
        <v>1431008</v>
      </c>
      <c r="I65" s="112">
        <v>256638</v>
      </c>
      <c r="J65" s="112">
        <v>1687646</v>
      </c>
      <c r="K65" s="128">
        <v>-3.37425139415315E-2</v>
      </c>
      <c r="L65" s="129">
        <v>40353</v>
      </c>
      <c r="M65" s="113">
        <v>-0.215883255931446</v>
      </c>
      <c r="N65" s="129">
        <v>4249500</v>
      </c>
      <c r="O65" s="113">
        <v>-8.5568114795099414E-3</v>
      </c>
      <c r="P65" s="129">
        <v>59184</v>
      </c>
      <c r="Q65" s="129">
        <v>4308684</v>
      </c>
      <c r="R65" s="113">
        <v>-7.5771936536482903E-3</v>
      </c>
      <c r="S65" s="125">
        <v>0</v>
      </c>
      <c r="T65" s="115">
        <v>0</v>
      </c>
      <c r="U65" s="115">
        <v>0</v>
      </c>
      <c r="V65" s="116">
        <v>2079971</v>
      </c>
      <c r="W65" s="116">
        <v>2488133</v>
      </c>
      <c r="X65" s="116">
        <v>408162</v>
      </c>
      <c r="Y65" s="116">
        <v>1520884</v>
      </c>
      <c r="Z65" s="116">
        <v>1746580</v>
      </c>
      <c r="AA65" s="116">
        <v>225696</v>
      </c>
      <c r="AB65" s="116">
        <v>51463</v>
      </c>
      <c r="AC65" s="116">
        <v>55405</v>
      </c>
      <c r="AD65" s="116">
        <v>4286176</v>
      </c>
      <c r="AE65" s="116">
        <v>4341581</v>
      </c>
      <c r="AF65" s="115">
        <v>0</v>
      </c>
      <c r="AG65" s="115">
        <v>0</v>
      </c>
      <c r="AH65" s="116">
        <v>209664</v>
      </c>
      <c r="AI65" s="116">
        <v>416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81" zoomScaleSheetLayoutView="38912" workbookViewId="0">
      <selection activeCell="A2" sqref="A2"/>
    </sheetView>
  </sheetViews>
  <sheetFormatPr defaultRowHeight="11.25" x14ac:dyDescent="0.2"/>
  <cols>
    <col min="1" max="1" width="26.5703125" style="98" customWidth="1"/>
    <col min="2" max="2" width="4.7109375" style="98" bestFit="1" customWidth="1"/>
    <col min="3" max="3" width="23.7109375" style="98" bestFit="1" customWidth="1"/>
    <col min="4" max="18" width="12.7109375" style="98" customWidth="1"/>
    <col min="19" max="19" width="8.28515625" style="98" hidden="1" customWidth="1"/>
    <col min="20" max="20" width="8.85546875" style="98" hidden="1" customWidth="1"/>
    <col min="21" max="21" width="6.7109375" style="98" hidden="1" customWidth="1"/>
    <col min="22" max="26" width="9" style="98" hidden="1" customWidth="1"/>
    <col min="27" max="27" width="8.85546875" style="98" hidden="1" customWidth="1"/>
    <col min="28" max="28" width="0" style="98" hidden="1" customWidth="1"/>
    <col min="29" max="29" width="8" style="98" hidden="1" customWidth="1"/>
    <col min="30" max="31" width="10.140625" style="98" hidden="1" customWidth="1"/>
    <col min="32" max="32" width="32.42578125" style="98" hidden="1" customWidth="1"/>
    <col min="33" max="33" width="23.28515625" style="98" hidden="1" customWidth="1"/>
    <col min="34" max="34" width="5.5703125" style="98" hidden="1" customWidth="1"/>
    <col min="35" max="35" width="0" style="98" hidden="1" customWidth="1"/>
    <col min="36" max="16384" width="9.140625" style="98"/>
  </cols>
  <sheetData>
    <row r="1" spans="1:35" ht="15.75" x14ac:dyDescent="0.25">
      <c r="A1" s="97" t="s">
        <v>270</v>
      </c>
    </row>
    <row r="4" spans="1:35" ht="45" x14ac:dyDescent="0.2">
      <c r="A4" s="99" t="s">
        <v>45</v>
      </c>
      <c r="B4" s="99" t="s">
        <v>46</v>
      </c>
      <c r="C4" s="99" t="s">
        <v>47</v>
      </c>
      <c r="D4" s="99" t="s">
        <v>247</v>
      </c>
      <c r="E4" s="99" t="s">
        <v>248</v>
      </c>
      <c r="F4" s="99" t="s">
        <v>249</v>
      </c>
      <c r="G4" s="99" t="s">
        <v>250</v>
      </c>
      <c r="H4" s="99" t="s">
        <v>251</v>
      </c>
      <c r="I4" s="99" t="s">
        <v>252</v>
      </c>
      <c r="J4" s="99" t="s">
        <v>253</v>
      </c>
      <c r="K4" s="99" t="s">
        <v>254</v>
      </c>
      <c r="L4" s="99" t="s">
        <v>255</v>
      </c>
      <c r="M4" s="99" t="s">
        <v>256</v>
      </c>
      <c r="N4" s="99" t="s">
        <v>257</v>
      </c>
      <c r="O4" s="99" t="s">
        <v>258</v>
      </c>
      <c r="P4" s="99" t="s">
        <v>259</v>
      </c>
      <c r="Q4" s="99" t="s">
        <v>57</v>
      </c>
      <c r="R4" s="99" t="s">
        <v>58</v>
      </c>
      <c r="S4" s="126" t="s">
        <v>59</v>
      </c>
      <c r="T4" s="126" t="s">
        <v>60</v>
      </c>
      <c r="U4" s="126" t="s">
        <v>61</v>
      </c>
      <c r="V4" s="126" t="s">
        <v>260</v>
      </c>
      <c r="W4" s="126" t="s">
        <v>261</v>
      </c>
      <c r="X4" s="126" t="s">
        <v>262</v>
      </c>
      <c r="Y4" s="126" t="s">
        <v>263</v>
      </c>
      <c r="Z4" s="126" t="s">
        <v>264</v>
      </c>
      <c r="AA4" s="126" t="s">
        <v>265</v>
      </c>
      <c r="AB4" s="126" t="s">
        <v>64</v>
      </c>
      <c r="AC4" s="126" t="s">
        <v>266</v>
      </c>
      <c r="AD4" s="126" t="s">
        <v>267</v>
      </c>
      <c r="AE4" s="126" t="s">
        <v>67</v>
      </c>
      <c r="AF4" s="126" t="s">
        <v>68</v>
      </c>
      <c r="AG4" s="126" t="s">
        <v>69</v>
      </c>
      <c r="AH4" s="126" t="s">
        <v>269</v>
      </c>
      <c r="AI4" s="126" t="s">
        <v>268</v>
      </c>
    </row>
    <row r="5" spans="1:35" x14ac:dyDescent="0.2">
      <c r="A5" s="101" t="s">
        <v>70</v>
      </c>
      <c r="B5" s="101" t="s">
        <v>71</v>
      </c>
      <c r="C5" s="101" t="s">
        <v>72</v>
      </c>
      <c r="D5" s="102">
        <v>2485352</v>
      </c>
      <c r="E5" s="102">
        <v>1030634</v>
      </c>
      <c r="F5" s="102">
        <v>3515986</v>
      </c>
      <c r="G5" s="103">
        <v>4.1976776509316499E-2</v>
      </c>
      <c r="H5" s="102">
        <v>3193016</v>
      </c>
      <c r="I5" s="102">
        <v>830420</v>
      </c>
      <c r="J5" s="102">
        <v>4023436</v>
      </c>
      <c r="K5" s="103">
        <v>5.1024958288783499E-2</v>
      </c>
      <c r="L5" s="102">
        <v>0</v>
      </c>
      <c r="M5" s="130">
        <v>0</v>
      </c>
      <c r="N5" s="102">
        <v>7539422</v>
      </c>
      <c r="O5" s="103">
        <v>4.6785891854284598E-2</v>
      </c>
      <c r="P5" s="102">
        <v>10293</v>
      </c>
      <c r="Q5" s="102">
        <v>7549715</v>
      </c>
      <c r="R5" s="103">
        <v>4.67513434971411E-2</v>
      </c>
      <c r="S5" s="104">
        <v>1</v>
      </c>
      <c r="T5" s="101" t="s">
        <v>74</v>
      </c>
      <c r="U5" s="101" t="s">
        <v>75</v>
      </c>
      <c r="V5" s="105">
        <v>2452628</v>
      </c>
      <c r="W5" s="105">
        <v>3374342</v>
      </c>
      <c r="X5" s="105">
        <v>921714</v>
      </c>
      <c r="Y5" s="105">
        <v>3106183</v>
      </c>
      <c r="Z5" s="105">
        <v>3828107</v>
      </c>
      <c r="AA5" s="105">
        <v>721924</v>
      </c>
      <c r="AB5" s="105">
        <v>0</v>
      </c>
      <c r="AC5" s="105">
        <v>10071</v>
      </c>
      <c r="AD5" s="105">
        <v>7202449</v>
      </c>
      <c r="AE5" s="105">
        <v>7212520</v>
      </c>
      <c r="AF5" s="101" t="s">
        <v>76</v>
      </c>
      <c r="AG5" s="101" t="s">
        <v>76</v>
      </c>
      <c r="AH5" s="105">
        <v>20</v>
      </c>
      <c r="AI5" s="105">
        <v>16128</v>
      </c>
    </row>
    <row r="6" spans="1:35" x14ac:dyDescent="0.2">
      <c r="A6" s="106" t="s">
        <v>77</v>
      </c>
      <c r="B6" s="101" t="s">
        <v>78</v>
      </c>
      <c r="C6" s="101" t="s">
        <v>79</v>
      </c>
      <c r="D6" s="102">
        <v>1008747</v>
      </c>
      <c r="E6" s="102">
        <v>90956</v>
      </c>
      <c r="F6" s="102">
        <v>1099703</v>
      </c>
      <c r="G6" s="103">
        <v>-4.4131337056433205E-2</v>
      </c>
      <c r="H6" s="102">
        <v>565903</v>
      </c>
      <c r="I6" s="102">
        <v>21420</v>
      </c>
      <c r="J6" s="102">
        <v>587323</v>
      </c>
      <c r="K6" s="103">
        <v>7.6842827073845099E-2</v>
      </c>
      <c r="L6" s="102">
        <v>57690</v>
      </c>
      <c r="M6" s="130">
        <v>-0.21422539431747001</v>
      </c>
      <c r="N6" s="102">
        <v>1744716</v>
      </c>
      <c r="O6" s="103">
        <v>-1.38975473420354E-2</v>
      </c>
      <c r="P6" s="102">
        <v>20188</v>
      </c>
      <c r="Q6" s="102">
        <v>1764904</v>
      </c>
      <c r="R6" s="103">
        <v>-1.49374855930259E-2</v>
      </c>
      <c r="S6" s="107">
        <v>2</v>
      </c>
      <c r="T6" s="101" t="s">
        <v>74</v>
      </c>
      <c r="U6" s="101" t="s">
        <v>74</v>
      </c>
      <c r="V6" s="105">
        <v>1054163</v>
      </c>
      <c r="W6" s="105">
        <v>1150475</v>
      </c>
      <c r="X6" s="105">
        <v>96312</v>
      </c>
      <c r="Y6" s="105">
        <v>528282</v>
      </c>
      <c r="Z6" s="105">
        <v>545412</v>
      </c>
      <c r="AA6" s="105">
        <v>17130</v>
      </c>
      <c r="AB6" s="105">
        <v>73418</v>
      </c>
      <c r="AC6" s="105">
        <v>22362</v>
      </c>
      <c r="AD6" s="105">
        <v>1769305</v>
      </c>
      <c r="AE6" s="105">
        <v>1791667</v>
      </c>
      <c r="AF6" s="101" t="s">
        <v>80</v>
      </c>
      <c r="AG6" s="101" t="s">
        <v>81</v>
      </c>
      <c r="AH6" s="105">
        <v>20</v>
      </c>
      <c r="AI6" s="105">
        <v>16128</v>
      </c>
    </row>
    <row r="7" spans="1:35" x14ac:dyDescent="0.2">
      <c r="A7" s="108"/>
      <c r="B7" s="101" t="s">
        <v>82</v>
      </c>
      <c r="C7" s="101" t="s">
        <v>83</v>
      </c>
      <c r="D7" s="102">
        <v>745408</v>
      </c>
      <c r="E7" s="102">
        <v>20876</v>
      </c>
      <c r="F7" s="102">
        <v>766284</v>
      </c>
      <c r="G7" s="103">
        <v>-1.3405502281458901E-2</v>
      </c>
      <c r="H7" s="102">
        <v>419830</v>
      </c>
      <c r="I7" s="102">
        <v>21034</v>
      </c>
      <c r="J7" s="102">
        <v>440864</v>
      </c>
      <c r="K7" s="103">
        <v>-0.14799833798761203</v>
      </c>
      <c r="L7" s="102">
        <v>66208</v>
      </c>
      <c r="M7" s="130">
        <v>-0.16511563390582801</v>
      </c>
      <c r="N7" s="102">
        <v>1273356</v>
      </c>
      <c r="O7" s="103">
        <v>-7.2873064262586801E-2</v>
      </c>
      <c r="P7" s="102">
        <v>2343</v>
      </c>
      <c r="Q7" s="102">
        <v>1275699</v>
      </c>
      <c r="R7" s="103">
        <v>-7.2697060206773412E-2</v>
      </c>
      <c r="S7" s="109">
        <v>0</v>
      </c>
      <c r="T7" s="101" t="s">
        <v>74</v>
      </c>
      <c r="U7" s="101" t="s">
        <v>74</v>
      </c>
      <c r="V7" s="105">
        <v>754750</v>
      </c>
      <c r="W7" s="105">
        <v>776696</v>
      </c>
      <c r="X7" s="105">
        <v>21946</v>
      </c>
      <c r="Y7" s="105">
        <v>497889</v>
      </c>
      <c r="Z7" s="105">
        <v>517445</v>
      </c>
      <c r="AA7" s="105">
        <v>19556</v>
      </c>
      <c r="AB7" s="105">
        <v>79302</v>
      </c>
      <c r="AC7" s="105">
        <v>2266</v>
      </c>
      <c r="AD7" s="105">
        <v>1373443</v>
      </c>
      <c r="AE7" s="105">
        <v>1375709</v>
      </c>
      <c r="AF7" s="101" t="s">
        <v>84</v>
      </c>
      <c r="AG7" s="101" t="s">
        <v>81</v>
      </c>
      <c r="AH7" s="105">
        <v>20</v>
      </c>
      <c r="AI7" s="105">
        <v>16128</v>
      </c>
    </row>
    <row r="8" spans="1:35" x14ac:dyDescent="0.2">
      <c r="A8" s="110"/>
      <c r="B8" s="101" t="s">
        <v>85</v>
      </c>
      <c r="C8" s="101" t="s">
        <v>86</v>
      </c>
      <c r="D8" s="102">
        <v>962744</v>
      </c>
      <c r="E8" s="102">
        <v>153244</v>
      </c>
      <c r="F8" s="102">
        <v>1115988</v>
      </c>
      <c r="G8" s="103">
        <v>2.6786913662485302E-2</v>
      </c>
      <c r="H8" s="102">
        <v>235256</v>
      </c>
      <c r="I8" s="102">
        <v>6690</v>
      </c>
      <c r="J8" s="102">
        <v>241946</v>
      </c>
      <c r="K8" s="103">
        <v>4.3162955138293095E-2</v>
      </c>
      <c r="L8" s="102">
        <v>0</v>
      </c>
      <c r="M8" s="130">
        <v>0</v>
      </c>
      <c r="N8" s="102">
        <v>1357934</v>
      </c>
      <c r="O8" s="103">
        <v>2.9666919167218302E-2</v>
      </c>
      <c r="P8" s="102">
        <v>703</v>
      </c>
      <c r="Q8" s="102">
        <v>1358637</v>
      </c>
      <c r="R8" s="103">
        <v>2.9364033093917601E-2</v>
      </c>
      <c r="S8" s="109">
        <v>0</v>
      </c>
      <c r="T8" s="101" t="s">
        <v>74</v>
      </c>
      <c r="U8" s="101" t="s">
        <v>74</v>
      </c>
      <c r="V8" s="105">
        <v>942944</v>
      </c>
      <c r="W8" s="105">
        <v>1086874</v>
      </c>
      <c r="X8" s="105">
        <v>143930</v>
      </c>
      <c r="Y8" s="105">
        <v>225665</v>
      </c>
      <c r="Z8" s="105">
        <v>231935</v>
      </c>
      <c r="AA8" s="105">
        <v>6270</v>
      </c>
      <c r="AB8" s="105">
        <v>0</v>
      </c>
      <c r="AC8" s="105">
        <v>1071</v>
      </c>
      <c r="AD8" s="105">
        <v>1318809</v>
      </c>
      <c r="AE8" s="105">
        <v>1319880</v>
      </c>
      <c r="AF8" s="101" t="s">
        <v>87</v>
      </c>
      <c r="AG8" s="101" t="s">
        <v>81</v>
      </c>
      <c r="AH8" s="105">
        <v>20</v>
      </c>
      <c r="AI8" s="105">
        <v>16128</v>
      </c>
    </row>
    <row r="9" spans="1:35" x14ac:dyDescent="0.2">
      <c r="A9" s="111" t="s">
        <v>88</v>
      </c>
      <c r="B9" s="111">
        <v>0</v>
      </c>
      <c r="C9" s="111">
        <v>0</v>
      </c>
      <c r="D9" s="112">
        <v>2716899</v>
      </c>
      <c r="E9" s="112">
        <v>265076</v>
      </c>
      <c r="F9" s="112">
        <v>2981975</v>
      </c>
      <c r="G9" s="113">
        <v>-1.06401861949639E-2</v>
      </c>
      <c r="H9" s="112">
        <v>1220989</v>
      </c>
      <c r="I9" s="112">
        <v>49144</v>
      </c>
      <c r="J9" s="112">
        <v>1270133</v>
      </c>
      <c r="K9" s="113">
        <v>-1.90447577680431E-2</v>
      </c>
      <c r="L9" s="112">
        <v>123898</v>
      </c>
      <c r="M9" s="131">
        <v>-0.18872446306967003</v>
      </c>
      <c r="N9" s="112">
        <v>4376006</v>
      </c>
      <c r="O9" s="113">
        <v>-1.9175144461899701E-2</v>
      </c>
      <c r="P9" s="112">
        <v>23234</v>
      </c>
      <c r="Q9" s="112">
        <v>4399240</v>
      </c>
      <c r="R9" s="113">
        <v>-1.9614659827743301E-2</v>
      </c>
      <c r="S9" s="114">
        <v>0</v>
      </c>
      <c r="T9" s="115">
        <v>0</v>
      </c>
      <c r="U9" s="115">
        <v>0</v>
      </c>
      <c r="V9" s="116">
        <v>2751857</v>
      </c>
      <c r="W9" s="116">
        <v>3014045</v>
      </c>
      <c r="X9" s="116">
        <v>262188</v>
      </c>
      <c r="Y9" s="116">
        <v>1251836</v>
      </c>
      <c r="Z9" s="116">
        <v>1294792</v>
      </c>
      <c r="AA9" s="116">
        <v>42956</v>
      </c>
      <c r="AB9" s="116">
        <v>152720</v>
      </c>
      <c r="AC9" s="116">
        <v>25699</v>
      </c>
      <c r="AD9" s="116">
        <v>4461557</v>
      </c>
      <c r="AE9" s="116">
        <v>4487256</v>
      </c>
      <c r="AF9" s="115">
        <v>0</v>
      </c>
      <c r="AG9" s="115">
        <v>0</v>
      </c>
      <c r="AH9" s="116">
        <v>60</v>
      </c>
      <c r="AI9" s="116">
        <v>48384</v>
      </c>
    </row>
    <row r="10" spans="1:35" x14ac:dyDescent="0.2">
      <c r="A10" s="106" t="s">
        <v>89</v>
      </c>
      <c r="B10" s="101" t="s">
        <v>90</v>
      </c>
      <c r="C10" s="101" t="s">
        <v>91</v>
      </c>
      <c r="D10" s="102">
        <v>344763</v>
      </c>
      <c r="E10" s="102">
        <v>142500</v>
      </c>
      <c r="F10" s="102">
        <v>487263</v>
      </c>
      <c r="G10" s="103">
        <v>3.8105829642270495E-2</v>
      </c>
      <c r="H10" s="102">
        <v>12439</v>
      </c>
      <c r="I10" s="102">
        <v>20</v>
      </c>
      <c r="J10" s="102">
        <v>12459</v>
      </c>
      <c r="K10" s="103">
        <v>3.6177644710578806E-2</v>
      </c>
      <c r="L10" s="102">
        <v>0</v>
      </c>
      <c r="M10" s="130">
        <v>0</v>
      </c>
      <c r="N10" s="102">
        <v>499722</v>
      </c>
      <c r="O10" s="103">
        <v>3.8057669178086499E-2</v>
      </c>
      <c r="P10" s="102">
        <v>43378</v>
      </c>
      <c r="Q10" s="102">
        <v>543100</v>
      </c>
      <c r="R10" s="103">
        <v>4.1900475579318502E-2</v>
      </c>
      <c r="S10" s="107">
        <v>3</v>
      </c>
      <c r="T10" s="101" t="s">
        <v>74</v>
      </c>
      <c r="U10" s="101" t="s">
        <v>74</v>
      </c>
      <c r="V10" s="105">
        <v>333861</v>
      </c>
      <c r="W10" s="105">
        <v>469377</v>
      </c>
      <c r="X10" s="105">
        <v>135516</v>
      </c>
      <c r="Y10" s="105">
        <v>12024</v>
      </c>
      <c r="Z10" s="105">
        <v>12024</v>
      </c>
      <c r="AA10" s="105">
        <v>0</v>
      </c>
      <c r="AB10" s="105">
        <v>0</v>
      </c>
      <c r="AC10" s="105">
        <v>39858</v>
      </c>
      <c r="AD10" s="105">
        <v>481401</v>
      </c>
      <c r="AE10" s="105">
        <v>521259</v>
      </c>
      <c r="AF10" s="101" t="s">
        <v>92</v>
      </c>
      <c r="AG10" s="101" t="s">
        <v>93</v>
      </c>
      <c r="AH10" s="105">
        <v>20</v>
      </c>
      <c r="AI10" s="105">
        <v>16128</v>
      </c>
    </row>
    <row r="11" spans="1:35" x14ac:dyDescent="0.2">
      <c r="A11" s="108"/>
      <c r="B11" s="101" t="s">
        <v>94</v>
      </c>
      <c r="C11" s="101" t="s">
        <v>95</v>
      </c>
      <c r="D11" s="102">
        <v>225635</v>
      </c>
      <c r="E11" s="102">
        <v>1132</v>
      </c>
      <c r="F11" s="102">
        <v>226767</v>
      </c>
      <c r="G11" s="103">
        <v>-8.1138298151534009E-3</v>
      </c>
      <c r="H11" s="102">
        <v>85765</v>
      </c>
      <c r="I11" s="102">
        <v>338</v>
      </c>
      <c r="J11" s="102">
        <v>86103</v>
      </c>
      <c r="K11" s="103">
        <v>-8.8693204068456793E-2</v>
      </c>
      <c r="L11" s="102">
        <v>0</v>
      </c>
      <c r="M11" s="130">
        <v>-1</v>
      </c>
      <c r="N11" s="102">
        <v>312870</v>
      </c>
      <c r="O11" s="103">
        <v>-3.1769904931669604E-2</v>
      </c>
      <c r="P11" s="102">
        <v>1237</v>
      </c>
      <c r="Q11" s="102">
        <v>314107</v>
      </c>
      <c r="R11" s="103">
        <v>-2.84138536869032E-2</v>
      </c>
      <c r="S11" s="109">
        <v>0</v>
      </c>
      <c r="T11" s="101" t="s">
        <v>74</v>
      </c>
      <c r="U11" s="101" t="s">
        <v>74</v>
      </c>
      <c r="V11" s="105">
        <v>227380</v>
      </c>
      <c r="W11" s="105">
        <v>228622</v>
      </c>
      <c r="X11" s="105">
        <v>1242</v>
      </c>
      <c r="Y11" s="105">
        <v>94231</v>
      </c>
      <c r="Z11" s="105">
        <v>94483</v>
      </c>
      <c r="AA11" s="105">
        <v>252</v>
      </c>
      <c r="AB11" s="105">
        <v>31</v>
      </c>
      <c r="AC11" s="105">
        <v>157</v>
      </c>
      <c r="AD11" s="105">
        <v>323136</v>
      </c>
      <c r="AE11" s="105">
        <v>323293</v>
      </c>
      <c r="AF11" s="101" t="s">
        <v>96</v>
      </c>
      <c r="AG11" s="101" t="s">
        <v>93</v>
      </c>
      <c r="AH11" s="105">
        <v>20</v>
      </c>
      <c r="AI11" s="105">
        <v>16128</v>
      </c>
    </row>
    <row r="12" spans="1:35" x14ac:dyDescent="0.2">
      <c r="A12" s="108"/>
      <c r="B12" s="101" t="s">
        <v>97</v>
      </c>
      <c r="C12" s="101" t="s">
        <v>98</v>
      </c>
      <c r="D12" s="102">
        <v>489975</v>
      </c>
      <c r="E12" s="102">
        <v>128802</v>
      </c>
      <c r="F12" s="102">
        <v>618777</v>
      </c>
      <c r="G12" s="103">
        <v>7.9686551225946894E-2</v>
      </c>
      <c r="H12" s="102">
        <v>30117</v>
      </c>
      <c r="I12" s="102">
        <v>558</v>
      </c>
      <c r="J12" s="102">
        <v>30675</v>
      </c>
      <c r="K12" s="103">
        <v>-3.6649707932918794E-2</v>
      </c>
      <c r="L12" s="102">
        <v>0</v>
      </c>
      <c r="M12" s="130">
        <v>0</v>
      </c>
      <c r="N12" s="102">
        <v>649452</v>
      </c>
      <c r="O12" s="103">
        <v>7.3563104388792502E-2</v>
      </c>
      <c r="P12" s="102">
        <v>32626</v>
      </c>
      <c r="Q12" s="102">
        <v>682078</v>
      </c>
      <c r="R12" s="103">
        <v>6.4193817148099505E-2</v>
      </c>
      <c r="S12" s="109">
        <v>0</v>
      </c>
      <c r="T12" s="101" t="s">
        <v>74</v>
      </c>
      <c r="U12" s="101" t="s">
        <v>74</v>
      </c>
      <c r="V12" s="105">
        <v>456658</v>
      </c>
      <c r="W12" s="105">
        <v>573108</v>
      </c>
      <c r="X12" s="105">
        <v>116450</v>
      </c>
      <c r="Y12" s="105">
        <v>31516</v>
      </c>
      <c r="Z12" s="105">
        <v>31842</v>
      </c>
      <c r="AA12" s="105">
        <v>326</v>
      </c>
      <c r="AB12" s="105">
        <v>0</v>
      </c>
      <c r="AC12" s="105">
        <v>35984</v>
      </c>
      <c r="AD12" s="105">
        <v>604950</v>
      </c>
      <c r="AE12" s="105">
        <v>640934</v>
      </c>
      <c r="AF12" s="101" t="s">
        <v>99</v>
      </c>
      <c r="AG12" s="101" t="s">
        <v>93</v>
      </c>
      <c r="AH12" s="105">
        <v>20</v>
      </c>
      <c r="AI12" s="105">
        <v>16128</v>
      </c>
    </row>
    <row r="13" spans="1:35" x14ac:dyDescent="0.2">
      <c r="A13" s="110"/>
      <c r="B13" s="101" t="s">
        <v>100</v>
      </c>
      <c r="C13" s="101" t="s">
        <v>101</v>
      </c>
      <c r="D13" s="102">
        <v>245289</v>
      </c>
      <c r="E13" s="102">
        <v>1954</v>
      </c>
      <c r="F13" s="102">
        <v>247243</v>
      </c>
      <c r="G13" s="103">
        <v>3.30286038990883E-2</v>
      </c>
      <c r="H13" s="102">
        <v>69729</v>
      </c>
      <c r="I13" s="102">
        <v>8</v>
      </c>
      <c r="J13" s="102">
        <v>69737</v>
      </c>
      <c r="K13" s="103">
        <v>-0.23018247248562199</v>
      </c>
      <c r="L13" s="102">
        <v>0</v>
      </c>
      <c r="M13" s="130">
        <v>0</v>
      </c>
      <c r="N13" s="102">
        <v>316980</v>
      </c>
      <c r="O13" s="103">
        <v>-3.9242014142522402E-2</v>
      </c>
      <c r="P13" s="102">
        <v>1445</v>
      </c>
      <c r="Q13" s="102">
        <v>318425</v>
      </c>
      <c r="R13" s="103">
        <v>-4.1486181808330296E-2</v>
      </c>
      <c r="S13" s="109">
        <v>0</v>
      </c>
      <c r="T13" s="101" t="s">
        <v>74</v>
      </c>
      <c r="U13" s="101" t="s">
        <v>74</v>
      </c>
      <c r="V13" s="105">
        <v>238274</v>
      </c>
      <c r="W13" s="105">
        <v>239338</v>
      </c>
      <c r="X13" s="105">
        <v>1064</v>
      </c>
      <c r="Y13" s="105">
        <v>90545</v>
      </c>
      <c r="Z13" s="105">
        <v>90589</v>
      </c>
      <c r="AA13" s="105">
        <v>44</v>
      </c>
      <c r="AB13" s="105">
        <v>0</v>
      </c>
      <c r="AC13" s="105">
        <v>2280</v>
      </c>
      <c r="AD13" s="105">
        <v>329927</v>
      </c>
      <c r="AE13" s="105">
        <v>332207</v>
      </c>
      <c r="AF13" s="101" t="s">
        <v>102</v>
      </c>
      <c r="AG13" s="101" t="s">
        <v>93</v>
      </c>
      <c r="AH13" s="105">
        <v>20</v>
      </c>
      <c r="AI13" s="105">
        <v>16128</v>
      </c>
    </row>
    <row r="14" spans="1:35" x14ac:dyDescent="0.2">
      <c r="A14" s="111" t="s">
        <v>88</v>
      </c>
      <c r="B14" s="111">
        <v>0</v>
      </c>
      <c r="C14" s="111">
        <v>0</v>
      </c>
      <c r="D14" s="112">
        <v>1305662</v>
      </c>
      <c r="E14" s="112">
        <v>274388</v>
      </c>
      <c r="F14" s="112">
        <v>1580050</v>
      </c>
      <c r="G14" s="113">
        <v>4.6082445901704502E-2</v>
      </c>
      <c r="H14" s="112">
        <v>198050</v>
      </c>
      <c r="I14" s="112">
        <v>924</v>
      </c>
      <c r="J14" s="112">
        <v>198974</v>
      </c>
      <c r="K14" s="113">
        <v>-0.13088259703500499</v>
      </c>
      <c r="L14" s="112">
        <v>0</v>
      </c>
      <c r="M14" s="131">
        <v>-1</v>
      </c>
      <c r="N14" s="112">
        <v>1779024</v>
      </c>
      <c r="O14" s="113">
        <v>2.2772037019364002E-2</v>
      </c>
      <c r="P14" s="112">
        <v>78686</v>
      </c>
      <c r="Q14" s="112">
        <v>1857710</v>
      </c>
      <c r="R14" s="113">
        <v>2.2015268805018202E-2</v>
      </c>
      <c r="S14" s="114">
        <v>0</v>
      </c>
      <c r="T14" s="115">
        <v>0</v>
      </c>
      <c r="U14" s="115">
        <v>0</v>
      </c>
      <c r="V14" s="116">
        <v>1256173</v>
      </c>
      <c r="W14" s="116">
        <v>1510445</v>
      </c>
      <c r="X14" s="116">
        <v>254272</v>
      </c>
      <c r="Y14" s="116">
        <v>228316</v>
      </c>
      <c r="Z14" s="116">
        <v>228938</v>
      </c>
      <c r="AA14" s="116">
        <v>622</v>
      </c>
      <c r="AB14" s="116">
        <v>31</v>
      </c>
      <c r="AC14" s="116">
        <v>78279</v>
      </c>
      <c r="AD14" s="116">
        <v>1739414</v>
      </c>
      <c r="AE14" s="116">
        <v>1817693</v>
      </c>
      <c r="AF14" s="115">
        <v>0</v>
      </c>
      <c r="AG14" s="115">
        <v>0</v>
      </c>
      <c r="AH14" s="116">
        <v>80</v>
      </c>
      <c r="AI14" s="116">
        <v>64512</v>
      </c>
    </row>
    <row r="15" spans="1:35" x14ac:dyDescent="0.2">
      <c r="A15" s="106" t="s">
        <v>103</v>
      </c>
      <c r="B15" s="101" t="s">
        <v>104</v>
      </c>
      <c r="C15" s="101" t="s">
        <v>105</v>
      </c>
      <c r="D15" s="102">
        <v>101102</v>
      </c>
      <c r="E15" s="102">
        <v>6276</v>
      </c>
      <c r="F15" s="102">
        <v>107378</v>
      </c>
      <c r="G15" s="103">
        <v>5.7604226183228299E-3</v>
      </c>
      <c r="H15" s="102">
        <v>27</v>
      </c>
      <c r="I15" s="102">
        <v>0</v>
      </c>
      <c r="J15" s="102">
        <v>27</v>
      </c>
      <c r="K15" s="103">
        <v>12.5</v>
      </c>
      <c r="L15" s="102">
        <v>19</v>
      </c>
      <c r="M15" s="130">
        <v>-0.91441441441441396</v>
      </c>
      <c r="N15" s="102">
        <v>107424</v>
      </c>
      <c r="O15" s="103">
        <v>4.0846084103676097E-3</v>
      </c>
      <c r="P15" s="102">
        <v>3164</v>
      </c>
      <c r="Q15" s="102">
        <v>110588</v>
      </c>
      <c r="R15" s="103">
        <v>8.1775168427674089E-3</v>
      </c>
      <c r="S15" s="107">
        <v>4</v>
      </c>
      <c r="T15" s="101" t="s">
        <v>74</v>
      </c>
      <c r="U15" s="101" t="s">
        <v>74</v>
      </c>
      <c r="V15" s="105">
        <v>101407</v>
      </c>
      <c r="W15" s="105">
        <v>106763</v>
      </c>
      <c r="X15" s="105">
        <v>5356</v>
      </c>
      <c r="Y15" s="105">
        <v>2</v>
      </c>
      <c r="Z15" s="105">
        <v>2</v>
      </c>
      <c r="AA15" s="105">
        <v>0</v>
      </c>
      <c r="AB15" s="105">
        <v>222</v>
      </c>
      <c r="AC15" s="105">
        <v>2704</v>
      </c>
      <c r="AD15" s="105">
        <v>106987</v>
      </c>
      <c r="AE15" s="105">
        <v>109691</v>
      </c>
      <c r="AF15" s="101" t="s">
        <v>106</v>
      </c>
      <c r="AG15" s="101" t="s">
        <v>107</v>
      </c>
      <c r="AH15" s="105">
        <v>20</v>
      </c>
      <c r="AI15" s="105">
        <v>16128</v>
      </c>
    </row>
    <row r="16" spans="1:35" x14ac:dyDescent="0.2">
      <c r="A16" s="108"/>
      <c r="B16" s="101" t="s">
        <v>108</v>
      </c>
      <c r="C16" s="101" t="s">
        <v>109</v>
      </c>
      <c r="D16" s="102">
        <v>74442</v>
      </c>
      <c r="E16" s="102">
        <v>0</v>
      </c>
      <c r="F16" s="102">
        <v>74442</v>
      </c>
      <c r="G16" s="103">
        <v>0.13051269590572201</v>
      </c>
      <c r="H16" s="102">
        <v>0</v>
      </c>
      <c r="I16" s="102">
        <v>0</v>
      </c>
      <c r="J16" s="102">
        <v>0</v>
      </c>
      <c r="K16" s="103">
        <v>0</v>
      </c>
      <c r="L16" s="102">
        <v>0</v>
      </c>
      <c r="M16" s="130">
        <v>0</v>
      </c>
      <c r="N16" s="102">
        <v>74442</v>
      </c>
      <c r="O16" s="103">
        <v>0.13051269590572201</v>
      </c>
      <c r="P16" s="102">
        <v>89</v>
      </c>
      <c r="Q16" s="102">
        <v>74531</v>
      </c>
      <c r="R16" s="103">
        <v>0.12812944631126402</v>
      </c>
      <c r="S16" s="109">
        <v>0</v>
      </c>
      <c r="T16" s="101" t="s">
        <v>74</v>
      </c>
      <c r="U16" s="101" t="s">
        <v>74</v>
      </c>
      <c r="V16" s="105">
        <v>65842</v>
      </c>
      <c r="W16" s="105">
        <v>65848</v>
      </c>
      <c r="X16" s="105">
        <v>6</v>
      </c>
      <c r="Y16" s="105">
        <v>0</v>
      </c>
      <c r="Z16" s="105">
        <v>0</v>
      </c>
      <c r="AA16" s="105">
        <v>0</v>
      </c>
      <c r="AB16" s="105">
        <v>0</v>
      </c>
      <c r="AC16" s="105">
        <v>218</v>
      </c>
      <c r="AD16" s="105">
        <v>65848</v>
      </c>
      <c r="AE16" s="105">
        <v>66066</v>
      </c>
      <c r="AF16" s="101" t="s">
        <v>110</v>
      </c>
      <c r="AG16" s="101" t="s">
        <v>107</v>
      </c>
      <c r="AH16" s="105">
        <v>20</v>
      </c>
      <c r="AI16" s="105">
        <v>16128</v>
      </c>
    </row>
    <row r="17" spans="1:35" x14ac:dyDescent="0.2">
      <c r="A17" s="108"/>
      <c r="B17" s="101" t="s">
        <v>111</v>
      </c>
      <c r="C17" s="101" t="s">
        <v>112</v>
      </c>
      <c r="D17" s="102">
        <v>189712</v>
      </c>
      <c r="E17" s="102">
        <v>1668</v>
      </c>
      <c r="F17" s="102">
        <v>191380</v>
      </c>
      <c r="G17" s="103">
        <v>7.3028510554792411E-2</v>
      </c>
      <c r="H17" s="102">
        <v>12926</v>
      </c>
      <c r="I17" s="102">
        <v>0</v>
      </c>
      <c r="J17" s="102">
        <v>12926</v>
      </c>
      <c r="K17" s="103">
        <v>8.3487007544006703E-2</v>
      </c>
      <c r="L17" s="102">
        <v>0</v>
      </c>
      <c r="M17" s="130">
        <v>0</v>
      </c>
      <c r="N17" s="102">
        <v>204306</v>
      </c>
      <c r="O17" s="103">
        <v>7.3684210526315796E-2</v>
      </c>
      <c r="P17" s="102">
        <v>5070</v>
      </c>
      <c r="Q17" s="102">
        <v>209376</v>
      </c>
      <c r="R17" s="103">
        <v>7.9163166114309597E-2</v>
      </c>
      <c r="S17" s="109">
        <v>0</v>
      </c>
      <c r="T17" s="101" t="s">
        <v>74</v>
      </c>
      <c r="U17" s="101" t="s">
        <v>74</v>
      </c>
      <c r="V17" s="105">
        <v>177313</v>
      </c>
      <c r="W17" s="105">
        <v>178355</v>
      </c>
      <c r="X17" s="105">
        <v>1042</v>
      </c>
      <c r="Y17" s="105">
        <v>11924</v>
      </c>
      <c r="Z17" s="105">
        <v>11930</v>
      </c>
      <c r="AA17" s="105">
        <v>6</v>
      </c>
      <c r="AB17" s="105">
        <v>0</v>
      </c>
      <c r="AC17" s="105">
        <v>3732</v>
      </c>
      <c r="AD17" s="105">
        <v>190285</v>
      </c>
      <c r="AE17" s="105">
        <v>194017</v>
      </c>
      <c r="AF17" s="101" t="s">
        <v>113</v>
      </c>
      <c r="AG17" s="101" t="s">
        <v>107</v>
      </c>
      <c r="AH17" s="105">
        <v>20</v>
      </c>
      <c r="AI17" s="105">
        <v>16128</v>
      </c>
    </row>
    <row r="18" spans="1:35" x14ac:dyDescent="0.2">
      <c r="A18" s="108"/>
      <c r="B18" s="101" t="s">
        <v>114</v>
      </c>
      <c r="C18" s="101" t="s">
        <v>115</v>
      </c>
      <c r="D18" s="102">
        <v>149228</v>
      </c>
      <c r="E18" s="102">
        <v>176</v>
      </c>
      <c r="F18" s="102">
        <v>149404</v>
      </c>
      <c r="G18" s="103">
        <v>1.6111810113238301E-2</v>
      </c>
      <c r="H18" s="102">
        <v>41448</v>
      </c>
      <c r="I18" s="102">
        <v>10</v>
      </c>
      <c r="J18" s="102">
        <v>41458</v>
      </c>
      <c r="K18" s="103">
        <v>-0.24090451341206603</v>
      </c>
      <c r="L18" s="102">
        <v>0</v>
      </c>
      <c r="M18" s="130">
        <v>-1</v>
      </c>
      <c r="N18" s="102">
        <v>190862</v>
      </c>
      <c r="O18" s="103">
        <v>-5.37801794655694E-2</v>
      </c>
      <c r="P18" s="102">
        <v>235</v>
      </c>
      <c r="Q18" s="102">
        <v>191097</v>
      </c>
      <c r="R18" s="103">
        <v>-5.4078268703408504E-2</v>
      </c>
      <c r="S18" s="109">
        <v>0</v>
      </c>
      <c r="T18" s="101" t="s">
        <v>74</v>
      </c>
      <c r="U18" s="101" t="s">
        <v>74</v>
      </c>
      <c r="V18" s="105">
        <v>146871</v>
      </c>
      <c r="W18" s="105">
        <v>147035</v>
      </c>
      <c r="X18" s="105">
        <v>164</v>
      </c>
      <c r="Y18" s="105">
        <v>54555</v>
      </c>
      <c r="Z18" s="105">
        <v>54615</v>
      </c>
      <c r="AA18" s="105">
        <v>60</v>
      </c>
      <c r="AB18" s="105">
        <v>60</v>
      </c>
      <c r="AC18" s="105">
        <v>312</v>
      </c>
      <c r="AD18" s="105">
        <v>201710</v>
      </c>
      <c r="AE18" s="105">
        <v>202022</v>
      </c>
      <c r="AF18" s="101" t="s">
        <v>116</v>
      </c>
      <c r="AG18" s="101" t="s">
        <v>107</v>
      </c>
      <c r="AH18" s="105">
        <v>20</v>
      </c>
      <c r="AI18" s="105">
        <v>16128</v>
      </c>
    </row>
    <row r="19" spans="1:35" x14ac:dyDescent="0.2">
      <c r="A19" s="108"/>
      <c r="B19" s="101" t="s">
        <v>117</v>
      </c>
      <c r="C19" s="101" t="s">
        <v>118</v>
      </c>
      <c r="D19" s="102">
        <v>74839</v>
      </c>
      <c r="E19" s="102">
        <v>16206</v>
      </c>
      <c r="F19" s="102">
        <v>91045</v>
      </c>
      <c r="G19" s="103">
        <v>5.7666616326483199E-2</v>
      </c>
      <c r="H19" s="102">
        <v>141</v>
      </c>
      <c r="I19" s="102">
        <v>0</v>
      </c>
      <c r="J19" s="102">
        <v>141</v>
      </c>
      <c r="K19" s="103">
        <v>6.4210526315789496</v>
      </c>
      <c r="L19" s="102">
        <v>104</v>
      </c>
      <c r="M19" s="130">
        <v>0</v>
      </c>
      <c r="N19" s="102">
        <v>91290</v>
      </c>
      <c r="O19" s="103">
        <v>6.0278745644599306E-2</v>
      </c>
      <c r="P19" s="102">
        <v>1577</v>
      </c>
      <c r="Q19" s="102">
        <v>92867</v>
      </c>
      <c r="R19" s="103">
        <v>5.64833564651544E-2</v>
      </c>
      <c r="S19" s="109">
        <v>0</v>
      </c>
      <c r="T19" s="101" t="s">
        <v>74</v>
      </c>
      <c r="U19" s="101" t="s">
        <v>74</v>
      </c>
      <c r="V19" s="105">
        <v>71299</v>
      </c>
      <c r="W19" s="105">
        <v>86081</v>
      </c>
      <c r="X19" s="105">
        <v>14782</v>
      </c>
      <c r="Y19" s="105">
        <v>19</v>
      </c>
      <c r="Z19" s="105">
        <v>19</v>
      </c>
      <c r="AA19" s="105">
        <v>0</v>
      </c>
      <c r="AB19" s="105">
        <v>0</v>
      </c>
      <c r="AC19" s="105">
        <v>1802</v>
      </c>
      <c r="AD19" s="105">
        <v>86100</v>
      </c>
      <c r="AE19" s="105">
        <v>87902</v>
      </c>
      <c r="AF19" s="101" t="s">
        <v>119</v>
      </c>
      <c r="AG19" s="101" t="s">
        <v>107</v>
      </c>
      <c r="AH19" s="105">
        <v>20</v>
      </c>
      <c r="AI19" s="105">
        <v>16128</v>
      </c>
    </row>
    <row r="20" spans="1:35" x14ac:dyDescent="0.2">
      <c r="A20" s="108"/>
      <c r="B20" s="101" t="s">
        <v>120</v>
      </c>
      <c r="C20" s="101" t="s">
        <v>121</v>
      </c>
      <c r="D20" s="102">
        <v>77251</v>
      </c>
      <c r="E20" s="102">
        <v>692</v>
      </c>
      <c r="F20" s="102">
        <v>77943</v>
      </c>
      <c r="G20" s="103">
        <v>-0.12995479153876202</v>
      </c>
      <c r="H20" s="102">
        <v>14</v>
      </c>
      <c r="I20" s="102">
        <v>0</v>
      </c>
      <c r="J20" s="102">
        <v>14</v>
      </c>
      <c r="K20" s="103">
        <v>-0.90476190476190499</v>
      </c>
      <c r="L20" s="102">
        <v>15373</v>
      </c>
      <c r="M20" s="130">
        <v>-0.35041832164286302</v>
      </c>
      <c r="N20" s="102">
        <v>93330</v>
      </c>
      <c r="O20" s="103">
        <v>-0.176969611456992</v>
      </c>
      <c r="P20" s="102">
        <v>1935</v>
      </c>
      <c r="Q20" s="102">
        <v>95265</v>
      </c>
      <c r="R20" s="103">
        <v>-0.16698728598660403</v>
      </c>
      <c r="S20" s="109">
        <v>0</v>
      </c>
      <c r="T20" s="101" t="s">
        <v>74</v>
      </c>
      <c r="U20" s="101" t="s">
        <v>74</v>
      </c>
      <c r="V20" s="105">
        <v>88965</v>
      </c>
      <c r="W20" s="105">
        <v>89585</v>
      </c>
      <c r="X20" s="105">
        <v>620</v>
      </c>
      <c r="Y20" s="105">
        <v>147</v>
      </c>
      <c r="Z20" s="105">
        <v>147</v>
      </c>
      <c r="AA20" s="105">
        <v>0</v>
      </c>
      <c r="AB20" s="105">
        <v>23666</v>
      </c>
      <c r="AC20" s="105">
        <v>964</v>
      </c>
      <c r="AD20" s="105">
        <v>113398</v>
      </c>
      <c r="AE20" s="105">
        <v>114362</v>
      </c>
      <c r="AF20" s="101" t="s">
        <v>122</v>
      </c>
      <c r="AG20" s="101" t="s">
        <v>107</v>
      </c>
      <c r="AH20" s="105">
        <v>20</v>
      </c>
      <c r="AI20" s="105">
        <v>16128</v>
      </c>
    </row>
    <row r="21" spans="1:35" x14ac:dyDescent="0.2">
      <c r="A21" s="108"/>
      <c r="B21" s="101" t="s">
        <v>123</v>
      </c>
      <c r="C21" s="101" t="s">
        <v>124</v>
      </c>
      <c r="D21" s="102">
        <v>15976</v>
      </c>
      <c r="E21" s="102">
        <v>12</v>
      </c>
      <c r="F21" s="102">
        <v>15988</v>
      </c>
      <c r="G21" s="103">
        <v>2.2708373312863801E-2</v>
      </c>
      <c r="H21" s="102">
        <v>0</v>
      </c>
      <c r="I21" s="102">
        <v>0</v>
      </c>
      <c r="J21" s="102">
        <v>0</v>
      </c>
      <c r="K21" s="103">
        <v>0</v>
      </c>
      <c r="L21" s="102">
        <v>35</v>
      </c>
      <c r="M21" s="130">
        <v>0</v>
      </c>
      <c r="N21" s="102">
        <v>16023</v>
      </c>
      <c r="O21" s="103">
        <v>2.49472270197659E-2</v>
      </c>
      <c r="P21" s="102">
        <v>1216</v>
      </c>
      <c r="Q21" s="102">
        <v>17239</v>
      </c>
      <c r="R21" s="103">
        <v>2.0240279339527701E-2</v>
      </c>
      <c r="S21" s="109">
        <v>0</v>
      </c>
      <c r="T21" s="101" t="s">
        <v>74</v>
      </c>
      <c r="U21" s="101" t="s">
        <v>74</v>
      </c>
      <c r="V21" s="105">
        <v>15625</v>
      </c>
      <c r="W21" s="105">
        <v>15633</v>
      </c>
      <c r="X21" s="105">
        <v>8</v>
      </c>
      <c r="Y21" s="105">
        <v>0</v>
      </c>
      <c r="Z21" s="105">
        <v>0</v>
      </c>
      <c r="AA21" s="105">
        <v>0</v>
      </c>
      <c r="AB21" s="105">
        <v>0</v>
      </c>
      <c r="AC21" s="105">
        <v>1264</v>
      </c>
      <c r="AD21" s="105">
        <v>15633</v>
      </c>
      <c r="AE21" s="105">
        <v>16897</v>
      </c>
      <c r="AF21" s="101" t="s">
        <v>125</v>
      </c>
      <c r="AG21" s="101" t="s">
        <v>107</v>
      </c>
      <c r="AH21" s="105">
        <v>20</v>
      </c>
      <c r="AI21" s="105">
        <v>16128</v>
      </c>
    </row>
    <row r="22" spans="1:35" x14ac:dyDescent="0.2">
      <c r="A22" s="108"/>
      <c r="B22" s="101" t="s">
        <v>126</v>
      </c>
      <c r="C22" s="101" t="s">
        <v>127</v>
      </c>
      <c r="D22" s="102">
        <v>141425</v>
      </c>
      <c r="E22" s="102">
        <v>524</v>
      </c>
      <c r="F22" s="102">
        <v>141949</v>
      </c>
      <c r="G22" s="103">
        <v>3.55798412513132E-2</v>
      </c>
      <c r="H22" s="102">
        <v>12715</v>
      </c>
      <c r="I22" s="102">
        <v>0</v>
      </c>
      <c r="J22" s="102">
        <v>12715</v>
      </c>
      <c r="K22" s="103">
        <v>0.76474670367800102</v>
      </c>
      <c r="L22" s="102">
        <v>0</v>
      </c>
      <c r="M22" s="130">
        <v>-1</v>
      </c>
      <c r="N22" s="102">
        <v>154664</v>
      </c>
      <c r="O22" s="103">
        <v>7.17408929326247E-2</v>
      </c>
      <c r="P22" s="102">
        <v>1516</v>
      </c>
      <c r="Q22" s="102">
        <v>156180</v>
      </c>
      <c r="R22" s="103">
        <v>7.4081205985915499E-2</v>
      </c>
      <c r="S22" s="109">
        <v>0</v>
      </c>
      <c r="T22" s="101" t="s">
        <v>74</v>
      </c>
      <c r="U22" s="101" t="s">
        <v>74</v>
      </c>
      <c r="V22" s="105">
        <v>136582</v>
      </c>
      <c r="W22" s="105">
        <v>137072</v>
      </c>
      <c r="X22" s="105">
        <v>490</v>
      </c>
      <c r="Y22" s="105">
        <v>7205</v>
      </c>
      <c r="Z22" s="105">
        <v>7205</v>
      </c>
      <c r="AA22" s="105">
        <v>0</v>
      </c>
      <c r="AB22" s="105">
        <v>34</v>
      </c>
      <c r="AC22" s="105">
        <v>1097</v>
      </c>
      <c r="AD22" s="105">
        <v>144311</v>
      </c>
      <c r="AE22" s="105">
        <v>145408</v>
      </c>
      <c r="AF22" s="101" t="s">
        <v>128</v>
      </c>
      <c r="AG22" s="101" t="s">
        <v>107</v>
      </c>
      <c r="AH22" s="105">
        <v>20</v>
      </c>
      <c r="AI22" s="105">
        <v>16128</v>
      </c>
    </row>
    <row r="23" spans="1:35" x14ac:dyDescent="0.2">
      <c r="A23" s="110"/>
      <c r="B23" s="101" t="s">
        <v>129</v>
      </c>
      <c r="C23" s="101" t="s">
        <v>130</v>
      </c>
      <c r="D23" s="102">
        <v>50471</v>
      </c>
      <c r="E23" s="102">
        <v>60</v>
      </c>
      <c r="F23" s="102">
        <v>50531</v>
      </c>
      <c r="G23" s="103">
        <v>-1.44715542293215E-2</v>
      </c>
      <c r="H23" s="102">
        <v>485</v>
      </c>
      <c r="I23" s="102">
        <v>0</v>
      </c>
      <c r="J23" s="102">
        <v>485</v>
      </c>
      <c r="K23" s="103">
        <v>-0.73812095032397396</v>
      </c>
      <c r="L23" s="102">
        <v>0</v>
      </c>
      <c r="M23" s="130">
        <v>0</v>
      </c>
      <c r="N23" s="102">
        <v>51016</v>
      </c>
      <c r="O23" s="103">
        <v>-3.96988235294118E-2</v>
      </c>
      <c r="P23" s="102">
        <v>0</v>
      </c>
      <c r="Q23" s="102">
        <v>51016</v>
      </c>
      <c r="R23" s="103">
        <v>-3.96988235294118E-2</v>
      </c>
      <c r="S23" s="109">
        <v>0</v>
      </c>
      <c r="T23" s="101" t="s">
        <v>74</v>
      </c>
      <c r="U23" s="101" t="s">
        <v>74</v>
      </c>
      <c r="V23" s="105">
        <v>51269</v>
      </c>
      <c r="W23" s="105">
        <v>51273</v>
      </c>
      <c r="X23" s="105">
        <v>4</v>
      </c>
      <c r="Y23" s="105">
        <v>1852</v>
      </c>
      <c r="Z23" s="105">
        <v>1852</v>
      </c>
      <c r="AA23" s="105">
        <v>0</v>
      </c>
      <c r="AB23" s="105">
        <v>0</v>
      </c>
      <c r="AC23" s="105">
        <v>0</v>
      </c>
      <c r="AD23" s="105">
        <v>53125</v>
      </c>
      <c r="AE23" s="105">
        <v>53125</v>
      </c>
      <c r="AF23" s="101" t="s">
        <v>131</v>
      </c>
      <c r="AG23" s="101" t="s">
        <v>107</v>
      </c>
      <c r="AH23" s="105">
        <v>20</v>
      </c>
      <c r="AI23" s="105">
        <v>16128</v>
      </c>
    </row>
    <row r="24" spans="1:35" x14ac:dyDescent="0.2">
      <c r="A24" s="111" t="s">
        <v>88</v>
      </c>
      <c r="B24" s="111">
        <v>0</v>
      </c>
      <c r="C24" s="111">
        <v>0</v>
      </c>
      <c r="D24" s="112">
        <v>874446</v>
      </c>
      <c r="E24" s="112">
        <v>25614</v>
      </c>
      <c r="F24" s="112">
        <v>900060</v>
      </c>
      <c r="G24" s="113">
        <v>2.5539939269294498E-2</v>
      </c>
      <c r="H24" s="112">
        <v>67756</v>
      </c>
      <c r="I24" s="112">
        <v>10</v>
      </c>
      <c r="J24" s="112">
        <v>67766</v>
      </c>
      <c r="K24" s="113">
        <v>-0.10563547578197201</v>
      </c>
      <c r="L24" s="112">
        <v>15531</v>
      </c>
      <c r="M24" s="131">
        <v>-0.352389291968977</v>
      </c>
      <c r="N24" s="112">
        <v>983357</v>
      </c>
      <c r="O24" s="113">
        <v>6.09782923418017E-3</v>
      </c>
      <c r="P24" s="112">
        <v>14802</v>
      </c>
      <c r="Q24" s="112">
        <v>998159</v>
      </c>
      <c r="R24" s="113">
        <v>8.7610789396557805E-3</v>
      </c>
      <c r="S24" s="114">
        <v>0</v>
      </c>
      <c r="T24" s="115">
        <v>0</v>
      </c>
      <c r="U24" s="115">
        <v>0</v>
      </c>
      <c r="V24" s="116">
        <v>855173</v>
      </c>
      <c r="W24" s="116">
        <v>877645</v>
      </c>
      <c r="X24" s="116">
        <v>22472</v>
      </c>
      <c r="Y24" s="116">
        <v>75704</v>
      </c>
      <c r="Z24" s="116">
        <v>75770</v>
      </c>
      <c r="AA24" s="116">
        <v>66</v>
      </c>
      <c r="AB24" s="116">
        <v>23982</v>
      </c>
      <c r="AC24" s="116">
        <v>12093</v>
      </c>
      <c r="AD24" s="116">
        <v>977397</v>
      </c>
      <c r="AE24" s="116">
        <v>989490</v>
      </c>
      <c r="AF24" s="115">
        <v>0</v>
      </c>
      <c r="AG24" s="115">
        <v>0</v>
      </c>
      <c r="AH24" s="116">
        <v>180</v>
      </c>
      <c r="AI24" s="116">
        <v>145152</v>
      </c>
    </row>
    <row r="25" spans="1:35" x14ac:dyDescent="0.2">
      <c r="A25" s="106" t="s">
        <v>132</v>
      </c>
      <c r="B25" s="101" t="s">
        <v>133</v>
      </c>
      <c r="C25" s="101" t="s">
        <v>134</v>
      </c>
      <c r="D25" s="102">
        <v>14239</v>
      </c>
      <c r="E25" s="102">
        <v>58</v>
      </c>
      <c r="F25" s="102">
        <v>14297</v>
      </c>
      <c r="G25" s="103">
        <v>4.7552754982414999E-2</v>
      </c>
      <c r="H25" s="102">
        <v>0</v>
      </c>
      <c r="I25" s="102">
        <v>0</v>
      </c>
      <c r="J25" s="102">
        <v>0</v>
      </c>
      <c r="K25" s="103">
        <v>0</v>
      </c>
      <c r="L25" s="102">
        <v>0</v>
      </c>
      <c r="M25" s="130">
        <v>0</v>
      </c>
      <c r="N25" s="102">
        <v>14297</v>
      </c>
      <c r="O25" s="103">
        <v>4.7552754982414999E-2</v>
      </c>
      <c r="P25" s="102">
        <v>3474</v>
      </c>
      <c r="Q25" s="102">
        <v>17771</v>
      </c>
      <c r="R25" s="103">
        <v>4.96751329001772E-2</v>
      </c>
      <c r="S25" s="107">
        <v>5</v>
      </c>
      <c r="T25" s="101" t="s">
        <v>74</v>
      </c>
      <c r="U25" s="101" t="s">
        <v>74</v>
      </c>
      <c r="V25" s="105">
        <v>13550</v>
      </c>
      <c r="W25" s="105">
        <v>13648</v>
      </c>
      <c r="X25" s="105">
        <v>98</v>
      </c>
      <c r="Y25" s="105">
        <v>0</v>
      </c>
      <c r="Z25" s="105">
        <v>0</v>
      </c>
      <c r="AA25" s="105">
        <v>0</v>
      </c>
      <c r="AB25" s="105">
        <v>0</v>
      </c>
      <c r="AC25" s="105">
        <v>3282</v>
      </c>
      <c r="AD25" s="105">
        <v>13648</v>
      </c>
      <c r="AE25" s="105">
        <v>16930</v>
      </c>
      <c r="AF25" s="101" t="s">
        <v>135</v>
      </c>
      <c r="AG25" s="101" t="s">
        <v>136</v>
      </c>
      <c r="AH25" s="105">
        <v>20</v>
      </c>
      <c r="AI25" s="105">
        <v>16128</v>
      </c>
    </row>
    <row r="26" spans="1:35" x14ac:dyDescent="0.2">
      <c r="A26" s="108"/>
      <c r="B26" s="101" t="s">
        <v>137</v>
      </c>
      <c r="C26" s="101" t="s">
        <v>138</v>
      </c>
      <c r="D26" s="102">
        <v>2027</v>
      </c>
      <c r="E26" s="102">
        <v>22</v>
      </c>
      <c r="F26" s="102">
        <v>2049</v>
      </c>
      <c r="G26" s="103">
        <v>7.2774869109947599E-2</v>
      </c>
      <c r="H26" s="102">
        <v>0</v>
      </c>
      <c r="I26" s="102">
        <v>0</v>
      </c>
      <c r="J26" s="102">
        <v>0</v>
      </c>
      <c r="K26" s="103">
        <v>0</v>
      </c>
      <c r="L26" s="102">
        <v>0</v>
      </c>
      <c r="M26" s="130">
        <v>0</v>
      </c>
      <c r="N26" s="102">
        <v>2049</v>
      </c>
      <c r="O26" s="103">
        <v>7.2774869109947599E-2</v>
      </c>
      <c r="P26" s="102">
        <v>2999</v>
      </c>
      <c r="Q26" s="102">
        <v>5048</v>
      </c>
      <c r="R26" s="103">
        <v>9.0280777537796994E-2</v>
      </c>
      <c r="S26" s="109">
        <v>0</v>
      </c>
      <c r="T26" s="101" t="s">
        <v>74</v>
      </c>
      <c r="U26" s="101" t="s">
        <v>74</v>
      </c>
      <c r="V26" s="105">
        <v>1876</v>
      </c>
      <c r="W26" s="105">
        <v>1910</v>
      </c>
      <c r="X26" s="105">
        <v>34</v>
      </c>
      <c r="Y26" s="105">
        <v>0</v>
      </c>
      <c r="Z26" s="105">
        <v>0</v>
      </c>
      <c r="AA26" s="105">
        <v>0</v>
      </c>
      <c r="AB26" s="105">
        <v>0</v>
      </c>
      <c r="AC26" s="105">
        <v>2720</v>
      </c>
      <c r="AD26" s="105">
        <v>1910</v>
      </c>
      <c r="AE26" s="105">
        <v>4630</v>
      </c>
      <c r="AF26" s="101" t="s">
        <v>139</v>
      </c>
      <c r="AG26" s="101" t="s">
        <v>136</v>
      </c>
      <c r="AH26" s="105">
        <v>20</v>
      </c>
      <c r="AI26" s="105">
        <v>16128</v>
      </c>
    </row>
    <row r="27" spans="1:35" x14ac:dyDescent="0.2">
      <c r="A27" s="108"/>
      <c r="B27" s="101" t="s">
        <v>140</v>
      </c>
      <c r="C27" s="101" t="s">
        <v>141</v>
      </c>
      <c r="D27" s="102">
        <v>27553</v>
      </c>
      <c r="E27" s="102">
        <v>280</v>
      </c>
      <c r="F27" s="102">
        <v>27833</v>
      </c>
      <c r="G27" s="103">
        <v>-3.57526416074831E-2</v>
      </c>
      <c r="H27" s="102">
        <v>0</v>
      </c>
      <c r="I27" s="102">
        <v>0</v>
      </c>
      <c r="J27" s="102">
        <v>0</v>
      </c>
      <c r="K27" s="103">
        <v>0</v>
      </c>
      <c r="L27" s="102">
        <v>3007</v>
      </c>
      <c r="M27" s="130">
        <v>-0.25477075588599801</v>
      </c>
      <c r="N27" s="102">
        <v>30840</v>
      </c>
      <c r="O27" s="103">
        <v>-6.2613981762917895E-2</v>
      </c>
      <c r="P27" s="102">
        <v>8088</v>
      </c>
      <c r="Q27" s="102">
        <v>38928</v>
      </c>
      <c r="R27" s="103">
        <v>-4.6233002572583601E-2</v>
      </c>
      <c r="S27" s="109">
        <v>0</v>
      </c>
      <c r="T27" s="101" t="s">
        <v>74</v>
      </c>
      <c r="U27" s="101" t="s">
        <v>74</v>
      </c>
      <c r="V27" s="105">
        <v>28123</v>
      </c>
      <c r="W27" s="105">
        <v>28865</v>
      </c>
      <c r="X27" s="105">
        <v>742</v>
      </c>
      <c r="Y27" s="105">
        <v>0</v>
      </c>
      <c r="Z27" s="105">
        <v>0</v>
      </c>
      <c r="AA27" s="105">
        <v>0</v>
      </c>
      <c r="AB27" s="105">
        <v>4035</v>
      </c>
      <c r="AC27" s="105">
        <v>7915</v>
      </c>
      <c r="AD27" s="105">
        <v>32900</v>
      </c>
      <c r="AE27" s="105">
        <v>40815</v>
      </c>
      <c r="AF27" s="101" t="s">
        <v>142</v>
      </c>
      <c r="AG27" s="101" t="s">
        <v>136</v>
      </c>
      <c r="AH27" s="105">
        <v>20</v>
      </c>
      <c r="AI27" s="105">
        <v>16128</v>
      </c>
    </row>
    <row r="28" spans="1:35" x14ac:dyDescent="0.2">
      <c r="A28" s="108"/>
      <c r="B28" s="101" t="s">
        <v>143</v>
      </c>
      <c r="C28" s="101" t="s">
        <v>144</v>
      </c>
      <c r="D28" s="102">
        <v>4113</v>
      </c>
      <c r="E28" s="102">
        <v>110</v>
      </c>
      <c r="F28" s="102">
        <v>4223</v>
      </c>
      <c r="G28" s="103">
        <v>8.8121618139654703E-2</v>
      </c>
      <c r="H28" s="102">
        <v>0</v>
      </c>
      <c r="I28" s="102">
        <v>0</v>
      </c>
      <c r="J28" s="102">
        <v>0</v>
      </c>
      <c r="K28" s="103">
        <v>0</v>
      </c>
      <c r="L28" s="102">
        <v>0</v>
      </c>
      <c r="M28" s="130">
        <v>0</v>
      </c>
      <c r="N28" s="102">
        <v>4223</v>
      </c>
      <c r="O28" s="103">
        <v>8.8121618139654703E-2</v>
      </c>
      <c r="P28" s="102">
        <v>4829</v>
      </c>
      <c r="Q28" s="102">
        <v>9052</v>
      </c>
      <c r="R28" s="103">
        <v>0.13277437116756399</v>
      </c>
      <c r="S28" s="109">
        <v>0</v>
      </c>
      <c r="T28" s="101" t="s">
        <v>74</v>
      </c>
      <c r="U28" s="101" t="s">
        <v>74</v>
      </c>
      <c r="V28" s="105">
        <v>3813</v>
      </c>
      <c r="W28" s="105">
        <v>3881</v>
      </c>
      <c r="X28" s="105">
        <v>68</v>
      </c>
      <c r="Y28" s="105">
        <v>0</v>
      </c>
      <c r="Z28" s="105">
        <v>0</v>
      </c>
      <c r="AA28" s="105">
        <v>0</v>
      </c>
      <c r="AB28" s="105">
        <v>0</v>
      </c>
      <c r="AC28" s="105">
        <v>4110</v>
      </c>
      <c r="AD28" s="105">
        <v>3881</v>
      </c>
      <c r="AE28" s="105">
        <v>7991</v>
      </c>
      <c r="AF28" s="101" t="s">
        <v>145</v>
      </c>
      <c r="AG28" s="101" t="s">
        <v>136</v>
      </c>
      <c r="AH28" s="105">
        <v>20</v>
      </c>
      <c r="AI28" s="105">
        <v>16128</v>
      </c>
    </row>
    <row r="29" spans="1:35" x14ac:dyDescent="0.2">
      <c r="A29" s="108"/>
      <c r="B29" s="101" t="s">
        <v>146</v>
      </c>
      <c r="C29" s="101" t="s">
        <v>147</v>
      </c>
      <c r="D29" s="102">
        <v>676</v>
      </c>
      <c r="E29" s="102">
        <v>0</v>
      </c>
      <c r="F29" s="102">
        <v>676</v>
      </c>
      <c r="G29" s="103">
        <v>-0.43383584589614704</v>
      </c>
      <c r="H29" s="102">
        <v>2380</v>
      </c>
      <c r="I29" s="102">
        <v>0</v>
      </c>
      <c r="J29" s="102">
        <v>2380</v>
      </c>
      <c r="K29" s="103">
        <v>9.0742438130155798E-2</v>
      </c>
      <c r="L29" s="102">
        <v>0</v>
      </c>
      <c r="M29" s="130">
        <v>0</v>
      </c>
      <c r="N29" s="102">
        <v>3056</v>
      </c>
      <c r="O29" s="103">
        <v>-9.4786729857819899E-2</v>
      </c>
      <c r="P29" s="102">
        <v>0</v>
      </c>
      <c r="Q29" s="102">
        <v>3056</v>
      </c>
      <c r="R29" s="103">
        <v>-9.4786729857819899E-2</v>
      </c>
      <c r="S29" s="109">
        <v>0</v>
      </c>
      <c r="T29" s="101" t="s">
        <v>74</v>
      </c>
      <c r="U29" s="101" t="s">
        <v>74</v>
      </c>
      <c r="V29" s="105">
        <v>1194</v>
      </c>
      <c r="W29" s="105">
        <v>1194</v>
      </c>
      <c r="X29" s="105">
        <v>0</v>
      </c>
      <c r="Y29" s="105">
        <v>2182</v>
      </c>
      <c r="Z29" s="105">
        <v>2182</v>
      </c>
      <c r="AA29" s="105">
        <v>0</v>
      </c>
      <c r="AB29" s="105">
        <v>0</v>
      </c>
      <c r="AC29" s="105">
        <v>0</v>
      </c>
      <c r="AD29" s="105">
        <v>3376</v>
      </c>
      <c r="AE29" s="105">
        <v>3376</v>
      </c>
      <c r="AF29" s="101" t="s">
        <v>148</v>
      </c>
      <c r="AG29" s="101" t="s">
        <v>136</v>
      </c>
      <c r="AH29" s="105">
        <v>20</v>
      </c>
      <c r="AI29" s="105">
        <v>16128</v>
      </c>
    </row>
    <row r="30" spans="1:35" x14ac:dyDescent="0.2">
      <c r="A30" s="108"/>
      <c r="B30" s="101" t="s">
        <v>149</v>
      </c>
      <c r="C30" s="101" t="s">
        <v>150</v>
      </c>
      <c r="D30" s="102">
        <v>35905</v>
      </c>
      <c r="E30" s="102">
        <v>418</v>
      </c>
      <c r="F30" s="102">
        <v>36323</v>
      </c>
      <c r="G30" s="103">
        <v>-0.17741241479267197</v>
      </c>
      <c r="H30" s="102">
        <v>0</v>
      </c>
      <c r="I30" s="102">
        <v>0</v>
      </c>
      <c r="J30" s="102">
        <v>0</v>
      </c>
      <c r="K30" s="103">
        <v>0</v>
      </c>
      <c r="L30" s="102">
        <v>12602</v>
      </c>
      <c r="M30" s="130">
        <v>-0.16193389638890698</v>
      </c>
      <c r="N30" s="102">
        <v>48925</v>
      </c>
      <c r="O30" s="103">
        <v>-0.17348042031287</v>
      </c>
      <c r="P30" s="102">
        <v>1924</v>
      </c>
      <c r="Q30" s="102">
        <v>50849</v>
      </c>
      <c r="R30" s="103">
        <v>-0.16237274733963702</v>
      </c>
      <c r="S30" s="109">
        <v>0</v>
      </c>
      <c r="T30" s="101" t="s">
        <v>74</v>
      </c>
      <c r="U30" s="101" t="s">
        <v>74</v>
      </c>
      <c r="V30" s="105">
        <v>43507</v>
      </c>
      <c r="W30" s="105">
        <v>44157</v>
      </c>
      <c r="X30" s="105">
        <v>650</v>
      </c>
      <c r="Y30" s="105">
        <v>0</v>
      </c>
      <c r="Z30" s="105">
        <v>0</v>
      </c>
      <c r="AA30" s="105">
        <v>0</v>
      </c>
      <c r="AB30" s="105">
        <v>15037</v>
      </c>
      <c r="AC30" s="105">
        <v>1512</v>
      </c>
      <c r="AD30" s="105">
        <v>59194</v>
      </c>
      <c r="AE30" s="105">
        <v>60706</v>
      </c>
      <c r="AF30" s="101" t="s">
        <v>151</v>
      </c>
      <c r="AG30" s="101" t="s">
        <v>136</v>
      </c>
      <c r="AH30" s="105">
        <v>20</v>
      </c>
      <c r="AI30" s="105">
        <v>16128</v>
      </c>
    </row>
    <row r="31" spans="1:35" x14ac:dyDescent="0.2">
      <c r="A31" s="108"/>
      <c r="B31" s="101" t="s">
        <v>152</v>
      </c>
      <c r="C31" s="101" t="s">
        <v>153</v>
      </c>
      <c r="D31" s="102">
        <v>27253</v>
      </c>
      <c r="E31" s="102">
        <v>188</v>
      </c>
      <c r="F31" s="102">
        <v>27441</v>
      </c>
      <c r="G31" s="103">
        <v>3.1500206743600302E-2</v>
      </c>
      <c r="H31" s="102">
        <v>0</v>
      </c>
      <c r="I31" s="102">
        <v>0</v>
      </c>
      <c r="J31" s="102">
        <v>0</v>
      </c>
      <c r="K31" s="103">
        <v>0</v>
      </c>
      <c r="L31" s="102">
        <v>0</v>
      </c>
      <c r="M31" s="130">
        <v>0</v>
      </c>
      <c r="N31" s="102">
        <v>27441</v>
      </c>
      <c r="O31" s="103">
        <v>3.1500206743600302E-2</v>
      </c>
      <c r="P31" s="102">
        <v>685</v>
      </c>
      <c r="Q31" s="102">
        <v>28126</v>
      </c>
      <c r="R31" s="103">
        <v>2.8034650389268601E-2</v>
      </c>
      <c r="S31" s="109">
        <v>0</v>
      </c>
      <c r="T31" s="101" t="s">
        <v>74</v>
      </c>
      <c r="U31" s="101" t="s">
        <v>74</v>
      </c>
      <c r="V31" s="105">
        <v>26473</v>
      </c>
      <c r="W31" s="105">
        <v>26603</v>
      </c>
      <c r="X31" s="105">
        <v>130</v>
      </c>
      <c r="Y31" s="105">
        <v>0</v>
      </c>
      <c r="Z31" s="105">
        <v>0</v>
      </c>
      <c r="AA31" s="105">
        <v>0</v>
      </c>
      <c r="AB31" s="105">
        <v>0</v>
      </c>
      <c r="AC31" s="105">
        <v>756</v>
      </c>
      <c r="AD31" s="105">
        <v>26603</v>
      </c>
      <c r="AE31" s="105">
        <v>27359</v>
      </c>
      <c r="AF31" s="101" t="s">
        <v>154</v>
      </c>
      <c r="AG31" s="101" t="s">
        <v>136</v>
      </c>
      <c r="AH31" s="105">
        <v>20</v>
      </c>
      <c r="AI31" s="105">
        <v>16128</v>
      </c>
    </row>
    <row r="32" spans="1:35" x14ac:dyDescent="0.2">
      <c r="A32" s="108"/>
      <c r="B32" s="101" t="s">
        <v>155</v>
      </c>
      <c r="C32" s="101" t="s">
        <v>156</v>
      </c>
      <c r="D32" s="102">
        <v>38877</v>
      </c>
      <c r="E32" s="102">
        <v>3444</v>
      </c>
      <c r="F32" s="102">
        <v>42321</v>
      </c>
      <c r="G32" s="103">
        <v>0.248443906899909</v>
      </c>
      <c r="H32" s="102">
        <v>0</v>
      </c>
      <c r="I32" s="102">
        <v>0</v>
      </c>
      <c r="J32" s="102">
        <v>0</v>
      </c>
      <c r="K32" s="103">
        <v>0</v>
      </c>
      <c r="L32" s="102">
        <v>8852</v>
      </c>
      <c r="M32" s="130">
        <v>1.4616240266963301</v>
      </c>
      <c r="N32" s="102">
        <v>51173</v>
      </c>
      <c r="O32" s="103">
        <v>0.36479530604080501</v>
      </c>
      <c r="P32" s="102">
        <v>8751</v>
      </c>
      <c r="Q32" s="102">
        <v>59924</v>
      </c>
      <c r="R32" s="103">
        <v>0.30821289787364103</v>
      </c>
      <c r="S32" s="109">
        <v>0</v>
      </c>
      <c r="T32" s="101" t="s">
        <v>74</v>
      </c>
      <c r="U32" s="101" t="s">
        <v>74</v>
      </c>
      <c r="V32" s="105">
        <v>31021</v>
      </c>
      <c r="W32" s="105">
        <v>33899</v>
      </c>
      <c r="X32" s="105">
        <v>2878</v>
      </c>
      <c r="Y32" s="105">
        <v>0</v>
      </c>
      <c r="Z32" s="105">
        <v>0</v>
      </c>
      <c r="AA32" s="105">
        <v>0</v>
      </c>
      <c r="AB32" s="105">
        <v>3596</v>
      </c>
      <c r="AC32" s="105">
        <v>8311</v>
      </c>
      <c r="AD32" s="105">
        <v>37495</v>
      </c>
      <c r="AE32" s="105">
        <v>45806</v>
      </c>
      <c r="AF32" s="101" t="s">
        <v>157</v>
      </c>
      <c r="AG32" s="101" t="s">
        <v>136</v>
      </c>
      <c r="AH32" s="105">
        <v>20</v>
      </c>
      <c r="AI32" s="105">
        <v>16128</v>
      </c>
    </row>
    <row r="33" spans="1:35" x14ac:dyDescent="0.2">
      <c r="A33" s="108"/>
      <c r="B33" s="101" t="s">
        <v>158</v>
      </c>
      <c r="C33" s="101" t="s">
        <v>159</v>
      </c>
      <c r="D33" s="102">
        <v>2554</v>
      </c>
      <c r="E33" s="102">
        <v>4</v>
      </c>
      <c r="F33" s="102">
        <v>2558</v>
      </c>
      <c r="G33" s="103">
        <v>0.15017985611510801</v>
      </c>
      <c r="H33" s="102">
        <v>10</v>
      </c>
      <c r="I33" s="102">
        <v>0</v>
      </c>
      <c r="J33" s="102">
        <v>10</v>
      </c>
      <c r="K33" s="103">
        <v>0</v>
      </c>
      <c r="L33" s="102">
        <v>0</v>
      </c>
      <c r="M33" s="130">
        <v>0</v>
      </c>
      <c r="N33" s="102">
        <v>2568</v>
      </c>
      <c r="O33" s="103">
        <v>0.15467625899280601</v>
      </c>
      <c r="P33" s="102">
        <v>2075</v>
      </c>
      <c r="Q33" s="102">
        <v>4643</v>
      </c>
      <c r="R33" s="103">
        <v>7.0802583025830299E-2</v>
      </c>
      <c r="S33" s="109">
        <v>0</v>
      </c>
      <c r="T33" s="101" t="s">
        <v>74</v>
      </c>
      <c r="U33" s="101" t="s">
        <v>74</v>
      </c>
      <c r="V33" s="105">
        <v>2220</v>
      </c>
      <c r="W33" s="105">
        <v>2224</v>
      </c>
      <c r="X33" s="105">
        <v>4</v>
      </c>
      <c r="Y33" s="105">
        <v>0</v>
      </c>
      <c r="Z33" s="105">
        <v>0</v>
      </c>
      <c r="AA33" s="105">
        <v>0</v>
      </c>
      <c r="AB33" s="105">
        <v>0</v>
      </c>
      <c r="AC33" s="105">
        <v>2112</v>
      </c>
      <c r="AD33" s="105">
        <v>2224</v>
      </c>
      <c r="AE33" s="105">
        <v>4336</v>
      </c>
      <c r="AF33" s="101" t="s">
        <v>160</v>
      </c>
      <c r="AG33" s="101" t="s">
        <v>136</v>
      </c>
      <c r="AH33" s="105">
        <v>20</v>
      </c>
      <c r="AI33" s="105">
        <v>16128</v>
      </c>
    </row>
    <row r="34" spans="1:35" x14ac:dyDescent="0.2">
      <c r="A34" s="108"/>
      <c r="B34" s="101" t="s">
        <v>161</v>
      </c>
      <c r="C34" s="101" t="s">
        <v>162</v>
      </c>
      <c r="D34" s="102">
        <v>3563</v>
      </c>
      <c r="E34" s="102">
        <v>26</v>
      </c>
      <c r="F34" s="102">
        <v>3589</v>
      </c>
      <c r="G34" s="103">
        <v>0.16488153197013999</v>
      </c>
      <c r="H34" s="102">
        <v>0</v>
      </c>
      <c r="I34" s="102">
        <v>0</v>
      </c>
      <c r="J34" s="102">
        <v>0</v>
      </c>
      <c r="K34" s="103">
        <v>0</v>
      </c>
      <c r="L34" s="102">
        <v>0</v>
      </c>
      <c r="M34" s="130">
        <v>0</v>
      </c>
      <c r="N34" s="102">
        <v>3589</v>
      </c>
      <c r="O34" s="103">
        <v>0.16488153197013999</v>
      </c>
      <c r="P34" s="102">
        <v>3785</v>
      </c>
      <c r="Q34" s="102">
        <v>7374</v>
      </c>
      <c r="R34" s="103">
        <v>0.16899175649968301</v>
      </c>
      <c r="S34" s="109">
        <v>0</v>
      </c>
      <c r="T34" s="101" t="s">
        <v>74</v>
      </c>
      <c r="U34" s="101" t="s">
        <v>74</v>
      </c>
      <c r="V34" s="105">
        <v>3049</v>
      </c>
      <c r="W34" s="105">
        <v>3081</v>
      </c>
      <c r="X34" s="105">
        <v>32</v>
      </c>
      <c r="Y34" s="105">
        <v>0</v>
      </c>
      <c r="Z34" s="105">
        <v>0</v>
      </c>
      <c r="AA34" s="105">
        <v>0</v>
      </c>
      <c r="AB34" s="105">
        <v>0</v>
      </c>
      <c r="AC34" s="105">
        <v>3227</v>
      </c>
      <c r="AD34" s="105">
        <v>3081</v>
      </c>
      <c r="AE34" s="105">
        <v>6308</v>
      </c>
      <c r="AF34" s="101" t="s">
        <v>163</v>
      </c>
      <c r="AG34" s="101" t="s">
        <v>136</v>
      </c>
      <c r="AH34" s="105">
        <v>20</v>
      </c>
      <c r="AI34" s="105">
        <v>16128</v>
      </c>
    </row>
    <row r="35" spans="1:35" x14ac:dyDescent="0.2">
      <c r="A35" s="108"/>
      <c r="B35" s="101" t="s">
        <v>164</v>
      </c>
      <c r="C35" s="101" t="s">
        <v>165</v>
      </c>
      <c r="D35" s="102">
        <v>33106</v>
      </c>
      <c r="E35" s="102">
        <v>212</v>
      </c>
      <c r="F35" s="102">
        <v>33318</v>
      </c>
      <c r="G35" s="103">
        <v>7.1938742680651202E-2</v>
      </c>
      <c r="H35" s="102">
        <v>0</v>
      </c>
      <c r="I35" s="102">
        <v>0</v>
      </c>
      <c r="J35" s="102">
        <v>0</v>
      </c>
      <c r="K35" s="103">
        <v>0</v>
      </c>
      <c r="L35" s="102">
        <v>0</v>
      </c>
      <c r="M35" s="130">
        <v>0</v>
      </c>
      <c r="N35" s="102">
        <v>33318</v>
      </c>
      <c r="O35" s="103">
        <v>7.1938742680651202E-2</v>
      </c>
      <c r="P35" s="102">
        <v>1602</v>
      </c>
      <c r="Q35" s="102">
        <v>34920</v>
      </c>
      <c r="R35" s="103">
        <v>7.5123152709359597E-2</v>
      </c>
      <c r="S35" s="109">
        <v>0</v>
      </c>
      <c r="T35" s="101" t="s">
        <v>74</v>
      </c>
      <c r="U35" s="101" t="s">
        <v>74</v>
      </c>
      <c r="V35" s="105">
        <v>30938</v>
      </c>
      <c r="W35" s="105">
        <v>31082</v>
      </c>
      <c r="X35" s="105">
        <v>144</v>
      </c>
      <c r="Y35" s="105">
        <v>0</v>
      </c>
      <c r="Z35" s="105">
        <v>0</v>
      </c>
      <c r="AA35" s="105">
        <v>0</v>
      </c>
      <c r="AB35" s="105">
        <v>0</v>
      </c>
      <c r="AC35" s="105">
        <v>1398</v>
      </c>
      <c r="AD35" s="105">
        <v>31082</v>
      </c>
      <c r="AE35" s="105">
        <v>32480</v>
      </c>
      <c r="AF35" s="101" t="s">
        <v>166</v>
      </c>
      <c r="AG35" s="101" t="s">
        <v>136</v>
      </c>
      <c r="AH35" s="105">
        <v>20</v>
      </c>
      <c r="AI35" s="105">
        <v>16128</v>
      </c>
    </row>
    <row r="36" spans="1:35" x14ac:dyDescent="0.2">
      <c r="A36" s="108"/>
      <c r="B36" s="101" t="s">
        <v>167</v>
      </c>
      <c r="C36" s="101" t="s">
        <v>168</v>
      </c>
      <c r="D36" s="102">
        <v>4929</v>
      </c>
      <c r="E36" s="102">
        <v>28</v>
      </c>
      <c r="F36" s="102">
        <v>4957</v>
      </c>
      <c r="G36" s="103">
        <v>0.157636618402616</v>
      </c>
      <c r="H36" s="102">
        <v>0</v>
      </c>
      <c r="I36" s="102">
        <v>0</v>
      </c>
      <c r="J36" s="102">
        <v>0</v>
      </c>
      <c r="K36" s="103">
        <v>0</v>
      </c>
      <c r="L36" s="102">
        <v>0</v>
      </c>
      <c r="M36" s="130">
        <v>0</v>
      </c>
      <c r="N36" s="102">
        <v>4957</v>
      </c>
      <c r="O36" s="103">
        <v>0.157636618402616</v>
      </c>
      <c r="P36" s="102">
        <v>3378</v>
      </c>
      <c r="Q36" s="102">
        <v>8335</v>
      </c>
      <c r="R36" s="103">
        <v>0.169988770353734</v>
      </c>
      <c r="S36" s="109">
        <v>0</v>
      </c>
      <c r="T36" s="101" t="s">
        <v>74</v>
      </c>
      <c r="U36" s="101" t="s">
        <v>74</v>
      </c>
      <c r="V36" s="105">
        <v>4258</v>
      </c>
      <c r="W36" s="105">
        <v>4282</v>
      </c>
      <c r="X36" s="105">
        <v>24</v>
      </c>
      <c r="Y36" s="105">
        <v>0</v>
      </c>
      <c r="Z36" s="105">
        <v>0</v>
      </c>
      <c r="AA36" s="105">
        <v>0</v>
      </c>
      <c r="AB36" s="105">
        <v>0</v>
      </c>
      <c r="AC36" s="105">
        <v>2842</v>
      </c>
      <c r="AD36" s="105">
        <v>4282</v>
      </c>
      <c r="AE36" s="105">
        <v>7124</v>
      </c>
      <c r="AF36" s="101" t="s">
        <v>169</v>
      </c>
      <c r="AG36" s="101" t="s">
        <v>136</v>
      </c>
      <c r="AH36" s="105">
        <v>20</v>
      </c>
      <c r="AI36" s="105">
        <v>16128</v>
      </c>
    </row>
    <row r="37" spans="1:35" x14ac:dyDescent="0.2">
      <c r="A37" s="108"/>
      <c r="B37" s="101" t="s">
        <v>170</v>
      </c>
      <c r="C37" s="101" t="s">
        <v>171</v>
      </c>
      <c r="D37" s="102">
        <v>35707</v>
      </c>
      <c r="E37" s="102">
        <v>480</v>
      </c>
      <c r="F37" s="102">
        <v>36187</v>
      </c>
      <c r="G37" s="103">
        <v>0.16095604748155301</v>
      </c>
      <c r="H37" s="102">
        <v>0</v>
      </c>
      <c r="I37" s="102">
        <v>0</v>
      </c>
      <c r="J37" s="102">
        <v>0</v>
      </c>
      <c r="K37" s="103">
        <v>0</v>
      </c>
      <c r="L37" s="102">
        <v>0</v>
      </c>
      <c r="M37" s="130">
        <v>0</v>
      </c>
      <c r="N37" s="102">
        <v>36187</v>
      </c>
      <c r="O37" s="103">
        <v>0.16095604748155301</v>
      </c>
      <c r="P37" s="102">
        <v>4990</v>
      </c>
      <c r="Q37" s="102">
        <v>41177</v>
      </c>
      <c r="R37" s="103">
        <v>0.15338505924203799</v>
      </c>
      <c r="S37" s="109">
        <v>0</v>
      </c>
      <c r="T37" s="101" t="s">
        <v>74</v>
      </c>
      <c r="U37" s="101" t="s">
        <v>74</v>
      </c>
      <c r="V37" s="105">
        <v>30738</v>
      </c>
      <c r="W37" s="105">
        <v>31170</v>
      </c>
      <c r="X37" s="105">
        <v>432</v>
      </c>
      <c r="Y37" s="105">
        <v>0</v>
      </c>
      <c r="Z37" s="105">
        <v>0</v>
      </c>
      <c r="AA37" s="105">
        <v>0</v>
      </c>
      <c r="AB37" s="105">
        <v>0</v>
      </c>
      <c r="AC37" s="105">
        <v>4531</v>
      </c>
      <c r="AD37" s="105">
        <v>31170</v>
      </c>
      <c r="AE37" s="105">
        <v>35701</v>
      </c>
      <c r="AF37" s="101" t="s">
        <v>172</v>
      </c>
      <c r="AG37" s="101" t="s">
        <v>136</v>
      </c>
      <c r="AH37" s="105">
        <v>20</v>
      </c>
      <c r="AI37" s="105">
        <v>16128</v>
      </c>
    </row>
    <row r="38" spans="1:35" x14ac:dyDescent="0.2">
      <c r="A38" s="108"/>
      <c r="B38" s="101" t="s">
        <v>173</v>
      </c>
      <c r="C38" s="101" t="s">
        <v>174</v>
      </c>
      <c r="D38" s="102">
        <v>19764</v>
      </c>
      <c r="E38" s="102">
        <v>118</v>
      </c>
      <c r="F38" s="102">
        <v>19882</v>
      </c>
      <c r="G38" s="103">
        <v>8.3015579039110998E-2</v>
      </c>
      <c r="H38" s="102">
        <v>0</v>
      </c>
      <c r="I38" s="102">
        <v>0</v>
      </c>
      <c r="J38" s="102">
        <v>0</v>
      </c>
      <c r="K38" s="103">
        <v>0</v>
      </c>
      <c r="L38" s="102">
        <v>0</v>
      </c>
      <c r="M38" s="130">
        <v>0</v>
      </c>
      <c r="N38" s="102">
        <v>19882</v>
      </c>
      <c r="O38" s="103">
        <v>8.3015579039110998E-2</v>
      </c>
      <c r="P38" s="102">
        <v>7833</v>
      </c>
      <c r="Q38" s="102">
        <v>27715</v>
      </c>
      <c r="R38" s="103">
        <v>7.2229959764778695E-2</v>
      </c>
      <c r="S38" s="109">
        <v>0</v>
      </c>
      <c r="T38" s="101" t="s">
        <v>74</v>
      </c>
      <c r="U38" s="101" t="s">
        <v>74</v>
      </c>
      <c r="V38" s="105">
        <v>18280</v>
      </c>
      <c r="W38" s="105">
        <v>18358</v>
      </c>
      <c r="X38" s="105">
        <v>78</v>
      </c>
      <c r="Y38" s="105">
        <v>0</v>
      </c>
      <c r="Z38" s="105">
        <v>0</v>
      </c>
      <c r="AA38" s="105">
        <v>0</v>
      </c>
      <c r="AB38" s="105">
        <v>0</v>
      </c>
      <c r="AC38" s="105">
        <v>7490</v>
      </c>
      <c r="AD38" s="105">
        <v>18358</v>
      </c>
      <c r="AE38" s="105">
        <v>25848</v>
      </c>
      <c r="AF38" s="101" t="s">
        <v>175</v>
      </c>
      <c r="AG38" s="101" t="s">
        <v>136</v>
      </c>
      <c r="AH38" s="105">
        <v>20</v>
      </c>
      <c r="AI38" s="105">
        <v>16128</v>
      </c>
    </row>
    <row r="39" spans="1:35" x14ac:dyDescent="0.2">
      <c r="A39" s="108"/>
      <c r="B39" s="101" t="s">
        <v>176</v>
      </c>
      <c r="C39" s="101" t="s">
        <v>177</v>
      </c>
      <c r="D39" s="102">
        <v>8939</v>
      </c>
      <c r="E39" s="102">
        <v>66</v>
      </c>
      <c r="F39" s="102">
        <v>9005</v>
      </c>
      <c r="G39" s="103">
        <v>-8.6966094231616022E-3</v>
      </c>
      <c r="H39" s="102">
        <v>0</v>
      </c>
      <c r="I39" s="102">
        <v>0</v>
      </c>
      <c r="J39" s="102">
        <v>0</v>
      </c>
      <c r="K39" s="103">
        <v>0</v>
      </c>
      <c r="L39" s="102">
        <v>0</v>
      </c>
      <c r="M39" s="130">
        <v>0</v>
      </c>
      <c r="N39" s="102">
        <v>9005</v>
      </c>
      <c r="O39" s="103">
        <v>-8.6966094231616022E-3</v>
      </c>
      <c r="P39" s="102">
        <v>5512</v>
      </c>
      <c r="Q39" s="102">
        <v>14517</v>
      </c>
      <c r="R39" s="103">
        <v>-1.3070996147495901E-3</v>
      </c>
      <c r="S39" s="109">
        <v>0</v>
      </c>
      <c r="T39" s="101" t="s">
        <v>74</v>
      </c>
      <c r="U39" s="101" t="s">
        <v>74</v>
      </c>
      <c r="V39" s="105">
        <v>8978</v>
      </c>
      <c r="W39" s="105">
        <v>9084</v>
      </c>
      <c r="X39" s="105">
        <v>106</v>
      </c>
      <c r="Y39" s="105">
        <v>0</v>
      </c>
      <c r="Z39" s="105">
        <v>0</v>
      </c>
      <c r="AA39" s="105">
        <v>0</v>
      </c>
      <c r="AB39" s="105">
        <v>0</v>
      </c>
      <c r="AC39" s="105">
        <v>5452</v>
      </c>
      <c r="AD39" s="105">
        <v>9084</v>
      </c>
      <c r="AE39" s="105">
        <v>14536</v>
      </c>
      <c r="AF39" s="101" t="s">
        <v>178</v>
      </c>
      <c r="AG39" s="101" t="s">
        <v>136</v>
      </c>
      <c r="AH39" s="105">
        <v>20</v>
      </c>
      <c r="AI39" s="105">
        <v>16128</v>
      </c>
    </row>
    <row r="40" spans="1:35" x14ac:dyDescent="0.2">
      <c r="A40" s="108"/>
      <c r="B40" s="101" t="s">
        <v>179</v>
      </c>
      <c r="C40" s="101" t="s">
        <v>180</v>
      </c>
      <c r="D40" s="102">
        <v>8792</v>
      </c>
      <c r="E40" s="102">
        <v>2</v>
      </c>
      <c r="F40" s="102">
        <v>8794</v>
      </c>
      <c r="G40" s="103">
        <v>-7.4492099322799096E-3</v>
      </c>
      <c r="H40" s="102">
        <v>0</v>
      </c>
      <c r="I40" s="102">
        <v>0</v>
      </c>
      <c r="J40" s="102">
        <v>0</v>
      </c>
      <c r="K40" s="103">
        <v>0</v>
      </c>
      <c r="L40" s="102">
        <v>0</v>
      </c>
      <c r="M40" s="130">
        <v>0</v>
      </c>
      <c r="N40" s="102">
        <v>8794</v>
      </c>
      <c r="O40" s="103">
        <v>-7.4492099322799096E-3</v>
      </c>
      <c r="P40" s="102">
        <v>0</v>
      </c>
      <c r="Q40" s="102">
        <v>8794</v>
      </c>
      <c r="R40" s="103">
        <v>-9.5731501295190907E-3</v>
      </c>
      <c r="S40" s="109">
        <v>0</v>
      </c>
      <c r="T40" s="101" t="s">
        <v>74</v>
      </c>
      <c r="U40" s="101" t="s">
        <v>74</v>
      </c>
      <c r="V40" s="105">
        <v>8860</v>
      </c>
      <c r="W40" s="105">
        <v>8860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19</v>
      </c>
      <c r="AD40" s="105">
        <v>8860</v>
      </c>
      <c r="AE40" s="105">
        <v>8879</v>
      </c>
      <c r="AF40" s="101" t="s">
        <v>181</v>
      </c>
      <c r="AG40" s="101" t="s">
        <v>136</v>
      </c>
      <c r="AH40" s="105">
        <v>20</v>
      </c>
      <c r="AI40" s="105">
        <v>16128</v>
      </c>
    </row>
    <row r="41" spans="1:35" x14ac:dyDescent="0.2">
      <c r="A41" s="108"/>
      <c r="B41" s="101" t="s">
        <v>182</v>
      </c>
      <c r="C41" s="101" t="s">
        <v>183</v>
      </c>
      <c r="D41" s="102">
        <v>7085</v>
      </c>
      <c r="E41" s="102">
        <v>0</v>
      </c>
      <c r="F41" s="102">
        <v>7085</v>
      </c>
      <c r="G41" s="103">
        <v>-9.3873896917764404E-2</v>
      </c>
      <c r="H41" s="102">
        <v>187</v>
      </c>
      <c r="I41" s="102">
        <v>0</v>
      </c>
      <c r="J41" s="102">
        <v>187</v>
      </c>
      <c r="K41" s="103">
        <v>0</v>
      </c>
      <c r="L41" s="102">
        <v>0</v>
      </c>
      <c r="M41" s="130">
        <v>0</v>
      </c>
      <c r="N41" s="102">
        <v>7272</v>
      </c>
      <c r="O41" s="103">
        <v>-6.9957795114464802E-2</v>
      </c>
      <c r="P41" s="102">
        <v>0</v>
      </c>
      <c r="Q41" s="102">
        <v>7272</v>
      </c>
      <c r="R41" s="103">
        <v>-6.9957795114464802E-2</v>
      </c>
      <c r="S41" s="109">
        <v>0</v>
      </c>
      <c r="T41" s="101" t="s">
        <v>74</v>
      </c>
      <c r="U41" s="101" t="s">
        <v>74</v>
      </c>
      <c r="V41" s="105">
        <v>7819</v>
      </c>
      <c r="W41" s="105">
        <v>7819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7819</v>
      </c>
      <c r="AE41" s="105">
        <v>7819</v>
      </c>
      <c r="AF41" s="101" t="s">
        <v>184</v>
      </c>
      <c r="AG41" s="101" t="s">
        <v>136</v>
      </c>
      <c r="AH41" s="105">
        <v>20</v>
      </c>
      <c r="AI41" s="105">
        <v>16128</v>
      </c>
    </row>
    <row r="42" spans="1:35" x14ac:dyDescent="0.2">
      <c r="A42" s="108"/>
      <c r="B42" s="101" t="s">
        <v>185</v>
      </c>
      <c r="C42" s="101" t="s">
        <v>186</v>
      </c>
      <c r="D42" s="102">
        <v>10936</v>
      </c>
      <c r="E42" s="102">
        <v>30</v>
      </c>
      <c r="F42" s="102">
        <v>10966</v>
      </c>
      <c r="G42" s="103">
        <v>3.4235593699896302E-2</v>
      </c>
      <c r="H42" s="102">
        <v>0</v>
      </c>
      <c r="I42" s="102">
        <v>0</v>
      </c>
      <c r="J42" s="102">
        <v>0</v>
      </c>
      <c r="K42" s="103">
        <v>0</v>
      </c>
      <c r="L42" s="102">
        <v>0</v>
      </c>
      <c r="M42" s="130">
        <v>0</v>
      </c>
      <c r="N42" s="102">
        <v>10966</v>
      </c>
      <c r="O42" s="103">
        <v>3.4235593699896302E-2</v>
      </c>
      <c r="P42" s="102">
        <v>4871</v>
      </c>
      <c r="Q42" s="102">
        <v>15837</v>
      </c>
      <c r="R42" s="103">
        <v>3.0786253579796901E-2</v>
      </c>
      <c r="S42" s="109">
        <v>0</v>
      </c>
      <c r="T42" s="101" t="s">
        <v>74</v>
      </c>
      <c r="U42" s="101" t="s">
        <v>74</v>
      </c>
      <c r="V42" s="105">
        <v>10571</v>
      </c>
      <c r="W42" s="105">
        <v>10603</v>
      </c>
      <c r="X42" s="105">
        <v>32</v>
      </c>
      <c r="Y42" s="105">
        <v>0</v>
      </c>
      <c r="Z42" s="105">
        <v>0</v>
      </c>
      <c r="AA42" s="105">
        <v>0</v>
      </c>
      <c r="AB42" s="105">
        <v>0</v>
      </c>
      <c r="AC42" s="105">
        <v>4761</v>
      </c>
      <c r="AD42" s="105">
        <v>10603</v>
      </c>
      <c r="AE42" s="105">
        <v>15364</v>
      </c>
      <c r="AF42" s="101" t="s">
        <v>187</v>
      </c>
      <c r="AG42" s="101" t="s">
        <v>136</v>
      </c>
      <c r="AH42" s="105">
        <v>20</v>
      </c>
      <c r="AI42" s="105">
        <v>16128</v>
      </c>
    </row>
    <row r="43" spans="1:35" x14ac:dyDescent="0.2">
      <c r="A43" s="108"/>
      <c r="B43" s="101" t="s">
        <v>188</v>
      </c>
      <c r="C43" s="101" t="s">
        <v>189</v>
      </c>
      <c r="D43" s="102">
        <v>3107</v>
      </c>
      <c r="E43" s="102">
        <v>0</v>
      </c>
      <c r="F43" s="102">
        <v>3107</v>
      </c>
      <c r="G43" s="103">
        <v>5.2506775067750699E-2</v>
      </c>
      <c r="H43" s="102">
        <v>0</v>
      </c>
      <c r="I43" s="102">
        <v>0</v>
      </c>
      <c r="J43" s="102">
        <v>0</v>
      </c>
      <c r="K43" s="103">
        <v>0</v>
      </c>
      <c r="L43" s="102">
        <v>0</v>
      </c>
      <c r="M43" s="130">
        <v>0</v>
      </c>
      <c r="N43" s="102">
        <v>3107</v>
      </c>
      <c r="O43" s="103">
        <v>5.2506775067750699E-2</v>
      </c>
      <c r="P43" s="102">
        <v>1820</v>
      </c>
      <c r="Q43" s="102">
        <v>4927</v>
      </c>
      <c r="R43" s="103">
        <v>4.4519821920712299E-2</v>
      </c>
      <c r="S43" s="109">
        <v>0</v>
      </c>
      <c r="T43" s="101" t="s">
        <v>74</v>
      </c>
      <c r="U43" s="101" t="s">
        <v>74</v>
      </c>
      <c r="V43" s="105">
        <v>2952</v>
      </c>
      <c r="W43" s="105">
        <v>2952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1765</v>
      </c>
      <c r="AD43" s="105">
        <v>2952</v>
      </c>
      <c r="AE43" s="105">
        <v>4717</v>
      </c>
      <c r="AF43" s="101" t="s">
        <v>190</v>
      </c>
      <c r="AG43" s="101" t="s">
        <v>136</v>
      </c>
      <c r="AH43" s="105">
        <v>20</v>
      </c>
      <c r="AI43" s="105">
        <v>16128</v>
      </c>
    </row>
    <row r="44" spans="1:35" x14ac:dyDescent="0.2">
      <c r="A44" s="108"/>
      <c r="B44" s="101" t="s">
        <v>191</v>
      </c>
      <c r="C44" s="101" t="s">
        <v>192</v>
      </c>
      <c r="D44" s="102">
        <v>11064</v>
      </c>
      <c r="E44" s="102">
        <v>18</v>
      </c>
      <c r="F44" s="102">
        <v>11082</v>
      </c>
      <c r="G44" s="103">
        <v>7.9801227711195605E-2</v>
      </c>
      <c r="H44" s="102">
        <v>0</v>
      </c>
      <c r="I44" s="102">
        <v>0</v>
      </c>
      <c r="J44" s="102">
        <v>0</v>
      </c>
      <c r="K44" s="103">
        <v>0</v>
      </c>
      <c r="L44" s="102">
        <v>0</v>
      </c>
      <c r="M44" s="130">
        <v>0</v>
      </c>
      <c r="N44" s="102">
        <v>11082</v>
      </c>
      <c r="O44" s="103">
        <v>7.9801227711195605E-2</v>
      </c>
      <c r="P44" s="102">
        <v>2049</v>
      </c>
      <c r="Q44" s="102">
        <v>13131</v>
      </c>
      <c r="R44" s="103">
        <v>8.2433435001236496E-2</v>
      </c>
      <c r="S44" s="109">
        <v>0</v>
      </c>
      <c r="T44" s="101" t="s">
        <v>74</v>
      </c>
      <c r="U44" s="101" t="s">
        <v>74</v>
      </c>
      <c r="V44" s="105">
        <v>10219</v>
      </c>
      <c r="W44" s="105">
        <v>10263</v>
      </c>
      <c r="X44" s="105">
        <v>44</v>
      </c>
      <c r="Y44" s="105">
        <v>0</v>
      </c>
      <c r="Z44" s="105">
        <v>0</v>
      </c>
      <c r="AA44" s="105">
        <v>0</v>
      </c>
      <c r="AB44" s="105">
        <v>0</v>
      </c>
      <c r="AC44" s="105">
        <v>1868</v>
      </c>
      <c r="AD44" s="105">
        <v>10263</v>
      </c>
      <c r="AE44" s="105">
        <v>12131</v>
      </c>
      <c r="AF44" s="101" t="s">
        <v>193</v>
      </c>
      <c r="AG44" s="101" t="s">
        <v>136</v>
      </c>
      <c r="AH44" s="105">
        <v>20</v>
      </c>
      <c r="AI44" s="105">
        <v>16128</v>
      </c>
    </row>
    <row r="45" spans="1:35" x14ac:dyDescent="0.2">
      <c r="A45" s="108"/>
      <c r="B45" s="101" t="s">
        <v>194</v>
      </c>
      <c r="C45" s="101" t="s">
        <v>195</v>
      </c>
      <c r="D45" s="102">
        <v>22215</v>
      </c>
      <c r="E45" s="102">
        <v>112</v>
      </c>
      <c r="F45" s="102">
        <v>22327</v>
      </c>
      <c r="G45" s="103">
        <v>-4.325722440242599E-3</v>
      </c>
      <c r="H45" s="102">
        <v>0</v>
      </c>
      <c r="I45" s="102">
        <v>0</v>
      </c>
      <c r="J45" s="102">
        <v>0</v>
      </c>
      <c r="K45" s="103">
        <v>0</v>
      </c>
      <c r="L45" s="102">
        <v>0</v>
      </c>
      <c r="M45" s="130">
        <v>0</v>
      </c>
      <c r="N45" s="102">
        <v>22327</v>
      </c>
      <c r="O45" s="103">
        <v>-4.325722440242599E-3</v>
      </c>
      <c r="P45" s="102">
        <v>7673</v>
      </c>
      <c r="Q45" s="102">
        <v>30000</v>
      </c>
      <c r="R45" s="103">
        <v>1.7363429945238399E-3</v>
      </c>
      <c r="S45" s="109">
        <v>0</v>
      </c>
      <c r="T45" s="101" t="s">
        <v>74</v>
      </c>
      <c r="U45" s="101" t="s">
        <v>74</v>
      </c>
      <c r="V45" s="105">
        <v>22224</v>
      </c>
      <c r="W45" s="105">
        <v>22424</v>
      </c>
      <c r="X45" s="105">
        <v>200</v>
      </c>
      <c r="Y45" s="105">
        <v>0</v>
      </c>
      <c r="Z45" s="105">
        <v>0</v>
      </c>
      <c r="AA45" s="105">
        <v>0</v>
      </c>
      <c r="AB45" s="105">
        <v>0</v>
      </c>
      <c r="AC45" s="105">
        <v>7524</v>
      </c>
      <c r="AD45" s="105">
        <v>22424</v>
      </c>
      <c r="AE45" s="105">
        <v>29948</v>
      </c>
      <c r="AF45" s="101" t="s">
        <v>196</v>
      </c>
      <c r="AG45" s="101" t="s">
        <v>136</v>
      </c>
      <c r="AH45" s="105">
        <v>20</v>
      </c>
      <c r="AI45" s="105">
        <v>16128</v>
      </c>
    </row>
    <row r="46" spans="1:35" x14ac:dyDescent="0.2">
      <c r="A46" s="108"/>
      <c r="B46" s="101" t="s">
        <v>197</v>
      </c>
      <c r="C46" s="101" t="s">
        <v>198</v>
      </c>
      <c r="D46" s="102">
        <v>19294</v>
      </c>
      <c r="E46" s="102">
        <v>3662</v>
      </c>
      <c r="F46" s="102">
        <v>22956</v>
      </c>
      <c r="G46" s="103">
        <v>0.13346170937638901</v>
      </c>
      <c r="H46" s="102">
        <v>0</v>
      </c>
      <c r="I46" s="102">
        <v>0</v>
      </c>
      <c r="J46" s="102">
        <v>0</v>
      </c>
      <c r="K46" s="103">
        <v>0</v>
      </c>
      <c r="L46" s="102">
        <v>0</v>
      </c>
      <c r="M46" s="130">
        <v>0</v>
      </c>
      <c r="N46" s="102">
        <v>22956</v>
      </c>
      <c r="O46" s="103">
        <v>0.13346170937638901</v>
      </c>
      <c r="P46" s="102">
        <v>6285</v>
      </c>
      <c r="Q46" s="102">
        <v>29241</v>
      </c>
      <c r="R46" s="103">
        <v>0.117476210494134</v>
      </c>
      <c r="S46" s="109">
        <v>0</v>
      </c>
      <c r="T46" s="101" t="s">
        <v>74</v>
      </c>
      <c r="U46" s="101" t="s">
        <v>74</v>
      </c>
      <c r="V46" s="105">
        <v>16997</v>
      </c>
      <c r="W46" s="105">
        <v>20253</v>
      </c>
      <c r="X46" s="105">
        <v>3256</v>
      </c>
      <c r="Y46" s="105">
        <v>0</v>
      </c>
      <c r="Z46" s="105">
        <v>0</v>
      </c>
      <c r="AA46" s="105">
        <v>0</v>
      </c>
      <c r="AB46" s="105">
        <v>0</v>
      </c>
      <c r="AC46" s="105">
        <v>5914</v>
      </c>
      <c r="AD46" s="105">
        <v>20253</v>
      </c>
      <c r="AE46" s="105">
        <v>26167</v>
      </c>
      <c r="AF46" s="101" t="s">
        <v>199</v>
      </c>
      <c r="AG46" s="101" t="s">
        <v>136</v>
      </c>
      <c r="AH46" s="105">
        <v>20</v>
      </c>
      <c r="AI46" s="105">
        <v>16128</v>
      </c>
    </row>
    <row r="47" spans="1:35" x14ac:dyDescent="0.2">
      <c r="A47" s="108"/>
      <c r="B47" s="101" t="s">
        <v>200</v>
      </c>
      <c r="C47" s="101" t="s">
        <v>201</v>
      </c>
      <c r="D47" s="102">
        <v>31550</v>
      </c>
      <c r="E47" s="102">
        <v>568</v>
      </c>
      <c r="F47" s="102">
        <v>32118</v>
      </c>
      <c r="G47" s="103">
        <v>-2.1717279400566499E-2</v>
      </c>
      <c r="H47" s="102">
        <v>0</v>
      </c>
      <c r="I47" s="102">
        <v>0</v>
      </c>
      <c r="J47" s="102">
        <v>0</v>
      </c>
      <c r="K47" s="103">
        <v>0</v>
      </c>
      <c r="L47" s="102">
        <v>0</v>
      </c>
      <c r="M47" s="130">
        <v>0</v>
      </c>
      <c r="N47" s="102">
        <v>32118</v>
      </c>
      <c r="O47" s="103">
        <v>-2.1717279400566499E-2</v>
      </c>
      <c r="P47" s="102">
        <v>3865</v>
      </c>
      <c r="Q47" s="102">
        <v>35983</v>
      </c>
      <c r="R47" s="103">
        <v>-1.8681138867677499E-2</v>
      </c>
      <c r="S47" s="109">
        <v>0</v>
      </c>
      <c r="T47" s="101" t="s">
        <v>74</v>
      </c>
      <c r="U47" s="101" t="s">
        <v>74</v>
      </c>
      <c r="V47" s="105">
        <v>32289</v>
      </c>
      <c r="W47" s="105">
        <v>32831</v>
      </c>
      <c r="X47" s="105">
        <v>542</v>
      </c>
      <c r="Y47" s="105">
        <v>0</v>
      </c>
      <c r="Z47" s="105">
        <v>0</v>
      </c>
      <c r="AA47" s="105">
        <v>0</v>
      </c>
      <c r="AB47" s="105">
        <v>0</v>
      </c>
      <c r="AC47" s="105">
        <v>3837</v>
      </c>
      <c r="AD47" s="105">
        <v>32831</v>
      </c>
      <c r="AE47" s="105">
        <v>36668</v>
      </c>
      <c r="AF47" s="101" t="s">
        <v>202</v>
      </c>
      <c r="AG47" s="101" t="s">
        <v>136</v>
      </c>
      <c r="AH47" s="105">
        <v>20</v>
      </c>
      <c r="AI47" s="105">
        <v>16128</v>
      </c>
    </row>
    <row r="48" spans="1:35" x14ac:dyDescent="0.2">
      <c r="A48" s="108"/>
      <c r="B48" s="101" t="s">
        <v>203</v>
      </c>
      <c r="C48" s="101" t="s">
        <v>204</v>
      </c>
      <c r="D48" s="102">
        <v>24394</v>
      </c>
      <c r="E48" s="102">
        <v>30</v>
      </c>
      <c r="F48" s="102">
        <v>24424</v>
      </c>
      <c r="G48" s="103">
        <v>6.34528224145035E-3</v>
      </c>
      <c r="H48" s="102">
        <v>0</v>
      </c>
      <c r="I48" s="102">
        <v>0</v>
      </c>
      <c r="J48" s="102">
        <v>0</v>
      </c>
      <c r="K48" s="103">
        <v>0</v>
      </c>
      <c r="L48" s="102">
        <v>0</v>
      </c>
      <c r="M48" s="130">
        <v>0</v>
      </c>
      <c r="N48" s="102">
        <v>24424</v>
      </c>
      <c r="O48" s="103">
        <v>6.34528224145035E-3</v>
      </c>
      <c r="P48" s="102">
        <v>1043</v>
      </c>
      <c r="Q48" s="102">
        <v>25467</v>
      </c>
      <c r="R48" s="103">
        <v>6.2865899178814199E-4</v>
      </c>
      <c r="S48" s="109">
        <v>0</v>
      </c>
      <c r="T48" s="101" t="s">
        <v>74</v>
      </c>
      <c r="U48" s="101" t="s">
        <v>74</v>
      </c>
      <c r="V48" s="105">
        <v>24212</v>
      </c>
      <c r="W48" s="105">
        <v>24270</v>
      </c>
      <c r="X48" s="105">
        <v>58</v>
      </c>
      <c r="Y48" s="105">
        <v>0</v>
      </c>
      <c r="Z48" s="105">
        <v>0</v>
      </c>
      <c r="AA48" s="105">
        <v>0</v>
      </c>
      <c r="AB48" s="105">
        <v>0</v>
      </c>
      <c r="AC48" s="105">
        <v>1181</v>
      </c>
      <c r="AD48" s="105">
        <v>24270</v>
      </c>
      <c r="AE48" s="105">
        <v>25451</v>
      </c>
      <c r="AF48" s="101" t="s">
        <v>205</v>
      </c>
      <c r="AG48" s="101" t="s">
        <v>136</v>
      </c>
      <c r="AH48" s="105">
        <v>20</v>
      </c>
      <c r="AI48" s="105">
        <v>16128</v>
      </c>
    </row>
    <row r="49" spans="1:35" x14ac:dyDescent="0.2">
      <c r="A49" s="108"/>
      <c r="B49" s="101" t="s">
        <v>206</v>
      </c>
      <c r="C49" s="101" t="s">
        <v>207</v>
      </c>
      <c r="D49" s="102">
        <v>4300</v>
      </c>
      <c r="E49" s="102">
        <v>72</v>
      </c>
      <c r="F49" s="102">
        <v>4372</v>
      </c>
      <c r="G49" s="103">
        <v>2.4607452542770102E-2</v>
      </c>
      <c r="H49" s="102">
        <v>0</v>
      </c>
      <c r="I49" s="102">
        <v>0</v>
      </c>
      <c r="J49" s="102">
        <v>0</v>
      </c>
      <c r="K49" s="103">
        <v>0</v>
      </c>
      <c r="L49" s="102">
        <v>0</v>
      </c>
      <c r="M49" s="130">
        <v>0</v>
      </c>
      <c r="N49" s="102">
        <v>4372</v>
      </c>
      <c r="O49" s="103">
        <v>2.4607452542770102E-2</v>
      </c>
      <c r="P49" s="102">
        <v>3359</v>
      </c>
      <c r="Q49" s="102">
        <v>7731</v>
      </c>
      <c r="R49" s="103">
        <v>3.4247491638795993E-2</v>
      </c>
      <c r="S49" s="109">
        <v>0</v>
      </c>
      <c r="T49" s="101" t="s">
        <v>74</v>
      </c>
      <c r="U49" s="101" t="s">
        <v>74</v>
      </c>
      <c r="V49" s="105">
        <v>4253</v>
      </c>
      <c r="W49" s="105">
        <v>4267</v>
      </c>
      <c r="X49" s="105">
        <v>14</v>
      </c>
      <c r="Y49" s="105">
        <v>0</v>
      </c>
      <c r="Z49" s="105">
        <v>0</v>
      </c>
      <c r="AA49" s="105">
        <v>0</v>
      </c>
      <c r="AB49" s="105">
        <v>0</v>
      </c>
      <c r="AC49" s="105">
        <v>3208</v>
      </c>
      <c r="AD49" s="105">
        <v>4267</v>
      </c>
      <c r="AE49" s="105">
        <v>7475</v>
      </c>
      <c r="AF49" s="101" t="s">
        <v>208</v>
      </c>
      <c r="AG49" s="101" t="s">
        <v>136</v>
      </c>
      <c r="AH49" s="105">
        <v>20</v>
      </c>
      <c r="AI49" s="105">
        <v>16128</v>
      </c>
    </row>
    <row r="50" spans="1:35" x14ac:dyDescent="0.2">
      <c r="A50" s="108"/>
      <c r="B50" s="101" t="s">
        <v>209</v>
      </c>
      <c r="C50" s="101" t="s">
        <v>210</v>
      </c>
      <c r="D50" s="102">
        <v>20282</v>
      </c>
      <c r="E50" s="102">
        <v>4786</v>
      </c>
      <c r="F50" s="102">
        <v>25068</v>
      </c>
      <c r="G50" s="103">
        <v>2.3392529087568902E-2</v>
      </c>
      <c r="H50" s="102">
        <v>0</v>
      </c>
      <c r="I50" s="102">
        <v>0</v>
      </c>
      <c r="J50" s="102">
        <v>0</v>
      </c>
      <c r="K50" s="103">
        <v>0</v>
      </c>
      <c r="L50" s="102">
        <v>0</v>
      </c>
      <c r="M50" s="130">
        <v>0</v>
      </c>
      <c r="N50" s="102">
        <v>25068</v>
      </c>
      <c r="O50" s="103">
        <v>2.3392529087568902E-2</v>
      </c>
      <c r="P50" s="102">
        <v>8732</v>
      </c>
      <c r="Q50" s="102">
        <v>33800</v>
      </c>
      <c r="R50" s="103">
        <v>3.8945071158515997E-2</v>
      </c>
      <c r="S50" s="109">
        <v>0</v>
      </c>
      <c r="T50" s="101" t="s">
        <v>74</v>
      </c>
      <c r="U50" s="101" t="s">
        <v>74</v>
      </c>
      <c r="V50" s="105">
        <v>19939</v>
      </c>
      <c r="W50" s="105">
        <v>24495</v>
      </c>
      <c r="X50" s="105">
        <v>4556</v>
      </c>
      <c r="Y50" s="105">
        <v>0</v>
      </c>
      <c r="Z50" s="105">
        <v>0</v>
      </c>
      <c r="AA50" s="105">
        <v>0</v>
      </c>
      <c r="AB50" s="105">
        <v>0</v>
      </c>
      <c r="AC50" s="105">
        <v>8038</v>
      </c>
      <c r="AD50" s="105">
        <v>24495</v>
      </c>
      <c r="AE50" s="105">
        <v>32533</v>
      </c>
      <c r="AF50" s="101" t="s">
        <v>211</v>
      </c>
      <c r="AG50" s="101" t="s">
        <v>136</v>
      </c>
      <c r="AH50" s="105">
        <v>20</v>
      </c>
      <c r="AI50" s="105">
        <v>16128</v>
      </c>
    </row>
    <row r="51" spans="1:35" x14ac:dyDescent="0.2">
      <c r="A51" s="108"/>
      <c r="B51" s="101" t="s">
        <v>212</v>
      </c>
      <c r="C51" s="101" t="s">
        <v>213</v>
      </c>
      <c r="D51" s="102">
        <v>3921</v>
      </c>
      <c r="E51" s="102">
        <v>102</v>
      </c>
      <c r="F51" s="102">
        <v>4023</v>
      </c>
      <c r="G51" s="103">
        <v>5.3969085669373897E-2</v>
      </c>
      <c r="H51" s="102">
        <v>0</v>
      </c>
      <c r="I51" s="102">
        <v>0</v>
      </c>
      <c r="J51" s="102">
        <v>0</v>
      </c>
      <c r="K51" s="103">
        <v>0</v>
      </c>
      <c r="L51" s="102">
        <v>0</v>
      </c>
      <c r="M51" s="130">
        <v>0</v>
      </c>
      <c r="N51" s="102">
        <v>4023</v>
      </c>
      <c r="O51" s="103">
        <v>5.3969085669373897E-2</v>
      </c>
      <c r="P51" s="102">
        <v>5952</v>
      </c>
      <c r="Q51" s="102">
        <v>9975</v>
      </c>
      <c r="R51" s="103">
        <v>8.5773375421791698E-2</v>
      </c>
      <c r="S51" s="109">
        <v>0</v>
      </c>
      <c r="T51" s="101" t="s">
        <v>74</v>
      </c>
      <c r="U51" s="101" t="s">
        <v>74</v>
      </c>
      <c r="V51" s="105">
        <v>3739</v>
      </c>
      <c r="W51" s="105">
        <v>3817</v>
      </c>
      <c r="X51" s="105">
        <v>78</v>
      </c>
      <c r="Y51" s="105">
        <v>0</v>
      </c>
      <c r="Z51" s="105">
        <v>0</v>
      </c>
      <c r="AA51" s="105">
        <v>0</v>
      </c>
      <c r="AB51" s="105">
        <v>0</v>
      </c>
      <c r="AC51" s="105">
        <v>5370</v>
      </c>
      <c r="AD51" s="105">
        <v>3817</v>
      </c>
      <c r="AE51" s="105">
        <v>9187</v>
      </c>
      <c r="AF51" s="101" t="s">
        <v>214</v>
      </c>
      <c r="AG51" s="101" t="s">
        <v>136</v>
      </c>
      <c r="AH51" s="105">
        <v>20</v>
      </c>
      <c r="AI51" s="105">
        <v>16128</v>
      </c>
    </row>
    <row r="52" spans="1:35" x14ac:dyDescent="0.2">
      <c r="A52" s="108"/>
      <c r="B52" s="101" t="s">
        <v>215</v>
      </c>
      <c r="C52" s="101" t="s">
        <v>216</v>
      </c>
      <c r="D52" s="102">
        <v>2578</v>
      </c>
      <c r="E52" s="102">
        <v>0</v>
      </c>
      <c r="F52" s="102">
        <v>2578</v>
      </c>
      <c r="G52" s="103">
        <v>-0.102055033089516</v>
      </c>
      <c r="H52" s="102">
        <v>0</v>
      </c>
      <c r="I52" s="102">
        <v>0</v>
      </c>
      <c r="J52" s="102">
        <v>0</v>
      </c>
      <c r="K52" s="103">
        <v>0</v>
      </c>
      <c r="L52" s="102">
        <v>0</v>
      </c>
      <c r="M52" s="130">
        <v>0</v>
      </c>
      <c r="N52" s="102">
        <v>2578</v>
      </c>
      <c r="O52" s="103">
        <v>-0.102055033089516</v>
      </c>
      <c r="P52" s="102">
        <v>0</v>
      </c>
      <c r="Q52" s="102">
        <v>2578</v>
      </c>
      <c r="R52" s="103">
        <v>-0.102055033089516</v>
      </c>
      <c r="S52" s="109">
        <v>0</v>
      </c>
      <c r="T52" s="101" t="s">
        <v>74</v>
      </c>
      <c r="U52" s="101" t="s">
        <v>74</v>
      </c>
      <c r="V52" s="105">
        <v>2871</v>
      </c>
      <c r="W52" s="105">
        <v>2871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2871</v>
      </c>
      <c r="AE52" s="105">
        <v>2871</v>
      </c>
      <c r="AF52" s="101" t="s">
        <v>217</v>
      </c>
      <c r="AG52" s="101" t="s">
        <v>136</v>
      </c>
      <c r="AH52" s="105">
        <v>20</v>
      </c>
      <c r="AI52" s="105">
        <v>16128</v>
      </c>
    </row>
    <row r="53" spans="1:35" x14ac:dyDescent="0.2">
      <c r="A53" s="110"/>
      <c r="B53" s="101" t="s">
        <v>218</v>
      </c>
      <c r="C53" s="101" t="s">
        <v>219</v>
      </c>
      <c r="D53" s="102">
        <v>34978</v>
      </c>
      <c r="E53" s="102">
        <v>210</v>
      </c>
      <c r="F53" s="102">
        <v>35188</v>
      </c>
      <c r="G53" s="103">
        <v>-5.7127545551982899E-2</v>
      </c>
      <c r="H53" s="102">
        <v>0</v>
      </c>
      <c r="I53" s="102">
        <v>0</v>
      </c>
      <c r="J53" s="102">
        <v>0</v>
      </c>
      <c r="K53" s="103">
        <v>0</v>
      </c>
      <c r="L53" s="102">
        <v>0</v>
      </c>
      <c r="M53" s="130">
        <v>0</v>
      </c>
      <c r="N53" s="102">
        <v>35188</v>
      </c>
      <c r="O53" s="103">
        <v>-5.7127545551982899E-2</v>
      </c>
      <c r="P53" s="102">
        <v>678</v>
      </c>
      <c r="Q53" s="102">
        <v>35866</v>
      </c>
      <c r="R53" s="103">
        <v>-5.23924013844487E-2</v>
      </c>
      <c r="S53" s="109">
        <v>0</v>
      </c>
      <c r="T53" s="101" t="s">
        <v>74</v>
      </c>
      <c r="U53" s="101" t="s">
        <v>74</v>
      </c>
      <c r="V53" s="105">
        <v>37026</v>
      </c>
      <c r="W53" s="105">
        <v>37320</v>
      </c>
      <c r="X53" s="105">
        <v>294</v>
      </c>
      <c r="Y53" s="105">
        <v>0</v>
      </c>
      <c r="Z53" s="105">
        <v>0</v>
      </c>
      <c r="AA53" s="105">
        <v>0</v>
      </c>
      <c r="AB53" s="105">
        <v>0</v>
      </c>
      <c r="AC53" s="105">
        <v>529</v>
      </c>
      <c r="AD53" s="105">
        <v>37320</v>
      </c>
      <c r="AE53" s="105">
        <v>37849</v>
      </c>
      <c r="AF53" s="101" t="s">
        <v>220</v>
      </c>
      <c r="AG53" s="101" t="s">
        <v>136</v>
      </c>
      <c r="AH53" s="105">
        <v>20</v>
      </c>
      <c r="AI53" s="105">
        <v>16128</v>
      </c>
    </row>
    <row r="54" spans="1:35" x14ac:dyDescent="0.2">
      <c r="A54" s="111" t="s">
        <v>88</v>
      </c>
      <c r="B54" s="111">
        <v>0</v>
      </c>
      <c r="C54" s="111">
        <v>0</v>
      </c>
      <c r="D54" s="112">
        <v>463701</v>
      </c>
      <c r="E54" s="112">
        <v>15046</v>
      </c>
      <c r="F54" s="112">
        <v>478747</v>
      </c>
      <c r="G54" s="113">
        <v>2.62903471294774E-2</v>
      </c>
      <c r="H54" s="112">
        <v>2577</v>
      </c>
      <c r="I54" s="112">
        <v>0</v>
      </c>
      <c r="J54" s="112">
        <v>2577</v>
      </c>
      <c r="K54" s="113">
        <v>0.18102658111823999</v>
      </c>
      <c r="L54" s="112">
        <v>24461</v>
      </c>
      <c r="M54" s="131">
        <v>7.9098288335980205E-2</v>
      </c>
      <c r="N54" s="112">
        <v>505785</v>
      </c>
      <c r="O54" s="113">
        <v>2.9413859846580601E-2</v>
      </c>
      <c r="P54" s="112">
        <v>106252</v>
      </c>
      <c r="Q54" s="112">
        <v>612037</v>
      </c>
      <c r="R54" s="113">
        <v>3.5586839366841198E-2</v>
      </c>
      <c r="S54" s="114">
        <v>0</v>
      </c>
      <c r="T54" s="115">
        <v>0</v>
      </c>
      <c r="U54" s="115">
        <v>0</v>
      </c>
      <c r="V54" s="116">
        <v>451989</v>
      </c>
      <c r="W54" s="116">
        <v>466483</v>
      </c>
      <c r="X54" s="116">
        <v>14494</v>
      </c>
      <c r="Y54" s="116">
        <v>2182</v>
      </c>
      <c r="Z54" s="116">
        <v>2182</v>
      </c>
      <c r="AA54" s="116">
        <v>0</v>
      </c>
      <c r="AB54" s="116">
        <v>22668</v>
      </c>
      <c r="AC54" s="116">
        <v>99672</v>
      </c>
      <c r="AD54" s="116">
        <v>491333</v>
      </c>
      <c r="AE54" s="116">
        <v>591005</v>
      </c>
      <c r="AF54" s="115">
        <v>0</v>
      </c>
      <c r="AG54" s="115">
        <v>0</v>
      </c>
      <c r="AH54" s="116">
        <v>580</v>
      </c>
      <c r="AI54" s="116">
        <v>467712</v>
      </c>
    </row>
    <row r="55" spans="1:35" s="124" customFormat="1" ht="22.5" x14ac:dyDescent="0.2">
      <c r="A55" s="117" t="s">
        <v>221</v>
      </c>
      <c r="B55" s="118"/>
      <c r="C55" s="118"/>
      <c r="D55" s="120">
        <f>D54+D24+D14</f>
        <v>2643809</v>
      </c>
      <c r="E55" s="120">
        <f>E54+E24+E14</f>
        <v>315048</v>
      </c>
      <c r="F55" s="120">
        <f>F54+F24+F14</f>
        <v>2958857</v>
      </c>
      <c r="G55" s="132">
        <f>((F54+F24+F14)-(W54+W24+W14))/(W54+W24+W14)</f>
        <v>3.6532258940303854E-2</v>
      </c>
      <c r="H55" s="120">
        <f>H54+H24+H14</f>
        <v>268383</v>
      </c>
      <c r="I55" s="120">
        <f>I54+I24+I14</f>
        <v>934</v>
      </c>
      <c r="J55" s="120">
        <f>J54+J24+J14</f>
        <v>269317</v>
      </c>
      <c r="K55" s="132">
        <f>((J54+J24+J14)-(Z54+Z24+Z14))/(Z54+Z24+Z14)</f>
        <v>-0.12243149011046303</v>
      </c>
      <c r="L55" s="120">
        <f>L54+L24+L14</f>
        <v>39992</v>
      </c>
      <c r="M55" s="132">
        <f>((L54+L24+L14)-(AB54+AB24+AB14))/(AB54+AB24+AB14)</f>
        <v>-0.14329170326256935</v>
      </c>
      <c r="N55" s="120">
        <f>N54+N24+N14</f>
        <v>3268166</v>
      </c>
      <c r="O55" s="132">
        <f>((N54+N24+N14)-(AD54+AD24+AD14))/(AD54+AD24+AD14)</f>
        <v>1.8709259933469322E-2</v>
      </c>
      <c r="P55" s="120">
        <f>P54+P24+P14</f>
        <v>199740</v>
      </c>
      <c r="Q55" s="120">
        <f>Q54+Q24+Q14</f>
        <v>3467906</v>
      </c>
      <c r="R55" s="132">
        <f>((Q54+Q24+Q14)-(AE54+AE24+AE14))/(AE54+AE24+AE14)</f>
        <v>2.0516228060366289E-2</v>
      </c>
    </row>
    <row r="56" spans="1:35" s="124" customFormat="1" x14ac:dyDescent="0.2">
      <c r="A56" s="117" t="s">
        <v>222</v>
      </c>
      <c r="B56" s="118"/>
      <c r="C56" s="118"/>
      <c r="D56" s="120">
        <f>D54+D24+D14+D9</f>
        <v>5360708</v>
      </c>
      <c r="E56" s="120">
        <f t="shared" ref="E56:Q56" si="0">E54+E24+E14+E9</f>
        <v>580124</v>
      </c>
      <c r="F56" s="120">
        <f t="shared" si="0"/>
        <v>5940832</v>
      </c>
      <c r="G56" s="132">
        <f>((F54+F24+F14+F9)-(W54+W24+W14+W9))/(W54+W24+W14+W9)</f>
        <v>1.2305111697506976E-2</v>
      </c>
      <c r="H56" s="120">
        <f t="shared" si="0"/>
        <v>1489372</v>
      </c>
      <c r="I56" s="120">
        <f t="shared" si="0"/>
        <v>50078</v>
      </c>
      <c r="J56" s="120">
        <f t="shared" si="0"/>
        <v>1539450</v>
      </c>
      <c r="K56" s="132">
        <f>((J54+J24+J14+J9)-(Z54+Z24+Z14+Z9))/(Z54+Z24+Z14+Z9)</f>
        <v>-3.8854154570008279E-2</v>
      </c>
      <c r="L56" s="120">
        <f t="shared" si="0"/>
        <v>163890</v>
      </c>
      <c r="M56" s="132">
        <f>((L54+L24+L14+L9)-(AB54+AB24+AB14+AB9))/(AB54+AB24+AB14+AB9)</f>
        <v>-0.17808837468217312</v>
      </c>
      <c r="N56" s="120">
        <f t="shared" si="0"/>
        <v>7644172</v>
      </c>
      <c r="O56" s="132">
        <f>((N54+N24+N14+N9)-(AD54+AD24+AD14+AD9))/(AD54+AD24+AD14+AD9)</f>
        <v>-3.3285521821515597E-3</v>
      </c>
      <c r="P56" s="120">
        <f t="shared" si="0"/>
        <v>222974</v>
      </c>
      <c r="Q56" s="120">
        <f t="shared" si="0"/>
        <v>7867146</v>
      </c>
      <c r="R56" s="132">
        <f>((Q54+Q24+Q14+Q9)-(AE54+AE24+AE14+AE9))/(AE54+AE24+AE14+AE9)</f>
        <v>-2.3204780859517864E-3</v>
      </c>
    </row>
    <row r="57" spans="1:35" s="124" customFormat="1" x14ac:dyDescent="0.2">
      <c r="A57" s="117" t="s">
        <v>223</v>
      </c>
      <c r="B57" s="118"/>
      <c r="C57" s="118"/>
      <c r="D57" s="120">
        <f>D54+D24+D14+D9+D5</f>
        <v>7846060</v>
      </c>
      <c r="E57" s="120">
        <f t="shared" ref="E57:Q57" si="1">E54+E24+E14+E9+E5</f>
        <v>1610758</v>
      </c>
      <c r="F57" s="120">
        <f t="shared" si="1"/>
        <v>9456818</v>
      </c>
      <c r="G57" s="132">
        <f>((F54+F24+F14+F9+F5)-(W54+W24+W14+W9+W5))/(W54+W24+W14+W9+W5)</f>
        <v>2.3137393216026036E-2</v>
      </c>
      <c r="H57" s="120">
        <f t="shared" si="1"/>
        <v>4682388</v>
      </c>
      <c r="I57" s="120">
        <f t="shared" si="1"/>
        <v>880498</v>
      </c>
      <c r="J57" s="120">
        <f t="shared" si="1"/>
        <v>5562886</v>
      </c>
      <c r="K57" s="132">
        <f>((J54+J24+J14+J9+J5)-(Z54+Z24+Z14+Z9+Z5))/(Z54+Z24+Z14+Z9+Z5)</f>
        <v>2.4512370554362242E-2</v>
      </c>
      <c r="L57" s="120">
        <f t="shared" si="1"/>
        <v>163890</v>
      </c>
      <c r="M57" s="132">
        <f>((L54+L24+L14+L9+L5)-(AB54+AB24+AB14+AB9+AB5))/(AB54+AB24+AB14+AB9+AB5)</f>
        <v>-0.17808837468217312</v>
      </c>
      <c r="N57" s="120">
        <f t="shared" si="1"/>
        <v>15183594</v>
      </c>
      <c r="O57" s="132">
        <f>((N54+N24+N14+N9+N5)-(AD54+AD24+AD14+AD9+AD5))/(AD54+AD24+AD14+AD9+AD5)</f>
        <v>2.0941424071166576E-2</v>
      </c>
      <c r="P57" s="120">
        <f t="shared" si="1"/>
        <v>233267</v>
      </c>
      <c r="Q57" s="120">
        <f t="shared" si="1"/>
        <v>15416861</v>
      </c>
      <c r="R57" s="132">
        <f>((Q54+Q24+Q14+Q9+Q5)-(AE54+AE24+AE14+AE9+AE5))/(AE54+AE24+AE14+AE9+AE5)</f>
        <v>2.1121854575888509E-2</v>
      </c>
    </row>
    <row r="58" spans="1:35" x14ac:dyDescent="0.2">
      <c r="A58" s="106" t="s">
        <v>224</v>
      </c>
      <c r="B58" s="101" t="s">
        <v>225</v>
      </c>
      <c r="C58" s="101" t="s">
        <v>226</v>
      </c>
      <c r="D58" s="102">
        <v>103</v>
      </c>
      <c r="E58" s="102">
        <v>0</v>
      </c>
      <c r="F58" s="102">
        <v>103</v>
      </c>
      <c r="G58" s="103">
        <v>-0.39053254437869794</v>
      </c>
      <c r="H58" s="102">
        <v>457359</v>
      </c>
      <c r="I58" s="102">
        <v>0</v>
      </c>
      <c r="J58" s="102">
        <v>457359</v>
      </c>
      <c r="K58" s="103">
        <v>2.8834936979765103E-3</v>
      </c>
      <c r="L58" s="102">
        <v>0</v>
      </c>
      <c r="M58" s="130">
        <v>0</v>
      </c>
      <c r="N58" s="102">
        <v>457462</v>
      </c>
      <c r="O58" s="103">
        <v>2.7377562673575702E-3</v>
      </c>
      <c r="P58" s="102">
        <v>0</v>
      </c>
      <c r="Q58" s="102">
        <v>457462</v>
      </c>
      <c r="R58" s="103">
        <v>2.7377562673575702E-3</v>
      </c>
      <c r="S58" s="107">
        <v>6</v>
      </c>
      <c r="T58" s="101" t="s">
        <v>75</v>
      </c>
      <c r="U58" s="101" t="s">
        <v>75</v>
      </c>
      <c r="V58" s="105">
        <v>169</v>
      </c>
      <c r="W58" s="105">
        <v>169</v>
      </c>
      <c r="X58" s="105">
        <v>0</v>
      </c>
      <c r="Y58" s="105">
        <v>456044</v>
      </c>
      <c r="Z58" s="105">
        <v>456044</v>
      </c>
      <c r="AA58" s="105">
        <v>0</v>
      </c>
      <c r="AB58" s="105">
        <v>0</v>
      </c>
      <c r="AC58" s="105">
        <v>0</v>
      </c>
      <c r="AD58" s="105">
        <v>456213</v>
      </c>
      <c r="AE58" s="105">
        <v>456213</v>
      </c>
      <c r="AF58" s="101" t="s">
        <v>227</v>
      </c>
      <c r="AG58" s="101" t="s">
        <v>228</v>
      </c>
      <c r="AH58" s="105">
        <v>20</v>
      </c>
      <c r="AI58" s="105">
        <v>16128</v>
      </c>
    </row>
    <row r="59" spans="1:35" x14ac:dyDescent="0.2">
      <c r="A59" s="108"/>
      <c r="B59" s="101" t="s">
        <v>229</v>
      </c>
      <c r="C59" s="101" t="s">
        <v>230</v>
      </c>
      <c r="D59" s="102">
        <v>805</v>
      </c>
      <c r="E59" s="102">
        <v>0</v>
      </c>
      <c r="F59" s="102">
        <v>805</v>
      </c>
      <c r="G59" s="103">
        <v>-0.56603773584905703</v>
      </c>
      <c r="H59" s="102">
        <v>0</v>
      </c>
      <c r="I59" s="102">
        <v>0</v>
      </c>
      <c r="J59" s="102">
        <v>0</v>
      </c>
      <c r="K59" s="103">
        <v>0</v>
      </c>
      <c r="L59" s="102">
        <v>0</v>
      </c>
      <c r="M59" s="130">
        <v>0</v>
      </c>
      <c r="N59" s="102">
        <v>805</v>
      </c>
      <c r="O59" s="103">
        <v>-0.56603773584905703</v>
      </c>
      <c r="P59" s="102">
        <v>0</v>
      </c>
      <c r="Q59" s="102">
        <v>805</v>
      </c>
      <c r="R59" s="103">
        <v>-0.56603773584905703</v>
      </c>
      <c r="S59" s="109">
        <v>0</v>
      </c>
      <c r="T59" s="101" t="s">
        <v>75</v>
      </c>
      <c r="U59" s="101" t="s">
        <v>75</v>
      </c>
      <c r="V59" s="105">
        <v>1855</v>
      </c>
      <c r="W59" s="105">
        <v>1855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1855</v>
      </c>
      <c r="AE59" s="105">
        <v>1855</v>
      </c>
      <c r="AF59" s="101" t="s">
        <v>231</v>
      </c>
      <c r="AG59" s="101" t="s">
        <v>228</v>
      </c>
      <c r="AH59" s="105">
        <v>20</v>
      </c>
      <c r="AI59" s="105">
        <v>16128</v>
      </c>
    </row>
    <row r="60" spans="1:35" x14ac:dyDescent="0.2">
      <c r="A60" s="108"/>
      <c r="B60" s="101" t="s">
        <v>232</v>
      </c>
      <c r="C60" s="101" t="s">
        <v>233</v>
      </c>
      <c r="D60" s="102">
        <v>123750</v>
      </c>
      <c r="E60" s="102">
        <v>192</v>
      </c>
      <c r="F60" s="102">
        <v>123942</v>
      </c>
      <c r="G60" s="103">
        <v>-0.28394890548901996</v>
      </c>
      <c r="H60" s="102">
        <v>290069</v>
      </c>
      <c r="I60" s="102">
        <v>50</v>
      </c>
      <c r="J60" s="102">
        <v>290119</v>
      </c>
      <c r="K60" s="103">
        <v>-6.6784396601915194E-2</v>
      </c>
      <c r="L60" s="102">
        <v>0</v>
      </c>
      <c r="M60" s="130">
        <v>0</v>
      </c>
      <c r="N60" s="102">
        <v>414061</v>
      </c>
      <c r="O60" s="103">
        <v>-0.14445257163637598</v>
      </c>
      <c r="P60" s="102">
        <v>1225</v>
      </c>
      <c r="Q60" s="102">
        <v>415286</v>
      </c>
      <c r="R60" s="103">
        <v>-0.144481067941164</v>
      </c>
      <c r="S60" s="109">
        <v>0</v>
      </c>
      <c r="T60" s="101" t="s">
        <v>75</v>
      </c>
      <c r="U60" s="101" t="s">
        <v>75</v>
      </c>
      <c r="V60" s="105">
        <v>172333</v>
      </c>
      <c r="W60" s="105">
        <v>173091</v>
      </c>
      <c r="X60" s="105">
        <v>758</v>
      </c>
      <c r="Y60" s="105">
        <v>310507</v>
      </c>
      <c r="Z60" s="105">
        <v>310881</v>
      </c>
      <c r="AA60" s="105">
        <v>374</v>
      </c>
      <c r="AB60" s="105">
        <v>0</v>
      </c>
      <c r="AC60" s="105">
        <v>1448</v>
      </c>
      <c r="AD60" s="105">
        <v>483972</v>
      </c>
      <c r="AE60" s="105">
        <v>485420</v>
      </c>
      <c r="AF60" s="101" t="s">
        <v>234</v>
      </c>
      <c r="AG60" s="101" t="s">
        <v>228</v>
      </c>
      <c r="AH60" s="105">
        <v>20</v>
      </c>
      <c r="AI60" s="105">
        <v>16128</v>
      </c>
    </row>
    <row r="61" spans="1:35" x14ac:dyDescent="0.2">
      <c r="A61" s="108"/>
      <c r="B61" s="101" t="s">
        <v>235</v>
      </c>
      <c r="C61" s="101" t="s">
        <v>236</v>
      </c>
      <c r="D61" s="102">
        <v>0</v>
      </c>
      <c r="E61" s="102">
        <v>0</v>
      </c>
      <c r="F61" s="102">
        <v>0</v>
      </c>
      <c r="G61" s="103">
        <v>-1</v>
      </c>
      <c r="H61" s="102">
        <v>0</v>
      </c>
      <c r="I61" s="102">
        <v>0</v>
      </c>
      <c r="J61" s="102">
        <v>0</v>
      </c>
      <c r="K61" s="103">
        <v>0</v>
      </c>
      <c r="L61" s="102">
        <v>0</v>
      </c>
      <c r="M61" s="130">
        <v>0</v>
      </c>
      <c r="N61" s="102">
        <v>0</v>
      </c>
      <c r="O61" s="103">
        <v>-1</v>
      </c>
      <c r="P61" s="102">
        <v>0</v>
      </c>
      <c r="Q61" s="102">
        <v>0</v>
      </c>
      <c r="R61" s="103">
        <v>-1</v>
      </c>
      <c r="S61" s="109">
        <v>0</v>
      </c>
      <c r="T61" s="101" t="s">
        <v>75</v>
      </c>
      <c r="U61" s="101" t="s">
        <v>75</v>
      </c>
      <c r="V61" s="105">
        <v>8957</v>
      </c>
      <c r="W61" s="105">
        <v>8957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8957</v>
      </c>
      <c r="AE61" s="105">
        <v>8957</v>
      </c>
      <c r="AF61" s="101" t="s">
        <v>237</v>
      </c>
      <c r="AG61" s="101" t="s">
        <v>228</v>
      </c>
      <c r="AH61" s="105">
        <v>20</v>
      </c>
      <c r="AI61" s="105">
        <v>16128</v>
      </c>
    </row>
    <row r="62" spans="1:35" x14ac:dyDescent="0.2">
      <c r="A62" s="108"/>
      <c r="B62" s="101" t="s">
        <v>238</v>
      </c>
      <c r="C62" s="101" t="s">
        <v>239</v>
      </c>
      <c r="D62" s="102">
        <v>14435</v>
      </c>
      <c r="E62" s="102">
        <v>0</v>
      </c>
      <c r="F62" s="102">
        <v>14435</v>
      </c>
      <c r="G62" s="103">
        <v>-9.3221936051259502E-2</v>
      </c>
      <c r="H62" s="102">
        <v>0</v>
      </c>
      <c r="I62" s="102">
        <v>0</v>
      </c>
      <c r="J62" s="102">
        <v>0</v>
      </c>
      <c r="K62" s="103">
        <v>0</v>
      </c>
      <c r="L62" s="102">
        <v>0</v>
      </c>
      <c r="M62" s="130">
        <v>0</v>
      </c>
      <c r="N62" s="102">
        <v>14435</v>
      </c>
      <c r="O62" s="103">
        <v>-9.3221936051259502E-2</v>
      </c>
      <c r="P62" s="102">
        <v>19</v>
      </c>
      <c r="Q62" s="102">
        <v>14454</v>
      </c>
      <c r="R62" s="103">
        <v>-9.2028393743325596E-2</v>
      </c>
      <c r="S62" s="109">
        <v>0</v>
      </c>
      <c r="T62" s="101" t="s">
        <v>75</v>
      </c>
      <c r="U62" s="101" t="s">
        <v>75</v>
      </c>
      <c r="V62" s="105">
        <v>15919</v>
      </c>
      <c r="W62" s="105">
        <v>15919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15919</v>
      </c>
      <c r="AE62" s="105">
        <v>15919</v>
      </c>
      <c r="AF62" s="101" t="s">
        <v>240</v>
      </c>
      <c r="AG62" s="101" t="s">
        <v>228</v>
      </c>
      <c r="AH62" s="105">
        <v>20</v>
      </c>
      <c r="AI62" s="105">
        <v>16128</v>
      </c>
    </row>
    <row r="63" spans="1:35" x14ac:dyDescent="0.2">
      <c r="A63" s="110"/>
      <c r="B63" s="101" t="s">
        <v>241</v>
      </c>
      <c r="C63" s="101" t="s">
        <v>242</v>
      </c>
      <c r="D63" s="102">
        <v>1247</v>
      </c>
      <c r="E63" s="102">
        <v>0</v>
      </c>
      <c r="F63" s="102">
        <v>1247</v>
      </c>
      <c r="G63" s="103">
        <v>-0.38144841269841301</v>
      </c>
      <c r="H63" s="102">
        <v>52</v>
      </c>
      <c r="I63" s="102">
        <v>0</v>
      </c>
      <c r="J63" s="102">
        <v>52</v>
      </c>
      <c r="K63" s="103">
        <v>0</v>
      </c>
      <c r="L63" s="102">
        <v>0</v>
      </c>
      <c r="M63" s="130">
        <v>0</v>
      </c>
      <c r="N63" s="102">
        <v>1299</v>
      </c>
      <c r="O63" s="103">
        <v>-0.35565476190476203</v>
      </c>
      <c r="P63" s="102">
        <v>0</v>
      </c>
      <c r="Q63" s="102">
        <v>1299</v>
      </c>
      <c r="R63" s="103">
        <v>-0.35565476190476203</v>
      </c>
      <c r="S63" s="109">
        <v>0</v>
      </c>
      <c r="T63" s="101" t="s">
        <v>75</v>
      </c>
      <c r="U63" s="101" t="s">
        <v>75</v>
      </c>
      <c r="V63" s="105">
        <v>2016</v>
      </c>
      <c r="W63" s="105">
        <v>2016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2016</v>
      </c>
      <c r="AE63" s="105">
        <v>2016</v>
      </c>
      <c r="AF63" s="101" t="s">
        <v>243</v>
      </c>
      <c r="AG63" s="101" t="s">
        <v>228</v>
      </c>
      <c r="AH63" s="105">
        <v>20</v>
      </c>
      <c r="AI63" s="105">
        <v>16128</v>
      </c>
    </row>
    <row r="64" spans="1:35" x14ac:dyDescent="0.2">
      <c r="A64" s="111" t="s">
        <v>88</v>
      </c>
      <c r="B64" s="111">
        <v>0</v>
      </c>
      <c r="C64" s="111">
        <v>0</v>
      </c>
      <c r="D64" s="112">
        <v>140340</v>
      </c>
      <c r="E64" s="112">
        <v>192</v>
      </c>
      <c r="F64" s="112">
        <v>140532</v>
      </c>
      <c r="G64" s="113">
        <v>-0.30432113738632799</v>
      </c>
      <c r="H64" s="112">
        <v>747480</v>
      </c>
      <c r="I64" s="112">
        <v>50</v>
      </c>
      <c r="J64" s="112">
        <v>747530</v>
      </c>
      <c r="K64" s="113">
        <v>-2.5289304690810702E-2</v>
      </c>
      <c r="L64" s="112">
        <v>0</v>
      </c>
      <c r="M64" s="131">
        <v>0</v>
      </c>
      <c r="N64" s="112">
        <v>888062</v>
      </c>
      <c r="O64" s="113">
        <v>-8.3463029397315799E-2</v>
      </c>
      <c r="P64" s="112">
        <v>1244</v>
      </c>
      <c r="Q64" s="112">
        <v>889306</v>
      </c>
      <c r="R64" s="113">
        <v>-8.35487128753684E-2</v>
      </c>
      <c r="S64" s="114">
        <v>0</v>
      </c>
      <c r="T64" s="115">
        <v>0</v>
      </c>
      <c r="U64" s="115">
        <v>0</v>
      </c>
      <c r="V64" s="116">
        <v>201249</v>
      </c>
      <c r="W64" s="116">
        <v>202007</v>
      </c>
      <c r="X64" s="116">
        <v>758</v>
      </c>
      <c r="Y64" s="116">
        <v>766551</v>
      </c>
      <c r="Z64" s="116">
        <v>766925</v>
      </c>
      <c r="AA64" s="116">
        <v>374</v>
      </c>
      <c r="AB64" s="116">
        <v>0</v>
      </c>
      <c r="AC64" s="116">
        <v>1448</v>
      </c>
      <c r="AD64" s="116">
        <v>968932</v>
      </c>
      <c r="AE64" s="116">
        <v>970380</v>
      </c>
      <c r="AF64" s="115">
        <v>0</v>
      </c>
      <c r="AG64" s="115">
        <v>0</v>
      </c>
      <c r="AH64" s="116">
        <v>120</v>
      </c>
      <c r="AI64" s="116">
        <v>96768</v>
      </c>
    </row>
    <row r="65" spans="1:35" x14ac:dyDescent="0.2">
      <c r="A65" s="111" t="s">
        <v>244</v>
      </c>
      <c r="B65" s="111">
        <v>0</v>
      </c>
      <c r="C65" s="111">
        <v>0</v>
      </c>
      <c r="D65" s="112">
        <v>7986400</v>
      </c>
      <c r="E65" s="112">
        <v>1610950</v>
      </c>
      <c r="F65" s="112">
        <v>9597350</v>
      </c>
      <c r="G65" s="113">
        <v>1.61337779157937E-2</v>
      </c>
      <c r="H65" s="112">
        <v>5429868</v>
      </c>
      <c r="I65" s="112">
        <v>880548</v>
      </c>
      <c r="J65" s="112">
        <v>6310416</v>
      </c>
      <c r="K65" s="113">
        <v>1.83487570993272E-2</v>
      </c>
      <c r="L65" s="112">
        <v>163890</v>
      </c>
      <c r="M65" s="131">
        <v>-0.17808837468217298</v>
      </c>
      <c r="N65" s="112">
        <v>16071656</v>
      </c>
      <c r="O65" s="113">
        <v>1.4555445139416602E-2</v>
      </c>
      <c r="P65" s="112">
        <v>234511</v>
      </c>
      <c r="Q65" s="112">
        <v>16306167</v>
      </c>
      <c r="R65" s="113">
        <v>1.4800716240578401E-2</v>
      </c>
      <c r="S65" s="125">
        <v>0</v>
      </c>
      <c r="T65" s="115">
        <v>0</v>
      </c>
      <c r="U65" s="115">
        <v>0</v>
      </c>
      <c r="V65" s="116">
        <v>7969069</v>
      </c>
      <c r="W65" s="116">
        <v>9444967</v>
      </c>
      <c r="X65" s="116">
        <v>1475898</v>
      </c>
      <c r="Y65" s="116">
        <v>5430772</v>
      </c>
      <c r="Z65" s="116">
        <v>6196714</v>
      </c>
      <c r="AA65" s="116">
        <v>765942</v>
      </c>
      <c r="AB65" s="116">
        <v>199401</v>
      </c>
      <c r="AC65" s="116">
        <v>227262</v>
      </c>
      <c r="AD65" s="116">
        <v>15841082</v>
      </c>
      <c r="AE65" s="116">
        <v>16068344</v>
      </c>
      <c r="AF65" s="115">
        <v>0</v>
      </c>
      <c r="AG65" s="115">
        <v>0</v>
      </c>
      <c r="AH65" s="116">
        <v>1040</v>
      </c>
      <c r="AI65" s="116">
        <v>838656</v>
      </c>
    </row>
  </sheetData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6" zoomScaleSheetLayoutView="26976" workbookViewId="0">
      <selection activeCell="A2" sqref="A2"/>
    </sheetView>
  </sheetViews>
  <sheetFormatPr defaultRowHeight="11.25" x14ac:dyDescent="0.2"/>
  <cols>
    <col min="1" max="1" width="26.28515625" style="98" customWidth="1"/>
    <col min="2" max="2" width="4.7109375" style="98" bestFit="1" customWidth="1"/>
    <col min="3" max="3" width="23.7109375" style="98" bestFit="1" customWidth="1"/>
    <col min="4" max="15" width="12.7109375" style="98" customWidth="1"/>
    <col min="16" max="16" width="9.42578125" style="98" hidden="1" customWidth="1"/>
    <col min="17" max="17" width="15.28515625" style="98" hidden="1" customWidth="1"/>
    <col min="18" max="18" width="6.7109375" style="98" hidden="1" customWidth="1"/>
    <col min="19" max="19" width="23.42578125" style="98" hidden="1" customWidth="1"/>
    <col min="20" max="20" width="22.7109375" style="98" hidden="1" customWidth="1"/>
    <col min="21" max="21" width="19.28515625" style="98" hidden="1" customWidth="1"/>
    <col min="22" max="22" width="18.85546875" style="98" hidden="1" customWidth="1"/>
    <col min="23" max="23" width="23.85546875" style="98" hidden="1" customWidth="1"/>
    <col min="24" max="24" width="15.5703125" style="98" hidden="1" customWidth="1"/>
    <col min="25" max="25" width="32.42578125" style="98" hidden="1" customWidth="1"/>
    <col min="26" max="26" width="23.28515625" style="98" hidden="1" customWidth="1"/>
    <col min="27" max="16384" width="9.140625" style="98"/>
  </cols>
  <sheetData>
    <row r="1" spans="1:26" ht="15.75" x14ac:dyDescent="0.25">
      <c r="A1" s="97" t="s">
        <v>44</v>
      </c>
    </row>
    <row r="4" spans="1:26" ht="33.75" x14ac:dyDescent="0.2">
      <c r="A4" s="99" t="s">
        <v>45</v>
      </c>
      <c r="B4" s="99" t="s">
        <v>46</v>
      </c>
      <c r="C4" s="99" t="s">
        <v>47</v>
      </c>
      <c r="D4" s="99" t="s">
        <v>48</v>
      </c>
      <c r="E4" s="99" t="s">
        <v>49</v>
      </c>
      <c r="F4" s="99" t="s">
        <v>50</v>
      </c>
      <c r="G4" s="99" t="s">
        <v>51</v>
      </c>
      <c r="H4" s="99" t="s">
        <v>52</v>
      </c>
      <c r="I4" s="99" t="s">
        <v>53</v>
      </c>
      <c r="J4" s="99" t="s">
        <v>54</v>
      </c>
      <c r="K4" s="99" t="s">
        <v>55</v>
      </c>
      <c r="L4" s="99" t="s">
        <v>24</v>
      </c>
      <c r="M4" s="99" t="s">
        <v>56</v>
      </c>
      <c r="N4" s="99" t="s">
        <v>57</v>
      </c>
      <c r="O4" s="99" t="s">
        <v>58</v>
      </c>
      <c r="P4" s="100" t="s">
        <v>59</v>
      </c>
      <c r="Q4" s="100" t="s">
        <v>60</v>
      </c>
      <c r="R4" s="100" t="s">
        <v>61</v>
      </c>
      <c r="S4" s="100" t="s">
        <v>62</v>
      </c>
      <c r="T4" s="100" t="s">
        <v>63</v>
      </c>
      <c r="U4" s="100" t="s">
        <v>64</v>
      </c>
      <c r="V4" s="100" t="s">
        <v>65</v>
      </c>
      <c r="W4" s="100" t="s">
        <v>66</v>
      </c>
      <c r="X4" s="100" t="s">
        <v>67</v>
      </c>
      <c r="Y4" s="100" t="s">
        <v>68</v>
      </c>
      <c r="Z4" s="100" t="s">
        <v>69</v>
      </c>
    </row>
    <row r="5" spans="1:26" x14ac:dyDescent="0.2">
      <c r="A5" s="101" t="s">
        <v>70</v>
      </c>
      <c r="B5" s="101" t="s">
        <v>71</v>
      </c>
      <c r="C5" s="101" t="s">
        <v>72</v>
      </c>
      <c r="D5" s="102">
        <v>10470</v>
      </c>
      <c r="E5" s="103">
        <v>4.3244320446393002E-2</v>
      </c>
      <c r="F5" s="102">
        <v>9937</v>
      </c>
      <c r="G5" s="103">
        <v>-1.1243781094527401E-2</v>
      </c>
      <c r="H5" s="102">
        <v>0</v>
      </c>
      <c r="I5" s="103" t="s">
        <v>73</v>
      </c>
      <c r="J5" s="102">
        <v>20407</v>
      </c>
      <c r="K5" s="103">
        <v>1.5981280493876301E-2</v>
      </c>
      <c r="L5" s="102">
        <v>663</v>
      </c>
      <c r="M5" s="103">
        <v>0.17137809187279202</v>
      </c>
      <c r="N5" s="102">
        <v>21070</v>
      </c>
      <c r="O5" s="103">
        <v>2.0240170443540602E-2</v>
      </c>
      <c r="P5" s="104">
        <v>1</v>
      </c>
      <c r="Q5" s="101" t="s">
        <v>74</v>
      </c>
      <c r="R5" s="101" t="s">
        <v>75</v>
      </c>
      <c r="S5" s="105">
        <v>10036</v>
      </c>
      <c r="T5" s="105">
        <v>10050</v>
      </c>
      <c r="U5" s="105">
        <v>0</v>
      </c>
      <c r="V5" s="105">
        <v>20086</v>
      </c>
      <c r="W5" s="105">
        <v>566</v>
      </c>
      <c r="X5" s="105">
        <v>20652</v>
      </c>
      <c r="Y5" s="101" t="s">
        <v>76</v>
      </c>
      <c r="Z5" s="101" t="s">
        <v>76</v>
      </c>
    </row>
    <row r="6" spans="1:26" x14ac:dyDescent="0.2">
      <c r="A6" s="106" t="s">
        <v>77</v>
      </c>
      <c r="B6" s="101" t="s">
        <v>78</v>
      </c>
      <c r="C6" s="101" t="s">
        <v>79</v>
      </c>
      <c r="D6" s="102">
        <v>4677</v>
      </c>
      <c r="E6" s="103">
        <v>9.9330598142949693E-3</v>
      </c>
      <c r="F6" s="102">
        <v>1625</v>
      </c>
      <c r="G6" s="103">
        <v>-6.23196768609348E-2</v>
      </c>
      <c r="H6" s="102">
        <v>1065</v>
      </c>
      <c r="I6" s="103">
        <v>-0.24628450106157102</v>
      </c>
      <c r="J6" s="102">
        <v>7367</v>
      </c>
      <c r="K6" s="103">
        <v>-5.2719557670052701E-2</v>
      </c>
      <c r="L6" s="102">
        <v>1095</v>
      </c>
      <c r="M6" s="103">
        <v>0.367041198501873</v>
      </c>
      <c r="N6" s="102">
        <v>8462</v>
      </c>
      <c r="O6" s="103">
        <v>-1.35229657262765E-2</v>
      </c>
      <c r="P6" s="107">
        <v>2</v>
      </c>
      <c r="Q6" s="101" t="s">
        <v>74</v>
      </c>
      <c r="R6" s="101" t="s">
        <v>74</v>
      </c>
      <c r="S6" s="105">
        <v>4631</v>
      </c>
      <c r="T6" s="105">
        <v>1733</v>
      </c>
      <c r="U6" s="105">
        <v>1413</v>
      </c>
      <c r="V6" s="105">
        <v>7777</v>
      </c>
      <c r="W6" s="105">
        <v>801</v>
      </c>
      <c r="X6" s="105">
        <v>8578</v>
      </c>
      <c r="Y6" s="101" t="s">
        <v>80</v>
      </c>
      <c r="Z6" s="101" t="s">
        <v>81</v>
      </c>
    </row>
    <row r="7" spans="1:26" x14ac:dyDescent="0.2">
      <c r="A7" s="108"/>
      <c r="B7" s="101" t="s">
        <v>82</v>
      </c>
      <c r="C7" s="101" t="s">
        <v>83</v>
      </c>
      <c r="D7" s="102">
        <v>2869</v>
      </c>
      <c r="E7" s="103">
        <v>1.4497878359264501E-2</v>
      </c>
      <c r="F7" s="102">
        <v>1658</v>
      </c>
      <c r="G7" s="103">
        <v>-0.15880263825469301</v>
      </c>
      <c r="H7" s="102">
        <v>1253</v>
      </c>
      <c r="I7" s="103">
        <v>-0.11448763250883401</v>
      </c>
      <c r="J7" s="102">
        <v>5780</v>
      </c>
      <c r="K7" s="103">
        <v>-6.9842291599613804E-2</v>
      </c>
      <c r="L7" s="102">
        <v>966</v>
      </c>
      <c r="M7" s="103">
        <v>5.34351145038168E-2</v>
      </c>
      <c r="N7" s="102">
        <v>6746</v>
      </c>
      <c r="O7" s="103">
        <v>-5.3989622773804501E-2</v>
      </c>
      <c r="P7" s="109"/>
      <c r="Q7" s="101" t="s">
        <v>74</v>
      </c>
      <c r="R7" s="101" t="s">
        <v>74</v>
      </c>
      <c r="S7" s="105">
        <v>2828</v>
      </c>
      <c r="T7" s="105">
        <v>1971</v>
      </c>
      <c r="U7" s="105">
        <v>1415</v>
      </c>
      <c r="V7" s="105">
        <v>6214</v>
      </c>
      <c r="W7" s="105">
        <v>917</v>
      </c>
      <c r="X7" s="105">
        <v>7131</v>
      </c>
      <c r="Y7" s="101" t="s">
        <v>84</v>
      </c>
      <c r="Z7" s="101" t="s">
        <v>81</v>
      </c>
    </row>
    <row r="8" spans="1:26" x14ac:dyDescent="0.2">
      <c r="A8" s="110"/>
      <c r="B8" s="101" t="s">
        <v>85</v>
      </c>
      <c r="C8" s="101" t="s">
        <v>86</v>
      </c>
      <c r="D8" s="102">
        <v>4057</v>
      </c>
      <c r="E8" s="103">
        <v>6.84751119304714E-2</v>
      </c>
      <c r="F8" s="102">
        <v>637</v>
      </c>
      <c r="G8" s="103">
        <v>-6.2402496099843996E-3</v>
      </c>
      <c r="H8" s="102">
        <v>0</v>
      </c>
      <c r="I8" s="103" t="s">
        <v>73</v>
      </c>
      <c r="J8" s="102">
        <v>4694</v>
      </c>
      <c r="K8" s="103">
        <v>5.7683641279855799E-2</v>
      </c>
      <c r="L8" s="102">
        <v>633</v>
      </c>
      <c r="M8" s="103">
        <v>0.24361493123772102</v>
      </c>
      <c r="N8" s="102">
        <v>5327</v>
      </c>
      <c r="O8" s="103">
        <v>7.6814230846977999E-2</v>
      </c>
      <c r="P8" s="109"/>
      <c r="Q8" s="101" t="s">
        <v>74</v>
      </c>
      <c r="R8" s="101" t="s">
        <v>74</v>
      </c>
      <c r="S8" s="105">
        <v>3797</v>
      </c>
      <c r="T8" s="105">
        <v>641</v>
      </c>
      <c r="U8" s="105">
        <v>0</v>
      </c>
      <c r="V8" s="105">
        <v>4438</v>
      </c>
      <c r="W8" s="105">
        <v>509</v>
      </c>
      <c r="X8" s="105">
        <v>4947</v>
      </c>
      <c r="Y8" s="101" t="s">
        <v>87</v>
      </c>
      <c r="Z8" s="101" t="s">
        <v>81</v>
      </c>
    </row>
    <row r="9" spans="1:26" x14ac:dyDescent="0.2">
      <c r="A9" s="111" t="s">
        <v>88</v>
      </c>
      <c r="B9" s="111"/>
      <c r="C9" s="111"/>
      <c r="D9" s="112">
        <v>11603</v>
      </c>
      <c r="E9" s="113">
        <v>3.08280028429282E-2</v>
      </c>
      <c r="F9" s="112">
        <v>3920</v>
      </c>
      <c r="G9" s="113">
        <v>-9.7813578826237105E-2</v>
      </c>
      <c r="H9" s="112">
        <v>2318</v>
      </c>
      <c r="I9" s="113">
        <v>-0.18033946251767999</v>
      </c>
      <c r="J9" s="112">
        <v>17841</v>
      </c>
      <c r="K9" s="113">
        <v>-3.1906234738727002E-2</v>
      </c>
      <c r="L9" s="112">
        <v>2694</v>
      </c>
      <c r="M9" s="113">
        <v>0.20969914683430602</v>
      </c>
      <c r="N9" s="112">
        <v>20535</v>
      </c>
      <c r="O9" s="113">
        <v>-5.8578621223857501E-3</v>
      </c>
      <c r="P9" s="114"/>
      <c r="Q9" s="115"/>
      <c r="R9" s="115"/>
      <c r="S9" s="116">
        <v>11256</v>
      </c>
      <c r="T9" s="116">
        <v>4345</v>
      </c>
      <c r="U9" s="116">
        <v>2828</v>
      </c>
      <c r="V9" s="116">
        <v>18429</v>
      </c>
      <c r="W9" s="116">
        <v>2227</v>
      </c>
      <c r="X9" s="116">
        <v>20656</v>
      </c>
      <c r="Y9" s="115"/>
      <c r="Z9" s="115"/>
    </row>
    <row r="10" spans="1:26" x14ac:dyDescent="0.2">
      <c r="A10" s="106" t="s">
        <v>89</v>
      </c>
      <c r="B10" s="101" t="s">
        <v>90</v>
      </c>
      <c r="C10" s="101" t="s">
        <v>91</v>
      </c>
      <c r="D10" s="102">
        <v>3164</v>
      </c>
      <c r="E10" s="103">
        <v>8.35616438356164E-2</v>
      </c>
      <c r="F10" s="102">
        <v>27</v>
      </c>
      <c r="G10" s="103">
        <v>0.6875</v>
      </c>
      <c r="H10" s="102">
        <v>0</v>
      </c>
      <c r="I10" s="103" t="s">
        <v>73</v>
      </c>
      <c r="J10" s="102">
        <v>3191</v>
      </c>
      <c r="K10" s="103">
        <v>8.6852861035422307E-2</v>
      </c>
      <c r="L10" s="102">
        <v>596</v>
      </c>
      <c r="M10" s="103">
        <v>0.33632286995515703</v>
      </c>
      <c r="N10" s="102">
        <v>3787</v>
      </c>
      <c r="O10" s="103">
        <v>0.11975162625665299</v>
      </c>
      <c r="P10" s="107">
        <v>3</v>
      </c>
      <c r="Q10" s="101" t="s">
        <v>74</v>
      </c>
      <c r="R10" s="101" t="s">
        <v>74</v>
      </c>
      <c r="S10" s="105">
        <v>2920</v>
      </c>
      <c r="T10" s="105">
        <v>16</v>
      </c>
      <c r="U10" s="105">
        <v>0</v>
      </c>
      <c r="V10" s="105">
        <v>2936</v>
      </c>
      <c r="W10" s="105">
        <v>446</v>
      </c>
      <c r="X10" s="105">
        <v>3382</v>
      </c>
      <c r="Y10" s="101" t="s">
        <v>92</v>
      </c>
      <c r="Z10" s="101" t="s">
        <v>93</v>
      </c>
    </row>
    <row r="11" spans="1:26" x14ac:dyDescent="0.2">
      <c r="A11" s="108"/>
      <c r="B11" s="101" t="s">
        <v>94</v>
      </c>
      <c r="C11" s="101" t="s">
        <v>95</v>
      </c>
      <c r="D11" s="102">
        <v>993</v>
      </c>
      <c r="E11" s="103">
        <v>6.8891280947255093E-2</v>
      </c>
      <c r="F11" s="102">
        <v>397</v>
      </c>
      <c r="G11" s="103">
        <v>-9.9773242630385492E-2</v>
      </c>
      <c r="H11" s="102">
        <v>0</v>
      </c>
      <c r="I11" s="103" t="s">
        <v>73</v>
      </c>
      <c r="J11" s="102">
        <v>1390</v>
      </c>
      <c r="K11" s="103">
        <v>1.4598540145985401E-2</v>
      </c>
      <c r="L11" s="102">
        <v>264</v>
      </c>
      <c r="M11" s="103">
        <v>2.3255813953488403E-2</v>
      </c>
      <c r="N11" s="102">
        <v>1654</v>
      </c>
      <c r="O11" s="103">
        <v>1.5970515970516002E-2</v>
      </c>
      <c r="P11" s="109"/>
      <c r="Q11" s="101" t="s">
        <v>74</v>
      </c>
      <c r="R11" s="101" t="s">
        <v>74</v>
      </c>
      <c r="S11" s="105">
        <v>929</v>
      </c>
      <c r="T11" s="105">
        <v>441</v>
      </c>
      <c r="U11" s="105">
        <v>0</v>
      </c>
      <c r="V11" s="105">
        <v>1370</v>
      </c>
      <c r="W11" s="105">
        <v>258</v>
      </c>
      <c r="X11" s="105">
        <v>1628</v>
      </c>
      <c r="Y11" s="101" t="s">
        <v>96</v>
      </c>
      <c r="Z11" s="101" t="s">
        <v>93</v>
      </c>
    </row>
    <row r="12" spans="1:26" x14ac:dyDescent="0.2">
      <c r="A12" s="108"/>
      <c r="B12" s="101" t="s">
        <v>97</v>
      </c>
      <c r="C12" s="101" t="s">
        <v>98</v>
      </c>
      <c r="D12" s="102">
        <v>2817</v>
      </c>
      <c r="E12" s="103">
        <v>7.6012223071046603E-2</v>
      </c>
      <c r="F12" s="102">
        <v>70</v>
      </c>
      <c r="G12" s="103">
        <v>-4.1095890410958902E-2</v>
      </c>
      <c r="H12" s="102">
        <v>0</v>
      </c>
      <c r="I12" s="103" t="s">
        <v>73</v>
      </c>
      <c r="J12" s="102">
        <v>2887</v>
      </c>
      <c r="K12" s="103">
        <v>7.2835377183203293E-2</v>
      </c>
      <c r="L12" s="102">
        <v>900</v>
      </c>
      <c r="M12" s="103">
        <v>0.36363636363636398</v>
      </c>
      <c r="N12" s="102">
        <v>3787</v>
      </c>
      <c r="O12" s="103">
        <v>0.13011041480155203</v>
      </c>
      <c r="P12" s="109"/>
      <c r="Q12" s="101" t="s">
        <v>74</v>
      </c>
      <c r="R12" s="101" t="s">
        <v>74</v>
      </c>
      <c r="S12" s="105">
        <v>2618</v>
      </c>
      <c r="T12" s="105">
        <v>73</v>
      </c>
      <c r="U12" s="105">
        <v>0</v>
      </c>
      <c r="V12" s="105">
        <v>2691</v>
      </c>
      <c r="W12" s="105">
        <v>660</v>
      </c>
      <c r="X12" s="105">
        <v>3351</v>
      </c>
      <c r="Y12" s="101" t="s">
        <v>99</v>
      </c>
      <c r="Z12" s="101" t="s">
        <v>93</v>
      </c>
    </row>
    <row r="13" spans="1:26" x14ac:dyDescent="0.2">
      <c r="A13" s="110"/>
      <c r="B13" s="101" t="s">
        <v>100</v>
      </c>
      <c r="C13" s="101" t="s">
        <v>101</v>
      </c>
      <c r="D13" s="102">
        <v>933</v>
      </c>
      <c r="E13" s="103">
        <v>6.3854047890535906E-2</v>
      </c>
      <c r="F13" s="102">
        <v>218</v>
      </c>
      <c r="G13" s="103">
        <v>-0.18045112781954897</v>
      </c>
      <c r="H13" s="102">
        <v>0</v>
      </c>
      <c r="I13" s="103" t="s">
        <v>73</v>
      </c>
      <c r="J13" s="102">
        <v>1151</v>
      </c>
      <c r="K13" s="103">
        <v>6.9991251093613309E-3</v>
      </c>
      <c r="L13" s="102">
        <v>290</v>
      </c>
      <c r="M13" s="103">
        <v>0.124031007751938</v>
      </c>
      <c r="N13" s="102">
        <v>1441</v>
      </c>
      <c r="O13" s="103">
        <v>2.8551034975017802E-2</v>
      </c>
      <c r="P13" s="109"/>
      <c r="Q13" s="101" t="s">
        <v>74</v>
      </c>
      <c r="R13" s="101" t="s">
        <v>74</v>
      </c>
      <c r="S13" s="105">
        <v>877</v>
      </c>
      <c r="T13" s="105">
        <v>266</v>
      </c>
      <c r="U13" s="105">
        <v>0</v>
      </c>
      <c r="V13" s="105">
        <v>1143</v>
      </c>
      <c r="W13" s="105">
        <v>258</v>
      </c>
      <c r="X13" s="105">
        <v>1401</v>
      </c>
      <c r="Y13" s="101" t="s">
        <v>102</v>
      </c>
      <c r="Z13" s="101" t="s">
        <v>93</v>
      </c>
    </row>
    <row r="14" spans="1:26" x14ac:dyDescent="0.2">
      <c r="A14" s="111" t="s">
        <v>88</v>
      </c>
      <c r="B14" s="111"/>
      <c r="C14" s="111"/>
      <c r="D14" s="112">
        <v>7907</v>
      </c>
      <c r="E14" s="113">
        <v>7.6661220043572995E-2</v>
      </c>
      <c r="F14" s="112">
        <v>712</v>
      </c>
      <c r="G14" s="113">
        <v>-0.10552763819095501</v>
      </c>
      <c r="H14" s="112">
        <v>0</v>
      </c>
      <c r="I14" s="113"/>
      <c r="J14" s="112">
        <v>8619</v>
      </c>
      <c r="K14" s="113">
        <v>5.8845208845208802E-2</v>
      </c>
      <c r="L14" s="112">
        <v>2050</v>
      </c>
      <c r="M14" s="113">
        <v>0.26387176325524003</v>
      </c>
      <c r="N14" s="112">
        <v>10669</v>
      </c>
      <c r="O14" s="113">
        <v>9.2911288670354406E-2</v>
      </c>
      <c r="P14" s="114"/>
      <c r="Q14" s="115"/>
      <c r="R14" s="115"/>
      <c r="S14" s="116">
        <v>7344</v>
      </c>
      <c r="T14" s="116">
        <v>796</v>
      </c>
      <c r="U14" s="116">
        <v>0</v>
      </c>
      <c r="V14" s="116">
        <v>8140</v>
      </c>
      <c r="W14" s="116">
        <v>1622</v>
      </c>
      <c r="X14" s="116">
        <v>9762</v>
      </c>
      <c r="Y14" s="115"/>
      <c r="Z14" s="115"/>
    </row>
    <row r="15" spans="1:26" x14ac:dyDescent="0.2">
      <c r="A15" s="106" t="s">
        <v>103</v>
      </c>
      <c r="B15" s="101" t="s">
        <v>104</v>
      </c>
      <c r="C15" s="101" t="s">
        <v>105</v>
      </c>
      <c r="D15" s="102">
        <v>596</v>
      </c>
      <c r="E15" s="103">
        <v>-8.3194675540765404E-3</v>
      </c>
      <c r="F15" s="102">
        <v>1</v>
      </c>
      <c r="G15" s="103">
        <v>-0.66666666666666696</v>
      </c>
      <c r="H15" s="102">
        <v>2</v>
      </c>
      <c r="I15" s="103">
        <v>-0.95454545454545503</v>
      </c>
      <c r="J15" s="102">
        <v>599</v>
      </c>
      <c r="K15" s="103">
        <v>-7.5617283950617287E-2</v>
      </c>
      <c r="L15" s="102">
        <v>334</v>
      </c>
      <c r="M15" s="103">
        <v>-5.3824362606232301E-2</v>
      </c>
      <c r="N15" s="102">
        <v>933</v>
      </c>
      <c r="O15" s="103">
        <v>-6.7932067932067908E-2</v>
      </c>
      <c r="P15" s="107">
        <v>4</v>
      </c>
      <c r="Q15" s="101" t="s">
        <v>74</v>
      </c>
      <c r="R15" s="101" t="s">
        <v>74</v>
      </c>
      <c r="S15" s="105">
        <v>601</v>
      </c>
      <c r="T15" s="105">
        <v>3</v>
      </c>
      <c r="U15" s="105">
        <v>44</v>
      </c>
      <c r="V15" s="105">
        <v>648</v>
      </c>
      <c r="W15" s="105">
        <v>353</v>
      </c>
      <c r="X15" s="105">
        <v>1001</v>
      </c>
      <c r="Y15" s="101" t="s">
        <v>106</v>
      </c>
      <c r="Z15" s="101" t="s">
        <v>107</v>
      </c>
    </row>
    <row r="16" spans="1:26" x14ac:dyDescent="0.2">
      <c r="A16" s="108"/>
      <c r="B16" s="101" t="s">
        <v>108</v>
      </c>
      <c r="C16" s="101" t="s">
        <v>109</v>
      </c>
      <c r="D16" s="102">
        <v>172</v>
      </c>
      <c r="E16" s="103">
        <v>4.2424242424242399E-2</v>
      </c>
      <c r="F16" s="102">
        <v>0</v>
      </c>
      <c r="G16" s="103">
        <v>-1</v>
      </c>
      <c r="H16" s="102">
        <v>0</v>
      </c>
      <c r="I16" s="103" t="s">
        <v>73</v>
      </c>
      <c r="J16" s="102">
        <v>172</v>
      </c>
      <c r="K16" s="103">
        <v>2.9940119760479E-2</v>
      </c>
      <c r="L16" s="102">
        <v>743</v>
      </c>
      <c r="M16" s="103">
        <v>1.28615384615385</v>
      </c>
      <c r="N16" s="102">
        <v>915</v>
      </c>
      <c r="O16" s="103">
        <v>0.85975609756097604</v>
      </c>
      <c r="P16" s="109"/>
      <c r="Q16" s="101" t="s">
        <v>74</v>
      </c>
      <c r="R16" s="101" t="s">
        <v>74</v>
      </c>
      <c r="S16" s="105">
        <v>165</v>
      </c>
      <c r="T16" s="105">
        <v>2</v>
      </c>
      <c r="U16" s="105">
        <v>0</v>
      </c>
      <c r="V16" s="105">
        <v>167</v>
      </c>
      <c r="W16" s="105">
        <v>325</v>
      </c>
      <c r="X16" s="105">
        <v>492</v>
      </c>
      <c r="Y16" s="101" t="s">
        <v>110</v>
      </c>
      <c r="Z16" s="101" t="s">
        <v>107</v>
      </c>
    </row>
    <row r="17" spans="1:26" x14ac:dyDescent="0.2">
      <c r="A17" s="108"/>
      <c r="B17" s="101" t="s">
        <v>111</v>
      </c>
      <c r="C17" s="101" t="s">
        <v>112</v>
      </c>
      <c r="D17" s="102">
        <v>700</v>
      </c>
      <c r="E17" s="103">
        <v>3.8575667655786391E-2</v>
      </c>
      <c r="F17" s="102">
        <v>17</v>
      </c>
      <c r="G17" s="103">
        <v>-0.15</v>
      </c>
      <c r="H17" s="102">
        <v>0</v>
      </c>
      <c r="I17" s="103" t="s">
        <v>73</v>
      </c>
      <c r="J17" s="102">
        <v>717</v>
      </c>
      <c r="K17" s="103">
        <v>3.3141210374639796E-2</v>
      </c>
      <c r="L17" s="102">
        <v>235</v>
      </c>
      <c r="M17" s="103">
        <v>1.3737373737373699</v>
      </c>
      <c r="N17" s="102">
        <v>952</v>
      </c>
      <c r="O17" s="103">
        <v>0.20050441361916799</v>
      </c>
      <c r="P17" s="109"/>
      <c r="Q17" s="101" t="s">
        <v>74</v>
      </c>
      <c r="R17" s="101" t="s">
        <v>74</v>
      </c>
      <c r="S17" s="105">
        <v>674</v>
      </c>
      <c r="T17" s="105">
        <v>20</v>
      </c>
      <c r="U17" s="105">
        <v>0</v>
      </c>
      <c r="V17" s="105">
        <v>694</v>
      </c>
      <c r="W17" s="105">
        <v>99</v>
      </c>
      <c r="X17" s="105">
        <v>793</v>
      </c>
      <c r="Y17" s="101" t="s">
        <v>113</v>
      </c>
      <c r="Z17" s="101" t="s">
        <v>107</v>
      </c>
    </row>
    <row r="18" spans="1:26" x14ac:dyDescent="0.2">
      <c r="A18" s="108"/>
      <c r="B18" s="101" t="s">
        <v>114</v>
      </c>
      <c r="C18" s="101" t="s">
        <v>115</v>
      </c>
      <c r="D18" s="102">
        <v>459</v>
      </c>
      <c r="E18" s="103">
        <v>-2.75423728813559E-2</v>
      </c>
      <c r="F18" s="102">
        <v>145</v>
      </c>
      <c r="G18" s="103">
        <v>-0.21621621621621601</v>
      </c>
      <c r="H18" s="102">
        <v>0</v>
      </c>
      <c r="I18" s="103" t="s">
        <v>73</v>
      </c>
      <c r="J18" s="102">
        <v>604</v>
      </c>
      <c r="K18" s="103">
        <v>-8.0669710806697104E-2</v>
      </c>
      <c r="L18" s="102">
        <v>345</v>
      </c>
      <c r="M18" s="103">
        <v>0.68292682926829307</v>
      </c>
      <c r="N18" s="102">
        <v>949</v>
      </c>
      <c r="O18" s="103">
        <v>0.10092807424594001</v>
      </c>
      <c r="P18" s="109"/>
      <c r="Q18" s="101" t="s">
        <v>74</v>
      </c>
      <c r="R18" s="101" t="s">
        <v>74</v>
      </c>
      <c r="S18" s="105">
        <v>472</v>
      </c>
      <c r="T18" s="105">
        <v>185</v>
      </c>
      <c r="U18" s="105">
        <v>0</v>
      </c>
      <c r="V18" s="105">
        <v>657</v>
      </c>
      <c r="W18" s="105">
        <v>205</v>
      </c>
      <c r="X18" s="105">
        <v>862</v>
      </c>
      <c r="Y18" s="101" t="s">
        <v>116</v>
      </c>
      <c r="Z18" s="101" t="s">
        <v>107</v>
      </c>
    </row>
    <row r="19" spans="1:26" x14ac:dyDescent="0.2">
      <c r="A19" s="108"/>
      <c r="B19" s="101" t="s">
        <v>117</v>
      </c>
      <c r="C19" s="101" t="s">
        <v>118</v>
      </c>
      <c r="D19" s="102">
        <v>538</v>
      </c>
      <c r="E19" s="103">
        <v>7.1713147410358585E-2</v>
      </c>
      <c r="F19" s="102">
        <v>3</v>
      </c>
      <c r="G19" s="103">
        <v>0</v>
      </c>
      <c r="H19" s="102">
        <v>0</v>
      </c>
      <c r="I19" s="103" t="s">
        <v>73</v>
      </c>
      <c r="J19" s="102">
        <v>541</v>
      </c>
      <c r="K19" s="103">
        <v>7.1287128712871295E-2</v>
      </c>
      <c r="L19" s="102">
        <v>159</v>
      </c>
      <c r="M19" s="103">
        <v>0.25196850393700798</v>
      </c>
      <c r="N19" s="102">
        <v>700</v>
      </c>
      <c r="O19" s="103">
        <v>0.10759493670886101</v>
      </c>
      <c r="P19" s="109"/>
      <c r="Q19" s="101" t="s">
        <v>74</v>
      </c>
      <c r="R19" s="101" t="s">
        <v>74</v>
      </c>
      <c r="S19" s="105">
        <v>502</v>
      </c>
      <c r="T19" s="105">
        <v>3</v>
      </c>
      <c r="U19" s="105">
        <v>0</v>
      </c>
      <c r="V19" s="105">
        <v>505</v>
      </c>
      <c r="W19" s="105">
        <v>127</v>
      </c>
      <c r="X19" s="105">
        <v>632</v>
      </c>
      <c r="Y19" s="101" t="s">
        <v>119</v>
      </c>
      <c r="Z19" s="101" t="s">
        <v>107</v>
      </c>
    </row>
    <row r="20" spans="1:26" x14ac:dyDescent="0.2">
      <c r="A20" s="108"/>
      <c r="B20" s="101" t="s">
        <v>120</v>
      </c>
      <c r="C20" s="101" t="s">
        <v>121</v>
      </c>
      <c r="D20" s="102">
        <v>490</v>
      </c>
      <c r="E20" s="103">
        <v>-6.4885496183206104E-2</v>
      </c>
      <c r="F20" s="102">
        <v>5</v>
      </c>
      <c r="G20" s="103" t="s">
        <v>73</v>
      </c>
      <c r="H20" s="102">
        <v>275</v>
      </c>
      <c r="I20" s="103">
        <v>-0.46183953033268099</v>
      </c>
      <c r="J20" s="102">
        <v>770</v>
      </c>
      <c r="K20" s="103">
        <v>-0.25603864734299497</v>
      </c>
      <c r="L20" s="102">
        <v>98</v>
      </c>
      <c r="M20" s="103">
        <v>0.101123595505618</v>
      </c>
      <c r="N20" s="102">
        <v>868</v>
      </c>
      <c r="O20" s="103">
        <v>-0.22775800711743802</v>
      </c>
      <c r="P20" s="109"/>
      <c r="Q20" s="101" t="s">
        <v>74</v>
      </c>
      <c r="R20" s="101" t="s">
        <v>74</v>
      </c>
      <c r="S20" s="105">
        <v>524</v>
      </c>
      <c r="T20" s="105">
        <v>0</v>
      </c>
      <c r="U20" s="105">
        <v>511</v>
      </c>
      <c r="V20" s="105">
        <v>1035</v>
      </c>
      <c r="W20" s="105">
        <v>89</v>
      </c>
      <c r="X20" s="105">
        <v>1124</v>
      </c>
      <c r="Y20" s="101" t="s">
        <v>122</v>
      </c>
      <c r="Z20" s="101" t="s">
        <v>107</v>
      </c>
    </row>
    <row r="21" spans="1:26" x14ac:dyDescent="0.2">
      <c r="A21" s="108"/>
      <c r="B21" s="101" t="s">
        <v>123</v>
      </c>
      <c r="C21" s="101" t="s">
        <v>124</v>
      </c>
      <c r="D21" s="102">
        <v>208</v>
      </c>
      <c r="E21" s="103">
        <v>4.8309178743961402E-3</v>
      </c>
      <c r="F21" s="102">
        <v>2</v>
      </c>
      <c r="G21" s="103">
        <v>-0.5</v>
      </c>
      <c r="H21" s="102">
        <v>0</v>
      </c>
      <c r="I21" s="103" t="s">
        <v>73</v>
      </c>
      <c r="J21" s="102">
        <v>210</v>
      </c>
      <c r="K21" s="103">
        <v>-4.7393364928910008E-3</v>
      </c>
      <c r="L21" s="102">
        <v>43</v>
      </c>
      <c r="M21" s="103">
        <v>-6.5217391304347797E-2</v>
      </c>
      <c r="N21" s="102">
        <v>253</v>
      </c>
      <c r="O21" s="103">
        <v>-1.5564202334630401E-2</v>
      </c>
      <c r="P21" s="109"/>
      <c r="Q21" s="101" t="s">
        <v>74</v>
      </c>
      <c r="R21" s="101" t="s">
        <v>74</v>
      </c>
      <c r="S21" s="105">
        <v>207</v>
      </c>
      <c r="T21" s="105">
        <v>4</v>
      </c>
      <c r="U21" s="105">
        <v>0</v>
      </c>
      <c r="V21" s="105">
        <v>211</v>
      </c>
      <c r="W21" s="105">
        <v>46</v>
      </c>
      <c r="X21" s="105">
        <v>257</v>
      </c>
      <c r="Y21" s="101" t="s">
        <v>125</v>
      </c>
      <c r="Z21" s="101" t="s">
        <v>107</v>
      </c>
    </row>
    <row r="22" spans="1:26" x14ac:dyDescent="0.2">
      <c r="A22" s="108"/>
      <c r="B22" s="101" t="s">
        <v>126</v>
      </c>
      <c r="C22" s="101" t="s">
        <v>127</v>
      </c>
      <c r="D22" s="102">
        <v>689</v>
      </c>
      <c r="E22" s="103">
        <v>7.82472613458529E-2</v>
      </c>
      <c r="F22" s="102">
        <v>18</v>
      </c>
      <c r="G22" s="103">
        <v>-0.1</v>
      </c>
      <c r="H22" s="102">
        <v>0</v>
      </c>
      <c r="I22" s="103">
        <v>-1</v>
      </c>
      <c r="J22" s="102">
        <v>707</v>
      </c>
      <c r="K22" s="103">
        <v>6.9591527987897098E-2</v>
      </c>
      <c r="L22" s="102">
        <v>127</v>
      </c>
      <c r="M22" s="103">
        <v>0.67105263157894701</v>
      </c>
      <c r="N22" s="102">
        <v>834</v>
      </c>
      <c r="O22" s="103">
        <v>0.13161465400271399</v>
      </c>
      <c r="P22" s="109"/>
      <c r="Q22" s="101" t="s">
        <v>74</v>
      </c>
      <c r="R22" s="101" t="s">
        <v>74</v>
      </c>
      <c r="S22" s="105">
        <v>639</v>
      </c>
      <c r="T22" s="105">
        <v>20</v>
      </c>
      <c r="U22" s="105">
        <v>2</v>
      </c>
      <c r="V22" s="105">
        <v>661</v>
      </c>
      <c r="W22" s="105">
        <v>76</v>
      </c>
      <c r="X22" s="105">
        <v>737</v>
      </c>
      <c r="Y22" s="101" t="s">
        <v>128</v>
      </c>
      <c r="Z22" s="101" t="s">
        <v>107</v>
      </c>
    </row>
    <row r="23" spans="1:26" x14ac:dyDescent="0.2">
      <c r="A23" s="110"/>
      <c r="B23" s="101" t="s">
        <v>129</v>
      </c>
      <c r="C23" s="101" t="s">
        <v>130</v>
      </c>
      <c r="D23" s="102">
        <v>341</v>
      </c>
      <c r="E23" s="103">
        <v>-0.25869565217391299</v>
      </c>
      <c r="F23" s="102">
        <v>21</v>
      </c>
      <c r="G23" s="103">
        <v>-0.43243243243243207</v>
      </c>
      <c r="H23" s="102">
        <v>0</v>
      </c>
      <c r="I23" s="103" t="s">
        <v>73</v>
      </c>
      <c r="J23" s="102">
        <v>362</v>
      </c>
      <c r="K23" s="103">
        <v>-0.27162977867203197</v>
      </c>
      <c r="L23" s="102">
        <v>239</v>
      </c>
      <c r="M23" s="103">
        <v>-0.14028776978417301</v>
      </c>
      <c r="N23" s="102">
        <v>601</v>
      </c>
      <c r="O23" s="103">
        <v>-0.22451612903225801</v>
      </c>
      <c r="P23" s="109"/>
      <c r="Q23" s="101" t="s">
        <v>74</v>
      </c>
      <c r="R23" s="101" t="s">
        <v>74</v>
      </c>
      <c r="S23" s="105">
        <v>460</v>
      </c>
      <c r="T23" s="105">
        <v>37</v>
      </c>
      <c r="U23" s="105">
        <v>0</v>
      </c>
      <c r="V23" s="105">
        <v>497</v>
      </c>
      <c r="W23" s="105">
        <v>278</v>
      </c>
      <c r="X23" s="105">
        <v>775</v>
      </c>
      <c r="Y23" s="101" t="s">
        <v>131</v>
      </c>
      <c r="Z23" s="101" t="s">
        <v>107</v>
      </c>
    </row>
    <row r="24" spans="1:26" x14ac:dyDescent="0.2">
      <c r="A24" s="111" t="s">
        <v>88</v>
      </c>
      <c r="B24" s="111"/>
      <c r="C24" s="111"/>
      <c r="D24" s="112">
        <v>4193</v>
      </c>
      <c r="E24" s="113">
        <v>-1.20169651272385E-2</v>
      </c>
      <c r="F24" s="112">
        <v>212</v>
      </c>
      <c r="G24" s="113">
        <v>-0.226277372262774</v>
      </c>
      <c r="H24" s="112">
        <v>277</v>
      </c>
      <c r="I24" s="113">
        <v>-0.50269299820466806</v>
      </c>
      <c r="J24" s="112">
        <v>4682</v>
      </c>
      <c r="K24" s="113">
        <v>-7.7438423645320206E-2</v>
      </c>
      <c r="L24" s="112">
        <v>2323</v>
      </c>
      <c r="M24" s="113">
        <v>0.45369211514392999</v>
      </c>
      <c r="N24" s="112">
        <v>7005</v>
      </c>
      <c r="O24" s="113">
        <v>4.9752734901843204E-2</v>
      </c>
      <c r="P24" s="114"/>
      <c r="Q24" s="115"/>
      <c r="R24" s="115"/>
      <c r="S24" s="116">
        <v>4244</v>
      </c>
      <c r="T24" s="116">
        <v>274</v>
      </c>
      <c r="U24" s="116">
        <v>557</v>
      </c>
      <c r="V24" s="116">
        <v>5075</v>
      </c>
      <c r="W24" s="116">
        <v>1598</v>
      </c>
      <c r="X24" s="116">
        <v>6673</v>
      </c>
      <c r="Y24" s="115"/>
      <c r="Z24" s="115"/>
    </row>
    <row r="25" spans="1:26" x14ac:dyDescent="0.2">
      <c r="A25" s="106" t="s">
        <v>132</v>
      </c>
      <c r="B25" s="101" t="s">
        <v>133</v>
      </c>
      <c r="C25" s="101" t="s">
        <v>134</v>
      </c>
      <c r="D25" s="102">
        <v>252</v>
      </c>
      <c r="E25" s="103">
        <v>0.05</v>
      </c>
      <c r="F25" s="102">
        <v>0</v>
      </c>
      <c r="G25" s="103" t="s">
        <v>73</v>
      </c>
      <c r="H25" s="102">
        <v>0</v>
      </c>
      <c r="I25" s="103" t="s">
        <v>73</v>
      </c>
      <c r="J25" s="102">
        <v>252</v>
      </c>
      <c r="K25" s="103">
        <v>0.05</v>
      </c>
      <c r="L25" s="102">
        <v>6</v>
      </c>
      <c r="M25" s="103">
        <v>1</v>
      </c>
      <c r="N25" s="102">
        <v>258</v>
      </c>
      <c r="O25" s="103">
        <v>6.1728395061728399E-2</v>
      </c>
      <c r="P25" s="107">
        <v>5</v>
      </c>
      <c r="Q25" s="101" t="s">
        <v>74</v>
      </c>
      <c r="R25" s="101" t="s">
        <v>74</v>
      </c>
      <c r="S25" s="105">
        <v>240</v>
      </c>
      <c r="T25" s="105">
        <v>0</v>
      </c>
      <c r="U25" s="105">
        <v>0</v>
      </c>
      <c r="V25" s="105">
        <v>240</v>
      </c>
      <c r="W25" s="105">
        <v>3</v>
      </c>
      <c r="X25" s="105">
        <v>243</v>
      </c>
      <c r="Y25" s="101" t="s">
        <v>135</v>
      </c>
      <c r="Z25" s="101" t="s">
        <v>136</v>
      </c>
    </row>
    <row r="26" spans="1:26" x14ac:dyDescent="0.2">
      <c r="A26" s="108"/>
      <c r="B26" s="101" t="s">
        <v>137</v>
      </c>
      <c r="C26" s="101" t="s">
        <v>138</v>
      </c>
      <c r="D26" s="102">
        <v>153</v>
      </c>
      <c r="E26" s="103">
        <v>7.7464788732394388E-2</v>
      </c>
      <c r="F26" s="102">
        <v>1</v>
      </c>
      <c r="G26" s="103" t="s">
        <v>73</v>
      </c>
      <c r="H26" s="102">
        <v>0</v>
      </c>
      <c r="I26" s="103" t="s">
        <v>73</v>
      </c>
      <c r="J26" s="102">
        <v>154</v>
      </c>
      <c r="K26" s="103">
        <v>8.4507042253521111E-2</v>
      </c>
      <c r="L26" s="102">
        <v>14</v>
      </c>
      <c r="M26" s="103">
        <v>0.75</v>
      </c>
      <c r="N26" s="102">
        <v>168</v>
      </c>
      <c r="O26" s="103">
        <v>0.12</v>
      </c>
      <c r="P26" s="109"/>
      <c r="Q26" s="101" t="s">
        <v>74</v>
      </c>
      <c r="R26" s="101" t="s">
        <v>74</v>
      </c>
      <c r="S26" s="105">
        <v>142</v>
      </c>
      <c r="T26" s="105">
        <v>0</v>
      </c>
      <c r="U26" s="105">
        <v>0</v>
      </c>
      <c r="V26" s="105">
        <v>142</v>
      </c>
      <c r="W26" s="105">
        <v>8</v>
      </c>
      <c r="X26" s="105">
        <v>150</v>
      </c>
      <c r="Y26" s="101" t="s">
        <v>139</v>
      </c>
      <c r="Z26" s="101" t="s">
        <v>136</v>
      </c>
    </row>
    <row r="27" spans="1:26" x14ac:dyDescent="0.2">
      <c r="A27" s="108"/>
      <c r="B27" s="101" t="s">
        <v>140</v>
      </c>
      <c r="C27" s="101" t="s">
        <v>141</v>
      </c>
      <c r="D27" s="102">
        <v>518</v>
      </c>
      <c r="E27" s="103">
        <v>2.7777777777777801E-2</v>
      </c>
      <c r="F27" s="102">
        <v>0</v>
      </c>
      <c r="G27" s="103" t="s">
        <v>73</v>
      </c>
      <c r="H27" s="102">
        <v>80</v>
      </c>
      <c r="I27" s="103">
        <v>0</v>
      </c>
      <c r="J27" s="102">
        <v>598</v>
      </c>
      <c r="K27" s="103">
        <v>2.3972602739726002E-2</v>
      </c>
      <c r="L27" s="102">
        <v>286</v>
      </c>
      <c r="M27" s="103">
        <v>0.44444444444444403</v>
      </c>
      <c r="N27" s="102">
        <v>884</v>
      </c>
      <c r="O27" s="103">
        <v>0.13043478260869598</v>
      </c>
      <c r="P27" s="109"/>
      <c r="Q27" s="101" t="s">
        <v>74</v>
      </c>
      <c r="R27" s="101" t="s">
        <v>74</v>
      </c>
      <c r="S27" s="105">
        <v>504</v>
      </c>
      <c r="T27" s="105">
        <v>0</v>
      </c>
      <c r="U27" s="105">
        <v>80</v>
      </c>
      <c r="V27" s="105">
        <v>584</v>
      </c>
      <c r="W27" s="105">
        <v>198</v>
      </c>
      <c r="X27" s="105">
        <v>782</v>
      </c>
      <c r="Y27" s="101" t="s">
        <v>142</v>
      </c>
      <c r="Z27" s="101" t="s">
        <v>136</v>
      </c>
    </row>
    <row r="28" spans="1:26" x14ac:dyDescent="0.2">
      <c r="A28" s="108"/>
      <c r="B28" s="101" t="s">
        <v>143</v>
      </c>
      <c r="C28" s="101" t="s">
        <v>144</v>
      </c>
      <c r="D28" s="102">
        <v>198</v>
      </c>
      <c r="E28" s="103">
        <v>5.31914893617021E-2</v>
      </c>
      <c r="F28" s="102">
        <v>0</v>
      </c>
      <c r="G28" s="103" t="s">
        <v>73</v>
      </c>
      <c r="H28" s="102">
        <v>0</v>
      </c>
      <c r="I28" s="103" t="s">
        <v>73</v>
      </c>
      <c r="J28" s="102">
        <v>198</v>
      </c>
      <c r="K28" s="103">
        <v>5.31914893617021E-2</v>
      </c>
      <c r="L28" s="102">
        <v>8</v>
      </c>
      <c r="M28" s="103">
        <v>-0.55555555555555602</v>
      </c>
      <c r="N28" s="102">
        <v>206</v>
      </c>
      <c r="O28" s="103">
        <v>0</v>
      </c>
      <c r="P28" s="109"/>
      <c r="Q28" s="101" t="s">
        <v>74</v>
      </c>
      <c r="R28" s="101" t="s">
        <v>74</v>
      </c>
      <c r="S28" s="105">
        <v>188</v>
      </c>
      <c r="T28" s="105">
        <v>0</v>
      </c>
      <c r="U28" s="105">
        <v>0</v>
      </c>
      <c r="V28" s="105">
        <v>188</v>
      </c>
      <c r="W28" s="105">
        <v>18</v>
      </c>
      <c r="X28" s="105">
        <v>206</v>
      </c>
      <c r="Y28" s="101" t="s">
        <v>145</v>
      </c>
      <c r="Z28" s="101" t="s">
        <v>136</v>
      </c>
    </row>
    <row r="29" spans="1:26" x14ac:dyDescent="0.2">
      <c r="A29" s="108"/>
      <c r="B29" s="101" t="s">
        <v>146</v>
      </c>
      <c r="C29" s="101" t="s">
        <v>147</v>
      </c>
      <c r="D29" s="102">
        <v>0</v>
      </c>
      <c r="E29" s="103">
        <v>-1</v>
      </c>
      <c r="F29" s="102">
        <v>0</v>
      </c>
      <c r="G29" s="103">
        <v>-1</v>
      </c>
      <c r="H29" s="102">
        <v>0</v>
      </c>
      <c r="I29" s="103" t="s">
        <v>73</v>
      </c>
      <c r="J29" s="102">
        <v>0</v>
      </c>
      <c r="K29" s="103">
        <v>-1</v>
      </c>
      <c r="L29" s="102">
        <v>7</v>
      </c>
      <c r="M29" s="103">
        <v>-0.90666666666666706</v>
      </c>
      <c r="N29" s="102">
        <v>7</v>
      </c>
      <c r="O29" s="103">
        <v>-0.95597484276729605</v>
      </c>
      <c r="P29" s="109"/>
      <c r="Q29" s="101" t="s">
        <v>74</v>
      </c>
      <c r="R29" s="101" t="s">
        <v>74</v>
      </c>
      <c r="S29" s="105">
        <v>82</v>
      </c>
      <c r="T29" s="105">
        <v>2</v>
      </c>
      <c r="U29" s="105">
        <v>0</v>
      </c>
      <c r="V29" s="105">
        <v>84</v>
      </c>
      <c r="W29" s="105">
        <v>75</v>
      </c>
      <c r="X29" s="105">
        <v>159</v>
      </c>
      <c r="Y29" s="101" t="s">
        <v>148</v>
      </c>
      <c r="Z29" s="101" t="s">
        <v>136</v>
      </c>
    </row>
    <row r="30" spans="1:26" x14ac:dyDescent="0.2">
      <c r="A30" s="108"/>
      <c r="B30" s="101" t="s">
        <v>149</v>
      </c>
      <c r="C30" s="101" t="s">
        <v>150</v>
      </c>
      <c r="D30" s="102">
        <v>439</v>
      </c>
      <c r="E30" s="103">
        <v>-0.26094276094276103</v>
      </c>
      <c r="F30" s="102">
        <v>0</v>
      </c>
      <c r="G30" s="103">
        <v>-1</v>
      </c>
      <c r="H30" s="102">
        <v>182</v>
      </c>
      <c r="I30" s="103">
        <v>-0.3</v>
      </c>
      <c r="J30" s="102">
        <v>621</v>
      </c>
      <c r="K30" s="103">
        <v>-0.27368421052631597</v>
      </c>
      <c r="L30" s="102">
        <v>23</v>
      </c>
      <c r="M30" s="103">
        <v>-0.45238095238095205</v>
      </c>
      <c r="N30" s="102">
        <v>644</v>
      </c>
      <c r="O30" s="103">
        <v>-0.28205128205128199</v>
      </c>
      <c r="P30" s="109"/>
      <c r="Q30" s="101" t="s">
        <v>74</v>
      </c>
      <c r="R30" s="101" t="s">
        <v>74</v>
      </c>
      <c r="S30" s="105">
        <v>594</v>
      </c>
      <c r="T30" s="105">
        <v>1</v>
      </c>
      <c r="U30" s="105">
        <v>260</v>
      </c>
      <c r="V30" s="105">
        <v>855</v>
      </c>
      <c r="W30" s="105">
        <v>42</v>
      </c>
      <c r="X30" s="105">
        <v>897</v>
      </c>
      <c r="Y30" s="101" t="s">
        <v>151</v>
      </c>
      <c r="Z30" s="101" t="s">
        <v>136</v>
      </c>
    </row>
    <row r="31" spans="1:26" x14ac:dyDescent="0.2">
      <c r="A31" s="108"/>
      <c r="B31" s="101" t="s">
        <v>152</v>
      </c>
      <c r="C31" s="101" t="s">
        <v>153</v>
      </c>
      <c r="D31" s="102">
        <v>350</v>
      </c>
      <c r="E31" s="103">
        <v>0.12540192926044999</v>
      </c>
      <c r="F31" s="102">
        <v>0</v>
      </c>
      <c r="G31" s="103" t="s">
        <v>73</v>
      </c>
      <c r="H31" s="102">
        <v>0</v>
      </c>
      <c r="I31" s="103" t="s">
        <v>73</v>
      </c>
      <c r="J31" s="102">
        <v>350</v>
      </c>
      <c r="K31" s="103">
        <v>0.12540192926044999</v>
      </c>
      <c r="L31" s="102">
        <v>252</v>
      </c>
      <c r="M31" s="103">
        <v>0.27272727272727298</v>
      </c>
      <c r="N31" s="102">
        <v>602</v>
      </c>
      <c r="O31" s="103">
        <v>0.18271119842829101</v>
      </c>
      <c r="P31" s="109"/>
      <c r="Q31" s="101" t="s">
        <v>74</v>
      </c>
      <c r="R31" s="101" t="s">
        <v>74</v>
      </c>
      <c r="S31" s="105">
        <v>311</v>
      </c>
      <c r="T31" s="105">
        <v>0</v>
      </c>
      <c r="U31" s="105">
        <v>0</v>
      </c>
      <c r="V31" s="105">
        <v>311</v>
      </c>
      <c r="W31" s="105">
        <v>198</v>
      </c>
      <c r="X31" s="105">
        <v>509</v>
      </c>
      <c r="Y31" s="101" t="s">
        <v>154</v>
      </c>
      <c r="Z31" s="101" t="s">
        <v>136</v>
      </c>
    </row>
    <row r="32" spans="1:26" x14ac:dyDescent="0.2">
      <c r="A32" s="108"/>
      <c r="B32" s="101" t="s">
        <v>155</v>
      </c>
      <c r="C32" s="101" t="s">
        <v>156</v>
      </c>
      <c r="D32" s="102">
        <v>740</v>
      </c>
      <c r="E32" s="103">
        <v>5.7142857142857099E-2</v>
      </c>
      <c r="F32" s="102">
        <v>0</v>
      </c>
      <c r="G32" s="103" t="s">
        <v>73</v>
      </c>
      <c r="H32" s="102">
        <v>146</v>
      </c>
      <c r="I32" s="103">
        <v>-0.33636363636363603</v>
      </c>
      <c r="J32" s="102">
        <v>886</v>
      </c>
      <c r="K32" s="103">
        <v>-3.6956521739130402E-2</v>
      </c>
      <c r="L32" s="102">
        <v>227</v>
      </c>
      <c r="M32" s="103">
        <v>-0.35511363636363602</v>
      </c>
      <c r="N32" s="102">
        <v>1113</v>
      </c>
      <c r="O32" s="103">
        <v>-0.125</v>
      </c>
      <c r="P32" s="109"/>
      <c r="Q32" s="101" t="s">
        <v>74</v>
      </c>
      <c r="R32" s="101" t="s">
        <v>74</v>
      </c>
      <c r="S32" s="105">
        <v>700</v>
      </c>
      <c r="T32" s="105">
        <v>0</v>
      </c>
      <c r="U32" s="105">
        <v>220</v>
      </c>
      <c r="V32" s="105">
        <v>920</v>
      </c>
      <c r="W32" s="105">
        <v>352</v>
      </c>
      <c r="X32" s="105">
        <v>1272</v>
      </c>
      <c r="Y32" s="101" t="s">
        <v>157</v>
      </c>
      <c r="Z32" s="101" t="s">
        <v>136</v>
      </c>
    </row>
    <row r="33" spans="1:26" x14ac:dyDescent="0.2">
      <c r="A33" s="108"/>
      <c r="B33" s="101" t="s">
        <v>158</v>
      </c>
      <c r="C33" s="101" t="s">
        <v>159</v>
      </c>
      <c r="D33" s="102">
        <v>92</v>
      </c>
      <c r="E33" s="103">
        <v>4.5454545454545497E-2</v>
      </c>
      <c r="F33" s="102">
        <v>0</v>
      </c>
      <c r="G33" s="103" t="s">
        <v>73</v>
      </c>
      <c r="H33" s="102">
        <v>0</v>
      </c>
      <c r="I33" s="103" t="s">
        <v>73</v>
      </c>
      <c r="J33" s="102">
        <v>92</v>
      </c>
      <c r="K33" s="103">
        <v>4.5454545454545497E-2</v>
      </c>
      <c r="L33" s="102">
        <v>25</v>
      </c>
      <c r="M33" s="103">
        <v>0.25</v>
      </c>
      <c r="N33" s="102">
        <v>117</v>
      </c>
      <c r="O33" s="103">
        <v>8.3333333333333301E-2</v>
      </c>
      <c r="P33" s="109"/>
      <c r="Q33" s="101" t="s">
        <v>74</v>
      </c>
      <c r="R33" s="101" t="s">
        <v>74</v>
      </c>
      <c r="S33" s="105">
        <v>88</v>
      </c>
      <c r="T33" s="105">
        <v>0</v>
      </c>
      <c r="U33" s="105">
        <v>0</v>
      </c>
      <c r="V33" s="105">
        <v>88</v>
      </c>
      <c r="W33" s="105">
        <v>20</v>
      </c>
      <c r="X33" s="105">
        <v>108</v>
      </c>
      <c r="Y33" s="101" t="s">
        <v>160</v>
      </c>
      <c r="Z33" s="101" t="s">
        <v>136</v>
      </c>
    </row>
    <row r="34" spans="1:26" x14ac:dyDescent="0.2">
      <c r="A34" s="108"/>
      <c r="B34" s="101" t="s">
        <v>161</v>
      </c>
      <c r="C34" s="101" t="s">
        <v>162</v>
      </c>
      <c r="D34" s="102">
        <v>193</v>
      </c>
      <c r="E34" s="103">
        <v>1.5789473684210499E-2</v>
      </c>
      <c r="F34" s="102">
        <v>0</v>
      </c>
      <c r="G34" s="103" t="s">
        <v>73</v>
      </c>
      <c r="H34" s="102">
        <v>0</v>
      </c>
      <c r="I34" s="103" t="s">
        <v>73</v>
      </c>
      <c r="J34" s="102">
        <v>193</v>
      </c>
      <c r="K34" s="103">
        <v>1.5789473684210499E-2</v>
      </c>
      <c r="L34" s="102">
        <v>9</v>
      </c>
      <c r="M34" s="103">
        <v>0.5</v>
      </c>
      <c r="N34" s="102">
        <v>202</v>
      </c>
      <c r="O34" s="103">
        <v>3.0612244897959204E-2</v>
      </c>
      <c r="P34" s="109"/>
      <c r="Q34" s="101" t="s">
        <v>74</v>
      </c>
      <c r="R34" s="101" t="s">
        <v>74</v>
      </c>
      <c r="S34" s="105">
        <v>190</v>
      </c>
      <c r="T34" s="105">
        <v>0</v>
      </c>
      <c r="U34" s="105">
        <v>0</v>
      </c>
      <c r="V34" s="105">
        <v>190</v>
      </c>
      <c r="W34" s="105">
        <v>6</v>
      </c>
      <c r="X34" s="105">
        <v>196</v>
      </c>
      <c r="Y34" s="101" t="s">
        <v>163</v>
      </c>
      <c r="Z34" s="101" t="s">
        <v>136</v>
      </c>
    </row>
    <row r="35" spans="1:26" x14ac:dyDescent="0.2">
      <c r="A35" s="108"/>
      <c r="B35" s="101" t="s">
        <v>164</v>
      </c>
      <c r="C35" s="101" t="s">
        <v>165</v>
      </c>
      <c r="D35" s="102">
        <v>407</v>
      </c>
      <c r="E35" s="103">
        <v>9.4086021505376302E-2</v>
      </c>
      <c r="F35" s="102">
        <v>0</v>
      </c>
      <c r="G35" s="103" t="s">
        <v>73</v>
      </c>
      <c r="H35" s="102">
        <v>0</v>
      </c>
      <c r="I35" s="103" t="s">
        <v>73</v>
      </c>
      <c r="J35" s="102">
        <v>407</v>
      </c>
      <c r="K35" s="103">
        <v>9.4086021505376302E-2</v>
      </c>
      <c r="L35" s="102">
        <v>116</v>
      </c>
      <c r="M35" s="103">
        <v>0.28888888888888903</v>
      </c>
      <c r="N35" s="102">
        <v>523</v>
      </c>
      <c r="O35" s="103">
        <v>0.132034632034632</v>
      </c>
      <c r="P35" s="109"/>
      <c r="Q35" s="101" t="s">
        <v>74</v>
      </c>
      <c r="R35" s="101" t="s">
        <v>74</v>
      </c>
      <c r="S35" s="105">
        <v>372</v>
      </c>
      <c r="T35" s="105">
        <v>0</v>
      </c>
      <c r="U35" s="105">
        <v>0</v>
      </c>
      <c r="V35" s="105">
        <v>372</v>
      </c>
      <c r="W35" s="105">
        <v>90</v>
      </c>
      <c r="X35" s="105">
        <v>462</v>
      </c>
      <c r="Y35" s="101" t="s">
        <v>166</v>
      </c>
      <c r="Z35" s="101" t="s">
        <v>136</v>
      </c>
    </row>
    <row r="36" spans="1:26" x14ac:dyDescent="0.2">
      <c r="A36" s="108"/>
      <c r="B36" s="101" t="s">
        <v>167</v>
      </c>
      <c r="C36" s="101" t="s">
        <v>168</v>
      </c>
      <c r="D36" s="102">
        <v>200</v>
      </c>
      <c r="E36" s="103">
        <v>4.1666666666666699E-2</v>
      </c>
      <c r="F36" s="102">
        <v>0</v>
      </c>
      <c r="G36" s="103" t="s">
        <v>73</v>
      </c>
      <c r="H36" s="102">
        <v>0</v>
      </c>
      <c r="I36" s="103" t="s">
        <v>73</v>
      </c>
      <c r="J36" s="102">
        <v>200</v>
      </c>
      <c r="K36" s="103">
        <v>4.1666666666666699E-2</v>
      </c>
      <c r="L36" s="102">
        <v>36</v>
      </c>
      <c r="M36" s="103">
        <v>5.8823529411764705E-2</v>
      </c>
      <c r="N36" s="102">
        <v>236</v>
      </c>
      <c r="O36" s="103">
        <v>4.4247787610619496E-2</v>
      </c>
      <c r="P36" s="109"/>
      <c r="Q36" s="101" t="s">
        <v>74</v>
      </c>
      <c r="R36" s="101" t="s">
        <v>74</v>
      </c>
      <c r="S36" s="105">
        <v>192</v>
      </c>
      <c r="T36" s="105">
        <v>0</v>
      </c>
      <c r="U36" s="105">
        <v>0</v>
      </c>
      <c r="V36" s="105">
        <v>192</v>
      </c>
      <c r="W36" s="105">
        <v>34</v>
      </c>
      <c r="X36" s="105">
        <v>226</v>
      </c>
      <c r="Y36" s="101" t="s">
        <v>169</v>
      </c>
      <c r="Z36" s="101" t="s">
        <v>136</v>
      </c>
    </row>
    <row r="37" spans="1:26" x14ac:dyDescent="0.2">
      <c r="A37" s="108"/>
      <c r="B37" s="101" t="s">
        <v>170</v>
      </c>
      <c r="C37" s="101" t="s">
        <v>171</v>
      </c>
      <c r="D37" s="102">
        <v>514</v>
      </c>
      <c r="E37" s="103">
        <v>0.13465783664459199</v>
      </c>
      <c r="F37" s="102">
        <v>0</v>
      </c>
      <c r="G37" s="103" t="s">
        <v>73</v>
      </c>
      <c r="H37" s="102">
        <v>0</v>
      </c>
      <c r="I37" s="103" t="s">
        <v>73</v>
      </c>
      <c r="J37" s="102">
        <v>514</v>
      </c>
      <c r="K37" s="103">
        <v>0.13465783664459199</v>
      </c>
      <c r="L37" s="102">
        <v>151</v>
      </c>
      <c r="M37" s="103">
        <v>0.84146341463414598</v>
      </c>
      <c r="N37" s="102">
        <v>665</v>
      </c>
      <c r="O37" s="103">
        <v>0.242990654205607</v>
      </c>
      <c r="P37" s="109"/>
      <c r="Q37" s="101" t="s">
        <v>74</v>
      </c>
      <c r="R37" s="101" t="s">
        <v>74</v>
      </c>
      <c r="S37" s="105">
        <v>453</v>
      </c>
      <c r="T37" s="105">
        <v>0</v>
      </c>
      <c r="U37" s="105">
        <v>0</v>
      </c>
      <c r="V37" s="105">
        <v>453</v>
      </c>
      <c r="W37" s="105">
        <v>82</v>
      </c>
      <c r="X37" s="105">
        <v>535</v>
      </c>
      <c r="Y37" s="101" t="s">
        <v>172</v>
      </c>
      <c r="Z37" s="101" t="s">
        <v>136</v>
      </c>
    </row>
    <row r="38" spans="1:26" x14ac:dyDescent="0.2">
      <c r="A38" s="108"/>
      <c r="B38" s="101" t="s">
        <v>173</v>
      </c>
      <c r="C38" s="101" t="s">
        <v>174</v>
      </c>
      <c r="D38" s="102">
        <v>473</v>
      </c>
      <c r="E38" s="103">
        <v>0.15365853658536602</v>
      </c>
      <c r="F38" s="102">
        <v>1</v>
      </c>
      <c r="G38" s="103" t="s">
        <v>73</v>
      </c>
      <c r="H38" s="102">
        <v>0</v>
      </c>
      <c r="I38" s="103" t="s">
        <v>73</v>
      </c>
      <c r="J38" s="102">
        <v>474</v>
      </c>
      <c r="K38" s="103">
        <v>0.15609756097561001</v>
      </c>
      <c r="L38" s="102">
        <v>78</v>
      </c>
      <c r="M38" s="103">
        <v>0.73333333333333295</v>
      </c>
      <c r="N38" s="102">
        <v>552</v>
      </c>
      <c r="O38" s="103">
        <v>0.21318681318681298</v>
      </c>
      <c r="P38" s="109"/>
      <c r="Q38" s="101" t="s">
        <v>74</v>
      </c>
      <c r="R38" s="101" t="s">
        <v>74</v>
      </c>
      <c r="S38" s="105">
        <v>410</v>
      </c>
      <c r="T38" s="105">
        <v>0</v>
      </c>
      <c r="U38" s="105">
        <v>0</v>
      </c>
      <c r="V38" s="105">
        <v>410</v>
      </c>
      <c r="W38" s="105">
        <v>45</v>
      </c>
      <c r="X38" s="105">
        <v>455</v>
      </c>
      <c r="Y38" s="101" t="s">
        <v>175</v>
      </c>
      <c r="Z38" s="101" t="s">
        <v>136</v>
      </c>
    </row>
    <row r="39" spans="1:26" x14ac:dyDescent="0.2">
      <c r="A39" s="108"/>
      <c r="B39" s="101" t="s">
        <v>176</v>
      </c>
      <c r="C39" s="101" t="s">
        <v>177</v>
      </c>
      <c r="D39" s="102">
        <v>252</v>
      </c>
      <c r="E39" s="103">
        <v>8.6206896551724102E-2</v>
      </c>
      <c r="F39" s="102">
        <v>0</v>
      </c>
      <c r="G39" s="103" t="s">
        <v>73</v>
      </c>
      <c r="H39" s="102">
        <v>0</v>
      </c>
      <c r="I39" s="103" t="s">
        <v>73</v>
      </c>
      <c r="J39" s="102">
        <v>252</v>
      </c>
      <c r="K39" s="103">
        <v>8.6206896551724102E-2</v>
      </c>
      <c r="L39" s="102">
        <v>68</v>
      </c>
      <c r="M39" s="103">
        <v>3.03030303030303E-2</v>
      </c>
      <c r="N39" s="102">
        <v>320</v>
      </c>
      <c r="O39" s="103">
        <v>7.3825503355704702E-2</v>
      </c>
      <c r="P39" s="109"/>
      <c r="Q39" s="101" t="s">
        <v>74</v>
      </c>
      <c r="R39" s="101" t="s">
        <v>74</v>
      </c>
      <c r="S39" s="105">
        <v>232</v>
      </c>
      <c r="T39" s="105">
        <v>0</v>
      </c>
      <c r="U39" s="105">
        <v>0</v>
      </c>
      <c r="V39" s="105">
        <v>232</v>
      </c>
      <c r="W39" s="105">
        <v>66</v>
      </c>
      <c r="X39" s="105">
        <v>298</v>
      </c>
      <c r="Y39" s="101" t="s">
        <v>178</v>
      </c>
      <c r="Z39" s="101" t="s">
        <v>136</v>
      </c>
    </row>
    <row r="40" spans="1:26" x14ac:dyDescent="0.2">
      <c r="A40" s="108"/>
      <c r="B40" s="101" t="s">
        <v>179</v>
      </c>
      <c r="C40" s="101" t="s">
        <v>180</v>
      </c>
      <c r="D40" s="102">
        <v>160</v>
      </c>
      <c r="E40" s="103">
        <v>0.17647058823529402</v>
      </c>
      <c r="F40" s="102">
        <v>0</v>
      </c>
      <c r="G40" s="103" t="s">
        <v>73</v>
      </c>
      <c r="H40" s="102">
        <v>0</v>
      </c>
      <c r="I40" s="103" t="s">
        <v>73</v>
      </c>
      <c r="J40" s="102">
        <v>160</v>
      </c>
      <c r="K40" s="103">
        <v>0.17647058823529402</v>
      </c>
      <c r="L40" s="102">
        <v>43</v>
      </c>
      <c r="M40" s="103">
        <v>-4.4444444444444405E-2</v>
      </c>
      <c r="N40" s="102">
        <v>203</v>
      </c>
      <c r="O40" s="103">
        <v>0.121546961325967</v>
      </c>
      <c r="P40" s="109"/>
      <c r="Q40" s="101" t="s">
        <v>74</v>
      </c>
      <c r="R40" s="101" t="s">
        <v>74</v>
      </c>
      <c r="S40" s="105">
        <v>136</v>
      </c>
      <c r="T40" s="105">
        <v>0</v>
      </c>
      <c r="U40" s="105">
        <v>0</v>
      </c>
      <c r="V40" s="105">
        <v>136</v>
      </c>
      <c r="W40" s="105">
        <v>45</v>
      </c>
      <c r="X40" s="105">
        <v>181</v>
      </c>
      <c r="Y40" s="101" t="s">
        <v>181</v>
      </c>
      <c r="Z40" s="101" t="s">
        <v>136</v>
      </c>
    </row>
    <row r="41" spans="1:26" x14ac:dyDescent="0.2">
      <c r="A41" s="108"/>
      <c r="B41" s="101" t="s">
        <v>182</v>
      </c>
      <c r="C41" s="101" t="s">
        <v>183</v>
      </c>
      <c r="D41" s="102">
        <v>100</v>
      </c>
      <c r="E41" s="103">
        <v>2.04081632653061E-2</v>
      </c>
      <c r="F41" s="102">
        <v>9</v>
      </c>
      <c r="G41" s="103">
        <v>0.125</v>
      </c>
      <c r="H41" s="102">
        <v>0</v>
      </c>
      <c r="I41" s="103" t="s">
        <v>73</v>
      </c>
      <c r="J41" s="102">
        <v>109</v>
      </c>
      <c r="K41" s="103">
        <v>2.8301886792452803E-2</v>
      </c>
      <c r="L41" s="102">
        <v>60</v>
      </c>
      <c r="M41" s="103">
        <v>-0.58333333333333293</v>
      </c>
      <c r="N41" s="102">
        <v>169</v>
      </c>
      <c r="O41" s="103">
        <v>-0.32400000000000001</v>
      </c>
      <c r="P41" s="109"/>
      <c r="Q41" s="101" t="s">
        <v>74</v>
      </c>
      <c r="R41" s="101" t="s">
        <v>74</v>
      </c>
      <c r="S41" s="105">
        <v>98</v>
      </c>
      <c r="T41" s="105">
        <v>8</v>
      </c>
      <c r="U41" s="105">
        <v>0</v>
      </c>
      <c r="V41" s="105">
        <v>106</v>
      </c>
      <c r="W41" s="105">
        <v>144</v>
      </c>
      <c r="X41" s="105">
        <v>250</v>
      </c>
      <c r="Y41" s="101" t="s">
        <v>184</v>
      </c>
      <c r="Z41" s="101" t="s">
        <v>136</v>
      </c>
    </row>
    <row r="42" spans="1:26" x14ac:dyDescent="0.2">
      <c r="A42" s="108"/>
      <c r="B42" s="101" t="s">
        <v>185</v>
      </c>
      <c r="C42" s="101" t="s">
        <v>186</v>
      </c>
      <c r="D42" s="102">
        <v>252</v>
      </c>
      <c r="E42" s="103">
        <v>0.10526315789473699</v>
      </c>
      <c r="F42" s="102">
        <v>0</v>
      </c>
      <c r="G42" s="103" t="s">
        <v>73</v>
      </c>
      <c r="H42" s="102">
        <v>0</v>
      </c>
      <c r="I42" s="103" t="s">
        <v>73</v>
      </c>
      <c r="J42" s="102">
        <v>252</v>
      </c>
      <c r="K42" s="103">
        <v>0.10526315789473699</v>
      </c>
      <c r="L42" s="102">
        <v>33</v>
      </c>
      <c r="M42" s="103">
        <v>-5.7142857142857099E-2</v>
      </c>
      <c r="N42" s="102">
        <v>285</v>
      </c>
      <c r="O42" s="103">
        <v>8.3650190114068393E-2</v>
      </c>
      <c r="P42" s="109"/>
      <c r="Q42" s="101" t="s">
        <v>74</v>
      </c>
      <c r="R42" s="101" t="s">
        <v>74</v>
      </c>
      <c r="S42" s="105">
        <v>228</v>
      </c>
      <c r="T42" s="105">
        <v>0</v>
      </c>
      <c r="U42" s="105">
        <v>0</v>
      </c>
      <c r="V42" s="105">
        <v>228</v>
      </c>
      <c r="W42" s="105">
        <v>35</v>
      </c>
      <c r="X42" s="105">
        <v>263</v>
      </c>
      <c r="Y42" s="101" t="s">
        <v>187</v>
      </c>
      <c r="Z42" s="101" t="s">
        <v>136</v>
      </c>
    </row>
    <row r="43" spans="1:26" x14ac:dyDescent="0.2">
      <c r="A43" s="108"/>
      <c r="B43" s="101" t="s">
        <v>188</v>
      </c>
      <c r="C43" s="101" t="s">
        <v>189</v>
      </c>
      <c r="D43" s="102">
        <v>102</v>
      </c>
      <c r="E43" s="103">
        <v>0.108695652173913</v>
      </c>
      <c r="F43" s="102">
        <v>0</v>
      </c>
      <c r="G43" s="103" t="s">
        <v>73</v>
      </c>
      <c r="H43" s="102">
        <v>0</v>
      </c>
      <c r="I43" s="103" t="s">
        <v>73</v>
      </c>
      <c r="J43" s="102">
        <v>102</v>
      </c>
      <c r="K43" s="103">
        <v>0.108695652173913</v>
      </c>
      <c r="L43" s="102">
        <v>16</v>
      </c>
      <c r="M43" s="103">
        <v>-0.38461538461538497</v>
      </c>
      <c r="N43" s="102">
        <v>118</v>
      </c>
      <c r="O43" s="103">
        <v>0</v>
      </c>
      <c r="P43" s="109"/>
      <c r="Q43" s="101" t="s">
        <v>74</v>
      </c>
      <c r="R43" s="101" t="s">
        <v>74</v>
      </c>
      <c r="S43" s="105">
        <v>92</v>
      </c>
      <c r="T43" s="105">
        <v>0</v>
      </c>
      <c r="U43" s="105">
        <v>0</v>
      </c>
      <c r="V43" s="105">
        <v>92</v>
      </c>
      <c r="W43" s="105">
        <v>26</v>
      </c>
      <c r="X43" s="105">
        <v>118</v>
      </c>
      <c r="Y43" s="101" t="s">
        <v>190</v>
      </c>
      <c r="Z43" s="101" t="s">
        <v>136</v>
      </c>
    </row>
    <row r="44" spans="1:26" x14ac:dyDescent="0.2">
      <c r="A44" s="108"/>
      <c r="B44" s="101" t="s">
        <v>191</v>
      </c>
      <c r="C44" s="101" t="s">
        <v>192</v>
      </c>
      <c r="D44" s="102">
        <v>201</v>
      </c>
      <c r="E44" s="103">
        <v>4.1450777202072499E-2</v>
      </c>
      <c r="F44" s="102">
        <v>0</v>
      </c>
      <c r="G44" s="103">
        <v>-1</v>
      </c>
      <c r="H44" s="102">
        <v>0</v>
      </c>
      <c r="I44" s="103" t="s">
        <v>73</v>
      </c>
      <c r="J44" s="102">
        <v>201</v>
      </c>
      <c r="K44" s="103">
        <v>2.0304568527918801E-2</v>
      </c>
      <c r="L44" s="102">
        <v>45</v>
      </c>
      <c r="M44" s="103">
        <v>0.40625</v>
      </c>
      <c r="N44" s="102">
        <v>246</v>
      </c>
      <c r="O44" s="103">
        <v>7.4235807860262001E-2</v>
      </c>
      <c r="P44" s="109"/>
      <c r="Q44" s="101" t="s">
        <v>74</v>
      </c>
      <c r="R44" s="101" t="s">
        <v>74</v>
      </c>
      <c r="S44" s="105">
        <v>193</v>
      </c>
      <c r="T44" s="105">
        <v>4</v>
      </c>
      <c r="U44" s="105">
        <v>0</v>
      </c>
      <c r="V44" s="105">
        <v>197</v>
      </c>
      <c r="W44" s="105">
        <v>32</v>
      </c>
      <c r="X44" s="105">
        <v>229</v>
      </c>
      <c r="Y44" s="101" t="s">
        <v>193</v>
      </c>
      <c r="Z44" s="101" t="s">
        <v>136</v>
      </c>
    </row>
    <row r="45" spans="1:26" x14ac:dyDescent="0.2">
      <c r="A45" s="108"/>
      <c r="B45" s="101" t="s">
        <v>194</v>
      </c>
      <c r="C45" s="101" t="s">
        <v>195</v>
      </c>
      <c r="D45" s="102">
        <v>490</v>
      </c>
      <c r="E45" s="103">
        <v>-0.02</v>
      </c>
      <c r="F45" s="102">
        <v>0</v>
      </c>
      <c r="G45" s="103" t="s">
        <v>73</v>
      </c>
      <c r="H45" s="102">
        <v>0</v>
      </c>
      <c r="I45" s="103" t="s">
        <v>73</v>
      </c>
      <c r="J45" s="102">
        <v>490</v>
      </c>
      <c r="K45" s="103">
        <v>-0.02</v>
      </c>
      <c r="L45" s="102">
        <v>112</v>
      </c>
      <c r="M45" s="103">
        <v>0.36585365853658508</v>
      </c>
      <c r="N45" s="102">
        <v>602</v>
      </c>
      <c r="O45" s="103">
        <v>3.4364261168384896E-2</v>
      </c>
      <c r="P45" s="109"/>
      <c r="Q45" s="101" t="s">
        <v>74</v>
      </c>
      <c r="R45" s="101" t="s">
        <v>74</v>
      </c>
      <c r="S45" s="105">
        <v>500</v>
      </c>
      <c r="T45" s="105">
        <v>0</v>
      </c>
      <c r="U45" s="105">
        <v>0</v>
      </c>
      <c r="V45" s="105">
        <v>500</v>
      </c>
      <c r="W45" s="105">
        <v>82</v>
      </c>
      <c r="X45" s="105">
        <v>582</v>
      </c>
      <c r="Y45" s="101" t="s">
        <v>196</v>
      </c>
      <c r="Z45" s="101" t="s">
        <v>136</v>
      </c>
    </row>
    <row r="46" spans="1:26" x14ac:dyDescent="0.2">
      <c r="A46" s="108"/>
      <c r="B46" s="101" t="s">
        <v>197</v>
      </c>
      <c r="C46" s="101" t="s">
        <v>198</v>
      </c>
      <c r="D46" s="102">
        <v>451</v>
      </c>
      <c r="E46" s="103">
        <v>0.13032581453634101</v>
      </c>
      <c r="F46" s="102">
        <v>0</v>
      </c>
      <c r="G46" s="103" t="s">
        <v>73</v>
      </c>
      <c r="H46" s="102">
        <v>0</v>
      </c>
      <c r="I46" s="103" t="s">
        <v>73</v>
      </c>
      <c r="J46" s="102">
        <v>451</v>
      </c>
      <c r="K46" s="103">
        <v>0.13032581453634101</v>
      </c>
      <c r="L46" s="102">
        <v>48</v>
      </c>
      <c r="M46" s="103">
        <v>2.1276595744680903E-2</v>
      </c>
      <c r="N46" s="102">
        <v>499</v>
      </c>
      <c r="O46" s="103">
        <v>0.11883408071748901</v>
      </c>
      <c r="P46" s="109"/>
      <c r="Q46" s="101" t="s">
        <v>74</v>
      </c>
      <c r="R46" s="101" t="s">
        <v>74</v>
      </c>
      <c r="S46" s="105">
        <v>399</v>
      </c>
      <c r="T46" s="105">
        <v>0</v>
      </c>
      <c r="U46" s="105">
        <v>0</v>
      </c>
      <c r="V46" s="105">
        <v>399</v>
      </c>
      <c r="W46" s="105">
        <v>47</v>
      </c>
      <c r="X46" s="105">
        <v>446</v>
      </c>
      <c r="Y46" s="101" t="s">
        <v>199</v>
      </c>
      <c r="Z46" s="101" t="s">
        <v>136</v>
      </c>
    </row>
    <row r="47" spans="1:26" x14ac:dyDescent="0.2">
      <c r="A47" s="108"/>
      <c r="B47" s="101" t="s">
        <v>200</v>
      </c>
      <c r="C47" s="101" t="s">
        <v>201</v>
      </c>
      <c r="D47" s="102">
        <v>436</v>
      </c>
      <c r="E47" s="103">
        <v>7.9207920792079195E-2</v>
      </c>
      <c r="F47" s="102">
        <v>0</v>
      </c>
      <c r="G47" s="103" t="s">
        <v>73</v>
      </c>
      <c r="H47" s="102">
        <v>0</v>
      </c>
      <c r="I47" s="103" t="s">
        <v>73</v>
      </c>
      <c r="J47" s="102">
        <v>436</v>
      </c>
      <c r="K47" s="103">
        <v>7.9207920792079195E-2</v>
      </c>
      <c r="L47" s="102">
        <v>87</v>
      </c>
      <c r="M47" s="103">
        <v>0.17567567567567599</v>
      </c>
      <c r="N47" s="102">
        <v>523</v>
      </c>
      <c r="O47" s="103">
        <v>9.4142259414225896E-2</v>
      </c>
      <c r="P47" s="109"/>
      <c r="Q47" s="101" t="s">
        <v>74</v>
      </c>
      <c r="R47" s="101" t="s">
        <v>74</v>
      </c>
      <c r="S47" s="105">
        <v>404</v>
      </c>
      <c r="T47" s="105">
        <v>0</v>
      </c>
      <c r="U47" s="105">
        <v>0</v>
      </c>
      <c r="V47" s="105">
        <v>404</v>
      </c>
      <c r="W47" s="105">
        <v>74</v>
      </c>
      <c r="X47" s="105">
        <v>478</v>
      </c>
      <c r="Y47" s="101" t="s">
        <v>202</v>
      </c>
      <c r="Z47" s="101" t="s">
        <v>136</v>
      </c>
    </row>
    <row r="48" spans="1:26" x14ac:dyDescent="0.2">
      <c r="A48" s="108"/>
      <c r="B48" s="101" t="s">
        <v>203</v>
      </c>
      <c r="C48" s="101" t="s">
        <v>204</v>
      </c>
      <c r="D48" s="102">
        <v>328</v>
      </c>
      <c r="E48" s="103">
        <v>0.12328767123287701</v>
      </c>
      <c r="F48" s="102">
        <v>0</v>
      </c>
      <c r="G48" s="103" t="s">
        <v>73</v>
      </c>
      <c r="H48" s="102">
        <v>0</v>
      </c>
      <c r="I48" s="103" t="s">
        <v>73</v>
      </c>
      <c r="J48" s="102">
        <v>328</v>
      </c>
      <c r="K48" s="103">
        <v>0.12328767123287701</v>
      </c>
      <c r="L48" s="102">
        <v>98</v>
      </c>
      <c r="M48" s="103">
        <v>6.5384615384615392</v>
      </c>
      <c r="N48" s="102">
        <v>426</v>
      </c>
      <c r="O48" s="103">
        <v>0.39672131147541001</v>
      </c>
      <c r="P48" s="109"/>
      <c r="Q48" s="101" t="s">
        <v>74</v>
      </c>
      <c r="R48" s="101" t="s">
        <v>74</v>
      </c>
      <c r="S48" s="105">
        <v>292</v>
      </c>
      <c r="T48" s="105">
        <v>0</v>
      </c>
      <c r="U48" s="105">
        <v>0</v>
      </c>
      <c r="V48" s="105">
        <v>292</v>
      </c>
      <c r="W48" s="105">
        <v>13</v>
      </c>
      <c r="X48" s="105">
        <v>305</v>
      </c>
      <c r="Y48" s="101" t="s">
        <v>205</v>
      </c>
      <c r="Z48" s="101" t="s">
        <v>136</v>
      </c>
    </row>
    <row r="49" spans="1:26" x14ac:dyDescent="0.2">
      <c r="A49" s="108"/>
      <c r="B49" s="101" t="s">
        <v>206</v>
      </c>
      <c r="C49" s="101" t="s">
        <v>207</v>
      </c>
      <c r="D49" s="102">
        <v>182</v>
      </c>
      <c r="E49" s="103">
        <v>0.109756097560976</v>
      </c>
      <c r="F49" s="102">
        <v>0</v>
      </c>
      <c r="G49" s="103" t="s">
        <v>73</v>
      </c>
      <c r="H49" s="102">
        <v>0</v>
      </c>
      <c r="I49" s="103" t="s">
        <v>73</v>
      </c>
      <c r="J49" s="102">
        <v>182</v>
      </c>
      <c r="K49" s="103">
        <v>0.109756097560976</v>
      </c>
      <c r="L49" s="102">
        <v>36</v>
      </c>
      <c r="M49" s="103">
        <v>0.24137931034482801</v>
      </c>
      <c r="N49" s="102">
        <v>218</v>
      </c>
      <c r="O49" s="103">
        <v>0.12953367875647698</v>
      </c>
      <c r="P49" s="109"/>
      <c r="Q49" s="101" t="s">
        <v>74</v>
      </c>
      <c r="R49" s="101" t="s">
        <v>74</v>
      </c>
      <c r="S49" s="105">
        <v>164</v>
      </c>
      <c r="T49" s="105">
        <v>0</v>
      </c>
      <c r="U49" s="105">
        <v>0</v>
      </c>
      <c r="V49" s="105">
        <v>164</v>
      </c>
      <c r="W49" s="105">
        <v>29</v>
      </c>
      <c r="X49" s="105">
        <v>193</v>
      </c>
      <c r="Y49" s="101" t="s">
        <v>208</v>
      </c>
      <c r="Z49" s="101" t="s">
        <v>136</v>
      </c>
    </row>
    <row r="50" spans="1:26" x14ac:dyDescent="0.2">
      <c r="A50" s="108"/>
      <c r="B50" s="101" t="s">
        <v>209</v>
      </c>
      <c r="C50" s="101" t="s">
        <v>210</v>
      </c>
      <c r="D50" s="102">
        <v>545</v>
      </c>
      <c r="E50" s="103">
        <v>4.80769230769231E-2</v>
      </c>
      <c r="F50" s="102">
        <v>0</v>
      </c>
      <c r="G50" s="103" t="s">
        <v>73</v>
      </c>
      <c r="H50" s="102">
        <v>0</v>
      </c>
      <c r="I50" s="103" t="s">
        <v>73</v>
      </c>
      <c r="J50" s="102">
        <v>545</v>
      </c>
      <c r="K50" s="103">
        <v>4.80769230769231E-2</v>
      </c>
      <c r="L50" s="102">
        <v>87</v>
      </c>
      <c r="M50" s="103">
        <v>0.42622950819672101</v>
      </c>
      <c r="N50" s="102">
        <v>632</v>
      </c>
      <c r="O50" s="103">
        <v>8.7779690189328713E-2</v>
      </c>
      <c r="P50" s="109"/>
      <c r="Q50" s="101" t="s">
        <v>74</v>
      </c>
      <c r="R50" s="101" t="s">
        <v>74</v>
      </c>
      <c r="S50" s="105">
        <v>520</v>
      </c>
      <c r="T50" s="105">
        <v>0</v>
      </c>
      <c r="U50" s="105">
        <v>0</v>
      </c>
      <c r="V50" s="105">
        <v>520</v>
      </c>
      <c r="W50" s="105">
        <v>61</v>
      </c>
      <c r="X50" s="105">
        <v>581</v>
      </c>
      <c r="Y50" s="101" t="s">
        <v>211</v>
      </c>
      <c r="Z50" s="101" t="s">
        <v>136</v>
      </c>
    </row>
    <row r="51" spans="1:26" x14ac:dyDescent="0.2">
      <c r="A51" s="108"/>
      <c r="B51" s="101" t="s">
        <v>212</v>
      </c>
      <c r="C51" s="101" t="s">
        <v>213</v>
      </c>
      <c r="D51" s="102">
        <v>190</v>
      </c>
      <c r="E51" s="103">
        <v>2.1505376344085999E-2</v>
      </c>
      <c r="F51" s="102">
        <v>0</v>
      </c>
      <c r="G51" s="103" t="s">
        <v>73</v>
      </c>
      <c r="H51" s="102">
        <v>0</v>
      </c>
      <c r="I51" s="103" t="s">
        <v>73</v>
      </c>
      <c r="J51" s="102">
        <v>190</v>
      </c>
      <c r="K51" s="103">
        <v>2.1505376344085999E-2</v>
      </c>
      <c r="L51" s="102">
        <v>20</v>
      </c>
      <c r="M51" s="103">
        <v>0.11111111111111101</v>
      </c>
      <c r="N51" s="102">
        <v>210</v>
      </c>
      <c r="O51" s="103">
        <v>2.9411764705882401E-2</v>
      </c>
      <c r="P51" s="109"/>
      <c r="Q51" s="101" t="s">
        <v>74</v>
      </c>
      <c r="R51" s="101" t="s">
        <v>74</v>
      </c>
      <c r="S51" s="105">
        <v>186</v>
      </c>
      <c r="T51" s="105">
        <v>0</v>
      </c>
      <c r="U51" s="105">
        <v>0</v>
      </c>
      <c r="V51" s="105">
        <v>186</v>
      </c>
      <c r="W51" s="105">
        <v>18</v>
      </c>
      <c r="X51" s="105">
        <v>204</v>
      </c>
      <c r="Y51" s="101" t="s">
        <v>214</v>
      </c>
      <c r="Z51" s="101" t="s">
        <v>136</v>
      </c>
    </row>
    <row r="52" spans="1:26" x14ac:dyDescent="0.2">
      <c r="A52" s="108"/>
      <c r="B52" s="101" t="s">
        <v>215</v>
      </c>
      <c r="C52" s="101" t="s">
        <v>216</v>
      </c>
      <c r="D52" s="102">
        <v>99</v>
      </c>
      <c r="E52" s="103">
        <v>1.0204081632653102E-2</v>
      </c>
      <c r="F52" s="102">
        <v>0</v>
      </c>
      <c r="G52" s="103" t="s">
        <v>73</v>
      </c>
      <c r="H52" s="102">
        <v>0</v>
      </c>
      <c r="I52" s="103" t="s">
        <v>73</v>
      </c>
      <c r="J52" s="102">
        <v>99</v>
      </c>
      <c r="K52" s="103">
        <v>1.0204081632653102E-2</v>
      </c>
      <c r="L52" s="102">
        <v>0</v>
      </c>
      <c r="M52" s="103" t="s">
        <v>73</v>
      </c>
      <c r="N52" s="102">
        <v>99</v>
      </c>
      <c r="O52" s="103">
        <v>1.0204081632653102E-2</v>
      </c>
      <c r="P52" s="109"/>
      <c r="Q52" s="101" t="s">
        <v>74</v>
      </c>
      <c r="R52" s="101" t="s">
        <v>74</v>
      </c>
      <c r="S52" s="105">
        <v>98</v>
      </c>
      <c r="T52" s="105">
        <v>0</v>
      </c>
      <c r="U52" s="105">
        <v>0</v>
      </c>
      <c r="V52" s="105">
        <v>98</v>
      </c>
      <c r="W52" s="105">
        <v>0</v>
      </c>
      <c r="X52" s="105">
        <v>98</v>
      </c>
      <c r="Y52" s="101" t="s">
        <v>217</v>
      </c>
      <c r="Z52" s="101" t="s">
        <v>136</v>
      </c>
    </row>
    <row r="53" spans="1:26" x14ac:dyDescent="0.2">
      <c r="A53" s="110"/>
      <c r="B53" s="101" t="s">
        <v>218</v>
      </c>
      <c r="C53" s="101" t="s">
        <v>219</v>
      </c>
      <c r="D53" s="102">
        <v>348</v>
      </c>
      <c r="E53" s="103">
        <v>-0.10077519379845</v>
      </c>
      <c r="F53" s="102">
        <v>0</v>
      </c>
      <c r="G53" s="103" t="s">
        <v>73</v>
      </c>
      <c r="H53" s="102">
        <v>0</v>
      </c>
      <c r="I53" s="103" t="s">
        <v>73</v>
      </c>
      <c r="J53" s="102">
        <v>348</v>
      </c>
      <c r="K53" s="103">
        <v>-0.10077519379845</v>
      </c>
      <c r="L53" s="102">
        <v>245</v>
      </c>
      <c r="M53" s="103">
        <v>0.12903225806451601</v>
      </c>
      <c r="N53" s="102">
        <v>593</v>
      </c>
      <c r="O53" s="103">
        <v>-1.82119205298013E-2</v>
      </c>
      <c r="P53" s="109"/>
      <c r="Q53" s="101" t="s">
        <v>74</v>
      </c>
      <c r="R53" s="101" t="s">
        <v>74</v>
      </c>
      <c r="S53" s="105">
        <v>387</v>
      </c>
      <c r="T53" s="105">
        <v>0</v>
      </c>
      <c r="U53" s="105">
        <v>0</v>
      </c>
      <c r="V53" s="105">
        <v>387</v>
      </c>
      <c r="W53" s="105">
        <v>217</v>
      </c>
      <c r="X53" s="105">
        <v>604</v>
      </c>
      <c r="Y53" s="101" t="s">
        <v>220</v>
      </c>
      <c r="Z53" s="101" t="s">
        <v>136</v>
      </c>
    </row>
    <row r="54" spans="1:26" x14ac:dyDescent="0.2">
      <c r="A54" s="111" t="s">
        <v>88</v>
      </c>
      <c r="B54" s="111"/>
      <c r="C54" s="111"/>
      <c r="D54" s="112">
        <v>8665</v>
      </c>
      <c r="E54" s="113">
        <v>3.2162001191185202E-2</v>
      </c>
      <c r="F54" s="112">
        <v>11</v>
      </c>
      <c r="G54" s="113">
        <v>-0.266666666666667</v>
      </c>
      <c r="H54" s="112">
        <v>408</v>
      </c>
      <c r="I54" s="113">
        <v>-0.27142857142857096</v>
      </c>
      <c r="J54" s="112">
        <v>9084</v>
      </c>
      <c r="K54" s="113">
        <v>1.27090301003344E-2</v>
      </c>
      <c r="L54" s="112">
        <v>2236</v>
      </c>
      <c r="M54" s="113">
        <v>8.5436893203883493E-2</v>
      </c>
      <c r="N54" s="112">
        <v>11320</v>
      </c>
      <c r="O54" s="113">
        <v>2.6291931097008201E-2</v>
      </c>
      <c r="P54" s="114"/>
      <c r="Q54" s="115"/>
      <c r="R54" s="115"/>
      <c r="S54" s="116">
        <v>8395</v>
      </c>
      <c r="T54" s="116">
        <v>15</v>
      </c>
      <c r="U54" s="116">
        <v>560</v>
      </c>
      <c r="V54" s="116">
        <v>8970</v>
      </c>
      <c r="W54" s="116">
        <v>2060</v>
      </c>
      <c r="X54" s="116">
        <v>11030</v>
      </c>
      <c r="Y54" s="115"/>
      <c r="Z54" s="115"/>
    </row>
    <row r="55" spans="1:26" s="124" customFormat="1" ht="22.5" x14ac:dyDescent="0.2">
      <c r="A55" s="117" t="s">
        <v>221</v>
      </c>
      <c r="B55" s="118"/>
      <c r="C55" s="119"/>
      <c r="D55" s="120">
        <f>D54+D24+D14</f>
        <v>20765</v>
      </c>
      <c r="E55" s="121">
        <f>((D54+D24+D14)-(S54+S24+S14))/(S54+S24+S14)</f>
        <v>3.9133263273782713E-2</v>
      </c>
      <c r="F55" s="120">
        <f>F54+F24+F14</f>
        <v>935</v>
      </c>
      <c r="G55" s="121">
        <f>((F54+F24+F14)-(T54+T24+T14))/(T54+T24+T14)</f>
        <v>-0.13824884792626729</v>
      </c>
      <c r="H55" s="120">
        <f>H54+H24+H14</f>
        <v>685</v>
      </c>
      <c r="I55" s="121">
        <f>((H54+H24+H14)-(U54+U24+U14))/(U54+U24+U14)</f>
        <v>-0.38675022381378693</v>
      </c>
      <c r="J55" s="120">
        <f>J54+J24+J14</f>
        <v>22385</v>
      </c>
      <c r="K55" s="121">
        <f>((J54+J24+J14)-(V54+V24+V14))/(V54+V24+V14)</f>
        <v>9.01510029299076E-3</v>
      </c>
      <c r="L55" s="120">
        <f>L54+L24+L14</f>
        <v>6609</v>
      </c>
      <c r="M55" s="121">
        <f>((L54+L24+L14)-(W54+W24+W14))/(W54+W24+W14)</f>
        <v>0.25170454545454546</v>
      </c>
      <c r="N55" s="120">
        <f>N54+N24+N14</f>
        <v>28994</v>
      </c>
      <c r="O55" s="121">
        <f>((N54+N24+N14)-(X54+X24+X14))/(X54+X24+X14)</f>
        <v>5.5670853813945022E-2</v>
      </c>
      <c r="P55" s="122"/>
      <c r="Q55" s="122"/>
      <c r="R55" s="123"/>
      <c r="S55" s="123"/>
      <c r="T55" s="123"/>
      <c r="U55" s="123"/>
      <c r="V55" s="123"/>
      <c r="W55" s="123"/>
      <c r="X55" s="123"/>
    </row>
    <row r="56" spans="1:26" s="124" customFormat="1" x14ac:dyDescent="0.2">
      <c r="A56" s="117" t="s">
        <v>222</v>
      </c>
      <c r="B56" s="118"/>
      <c r="C56" s="119"/>
      <c r="D56" s="120">
        <f>D54+D24+D14+D9</f>
        <v>32368</v>
      </c>
      <c r="E56" s="121">
        <f>((D54+D24+D14+D9)-(S54+S24+S14+S9))/(S54+S24+S14+S9)</f>
        <v>3.6140721533979958E-2</v>
      </c>
      <c r="F56" s="120">
        <f>F54+F24+F14+F9</f>
        <v>4855</v>
      </c>
      <c r="G56" s="121">
        <f>((F54+F24+F14+F9)-(T54+T24+T14+T9))/(T54+T24+T14+T9)</f>
        <v>-0.10589318600368323</v>
      </c>
      <c r="H56" s="120">
        <f>H54+H24+H14+H9</f>
        <v>3003</v>
      </c>
      <c r="I56" s="121">
        <f>((H54+H24+H14+H9)-(U54+U24+U14+U9))/(U54+U24+U14+U9)</f>
        <v>-0.23878326996197718</v>
      </c>
      <c r="J56" s="120">
        <f>J54+J24+J14+J9</f>
        <v>40226</v>
      </c>
      <c r="K56" s="121">
        <f>((J54+J24+J14+J9)-(V54+V24+V14+V9))/(V54+V24+V14+V9)</f>
        <v>-9.5533559856207217E-3</v>
      </c>
      <c r="L56" s="120">
        <f>L54+L24+L14+L9</f>
        <v>9303</v>
      </c>
      <c r="M56" s="121">
        <f>((L54+L24+L14+L9)-(W54+W24+W14+W9))/(W54+W24+W14+W9)</f>
        <v>0.23924337285200478</v>
      </c>
      <c r="N56" s="120">
        <f>N54+N24+N14+N9</f>
        <v>49529</v>
      </c>
      <c r="O56" s="121">
        <f>((N54+N24+N14+N9)-(X54+X24+X14+X9))/(X54+X24+X14+X9)</f>
        <v>2.9259574821803372E-2</v>
      </c>
      <c r="P56" s="122"/>
      <c r="Q56" s="122"/>
      <c r="R56" s="123"/>
      <c r="S56" s="123"/>
      <c r="T56" s="123"/>
      <c r="U56" s="123"/>
      <c r="V56" s="123"/>
      <c r="W56" s="123"/>
      <c r="X56" s="123"/>
    </row>
    <row r="57" spans="1:26" s="124" customFormat="1" x14ac:dyDescent="0.2">
      <c r="A57" s="117" t="s">
        <v>223</v>
      </c>
      <c r="B57" s="118"/>
      <c r="C57" s="119"/>
      <c r="D57" s="120">
        <f>D54+D24+D14+D9+D5</f>
        <v>42838</v>
      </c>
      <c r="E57" s="121">
        <f>((D54+D24+D14+D9+D5)-(S54+S24+S14+S9+S5))/(S54+S24+S14+S9+S5)</f>
        <v>3.7867958812840705E-2</v>
      </c>
      <c r="F57" s="120">
        <f>F54+F24+F14+F9+F5</f>
        <v>14792</v>
      </c>
      <c r="G57" s="121">
        <f>((F54+F24+F14+F9+F5)-(T54+T24+T14+T9+T5))/(T54+T24+T14+T9+T5)</f>
        <v>-4.4444444444444446E-2</v>
      </c>
      <c r="H57" s="120">
        <f>H54+H24+H14+H9+H5</f>
        <v>3003</v>
      </c>
      <c r="I57" s="121">
        <f>((H54+H24+H14+H9+H5)-(U54+U24+U14+U9+U5))/(U54+U24+U14+U9+U5)</f>
        <v>-0.23878326996197718</v>
      </c>
      <c r="J57" s="120">
        <f>J54+J24+J14+J9+J5</f>
        <v>60633</v>
      </c>
      <c r="K57" s="121">
        <f>((J54+J24+J14+J9+J5)-(V54+V24+V14+V9+V5))/(V54+V24+V14+V9+V5)</f>
        <v>-1.1037891268533772E-3</v>
      </c>
      <c r="L57" s="120">
        <f>L54+L24+L14+L9+L5</f>
        <v>9966</v>
      </c>
      <c r="M57" s="121">
        <f>((L54+L24+L14+L9+L5)-(W54+W24+W14+W9+W5))/(W54+W24+W14+W9+W5)</f>
        <v>0.23448532144184317</v>
      </c>
      <c r="N57" s="120">
        <f>N54+N24+N14+N9+N5</f>
        <v>70599</v>
      </c>
      <c r="O57" s="121">
        <f>((N54+N24+N14+N9+N5)-(X54+X24+X14+X9+X5))/(X54+X24+X14+X9+X5)</f>
        <v>2.6551117444345892E-2</v>
      </c>
      <c r="P57" s="122"/>
      <c r="Q57" s="122"/>
      <c r="R57" s="123"/>
      <c r="S57" s="123"/>
      <c r="T57" s="123"/>
      <c r="U57" s="123"/>
      <c r="V57" s="123"/>
      <c r="W57" s="123"/>
      <c r="X57" s="123"/>
    </row>
    <row r="58" spans="1:26" x14ac:dyDescent="0.2">
      <c r="A58" s="106" t="s">
        <v>224</v>
      </c>
      <c r="B58" s="101" t="s">
        <v>225</v>
      </c>
      <c r="C58" s="101" t="s">
        <v>226</v>
      </c>
      <c r="D58" s="102">
        <v>9</v>
      </c>
      <c r="E58" s="103">
        <v>-0.1</v>
      </c>
      <c r="F58" s="102">
        <v>822</v>
      </c>
      <c r="G58" s="103">
        <v>-0.17800000000000002</v>
      </c>
      <c r="H58" s="102">
        <v>0</v>
      </c>
      <c r="I58" s="103" t="s">
        <v>73</v>
      </c>
      <c r="J58" s="102">
        <v>831</v>
      </c>
      <c r="K58" s="103">
        <v>-0.17722772277227702</v>
      </c>
      <c r="L58" s="102">
        <v>535</v>
      </c>
      <c r="M58" s="103">
        <v>1.32575757575758E-2</v>
      </c>
      <c r="N58" s="102">
        <v>1366</v>
      </c>
      <c r="O58" s="103">
        <v>-0.11183355006502001</v>
      </c>
      <c r="P58" s="107">
        <v>6</v>
      </c>
      <c r="Q58" s="101" t="s">
        <v>75</v>
      </c>
      <c r="R58" s="101" t="s">
        <v>75</v>
      </c>
      <c r="S58" s="105">
        <v>10</v>
      </c>
      <c r="T58" s="105">
        <v>1000</v>
      </c>
      <c r="U58" s="105">
        <v>0</v>
      </c>
      <c r="V58" s="105">
        <v>1010</v>
      </c>
      <c r="W58" s="105">
        <v>528</v>
      </c>
      <c r="X58" s="105">
        <v>1538</v>
      </c>
      <c r="Y58" s="101" t="s">
        <v>227</v>
      </c>
      <c r="Z58" s="101" t="s">
        <v>228</v>
      </c>
    </row>
    <row r="59" spans="1:26" x14ac:dyDescent="0.2">
      <c r="A59" s="108"/>
      <c r="B59" s="101" t="s">
        <v>229</v>
      </c>
      <c r="C59" s="101" t="s">
        <v>230</v>
      </c>
      <c r="D59" s="102">
        <v>46</v>
      </c>
      <c r="E59" s="103">
        <v>-0.43209876543209902</v>
      </c>
      <c r="F59" s="102">
        <v>0</v>
      </c>
      <c r="G59" s="103" t="s">
        <v>73</v>
      </c>
      <c r="H59" s="102">
        <v>0</v>
      </c>
      <c r="I59" s="103" t="s">
        <v>73</v>
      </c>
      <c r="J59" s="102">
        <v>46</v>
      </c>
      <c r="K59" s="103">
        <v>-0.43209876543209902</v>
      </c>
      <c r="L59" s="102">
        <v>464</v>
      </c>
      <c r="M59" s="103">
        <v>-0.26929133858267701</v>
      </c>
      <c r="N59" s="102">
        <v>510</v>
      </c>
      <c r="O59" s="103">
        <v>-0.28770949720670402</v>
      </c>
      <c r="P59" s="109"/>
      <c r="Q59" s="101" t="s">
        <v>75</v>
      </c>
      <c r="R59" s="101" t="s">
        <v>75</v>
      </c>
      <c r="S59" s="105">
        <v>81</v>
      </c>
      <c r="T59" s="105">
        <v>0</v>
      </c>
      <c r="U59" s="105">
        <v>0</v>
      </c>
      <c r="V59" s="105">
        <v>81</v>
      </c>
      <c r="W59" s="105">
        <v>635</v>
      </c>
      <c r="X59" s="105">
        <v>716</v>
      </c>
      <c r="Y59" s="101" t="s">
        <v>231</v>
      </c>
      <c r="Z59" s="101" t="s">
        <v>228</v>
      </c>
    </row>
    <row r="60" spans="1:26" x14ac:dyDescent="0.2">
      <c r="A60" s="108"/>
      <c r="B60" s="101" t="s">
        <v>232</v>
      </c>
      <c r="C60" s="101" t="s">
        <v>233</v>
      </c>
      <c r="D60" s="102">
        <v>767</v>
      </c>
      <c r="E60" s="103">
        <v>-9.4451003541912604E-2</v>
      </c>
      <c r="F60" s="102">
        <v>737</v>
      </c>
      <c r="G60" s="103">
        <v>-0.1044957472661</v>
      </c>
      <c r="H60" s="102">
        <v>0</v>
      </c>
      <c r="I60" s="103" t="s">
        <v>73</v>
      </c>
      <c r="J60" s="102">
        <v>1504</v>
      </c>
      <c r="K60" s="103">
        <v>-9.9401197604790395E-2</v>
      </c>
      <c r="L60" s="102">
        <v>1907</v>
      </c>
      <c r="M60" s="103">
        <v>0.11130536130536101</v>
      </c>
      <c r="N60" s="102">
        <v>3411</v>
      </c>
      <c r="O60" s="103">
        <v>7.3833431777909006E-3</v>
      </c>
      <c r="P60" s="109"/>
      <c r="Q60" s="101" t="s">
        <v>75</v>
      </c>
      <c r="R60" s="101" t="s">
        <v>75</v>
      </c>
      <c r="S60" s="105">
        <v>847</v>
      </c>
      <c r="T60" s="105">
        <v>823</v>
      </c>
      <c r="U60" s="105">
        <v>0</v>
      </c>
      <c r="V60" s="105">
        <v>1670</v>
      </c>
      <c r="W60" s="105">
        <v>1716</v>
      </c>
      <c r="X60" s="105">
        <v>3386</v>
      </c>
      <c r="Y60" s="101" t="s">
        <v>234</v>
      </c>
      <c r="Z60" s="101" t="s">
        <v>228</v>
      </c>
    </row>
    <row r="61" spans="1:26" x14ac:dyDescent="0.2">
      <c r="A61" s="108"/>
      <c r="B61" s="101" t="s">
        <v>235</v>
      </c>
      <c r="C61" s="101" t="s">
        <v>236</v>
      </c>
      <c r="D61" s="102">
        <v>0</v>
      </c>
      <c r="E61" s="103">
        <v>-1</v>
      </c>
      <c r="F61" s="102">
        <v>0</v>
      </c>
      <c r="G61" s="103" t="s">
        <v>73</v>
      </c>
      <c r="H61" s="102">
        <v>0</v>
      </c>
      <c r="I61" s="103" t="s">
        <v>73</v>
      </c>
      <c r="J61" s="102">
        <v>0</v>
      </c>
      <c r="K61" s="103">
        <v>-1</v>
      </c>
      <c r="L61" s="102">
        <v>28</v>
      </c>
      <c r="M61" s="103">
        <v>-0.94477317554240603</v>
      </c>
      <c r="N61" s="102">
        <v>28</v>
      </c>
      <c r="O61" s="103">
        <v>-0.95294117647058796</v>
      </c>
      <c r="P61" s="109"/>
      <c r="Q61" s="101" t="s">
        <v>75</v>
      </c>
      <c r="R61" s="101" t="s">
        <v>75</v>
      </c>
      <c r="S61" s="105">
        <v>88</v>
      </c>
      <c r="T61" s="105">
        <v>0</v>
      </c>
      <c r="U61" s="105">
        <v>0</v>
      </c>
      <c r="V61" s="105">
        <v>88</v>
      </c>
      <c r="W61" s="105">
        <v>507</v>
      </c>
      <c r="X61" s="105">
        <v>595</v>
      </c>
      <c r="Y61" s="101" t="s">
        <v>237</v>
      </c>
      <c r="Z61" s="101" t="s">
        <v>228</v>
      </c>
    </row>
    <row r="62" spans="1:26" x14ac:dyDescent="0.2">
      <c r="A62" s="108"/>
      <c r="B62" s="101" t="s">
        <v>238</v>
      </c>
      <c r="C62" s="101" t="s">
        <v>239</v>
      </c>
      <c r="D62" s="102">
        <v>141</v>
      </c>
      <c r="E62" s="103">
        <v>0</v>
      </c>
      <c r="F62" s="102">
        <v>0</v>
      </c>
      <c r="G62" s="103" t="s">
        <v>73</v>
      </c>
      <c r="H62" s="102">
        <v>0</v>
      </c>
      <c r="I62" s="103" t="s">
        <v>73</v>
      </c>
      <c r="J62" s="102">
        <v>141</v>
      </c>
      <c r="K62" s="103">
        <v>0</v>
      </c>
      <c r="L62" s="102">
        <v>316</v>
      </c>
      <c r="M62" s="103">
        <v>1.05194805194805</v>
      </c>
      <c r="N62" s="102">
        <v>457</v>
      </c>
      <c r="O62" s="103">
        <v>0.54915254237288103</v>
      </c>
      <c r="P62" s="109"/>
      <c r="Q62" s="101" t="s">
        <v>75</v>
      </c>
      <c r="R62" s="101" t="s">
        <v>75</v>
      </c>
      <c r="S62" s="105">
        <v>141</v>
      </c>
      <c r="T62" s="105">
        <v>0</v>
      </c>
      <c r="U62" s="105">
        <v>0</v>
      </c>
      <c r="V62" s="105">
        <v>141</v>
      </c>
      <c r="W62" s="105">
        <v>154</v>
      </c>
      <c r="X62" s="105">
        <v>295</v>
      </c>
      <c r="Y62" s="101" t="s">
        <v>240</v>
      </c>
      <c r="Z62" s="101" t="s">
        <v>228</v>
      </c>
    </row>
    <row r="63" spans="1:26" x14ac:dyDescent="0.2">
      <c r="A63" s="110"/>
      <c r="B63" s="101" t="s">
        <v>241</v>
      </c>
      <c r="C63" s="101" t="s">
        <v>242</v>
      </c>
      <c r="D63" s="102">
        <v>66</v>
      </c>
      <c r="E63" s="103">
        <v>0.32</v>
      </c>
      <c r="F63" s="102">
        <v>7</v>
      </c>
      <c r="G63" s="103">
        <v>-0.125</v>
      </c>
      <c r="H63" s="102">
        <v>0</v>
      </c>
      <c r="I63" s="103" t="s">
        <v>73</v>
      </c>
      <c r="J63" s="102">
        <v>73</v>
      </c>
      <c r="K63" s="103">
        <v>0.25862068965517199</v>
      </c>
      <c r="L63" s="102">
        <v>130</v>
      </c>
      <c r="M63" s="103">
        <v>1.4528301886792498</v>
      </c>
      <c r="N63" s="102">
        <v>203</v>
      </c>
      <c r="O63" s="103">
        <v>0.82882882882882902</v>
      </c>
      <c r="P63" s="109"/>
      <c r="Q63" s="101" t="s">
        <v>75</v>
      </c>
      <c r="R63" s="101" t="s">
        <v>75</v>
      </c>
      <c r="S63" s="105">
        <v>50</v>
      </c>
      <c r="T63" s="105">
        <v>8</v>
      </c>
      <c r="U63" s="105">
        <v>0</v>
      </c>
      <c r="V63" s="105">
        <v>58</v>
      </c>
      <c r="W63" s="105">
        <v>53</v>
      </c>
      <c r="X63" s="105">
        <v>111</v>
      </c>
      <c r="Y63" s="101" t="s">
        <v>243</v>
      </c>
      <c r="Z63" s="101" t="s">
        <v>228</v>
      </c>
    </row>
    <row r="64" spans="1:26" x14ac:dyDescent="0.2">
      <c r="A64" s="111" t="s">
        <v>88</v>
      </c>
      <c r="B64" s="111"/>
      <c r="C64" s="111"/>
      <c r="D64" s="112">
        <v>1029</v>
      </c>
      <c r="E64" s="113">
        <v>-0.154478225143796</v>
      </c>
      <c r="F64" s="112">
        <v>1566</v>
      </c>
      <c r="G64" s="113">
        <v>-0.14472965592572401</v>
      </c>
      <c r="H64" s="112">
        <v>0</v>
      </c>
      <c r="I64" s="113"/>
      <c r="J64" s="112">
        <v>2595</v>
      </c>
      <c r="K64" s="113">
        <v>-0.14862204724409403</v>
      </c>
      <c r="L64" s="112">
        <v>3380</v>
      </c>
      <c r="M64" s="113">
        <v>-5.9281937099916505E-2</v>
      </c>
      <c r="N64" s="112">
        <v>5975</v>
      </c>
      <c r="O64" s="113">
        <v>-0.10028610149073899</v>
      </c>
      <c r="P64" s="114"/>
      <c r="Q64" s="115"/>
      <c r="R64" s="115"/>
      <c r="S64" s="116">
        <v>1217</v>
      </c>
      <c r="T64" s="116">
        <v>1831</v>
      </c>
      <c r="U64" s="116">
        <v>0</v>
      </c>
      <c r="V64" s="116">
        <v>3048</v>
      </c>
      <c r="W64" s="116">
        <v>3593</v>
      </c>
      <c r="X64" s="116">
        <v>6641</v>
      </c>
      <c r="Y64" s="115"/>
      <c r="Z64" s="115"/>
    </row>
    <row r="65" spans="1:26" x14ac:dyDescent="0.2">
      <c r="A65" s="111" t="s">
        <v>244</v>
      </c>
      <c r="B65" s="111"/>
      <c r="C65" s="111"/>
      <c r="D65" s="112">
        <v>43867</v>
      </c>
      <c r="E65" s="113">
        <v>3.2359032288430803E-2</v>
      </c>
      <c r="F65" s="112">
        <v>16358</v>
      </c>
      <c r="G65" s="113">
        <v>-5.5051701230431502E-2</v>
      </c>
      <c r="H65" s="112">
        <v>3003</v>
      </c>
      <c r="I65" s="113">
        <v>-0.23878326996197699</v>
      </c>
      <c r="J65" s="112">
        <v>63228</v>
      </c>
      <c r="K65" s="113">
        <v>-8.1571186547028905E-3</v>
      </c>
      <c r="L65" s="112">
        <v>13346</v>
      </c>
      <c r="M65" s="113">
        <v>0.14400822904166</v>
      </c>
      <c r="N65" s="112">
        <v>76574</v>
      </c>
      <c r="O65" s="113">
        <v>1.53817593550269E-2</v>
      </c>
      <c r="P65" s="125"/>
      <c r="Q65" s="115"/>
      <c r="R65" s="115"/>
      <c r="S65" s="116">
        <v>42492</v>
      </c>
      <c r="T65" s="116">
        <v>17311</v>
      </c>
      <c r="U65" s="116">
        <v>3945</v>
      </c>
      <c r="V65" s="116">
        <v>63748</v>
      </c>
      <c r="W65" s="116">
        <v>11666</v>
      </c>
      <c r="X65" s="116">
        <v>75414</v>
      </c>
      <c r="Y65" s="115"/>
      <c r="Z65" s="115"/>
    </row>
  </sheetData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57" zoomScaleSheetLayoutView="5160" workbookViewId="0">
      <selection activeCell="A2" sqref="A2"/>
    </sheetView>
  </sheetViews>
  <sheetFormatPr defaultRowHeight="11.25" x14ac:dyDescent="0.2"/>
  <cols>
    <col min="1" max="1" width="26.42578125" style="98" customWidth="1"/>
    <col min="2" max="2" width="4.7109375" style="98" bestFit="1" customWidth="1"/>
    <col min="3" max="3" width="23.7109375" style="98" bestFit="1" customWidth="1"/>
    <col min="4" max="15" width="12.7109375" style="98" customWidth="1"/>
    <col min="16" max="16" width="9.42578125" style="98" hidden="1" customWidth="1"/>
    <col min="17" max="17" width="15.28515625" style="98" hidden="1" customWidth="1"/>
    <col min="18" max="18" width="6.7109375" style="98" hidden="1" customWidth="1"/>
    <col min="19" max="19" width="23.42578125" style="98" hidden="1" customWidth="1"/>
    <col min="20" max="20" width="22.7109375" style="98" hidden="1" customWidth="1"/>
    <col min="21" max="21" width="19.28515625" style="98" hidden="1" customWidth="1"/>
    <col min="22" max="22" width="18.85546875" style="98" hidden="1" customWidth="1"/>
    <col min="23" max="23" width="23.85546875" style="98" hidden="1" customWidth="1"/>
    <col min="24" max="24" width="15.5703125" style="98" hidden="1" customWidth="1"/>
    <col min="25" max="25" width="32.42578125" style="98" hidden="1" customWidth="1"/>
    <col min="26" max="26" width="23.28515625" style="98" hidden="1" customWidth="1"/>
    <col min="27" max="16384" width="9.140625" style="98"/>
  </cols>
  <sheetData>
    <row r="1" spans="1:26" ht="15.75" x14ac:dyDescent="0.25">
      <c r="A1" s="97" t="s">
        <v>245</v>
      </c>
    </row>
    <row r="4" spans="1:26" ht="33.75" x14ac:dyDescent="0.2">
      <c r="A4" s="99" t="s">
        <v>45</v>
      </c>
      <c r="B4" s="99" t="s">
        <v>46</v>
      </c>
      <c r="C4" s="99" t="s">
        <v>47</v>
      </c>
      <c r="D4" s="99" t="s">
        <v>48</v>
      </c>
      <c r="E4" s="99" t="s">
        <v>49</v>
      </c>
      <c r="F4" s="99" t="s">
        <v>50</v>
      </c>
      <c r="G4" s="99" t="s">
        <v>51</v>
      </c>
      <c r="H4" s="99" t="s">
        <v>52</v>
      </c>
      <c r="I4" s="99" t="s">
        <v>53</v>
      </c>
      <c r="J4" s="99" t="s">
        <v>54</v>
      </c>
      <c r="K4" s="99" t="s">
        <v>55</v>
      </c>
      <c r="L4" s="99" t="s">
        <v>24</v>
      </c>
      <c r="M4" s="99" t="s">
        <v>56</v>
      </c>
      <c r="N4" s="99" t="s">
        <v>57</v>
      </c>
      <c r="O4" s="99" t="s">
        <v>58</v>
      </c>
      <c r="P4" s="100" t="s">
        <v>59</v>
      </c>
      <c r="Q4" s="100" t="s">
        <v>60</v>
      </c>
      <c r="R4" s="100" t="s">
        <v>61</v>
      </c>
      <c r="S4" s="100" t="s">
        <v>62</v>
      </c>
      <c r="T4" s="100" t="s">
        <v>63</v>
      </c>
      <c r="U4" s="100" t="s">
        <v>64</v>
      </c>
      <c r="V4" s="100" t="s">
        <v>65</v>
      </c>
      <c r="W4" s="100" t="s">
        <v>66</v>
      </c>
      <c r="X4" s="100" t="s">
        <v>67</v>
      </c>
      <c r="Y4" s="100" t="s">
        <v>68</v>
      </c>
      <c r="Z4" s="100" t="s">
        <v>69</v>
      </c>
    </row>
    <row r="5" spans="1:26" x14ac:dyDescent="0.2">
      <c r="A5" s="101" t="s">
        <v>70</v>
      </c>
      <c r="B5" s="101" t="s">
        <v>71</v>
      </c>
      <c r="C5" s="101" t="s">
        <v>72</v>
      </c>
      <c r="D5" s="102">
        <v>38381</v>
      </c>
      <c r="E5" s="103">
        <v>2.65318676616117E-2</v>
      </c>
      <c r="F5" s="102">
        <v>36168</v>
      </c>
      <c r="G5" s="103">
        <v>1.8501309453408801E-2</v>
      </c>
      <c r="H5" s="102">
        <v>0</v>
      </c>
      <c r="I5" s="103" t="s">
        <v>73</v>
      </c>
      <c r="J5" s="102">
        <v>74549</v>
      </c>
      <c r="K5" s="103">
        <v>2.2620027434842201E-2</v>
      </c>
      <c r="L5" s="102">
        <v>2822</v>
      </c>
      <c r="M5" s="103">
        <v>0.13974151857835201</v>
      </c>
      <c r="N5" s="102">
        <v>77371</v>
      </c>
      <c r="O5" s="103">
        <v>2.64673105497771E-2</v>
      </c>
      <c r="P5" s="104">
        <v>1</v>
      </c>
      <c r="Q5" s="101" t="s">
        <v>74</v>
      </c>
      <c r="R5" s="101" t="s">
        <v>75</v>
      </c>
      <c r="S5" s="105">
        <v>37389</v>
      </c>
      <c r="T5" s="105">
        <v>35511</v>
      </c>
      <c r="U5" s="105">
        <v>0</v>
      </c>
      <c r="V5" s="105">
        <v>72900</v>
      </c>
      <c r="W5" s="105">
        <v>2476</v>
      </c>
      <c r="X5" s="105">
        <v>75376</v>
      </c>
      <c r="Y5" s="101" t="s">
        <v>76</v>
      </c>
      <c r="Z5" s="101" t="s">
        <v>76</v>
      </c>
    </row>
    <row r="6" spans="1:26" x14ac:dyDescent="0.2">
      <c r="A6" s="106" t="s">
        <v>77</v>
      </c>
      <c r="B6" s="101" t="s">
        <v>78</v>
      </c>
      <c r="C6" s="101" t="s">
        <v>79</v>
      </c>
      <c r="D6" s="102">
        <v>17285</v>
      </c>
      <c r="E6" s="103">
        <v>-3.9188438021122804E-2</v>
      </c>
      <c r="F6" s="102">
        <v>5757</v>
      </c>
      <c r="G6" s="103">
        <v>2.1831735889243902E-2</v>
      </c>
      <c r="H6" s="102">
        <v>4237</v>
      </c>
      <c r="I6" s="103">
        <v>-0.18440808469682399</v>
      </c>
      <c r="J6" s="102">
        <v>27279</v>
      </c>
      <c r="K6" s="103">
        <v>-5.34369686665047E-2</v>
      </c>
      <c r="L6" s="102">
        <v>3226</v>
      </c>
      <c r="M6" s="103">
        <v>0.18038785217709502</v>
      </c>
      <c r="N6" s="102">
        <v>30505</v>
      </c>
      <c r="O6" s="103">
        <v>-3.3183316430020295E-2</v>
      </c>
      <c r="P6" s="107">
        <v>2</v>
      </c>
      <c r="Q6" s="101" t="s">
        <v>74</v>
      </c>
      <c r="R6" s="101" t="s">
        <v>74</v>
      </c>
      <c r="S6" s="105">
        <v>17990</v>
      </c>
      <c r="T6" s="105">
        <v>5634</v>
      </c>
      <c r="U6" s="105">
        <v>5195</v>
      </c>
      <c r="V6" s="105">
        <v>28819</v>
      </c>
      <c r="W6" s="105">
        <v>2733</v>
      </c>
      <c r="X6" s="105">
        <v>31552</v>
      </c>
      <c r="Y6" s="101" t="s">
        <v>80</v>
      </c>
      <c r="Z6" s="101" t="s">
        <v>81</v>
      </c>
    </row>
    <row r="7" spans="1:26" x14ac:dyDescent="0.2">
      <c r="A7" s="108"/>
      <c r="B7" s="101" t="s">
        <v>82</v>
      </c>
      <c r="C7" s="101" t="s">
        <v>83</v>
      </c>
      <c r="D7" s="102">
        <v>10200</v>
      </c>
      <c r="E7" s="103">
        <v>-2.27076746191434E-2</v>
      </c>
      <c r="F7" s="102">
        <v>6233</v>
      </c>
      <c r="G7" s="103">
        <v>-0.19501485212450001</v>
      </c>
      <c r="H7" s="102">
        <v>4974</v>
      </c>
      <c r="I7" s="103">
        <v>-0.16613579212070401</v>
      </c>
      <c r="J7" s="102">
        <v>21407</v>
      </c>
      <c r="K7" s="103">
        <v>-0.11339821909297999</v>
      </c>
      <c r="L7" s="102">
        <v>3205</v>
      </c>
      <c r="M7" s="103">
        <v>0.124956124956125</v>
      </c>
      <c r="N7" s="102">
        <v>24612</v>
      </c>
      <c r="O7" s="103">
        <v>-8.8241831518115113E-2</v>
      </c>
      <c r="P7" s="109"/>
      <c r="Q7" s="101" t="s">
        <v>74</v>
      </c>
      <c r="R7" s="101" t="s">
        <v>74</v>
      </c>
      <c r="S7" s="105">
        <v>10437</v>
      </c>
      <c r="T7" s="105">
        <v>7743</v>
      </c>
      <c r="U7" s="105">
        <v>5965</v>
      </c>
      <c r="V7" s="105">
        <v>24145</v>
      </c>
      <c r="W7" s="105">
        <v>2849</v>
      </c>
      <c r="X7" s="105">
        <v>26994</v>
      </c>
      <c r="Y7" s="101" t="s">
        <v>84</v>
      </c>
      <c r="Z7" s="101" t="s">
        <v>81</v>
      </c>
    </row>
    <row r="8" spans="1:26" x14ac:dyDescent="0.2">
      <c r="A8" s="110"/>
      <c r="B8" s="101" t="s">
        <v>85</v>
      </c>
      <c r="C8" s="101" t="s">
        <v>86</v>
      </c>
      <c r="D8" s="102">
        <v>15055</v>
      </c>
      <c r="E8" s="103">
        <v>2.9753761969904202E-2</v>
      </c>
      <c r="F8" s="102">
        <v>2285</v>
      </c>
      <c r="G8" s="103">
        <v>-2.4338172502134898E-2</v>
      </c>
      <c r="H8" s="102">
        <v>0</v>
      </c>
      <c r="I8" s="103" t="s">
        <v>73</v>
      </c>
      <c r="J8" s="102">
        <v>17340</v>
      </c>
      <c r="K8" s="103">
        <v>2.2285107888220704E-2</v>
      </c>
      <c r="L8" s="102">
        <v>2033</v>
      </c>
      <c r="M8" s="103">
        <v>0.10729847494553402</v>
      </c>
      <c r="N8" s="102">
        <v>19373</v>
      </c>
      <c r="O8" s="103">
        <v>3.05883604638791E-2</v>
      </c>
      <c r="P8" s="109"/>
      <c r="Q8" s="101" t="s">
        <v>74</v>
      </c>
      <c r="R8" s="101" t="s">
        <v>74</v>
      </c>
      <c r="S8" s="105">
        <v>14620</v>
      </c>
      <c r="T8" s="105">
        <v>2342</v>
      </c>
      <c r="U8" s="105">
        <v>0</v>
      </c>
      <c r="V8" s="105">
        <v>16962</v>
      </c>
      <c r="W8" s="105">
        <v>1836</v>
      </c>
      <c r="X8" s="105">
        <v>18798</v>
      </c>
      <c r="Y8" s="101" t="s">
        <v>87</v>
      </c>
      <c r="Z8" s="101" t="s">
        <v>81</v>
      </c>
    </row>
    <row r="9" spans="1:26" x14ac:dyDescent="0.2">
      <c r="A9" s="111" t="s">
        <v>88</v>
      </c>
      <c r="B9" s="111"/>
      <c r="C9" s="111"/>
      <c r="D9" s="112">
        <v>42540</v>
      </c>
      <c r="E9" s="113">
        <v>-1.17778242386229E-2</v>
      </c>
      <c r="F9" s="112">
        <v>14275</v>
      </c>
      <c r="G9" s="113">
        <v>-9.1863350085883297E-2</v>
      </c>
      <c r="H9" s="112">
        <v>9211</v>
      </c>
      <c r="I9" s="113">
        <v>-0.174641577060932</v>
      </c>
      <c r="J9" s="112">
        <v>66026</v>
      </c>
      <c r="K9" s="113">
        <v>-5.5773246002917401E-2</v>
      </c>
      <c r="L9" s="112">
        <v>8464</v>
      </c>
      <c r="M9" s="113">
        <v>0.141008358047991</v>
      </c>
      <c r="N9" s="112">
        <v>74490</v>
      </c>
      <c r="O9" s="113">
        <v>-3.6900082747207297E-2</v>
      </c>
      <c r="P9" s="114"/>
      <c r="Q9" s="115"/>
      <c r="R9" s="115"/>
      <c r="S9" s="116">
        <v>43047</v>
      </c>
      <c r="T9" s="116">
        <v>15719</v>
      </c>
      <c r="U9" s="116">
        <v>11160</v>
      </c>
      <c r="V9" s="116">
        <v>69926</v>
      </c>
      <c r="W9" s="116">
        <v>7418</v>
      </c>
      <c r="X9" s="116">
        <v>77344</v>
      </c>
      <c r="Y9" s="115"/>
      <c r="Z9" s="115"/>
    </row>
    <row r="10" spans="1:26" x14ac:dyDescent="0.2">
      <c r="A10" s="106" t="s">
        <v>89</v>
      </c>
      <c r="B10" s="101" t="s">
        <v>90</v>
      </c>
      <c r="C10" s="101" t="s">
        <v>91</v>
      </c>
      <c r="D10" s="102">
        <v>11762</v>
      </c>
      <c r="E10" s="103">
        <v>2.31384829505915E-2</v>
      </c>
      <c r="F10" s="102">
        <v>92</v>
      </c>
      <c r="G10" s="103">
        <v>0</v>
      </c>
      <c r="H10" s="102">
        <v>3</v>
      </c>
      <c r="I10" s="103">
        <v>0.5</v>
      </c>
      <c r="J10" s="102">
        <v>11857</v>
      </c>
      <c r="K10" s="103">
        <v>2.3037100949094003E-2</v>
      </c>
      <c r="L10" s="102">
        <v>1923</v>
      </c>
      <c r="M10" s="103">
        <v>0.118023255813953</v>
      </c>
      <c r="N10" s="102">
        <v>13780</v>
      </c>
      <c r="O10" s="103">
        <v>3.5311795642374202E-2</v>
      </c>
      <c r="P10" s="107">
        <v>3</v>
      </c>
      <c r="Q10" s="101" t="s">
        <v>74</v>
      </c>
      <c r="R10" s="101" t="s">
        <v>74</v>
      </c>
      <c r="S10" s="105">
        <v>11496</v>
      </c>
      <c r="T10" s="105">
        <v>92</v>
      </c>
      <c r="U10" s="105">
        <v>2</v>
      </c>
      <c r="V10" s="105">
        <v>11590</v>
      </c>
      <c r="W10" s="105">
        <v>1720</v>
      </c>
      <c r="X10" s="105">
        <v>13310</v>
      </c>
      <c r="Y10" s="101" t="s">
        <v>92</v>
      </c>
      <c r="Z10" s="101" t="s">
        <v>93</v>
      </c>
    </row>
    <row r="11" spans="1:26" x14ac:dyDescent="0.2">
      <c r="A11" s="108"/>
      <c r="B11" s="101" t="s">
        <v>94</v>
      </c>
      <c r="C11" s="101" t="s">
        <v>95</v>
      </c>
      <c r="D11" s="102">
        <v>3750</v>
      </c>
      <c r="E11" s="103">
        <v>1.32396649554175E-2</v>
      </c>
      <c r="F11" s="102">
        <v>1496</v>
      </c>
      <c r="G11" s="103">
        <v>-7.2535647861128302E-2</v>
      </c>
      <c r="H11" s="102">
        <v>0</v>
      </c>
      <c r="I11" s="103">
        <v>-1</v>
      </c>
      <c r="J11" s="102">
        <v>5246</v>
      </c>
      <c r="K11" s="103">
        <v>-1.3353394771487701E-2</v>
      </c>
      <c r="L11" s="102">
        <v>816</v>
      </c>
      <c r="M11" s="103">
        <v>7.4074074074074103E-3</v>
      </c>
      <c r="N11" s="102">
        <v>6062</v>
      </c>
      <c r="O11" s="103">
        <v>-1.0608780806267299E-2</v>
      </c>
      <c r="P11" s="109"/>
      <c r="Q11" s="101" t="s">
        <v>74</v>
      </c>
      <c r="R11" s="101" t="s">
        <v>74</v>
      </c>
      <c r="S11" s="105">
        <v>3701</v>
      </c>
      <c r="T11" s="105">
        <v>1613</v>
      </c>
      <c r="U11" s="105">
        <v>3</v>
      </c>
      <c r="V11" s="105">
        <v>5317</v>
      </c>
      <c r="W11" s="105">
        <v>810</v>
      </c>
      <c r="X11" s="105">
        <v>6127</v>
      </c>
      <c r="Y11" s="101" t="s">
        <v>96</v>
      </c>
      <c r="Z11" s="101" t="s">
        <v>93</v>
      </c>
    </row>
    <row r="12" spans="1:26" x14ac:dyDescent="0.2">
      <c r="A12" s="108"/>
      <c r="B12" s="101" t="s">
        <v>97</v>
      </c>
      <c r="C12" s="101" t="s">
        <v>98</v>
      </c>
      <c r="D12" s="102">
        <v>10516</v>
      </c>
      <c r="E12" s="103">
        <v>1.8005808325266198E-2</v>
      </c>
      <c r="F12" s="102">
        <v>402</v>
      </c>
      <c r="G12" s="103">
        <v>-0.158995815899582</v>
      </c>
      <c r="H12" s="102">
        <v>0</v>
      </c>
      <c r="I12" s="103">
        <v>-1</v>
      </c>
      <c r="J12" s="102">
        <v>10918</v>
      </c>
      <c r="K12" s="103">
        <v>9.8973267967810592E-3</v>
      </c>
      <c r="L12" s="102">
        <v>3033</v>
      </c>
      <c r="M12" s="103">
        <v>0.27116512992455999</v>
      </c>
      <c r="N12" s="102">
        <v>13951</v>
      </c>
      <c r="O12" s="103">
        <v>5.7134197166022596E-2</v>
      </c>
      <c r="P12" s="109"/>
      <c r="Q12" s="101" t="s">
        <v>74</v>
      </c>
      <c r="R12" s="101" t="s">
        <v>74</v>
      </c>
      <c r="S12" s="105">
        <v>10330</v>
      </c>
      <c r="T12" s="105">
        <v>478</v>
      </c>
      <c r="U12" s="105">
        <v>3</v>
      </c>
      <c r="V12" s="105">
        <v>10811</v>
      </c>
      <c r="W12" s="105">
        <v>2386</v>
      </c>
      <c r="X12" s="105">
        <v>13197</v>
      </c>
      <c r="Y12" s="101" t="s">
        <v>99</v>
      </c>
      <c r="Z12" s="101" t="s">
        <v>93</v>
      </c>
    </row>
    <row r="13" spans="1:26" x14ac:dyDescent="0.2">
      <c r="A13" s="110"/>
      <c r="B13" s="101" t="s">
        <v>100</v>
      </c>
      <c r="C13" s="101" t="s">
        <v>101</v>
      </c>
      <c r="D13" s="102">
        <v>3467</v>
      </c>
      <c r="E13" s="103">
        <v>1.4039192746417101E-2</v>
      </c>
      <c r="F13" s="102">
        <v>764</v>
      </c>
      <c r="G13" s="103">
        <v>-0.31479820627802702</v>
      </c>
      <c r="H13" s="102">
        <v>0</v>
      </c>
      <c r="I13" s="103" t="s">
        <v>73</v>
      </c>
      <c r="J13" s="102">
        <v>4231</v>
      </c>
      <c r="K13" s="103">
        <v>-6.6828407587119498E-2</v>
      </c>
      <c r="L13" s="102">
        <v>1012</v>
      </c>
      <c r="M13" s="103">
        <v>4.7619047619047603E-2</v>
      </c>
      <c r="N13" s="102">
        <v>5243</v>
      </c>
      <c r="O13" s="103">
        <v>-4.6727272727272701E-2</v>
      </c>
      <c r="P13" s="109"/>
      <c r="Q13" s="101" t="s">
        <v>74</v>
      </c>
      <c r="R13" s="101" t="s">
        <v>74</v>
      </c>
      <c r="S13" s="105">
        <v>3419</v>
      </c>
      <c r="T13" s="105">
        <v>1115</v>
      </c>
      <c r="U13" s="105">
        <v>0</v>
      </c>
      <c r="V13" s="105">
        <v>4534</v>
      </c>
      <c r="W13" s="105">
        <v>966</v>
      </c>
      <c r="X13" s="105">
        <v>5500</v>
      </c>
      <c r="Y13" s="101" t="s">
        <v>102</v>
      </c>
      <c r="Z13" s="101" t="s">
        <v>93</v>
      </c>
    </row>
    <row r="14" spans="1:26" x14ac:dyDescent="0.2">
      <c r="A14" s="111" t="s">
        <v>88</v>
      </c>
      <c r="B14" s="111"/>
      <c r="C14" s="111"/>
      <c r="D14" s="112">
        <v>29495</v>
      </c>
      <c r="E14" s="113">
        <v>1.89663511365992E-2</v>
      </c>
      <c r="F14" s="112">
        <v>2754</v>
      </c>
      <c r="G14" s="113">
        <v>-0.164948453608247</v>
      </c>
      <c r="H14" s="112">
        <v>3</v>
      </c>
      <c r="I14" s="113">
        <v>-0.625</v>
      </c>
      <c r="J14" s="112">
        <v>32252</v>
      </c>
      <c r="K14" s="113">
        <v>0</v>
      </c>
      <c r="L14" s="112">
        <v>6784</v>
      </c>
      <c r="M14" s="113">
        <v>0.15334920095205698</v>
      </c>
      <c r="N14" s="112">
        <v>39036</v>
      </c>
      <c r="O14" s="113">
        <v>2.3653432632296599E-2</v>
      </c>
      <c r="P14" s="114"/>
      <c r="Q14" s="115"/>
      <c r="R14" s="115"/>
      <c r="S14" s="116">
        <v>28946</v>
      </c>
      <c r="T14" s="116">
        <v>3298</v>
      </c>
      <c r="U14" s="116">
        <v>8</v>
      </c>
      <c r="V14" s="116">
        <v>32252</v>
      </c>
      <c r="W14" s="116">
        <v>5882</v>
      </c>
      <c r="X14" s="116">
        <v>38134</v>
      </c>
      <c r="Y14" s="115"/>
      <c r="Z14" s="115"/>
    </row>
    <row r="15" spans="1:26" x14ac:dyDescent="0.2">
      <c r="A15" s="106" t="s">
        <v>103</v>
      </c>
      <c r="B15" s="101" t="s">
        <v>104</v>
      </c>
      <c r="C15" s="101" t="s">
        <v>105</v>
      </c>
      <c r="D15" s="102">
        <v>2154</v>
      </c>
      <c r="E15" s="103">
        <v>-1.32844709115896E-2</v>
      </c>
      <c r="F15" s="102">
        <v>17</v>
      </c>
      <c r="G15" s="103">
        <v>1.125</v>
      </c>
      <c r="H15" s="102">
        <v>4</v>
      </c>
      <c r="I15" s="103">
        <v>-0.939393939393939</v>
      </c>
      <c r="J15" s="102">
        <v>2175</v>
      </c>
      <c r="K15" s="103">
        <v>-3.6331413380593702E-2</v>
      </c>
      <c r="L15" s="102">
        <v>1156</v>
      </c>
      <c r="M15" s="103">
        <v>8.544600938967141E-2</v>
      </c>
      <c r="N15" s="102">
        <v>3331</v>
      </c>
      <c r="O15" s="103">
        <v>2.7092113184828404E-3</v>
      </c>
      <c r="P15" s="107">
        <v>4</v>
      </c>
      <c r="Q15" s="101" t="s">
        <v>74</v>
      </c>
      <c r="R15" s="101" t="s">
        <v>74</v>
      </c>
      <c r="S15" s="105">
        <v>2183</v>
      </c>
      <c r="T15" s="105">
        <v>8</v>
      </c>
      <c r="U15" s="105">
        <v>66</v>
      </c>
      <c r="V15" s="105">
        <v>2257</v>
      </c>
      <c r="W15" s="105">
        <v>1065</v>
      </c>
      <c r="X15" s="105">
        <v>3322</v>
      </c>
      <c r="Y15" s="101" t="s">
        <v>106</v>
      </c>
      <c r="Z15" s="101" t="s">
        <v>107</v>
      </c>
    </row>
    <row r="16" spans="1:26" x14ac:dyDescent="0.2">
      <c r="A16" s="108"/>
      <c r="B16" s="101" t="s">
        <v>108</v>
      </c>
      <c r="C16" s="101" t="s">
        <v>109</v>
      </c>
      <c r="D16" s="102">
        <v>742</v>
      </c>
      <c r="E16" s="103">
        <v>9.9259259259259311E-2</v>
      </c>
      <c r="F16" s="102">
        <v>6</v>
      </c>
      <c r="G16" s="103">
        <v>-0.14285714285714299</v>
      </c>
      <c r="H16" s="102">
        <v>0</v>
      </c>
      <c r="I16" s="103" t="s">
        <v>73</v>
      </c>
      <c r="J16" s="102">
        <v>748</v>
      </c>
      <c r="K16" s="103">
        <v>9.6774193548387094E-2</v>
      </c>
      <c r="L16" s="102">
        <v>1598</v>
      </c>
      <c r="M16" s="103">
        <v>0.604417670682731</v>
      </c>
      <c r="N16" s="102">
        <v>2346</v>
      </c>
      <c r="O16" s="103">
        <v>0.39809296781883202</v>
      </c>
      <c r="P16" s="109"/>
      <c r="Q16" s="101" t="s">
        <v>74</v>
      </c>
      <c r="R16" s="101" t="s">
        <v>74</v>
      </c>
      <c r="S16" s="105">
        <v>675</v>
      </c>
      <c r="T16" s="105">
        <v>7</v>
      </c>
      <c r="U16" s="105">
        <v>0</v>
      </c>
      <c r="V16" s="105">
        <v>682</v>
      </c>
      <c r="W16" s="105">
        <v>996</v>
      </c>
      <c r="X16" s="105">
        <v>1678</v>
      </c>
      <c r="Y16" s="101" t="s">
        <v>110</v>
      </c>
      <c r="Z16" s="101" t="s">
        <v>107</v>
      </c>
    </row>
    <row r="17" spans="1:26" x14ac:dyDescent="0.2">
      <c r="A17" s="108"/>
      <c r="B17" s="101" t="s">
        <v>111</v>
      </c>
      <c r="C17" s="101" t="s">
        <v>112</v>
      </c>
      <c r="D17" s="102">
        <v>2615</v>
      </c>
      <c r="E17" s="103">
        <v>4.5999999999999999E-2</v>
      </c>
      <c r="F17" s="102">
        <v>106</v>
      </c>
      <c r="G17" s="103">
        <v>3.9215686274509803E-2</v>
      </c>
      <c r="H17" s="102">
        <v>0</v>
      </c>
      <c r="I17" s="103" t="s">
        <v>73</v>
      </c>
      <c r="J17" s="102">
        <v>2721</v>
      </c>
      <c r="K17" s="103">
        <v>4.5734050730207497E-2</v>
      </c>
      <c r="L17" s="102">
        <v>716</v>
      </c>
      <c r="M17" s="103">
        <v>1.0112359550561798</v>
      </c>
      <c r="N17" s="102">
        <v>3437</v>
      </c>
      <c r="O17" s="103">
        <v>0.16193373901284699</v>
      </c>
      <c r="P17" s="109"/>
      <c r="Q17" s="101" t="s">
        <v>74</v>
      </c>
      <c r="R17" s="101" t="s">
        <v>74</v>
      </c>
      <c r="S17" s="105">
        <v>2500</v>
      </c>
      <c r="T17" s="105">
        <v>102</v>
      </c>
      <c r="U17" s="105">
        <v>0</v>
      </c>
      <c r="V17" s="105">
        <v>2602</v>
      </c>
      <c r="W17" s="105">
        <v>356</v>
      </c>
      <c r="X17" s="105">
        <v>2958</v>
      </c>
      <c r="Y17" s="101" t="s">
        <v>113</v>
      </c>
      <c r="Z17" s="101" t="s">
        <v>107</v>
      </c>
    </row>
    <row r="18" spans="1:26" x14ac:dyDescent="0.2">
      <c r="A18" s="108"/>
      <c r="B18" s="101" t="s">
        <v>114</v>
      </c>
      <c r="C18" s="101" t="s">
        <v>115</v>
      </c>
      <c r="D18" s="102">
        <v>1782</v>
      </c>
      <c r="E18" s="103">
        <v>1.5384615384615401E-2</v>
      </c>
      <c r="F18" s="102">
        <v>448</v>
      </c>
      <c r="G18" s="103">
        <v>-0.28662420382165599</v>
      </c>
      <c r="H18" s="102">
        <v>0</v>
      </c>
      <c r="I18" s="103">
        <v>-1</v>
      </c>
      <c r="J18" s="102">
        <v>2230</v>
      </c>
      <c r="K18" s="103">
        <v>-6.6555043951444098E-2</v>
      </c>
      <c r="L18" s="102">
        <v>977</v>
      </c>
      <c r="M18" s="103">
        <v>0.55079365079365106</v>
      </c>
      <c r="N18" s="102">
        <v>3207</v>
      </c>
      <c r="O18" s="103">
        <v>6.2272275587943002E-2</v>
      </c>
      <c r="P18" s="109"/>
      <c r="Q18" s="101" t="s">
        <v>74</v>
      </c>
      <c r="R18" s="101" t="s">
        <v>74</v>
      </c>
      <c r="S18" s="105">
        <v>1755</v>
      </c>
      <c r="T18" s="105">
        <v>628</v>
      </c>
      <c r="U18" s="105">
        <v>6</v>
      </c>
      <c r="V18" s="105">
        <v>2389</v>
      </c>
      <c r="W18" s="105">
        <v>630</v>
      </c>
      <c r="X18" s="105">
        <v>3019</v>
      </c>
      <c r="Y18" s="101" t="s">
        <v>116</v>
      </c>
      <c r="Z18" s="101" t="s">
        <v>107</v>
      </c>
    </row>
    <row r="19" spans="1:26" x14ac:dyDescent="0.2">
      <c r="A19" s="108"/>
      <c r="B19" s="101" t="s">
        <v>117</v>
      </c>
      <c r="C19" s="101" t="s">
        <v>118</v>
      </c>
      <c r="D19" s="102">
        <v>2005</v>
      </c>
      <c r="E19" s="103">
        <v>2.9260780287474301E-2</v>
      </c>
      <c r="F19" s="102">
        <v>9</v>
      </c>
      <c r="G19" s="103">
        <v>0.5</v>
      </c>
      <c r="H19" s="102">
        <v>11</v>
      </c>
      <c r="I19" s="103" t="s">
        <v>73</v>
      </c>
      <c r="J19" s="102">
        <v>2025</v>
      </c>
      <c r="K19" s="103">
        <v>3.6335721596724699E-2</v>
      </c>
      <c r="L19" s="102">
        <v>655</v>
      </c>
      <c r="M19" s="103">
        <v>0.29446640316205502</v>
      </c>
      <c r="N19" s="102">
        <v>2680</v>
      </c>
      <c r="O19" s="103">
        <v>8.943089430894309E-2</v>
      </c>
      <c r="P19" s="109"/>
      <c r="Q19" s="101" t="s">
        <v>74</v>
      </c>
      <c r="R19" s="101" t="s">
        <v>74</v>
      </c>
      <c r="S19" s="105">
        <v>1948</v>
      </c>
      <c r="T19" s="105">
        <v>6</v>
      </c>
      <c r="U19" s="105">
        <v>0</v>
      </c>
      <c r="V19" s="105">
        <v>1954</v>
      </c>
      <c r="W19" s="105">
        <v>506</v>
      </c>
      <c r="X19" s="105">
        <v>2460</v>
      </c>
      <c r="Y19" s="101" t="s">
        <v>119</v>
      </c>
      <c r="Z19" s="101" t="s">
        <v>107</v>
      </c>
    </row>
    <row r="20" spans="1:26" x14ac:dyDescent="0.2">
      <c r="A20" s="108"/>
      <c r="B20" s="101" t="s">
        <v>120</v>
      </c>
      <c r="C20" s="101" t="s">
        <v>121</v>
      </c>
      <c r="D20" s="102">
        <v>1927</v>
      </c>
      <c r="E20" s="103">
        <v>-7.6665069477719214E-2</v>
      </c>
      <c r="F20" s="102">
        <v>7</v>
      </c>
      <c r="G20" s="103">
        <v>0.75</v>
      </c>
      <c r="H20" s="102">
        <v>1121</v>
      </c>
      <c r="I20" s="103">
        <v>-0.42186694172253703</v>
      </c>
      <c r="J20" s="102">
        <v>3055</v>
      </c>
      <c r="K20" s="103">
        <v>-0.24193548387096803</v>
      </c>
      <c r="L20" s="102">
        <v>285</v>
      </c>
      <c r="M20" s="103">
        <v>-0.20391061452513998</v>
      </c>
      <c r="N20" s="102">
        <v>3340</v>
      </c>
      <c r="O20" s="103">
        <v>-0.238833181403829</v>
      </c>
      <c r="P20" s="109"/>
      <c r="Q20" s="101" t="s">
        <v>74</v>
      </c>
      <c r="R20" s="101" t="s">
        <v>74</v>
      </c>
      <c r="S20" s="105">
        <v>2087</v>
      </c>
      <c r="T20" s="105">
        <v>4</v>
      </c>
      <c r="U20" s="105">
        <v>1939</v>
      </c>
      <c r="V20" s="105">
        <v>4030</v>
      </c>
      <c r="W20" s="105">
        <v>358</v>
      </c>
      <c r="X20" s="105">
        <v>4388</v>
      </c>
      <c r="Y20" s="101" t="s">
        <v>122</v>
      </c>
      <c r="Z20" s="101" t="s">
        <v>107</v>
      </c>
    </row>
    <row r="21" spans="1:26" x14ac:dyDescent="0.2">
      <c r="A21" s="108"/>
      <c r="B21" s="101" t="s">
        <v>123</v>
      </c>
      <c r="C21" s="101" t="s">
        <v>124</v>
      </c>
      <c r="D21" s="102">
        <v>827</v>
      </c>
      <c r="E21" s="103">
        <v>-4.72350230414747E-2</v>
      </c>
      <c r="F21" s="102">
        <v>16</v>
      </c>
      <c r="G21" s="103">
        <v>0.45454545454545503</v>
      </c>
      <c r="H21" s="102">
        <v>2</v>
      </c>
      <c r="I21" s="103" t="s">
        <v>73</v>
      </c>
      <c r="J21" s="102">
        <v>845</v>
      </c>
      <c r="K21" s="103">
        <v>-3.8680318543799802E-2</v>
      </c>
      <c r="L21" s="102">
        <v>124</v>
      </c>
      <c r="M21" s="103">
        <v>-0.120567375886525</v>
      </c>
      <c r="N21" s="102">
        <v>969</v>
      </c>
      <c r="O21" s="103">
        <v>-0.05</v>
      </c>
      <c r="P21" s="109"/>
      <c r="Q21" s="101" t="s">
        <v>74</v>
      </c>
      <c r="R21" s="101" t="s">
        <v>74</v>
      </c>
      <c r="S21" s="105">
        <v>868</v>
      </c>
      <c r="T21" s="105">
        <v>11</v>
      </c>
      <c r="U21" s="105">
        <v>0</v>
      </c>
      <c r="V21" s="105">
        <v>879</v>
      </c>
      <c r="W21" s="105">
        <v>141</v>
      </c>
      <c r="X21" s="105">
        <v>1020</v>
      </c>
      <c r="Y21" s="101" t="s">
        <v>125</v>
      </c>
      <c r="Z21" s="101" t="s">
        <v>107</v>
      </c>
    </row>
    <row r="22" spans="1:26" x14ac:dyDescent="0.2">
      <c r="A22" s="108"/>
      <c r="B22" s="101" t="s">
        <v>126</v>
      </c>
      <c r="C22" s="101" t="s">
        <v>127</v>
      </c>
      <c r="D22" s="102">
        <v>2504</v>
      </c>
      <c r="E22" s="103">
        <v>3.5566583953680703E-2</v>
      </c>
      <c r="F22" s="102">
        <v>102</v>
      </c>
      <c r="G22" s="103">
        <v>1</v>
      </c>
      <c r="H22" s="102">
        <v>0</v>
      </c>
      <c r="I22" s="103">
        <v>-1</v>
      </c>
      <c r="J22" s="102">
        <v>2606</v>
      </c>
      <c r="K22" s="103">
        <v>5.4633751517604204E-2</v>
      </c>
      <c r="L22" s="102">
        <v>369</v>
      </c>
      <c r="M22" s="103">
        <v>0.11480362537764401</v>
      </c>
      <c r="N22" s="102">
        <v>2975</v>
      </c>
      <c r="O22" s="103">
        <v>6.1741613133476099E-2</v>
      </c>
      <c r="P22" s="109"/>
      <c r="Q22" s="101" t="s">
        <v>74</v>
      </c>
      <c r="R22" s="101" t="s">
        <v>74</v>
      </c>
      <c r="S22" s="105">
        <v>2418</v>
      </c>
      <c r="T22" s="105">
        <v>51</v>
      </c>
      <c r="U22" s="105">
        <v>2</v>
      </c>
      <c r="V22" s="105">
        <v>2471</v>
      </c>
      <c r="W22" s="105">
        <v>331</v>
      </c>
      <c r="X22" s="105">
        <v>2802</v>
      </c>
      <c r="Y22" s="101" t="s">
        <v>128</v>
      </c>
      <c r="Z22" s="101" t="s">
        <v>107</v>
      </c>
    </row>
    <row r="23" spans="1:26" x14ac:dyDescent="0.2">
      <c r="A23" s="110"/>
      <c r="B23" s="101" t="s">
        <v>129</v>
      </c>
      <c r="C23" s="101" t="s">
        <v>130</v>
      </c>
      <c r="D23" s="102">
        <v>1019</v>
      </c>
      <c r="E23" s="103">
        <v>-0.218558282208589</v>
      </c>
      <c r="F23" s="102">
        <v>25</v>
      </c>
      <c r="G23" s="103">
        <v>-0.55357142857142905</v>
      </c>
      <c r="H23" s="102">
        <v>0</v>
      </c>
      <c r="I23" s="103" t="s">
        <v>73</v>
      </c>
      <c r="J23" s="102">
        <v>1044</v>
      </c>
      <c r="K23" s="103">
        <v>-0.23235294117647101</v>
      </c>
      <c r="L23" s="102">
        <v>757</v>
      </c>
      <c r="M23" s="103">
        <v>-8.24242424242424E-2</v>
      </c>
      <c r="N23" s="102">
        <v>1801</v>
      </c>
      <c r="O23" s="103">
        <v>-0.175743707093822</v>
      </c>
      <c r="P23" s="109"/>
      <c r="Q23" s="101" t="s">
        <v>74</v>
      </c>
      <c r="R23" s="101" t="s">
        <v>74</v>
      </c>
      <c r="S23" s="105">
        <v>1304</v>
      </c>
      <c r="T23" s="105">
        <v>56</v>
      </c>
      <c r="U23" s="105">
        <v>0</v>
      </c>
      <c r="V23" s="105">
        <v>1360</v>
      </c>
      <c r="W23" s="105">
        <v>825</v>
      </c>
      <c r="X23" s="105">
        <v>2185</v>
      </c>
      <c r="Y23" s="101" t="s">
        <v>131</v>
      </c>
      <c r="Z23" s="101" t="s">
        <v>107</v>
      </c>
    </row>
    <row r="24" spans="1:26" x14ac:dyDescent="0.2">
      <c r="A24" s="111" t="s">
        <v>88</v>
      </c>
      <c r="B24" s="111"/>
      <c r="C24" s="111"/>
      <c r="D24" s="112">
        <v>15575</v>
      </c>
      <c r="E24" s="113">
        <v>-1.0357097471089099E-2</v>
      </c>
      <c r="F24" s="112">
        <v>736</v>
      </c>
      <c r="G24" s="113">
        <v>-0.156930126002291</v>
      </c>
      <c r="H24" s="112">
        <v>1138</v>
      </c>
      <c r="I24" s="113">
        <v>-0.43467461500248405</v>
      </c>
      <c r="J24" s="112">
        <v>17449</v>
      </c>
      <c r="K24" s="113">
        <v>-6.3090635738831599E-2</v>
      </c>
      <c r="L24" s="112">
        <v>6637</v>
      </c>
      <c r="M24" s="113">
        <v>0.27438556067588299</v>
      </c>
      <c r="N24" s="112">
        <v>24086</v>
      </c>
      <c r="O24" s="113">
        <v>1.0657938905672999E-2</v>
      </c>
      <c r="P24" s="114"/>
      <c r="Q24" s="115"/>
      <c r="R24" s="115"/>
      <c r="S24" s="116">
        <v>15738</v>
      </c>
      <c r="T24" s="116">
        <v>873</v>
      </c>
      <c r="U24" s="116">
        <v>2013</v>
      </c>
      <c r="V24" s="116">
        <v>18624</v>
      </c>
      <c r="W24" s="116">
        <v>5208</v>
      </c>
      <c r="X24" s="116">
        <v>23832</v>
      </c>
      <c r="Y24" s="115"/>
      <c r="Z24" s="115"/>
    </row>
    <row r="25" spans="1:26" x14ac:dyDescent="0.2">
      <c r="A25" s="106" t="s">
        <v>132</v>
      </c>
      <c r="B25" s="101" t="s">
        <v>133</v>
      </c>
      <c r="C25" s="101" t="s">
        <v>134</v>
      </c>
      <c r="D25" s="102">
        <v>987</v>
      </c>
      <c r="E25" s="103">
        <v>4.0691759918616496E-3</v>
      </c>
      <c r="F25" s="102">
        <v>0</v>
      </c>
      <c r="G25" s="103">
        <v>-1</v>
      </c>
      <c r="H25" s="102">
        <v>0</v>
      </c>
      <c r="I25" s="103" t="s">
        <v>73</v>
      </c>
      <c r="J25" s="102">
        <v>987</v>
      </c>
      <c r="K25" s="103">
        <v>2.0304568527918804E-3</v>
      </c>
      <c r="L25" s="102">
        <v>24</v>
      </c>
      <c r="M25" s="103">
        <v>0.14285714285714299</v>
      </c>
      <c r="N25" s="102">
        <v>1011</v>
      </c>
      <c r="O25" s="103">
        <v>4.9701789264413503E-3</v>
      </c>
      <c r="P25" s="107">
        <v>5</v>
      </c>
      <c r="Q25" s="101" t="s">
        <v>74</v>
      </c>
      <c r="R25" s="101" t="s">
        <v>74</v>
      </c>
      <c r="S25" s="105">
        <v>983</v>
      </c>
      <c r="T25" s="105">
        <v>2</v>
      </c>
      <c r="U25" s="105">
        <v>0</v>
      </c>
      <c r="V25" s="105">
        <v>985</v>
      </c>
      <c r="W25" s="105">
        <v>21</v>
      </c>
      <c r="X25" s="105">
        <v>1006</v>
      </c>
      <c r="Y25" s="101" t="s">
        <v>135</v>
      </c>
      <c r="Z25" s="101" t="s">
        <v>136</v>
      </c>
    </row>
    <row r="26" spans="1:26" x14ac:dyDescent="0.2">
      <c r="A26" s="108"/>
      <c r="B26" s="101" t="s">
        <v>137</v>
      </c>
      <c r="C26" s="101" t="s">
        <v>138</v>
      </c>
      <c r="D26" s="102">
        <v>577</v>
      </c>
      <c r="E26" s="103">
        <v>8.7412587412587402E-3</v>
      </c>
      <c r="F26" s="102">
        <v>1</v>
      </c>
      <c r="G26" s="103" t="s">
        <v>73</v>
      </c>
      <c r="H26" s="102">
        <v>0</v>
      </c>
      <c r="I26" s="103" t="s">
        <v>73</v>
      </c>
      <c r="J26" s="102">
        <v>578</v>
      </c>
      <c r="K26" s="103">
        <v>1.04895104895105E-2</v>
      </c>
      <c r="L26" s="102">
        <v>45</v>
      </c>
      <c r="M26" s="103">
        <v>0.36363636363636398</v>
      </c>
      <c r="N26" s="102">
        <v>623</v>
      </c>
      <c r="O26" s="103">
        <v>2.97520661157025E-2</v>
      </c>
      <c r="P26" s="109"/>
      <c r="Q26" s="101" t="s">
        <v>74</v>
      </c>
      <c r="R26" s="101" t="s">
        <v>74</v>
      </c>
      <c r="S26" s="105">
        <v>572</v>
      </c>
      <c r="T26" s="105">
        <v>0</v>
      </c>
      <c r="U26" s="105">
        <v>0</v>
      </c>
      <c r="V26" s="105">
        <v>572</v>
      </c>
      <c r="W26" s="105">
        <v>33</v>
      </c>
      <c r="X26" s="105">
        <v>605</v>
      </c>
      <c r="Y26" s="101" t="s">
        <v>139</v>
      </c>
      <c r="Z26" s="101" t="s">
        <v>136</v>
      </c>
    </row>
    <row r="27" spans="1:26" x14ac:dyDescent="0.2">
      <c r="A27" s="108"/>
      <c r="B27" s="101" t="s">
        <v>140</v>
      </c>
      <c r="C27" s="101" t="s">
        <v>141</v>
      </c>
      <c r="D27" s="102">
        <v>1981</v>
      </c>
      <c r="E27" s="103">
        <v>-3.22423058133854E-2</v>
      </c>
      <c r="F27" s="102">
        <v>0</v>
      </c>
      <c r="G27" s="103" t="s">
        <v>73</v>
      </c>
      <c r="H27" s="102">
        <v>217</v>
      </c>
      <c r="I27" s="103">
        <v>-0.328173374613003</v>
      </c>
      <c r="J27" s="102">
        <v>2198</v>
      </c>
      <c r="K27" s="103">
        <v>-7.2573839662447306E-2</v>
      </c>
      <c r="L27" s="102">
        <v>821</v>
      </c>
      <c r="M27" s="103">
        <v>9.4666666666666691E-2</v>
      </c>
      <c r="N27" s="102">
        <v>3019</v>
      </c>
      <c r="O27" s="103">
        <v>-3.2371794871794896E-2</v>
      </c>
      <c r="P27" s="109"/>
      <c r="Q27" s="101" t="s">
        <v>74</v>
      </c>
      <c r="R27" s="101" t="s">
        <v>74</v>
      </c>
      <c r="S27" s="105">
        <v>2047</v>
      </c>
      <c r="T27" s="105">
        <v>0</v>
      </c>
      <c r="U27" s="105">
        <v>323</v>
      </c>
      <c r="V27" s="105">
        <v>2370</v>
      </c>
      <c r="W27" s="105">
        <v>750</v>
      </c>
      <c r="X27" s="105">
        <v>3120</v>
      </c>
      <c r="Y27" s="101" t="s">
        <v>142</v>
      </c>
      <c r="Z27" s="101" t="s">
        <v>136</v>
      </c>
    </row>
    <row r="28" spans="1:26" x14ac:dyDescent="0.2">
      <c r="A28" s="108"/>
      <c r="B28" s="101" t="s">
        <v>143</v>
      </c>
      <c r="C28" s="101" t="s">
        <v>144</v>
      </c>
      <c r="D28" s="102">
        <v>758</v>
      </c>
      <c r="E28" s="103">
        <v>1.2016021361815801E-2</v>
      </c>
      <c r="F28" s="102">
        <v>0</v>
      </c>
      <c r="G28" s="103" t="s">
        <v>73</v>
      </c>
      <c r="H28" s="102">
        <v>0</v>
      </c>
      <c r="I28" s="103" t="s">
        <v>73</v>
      </c>
      <c r="J28" s="102">
        <v>758</v>
      </c>
      <c r="K28" s="103">
        <v>1.2016021361815801E-2</v>
      </c>
      <c r="L28" s="102">
        <v>72</v>
      </c>
      <c r="M28" s="103">
        <v>0.125</v>
      </c>
      <c r="N28" s="102">
        <v>830</v>
      </c>
      <c r="O28" s="103">
        <v>2.0910209102091001E-2</v>
      </c>
      <c r="P28" s="109"/>
      <c r="Q28" s="101" t="s">
        <v>74</v>
      </c>
      <c r="R28" s="101" t="s">
        <v>74</v>
      </c>
      <c r="S28" s="105">
        <v>749</v>
      </c>
      <c r="T28" s="105">
        <v>0</v>
      </c>
      <c r="U28" s="105">
        <v>0</v>
      </c>
      <c r="V28" s="105">
        <v>749</v>
      </c>
      <c r="W28" s="105">
        <v>64</v>
      </c>
      <c r="X28" s="105">
        <v>813</v>
      </c>
      <c r="Y28" s="101" t="s">
        <v>145</v>
      </c>
      <c r="Z28" s="101" t="s">
        <v>136</v>
      </c>
    </row>
    <row r="29" spans="1:26" x14ac:dyDescent="0.2">
      <c r="A29" s="108"/>
      <c r="B29" s="101" t="s">
        <v>146</v>
      </c>
      <c r="C29" s="101" t="s">
        <v>147</v>
      </c>
      <c r="D29" s="102">
        <v>253</v>
      </c>
      <c r="E29" s="103">
        <v>-0.27507163323782202</v>
      </c>
      <c r="F29" s="102">
        <v>21</v>
      </c>
      <c r="G29" s="103">
        <v>-0.16</v>
      </c>
      <c r="H29" s="102">
        <v>0</v>
      </c>
      <c r="I29" s="103" t="s">
        <v>73</v>
      </c>
      <c r="J29" s="102">
        <v>274</v>
      </c>
      <c r="K29" s="103">
        <v>-0.26737967914438504</v>
      </c>
      <c r="L29" s="102">
        <v>226</v>
      </c>
      <c r="M29" s="103">
        <v>-0.13740458015267201</v>
      </c>
      <c r="N29" s="102">
        <v>500</v>
      </c>
      <c r="O29" s="103">
        <v>-0.213836477987421</v>
      </c>
      <c r="P29" s="109"/>
      <c r="Q29" s="101" t="s">
        <v>74</v>
      </c>
      <c r="R29" s="101" t="s">
        <v>74</v>
      </c>
      <c r="S29" s="105">
        <v>349</v>
      </c>
      <c r="T29" s="105">
        <v>25</v>
      </c>
      <c r="U29" s="105">
        <v>0</v>
      </c>
      <c r="V29" s="105">
        <v>374</v>
      </c>
      <c r="W29" s="105">
        <v>262</v>
      </c>
      <c r="X29" s="105">
        <v>636</v>
      </c>
      <c r="Y29" s="101" t="s">
        <v>148</v>
      </c>
      <c r="Z29" s="101" t="s">
        <v>136</v>
      </c>
    </row>
    <row r="30" spans="1:26" x14ac:dyDescent="0.2">
      <c r="A30" s="108"/>
      <c r="B30" s="101" t="s">
        <v>149</v>
      </c>
      <c r="C30" s="101" t="s">
        <v>150</v>
      </c>
      <c r="D30" s="102">
        <v>2155</v>
      </c>
      <c r="E30" s="103">
        <v>-0.11860940695296501</v>
      </c>
      <c r="F30" s="102">
        <v>0</v>
      </c>
      <c r="G30" s="103">
        <v>-1</v>
      </c>
      <c r="H30" s="102">
        <v>927</v>
      </c>
      <c r="I30" s="103">
        <v>-0.121327014218009</v>
      </c>
      <c r="J30" s="102">
        <v>3082</v>
      </c>
      <c r="K30" s="103">
        <v>-0.119680091402456</v>
      </c>
      <c r="L30" s="102">
        <v>103</v>
      </c>
      <c r="M30" s="103">
        <v>-0.331168831168831</v>
      </c>
      <c r="N30" s="102">
        <v>3185</v>
      </c>
      <c r="O30" s="103">
        <v>-0.12859097127222999</v>
      </c>
      <c r="P30" s="109"/>
      <c r="Q30" s="101" t="s">
        <v>74</v>
      </c>
      <c r="R30" s="101" t="s">
        <v>74</v>
      </c>
      <c r="S30" s="105">
        <v>2445</v>
      </c>
      <c r="T30" s="105">
        <v>1</v>
      </c>
      <c r="U30" s="105">
        <v>1055</v>
      </c>
      <c r="V30" s="105">
        <v>3501</v>
      </c>
      <c r="W30" s="105">
        <v>154</v>
      </c>
      <c r="X30" s="105">
        <v>3655</v>
      </c>
      <c r="Y30" s="101" t="s">
        <v>151</v>
      </c>
      <c r="Z30" s="101" t="s">
        <v>136</v>
      </c>
    </row>
    <row r="31" spans="1:26" x14ac:dyDescent="0.2">
      <c r="A31" s="108"/>
      <c r="B31" s="101" t="s">
        <v>152</v>
      </c>
      <c r="C31" s="101" t="s">
        <v>153</v>
      </c>
      <c r="D31" s="102">
        <v>1381</v>
      </c>
      <c r="E31" s="103">
        <v>5.4198473282442698E-2</v>
      </c>
      <c r="F31" s="102">
        <v>0</v>
      </c>
      <c r="G31" s="103" t="s">
        <v>73</v>
      </c>
      <c r="H31" s="102">
        <v>0</v>
      </c>
      <c r="I31" s="103" t="s">
        <v>73</v>
      </c>
      <c r="J31" s="102">
        <v>1381</v>
      </c>
      <c r="K31" s="103">
        <v>5.4198473282442698E-2</v>
      </c>
      <c r="L31" s="102">
        <v>828</v>
      </c>
      <c r="M31" s="103">
        <v>4.6776232616940597E-2</v>
      </c>
      <c r="N31" s="102">
        <v>2209</v>
      </c>
      <c r="O31" s="103">
        <v>5.1404093288909998E-2</v>
      </c>
      <c r="P31" s="109"/>
      <c r="Q31" s="101" t="s">
        <v>74</v>
      </c>
      <c r="R31" s="101" t="s">
        <v>74</v>
      </c>
      <c r="S31" s="105">
        <v>1310</v>
      </c>
      <c r="T31" s="105">
        <v>0</v>
      </c>
      <c r="U31" s="105">
        <v>0</v>
      </c>
      <c r="V31" s="105">
        <v>1310</v>
      </c>
      <c r="W31" s="105">
        <v>791</v>
      </c>
      <c r="X31" s="105">
        <v>2101</v>
      </c>
      <c r="Y31" s="101" t="s">
        <v>154</v>
      </c>
      <c r="Z31" s="101" t="s">
        <v>136</v>
      </c>
    </row>
    <row r="32" spans="1:26" x14ac:dyDescent="0.2">
      <c r="A32" s="108"/>
      <c r="B32" s="101" t="s">
        <v>155</v>
      </c>
      <c r="C32" s="101" t="s">
        <v>156</v>
      </c>
      <c r="D32" s="102">
        <v>2812</v>
      </c>
      <c r="E32" s="103">
        <v>8.5295252798147397E-2</v>
      </c>
      <c r="F32" s="102">
        <v>0</v>
      </c>
      <c r="G32" s="103" t="s">
        <v>73</v>
      </c>
      <c r="H32" s="102">
        <v>796</v>
      </c>
      <c r="I32" s="103">
        <v>0.98503740648379112</v>
      </c>
      <c r="J32" s="102">
        <v>3608</v>
      </c>
      <c r="K32" s="103">
        <v>0.20588235294117602</v>
      </c>
      <c r="L32" s="102">
        <v>842</v>
      </c>
      <c r="M32" s="103">
        <v>-0.16302186878727598</v>
      </c>
      <c r="N32" s="102">
        <v>4450</v>
      </c>
      <c r="O32" s="103">
        <v>0.11305652826413201</v>
      </c>
      <c r="P32" s="109"/>
      <c r="Q32" s="101" t="s">
        <v>74</v>
      </c>
      <c r="R32" s="101" t="s">
        <v>74</v>
      </c>
      <c r="S32" s="105">
        <v>2591</v>
      </c>
      <c r="T32" s="105">
        <v>0</v>
      </c>
      <c r="U32" s="105">
        <v>401</v>
      </c>
      <c r="V32" s="105">
        <v>2992</v>
      </c>
      <c r="W32" s="105">
        <v>1006</v>
      </c>
      <c r="X32" s="105">
        <v>3998</v>
      </c>
      <c r="Y32" s="101" t="s">
        <v>157</v>
      </c>
      <c r="Z32" s="101" t="s">
        <v>136</v>
      </c>
    </row>
    <row r="33" spans="1:26" x14ac:dyDescent="0.2">
      <c r="A33" s="108"/>
      <c r="B33" s="101" t="s">
        <v>158</v>
      </c>
      <c r="C33" s="101" t="s">
        <v>159</v>
      </c>
      <c r="D33" s="102">
        <v>351</v>
      </c>
      <c r="E33" s="103">
        <v>-1.4044943820224701E-2</v>
      </c>
      <c r="F33" s="102">
        <v>1</v>
      </c>
      <c r="G33" s="103" t="s">
        <v>73</v>
      </c>
      <c r="H33" s="102">
        <v>0</v>
      </c>
      <c r="I33" s="103" t="s">
        <v>73</v>
      </c>
      <c r="J33" s="102">
        <v>352</v>
      </c>
      <c r="K33" s="103">
        <v>-1.1235955056179801E-2</v>
      </c>
      <c r="L33" s="102">
        <v>70</v>
      </c>
      <c r="M33" s="103">
        <v>0.66666666666666696</v>
      </c>
      <c r="N33" s="102">
        <v>422</v>
      </c>
      <c r="O33" s="103">
        <v>6.0301507537688398E-2</v>
      </c>
      <c r="P33" s="109"/>
      <c r="Q33" s="101" t="s">
        <v>74</v>
      </c>
      <c r="R33" s="101" t="s">
        <v>74</v>
      </c>
      <c r="S33" s="105">
        <v>356</v>
      </c>
      <c r="T33" s="105">
        <v>0</v>
      </c>
      <c r="U33" s="105">
        <v>0</v>
      </c>
      <c r="V33" s="105">
        <v>356</v>
      </c>
      <c r="W33" s="105">
        <v>42</v>
      </c>
      <c r="X33" s="105">
        <v>398</v>
      </c>
      <c r="Y33" s="101" t="s">
        <v>160</v>
      </c>
      <c r="Z33" s="101" t="s">
        <v>136</v>
      </c>
    </row>
    <row r="34" spans="1:26" x14ac:dyDescent="0.2">
      <c r="A34" s="108"/>
      <c r="B34" s="101" t="s">
        <v>161</v>
      </c>
      <c r="C34" s="101" t="s">
        <v>162</v>
      </c>
      <c r="D34" s="102">
        <v>677</v>
      </c>
      <c r="E34" s="103">
        <v>9.1935483870967699E-2</v>
      </c>
      <c r="F34" s="102">
        <v>0</v>
      </c>
      <c r="G34" s="103" t="s">
        <v>73</v>
      </c>
      <c r="H34" s="102">
        <v>0</v>
      </c>
      <c r="I34" s="103" t="s">
        <v>73</v>
      </c>
      <c r="J34" s="102">
        <v>677</v>
      </c>
      <c r="K34" s="103">
        <v>9.1935483870967699E-2</v>
      </c>
      <c r="L34" s="102">
        <v>35</v>
      </c>
      <c r="M34" s="103">
        <v>0.12903225806451601</v>
      </c>
      <c r="N34" s="102">
        <v>712</v>
      </c>
      <c r="O34" s="103">
        <v>9.3701996927803399E-2</v>
      </c>
      <c r="P34" s="109"/>
      <c r="Q34" s="101" t="s">
        <v>74</v>
      </c>
      <c r="R34" s="101" t="s">
        <v>74</v>
      </c>
      <c r="S34" s="105">
        <v>620</v>
      </c>
      <c r="T34" s="105">
        <v>0</v>
      </c>
      <c r="U34" s="105">
        <v>0</v>
      </c>
      <c r="V34" s="105">
        <v>620</v>
      </c>
      <c r="W34" s="105">
        <v>31</v>
      </c>
      <c r="X34" s="105">
        <v>651</v>
      </c>
      <c r="Y34" s="101" t="s">
        <v>163</v>
      </c>
      <c r="Z34" s="101" t="s">
        <v>136</v>
      </c>
    </row>
    <row r="35" spans="1:26" x14ac:dyDescent="0.2">
      <c r="A35" s="108"/>
      <c r="B35" s="101" t="s">
        <v>164</v>
      </c>
      <c r="C35" s="101" t="s">
        <v>165</v>
      </c>
      <c r="D35" s="102">
        <v>1597</v>
      </c>
      <c r="E35" s="103">
        <v>5.2042160737812905E-2</v>
      </c>
      <c r="F35" s="102">
        <v>0</v>
      </c>
      <c r="G35" s="103" t="s">
        <v>73</v>
      </c>
      <c r="H35" s="102">
        <v>0</v>
      </c>
      <c r="I35" s="103" t="s">
        <v>73</v>
      </c>
      <c r="J35" s="102">
        <v>1597</v>
      </c>
      <c r="K35" s="103">
        <v>5.2042160737812905E-2</v>
      </c>
      <c r="L35" s="102">
        <v>407</v>
      </c>
      <c r="M35" s="103">
        <v>0.22960725075528701</v>
      </c>
      <c r="N35" s="102">
        <v>2004</v>
      </c>
      <c r="O35" s="103">
        <v>8.3829096809085998E-2</v>
      </c>
      <c r="P35" s="109"/>
      <c r="Q35" s="101" t="s">
        <v>74</v>
      </c>
      <c r="R35" s="101" t="s">
        <v>74</v>
      </c>
      <c r="S35" s="105">
        <v>1518</v>
      </c>
      <c r="T35" s="105">
        <v>0</v>
      </c>
      <c r="U35" s="105">
        <v>0</v>
      </c>
      <c r="V35" s="105">
        <v>1518</v>
      </c>
      <c r="W35" s="105">
        <v>331</v>
      </c>
      <c r="X35" s="105">
        <v>1849</v>
      </c>
      <c r="Y35" s="101" t="s">
        <v>166</v>
      </c>
      <c r="Z35" s="101" t="s">
        <v>136</v>
      </c>
    </row>
    <row r="36" spans="1:26" x14ac:dyDescent="0.2">
      <c r="A36" s="108"/>
      <c r="B36" s="101" t="s">
        <v>167</v>
      </c>
      <c r="C36" s="101" t="s">
        <v>168</v>
      </c>
      <c r="D36" s="102">
        <v>776</v>
      </c>
      <c r="E36" s="103">
        <v>5.4347826086956499E-2</v>
      </c>
      <c r="F36" s="102">
        <v>0</v>
      </c>
      <c r="G36" s="103" t="s">
        <v>73</v>
      </c>
      <c r="H36" s="102">
        <v>0</v>
      </c>
      <c r="I36" s="103">
        <v>-1</v>
      </c>
      <c r="J36" s="102">
        <v>776</v>
      </c>
      <c r="K36" s="103">
        <v>5.2917232021709601E-2</v>
      </c>
      <c r="L36" s="102">
        <v>179</v>
      </c>
      <c r="M36" s="103">
        <v>0.185430463576159</v>
      </c>
      <c r="N36" s="102">
        <v>955</v>
      </c>
      <c r="O36" s="103">
        <v>7.5450450450450499E-2</v>
      </c>
      <c r="P36" s="109"/>
      <c r="Q36" s="101" t="s">
        <v>74</v>
      </c>
      <c r="R36" s="101" t="s">
        <v>74</v>
      </c>
      <c r="S36" s="105">
        <v>736</v>
      </c>
      <c r="T36" s="105">
        <v>0</v>
      </c>
      <c r="U36" s="105">
        <v>1</v>
      </c>
      <c r="V36" s="105">
        <v>737</v>
      </c>
      <c r="W36" s="105">
        <v>151</v>
      </c>
      <c r="X36" s="105">
        <v>888</v>
      </c>
      <c r="Y36" s="101" t="s">
        <v>169</v>
      </c>
      <c r="Z36" s="101" t="s">
        <v>136</v>
      </c>
    </row>
    <row r="37" spans="1:26" x14ac:dyDescent="0.2">
      <c r="A37" s="108"/>
      <c r="B37" s="101" t="s">
        <v>170</v>
      </c>
      <c r="C37" s="101" t="s">
        <v>171</v>
      </c>
      <c r="D37" s="102">
        <v>2016</v>
      </c>
      <c r="E37" s="103">
        <v>7.1770334928229707E-2</v>
      </c>
      <c r="F37" s="102">
        <v>0</v>
      </c>
      <c r="G37" s="103" t="s">
        <v>73</v>
      </c>
      <c r="H37" s="102">
        <v>0</v>
      </c>
      <c r="I37" s="103" t="s">
        <v>73</v>
      </c>
      <c r="J37" s="102">
        <v>2016</v>
      </c>
      <c r="K37" s="103">
        <v>7.1770334928229707E-2</v>
      </c>
      <c r="L37" s="102">
        <v>515</v>
      </c>
      <c r="M37" s="103">
        <v>0.274752475247525</v>
      </c>
      <c r="N37" s="102">
        <v>2531</v>
      </c>
      <c r="O37" s="103">
        <v>0.107658643326039</v>
      </c>
      <c r="P37" s="109"/>
      <c r="Q37" s="101" t="s">
        <v>74</v>
      </c>
      <c r="R37" s="101" t="s">
        <v>74</v>
      </c>
      <c r="S37" s="105">
        <v>1881</v>
      </c>
      <c r="T37" s="105">
        <v>0</v>
      </c>
      <c r="U37" s="105">
        <v>0</v>
      </c>
      <c r="V37" s="105">
        <v>1881</v>
      </c>
      <c r="W37" s="105">
        <v>404</v>
      </c>
      <c r="X37" s="105">
        <v>2285</v>
      </c>
      <c r="Y37" s="101" t="s">
        <v>172</v>
      </c>
      <c r="Z37" s="101" t="s">
        <v>136</v>
      </c>
    </row>
    <row r="38" spans="1:26" x14ac:dyDescent="0.2">
      <c r="A38" s="108"/>
      <c r="B38" s="101" t="s">
        <v>173</v>
      </c>
      <c r="C38" s="101" t="s">
        <v>174</v>
      </c>
      <c r="D38" s="102">
        <v>1901</v>
      </c>
      <c r="E38" s="103">
        <v>6.3794068270844995E-2</v>
      </c>
      <c r="F38" s="102">
        <v>1</v>
      </c>
      <c r="G38" s="103" t="s">
        <v>73</v>
      </c>
      <c r="H38" s="102">
        <v>0</v>
      </c>
      <c r="I38" s="103" t="s">
        <v>73</v>
      </c>
      <c r="J38" s="102">
        <v>1902</v>
      </c>
      <c r="K38" s="103">
        <v>6.4353665360940102E-2</v>
      </c>
      <c r="L38" s="102">
        <v>226</v>
      </c>
      <c r="M38" s="103">
        <v>0.34523809523809496</v>
      </c>
      <c r="N38" s="102">
        <v>2128</v>
      </c>
      <c r="O38" s="103">
        <v>8.8491048593350399E-2</v>
      </c>
      <c r="P38" s="109"/>
      <c r="Q38" s="101" t="s">
        <v>74</v>
      </c>
      <c r="R38" s="101" t="s">
        <v>74</v>
      </c>
      <c r="S38" s="105">
        <v>1787</v>
      </c>
      <c r="T38" s="105">
        <v>0</v>
      </c>
      <c r="U38" s="105">
        <v>0</v>
      </c>
      <c r="V38" s="105">
        <v>1787</v>
      </c>
      <c r="W38" s="105">
        <v>168</v>
      </c>
      <c r="X38" s="105">
        <v>1955</v>
      </c>
      <c r="Y38" s="101" t="s">
        <v>175</v>
      </c>
      <c r="Z38" s="101" t="s">
        <v>136</v>
      </c>
    </row>
    <row r="39" spans="1:26" x14ac:dyDescent="0.2">
      <c r="A39" s="108"/>
      <c r="B39" s="101" t="s">
        <v>176</v>
      </c>
      <c r="C39" s="101" t="s">
        <v>177</v>
      </c>
      <c r="D39" s="102">
        <v>978</v>
      </c>
      <c r="E39" s="103">
        <v>2.9473684210526301E-2</v>
      </c>
      <c r="F39" s="102">
        <v>0</v>
      </c>
      <c r="G39" s="103" t="s">
        <v>73</v>
      </c>
      <c r="H39" s="102">
        <v>0</v>
      </c>
      <c r="I39" s="103" t="s">
        <v>73</v>
      </c>
      <c r="J39" s="102">
        <v>978</v>
      </c>
      <c r="K39" s="103">
        <v>2.9473684210526301E-2</v>
      </c>
      <c r="L39" s="102">
        <v>116</v>
      </c>
      <c r="M39" s="103">
        <v>-0.35911602209944798</v>
      </c>
      <c r="N39" s="102">
        <v>1094</v>
      </c>
      <c r="O39" s="103">
        <v>-3.2714412024756896E-2</v>
      </c>
      <c r="P39" s="109"/>
      <c r="Q39" s="101" t="s">
        <v>74</v>
      </c>
      <c r="R39" s="101" t="s">
        <v>74</v>
      </c>
      <c r="S39" s="105">
        <v>950</v>
      </c>
      <c r="T39" s="105">
        <v>0</v>
      </c>
      <c r="U39" s="105">
        <v>0</v>
      </c>
      <c r="V39" s="105">
        <v>950</v>
      </c>
      <c r="W39" s="105">
        <v>181</v>
      </c>
      <c r="X39" s="105">
        <v>1131</v>
      </c>
      <c r="Y39" s="101" t="s">
        <v>178</v>
      </c>
      <c r="Z39" s="101" t="s">
        <v>136</v>
      </c>
    </row>
    <row r="40" spans="1:26" x14ac:dyDescent="0.2">
      <c r="A40" s="108"/>
      <c r="B40" s="101" t="s">
        <v>179</v>
      </c>
      <c r="C40" s="101" t="s">
        <v>180</v>
      </c>
      <c r="D40" s="102">
        <v>603</v>
      </c>
      <c r="E40" s="103">
        <v>5.4195804195804199E-2</v>
      </c>
      <c r="F40" s="102">
        <v>0</v>
      </c>
      <c r="G40" s="103" t="s">
        <v>73</v>
      </c>
      <c r="H40" s="102">
        <v>0</v>
      </c>
      <c r="I40" s="103" t="s">
        <v>73</v>
      </c>
      <c r="J40" s="102">
        <v>603</v>
      </c>
      <c r="K40" s="103">
        <v>5.4195804195804199E-2</v>
      </c>
      <c r="L40" s="102">
        <v>158</v>
      </c>
      <c r="M40" s="103">
        <v>-0.185567010309278</v>
      </c>
      <c r="N40" s="102">
        <v>761</v>
      </c>
      <c r="O40" s="103">
        <v>-6.5274151436031311E-3</v>
      </c>
      <c r="P40" s="109"/>
      <c r="Q40" s="101" t="s">
        <v>74</v>
      </c>
      <c r="R40" s="101" t="s">
        <v>74</v>
      </c>
      <c r="S40" s="105">
        <v>572</v>
      </c>
      <c r="T40" s="105">
        <v>0</v>
      </c>
      <c r="U40" s="105">
        <v>0</v>
      </c>
      <c r="V40" s="105">
        <v>572</v>
      </c>
      <c r="W40" s="105">
        <v>194</v>
      </c>
      <c r="X40" s="105">
        <v>766</v>
      </c>
      <c r="Y40" s="101" t="s">
        <v>181</v>
      </c>
      <c r="Z40" s="101" t="s">
        <v>136</v>
      </c>
    </row>
    <row r="41" spans="1:26" x14ac:dyDescent="0.2">
      <c r="A41" s="108"/>
      <c r="B41" s="101" t="s">
        <v>182</v>
      </c>
      <c r="C41" s="101" t="s">
        <v>183</v>
      </c>
      <c r="D41" s="102">
        <v>396</v>
      </c>
      <c r="E41" s="103">
        <v>-3.1784841075794601E-2</v>
      </c>
      <c r="F41" s="102">
        <v>17</v>
      </c>
      <c r="G41" s="103">
        <v>-0.45161290322580599</v>
      </c>
      <c r="H41" s="102">
        <v>0</v>
      </c>
      <c r="I41" s="103" t="s">
        <v>73</v>
      </c>
      <c r="J41" s="102">
        <v>413</v>
      </c>
      <c r="K41" s="103">
        <v>-6.1363636363636398E-2</v>
      </c>
      <c r="L41" s="102">
        <v>131</v>
      </c>
      <c r="M41" s="103">
        <v>-0.73799999999999999</v>
      </c>
      <c r="N41" s="102">
        <v>544</v>
      </c>
      <c r="O41" s="103">
        <v>-0.42127659574468101</v>
      </c>
      <c r="P41" s="109"/>
      <c r="Q41" s="101" t="s">
        <v>74</v>
      </c>
      <c r="R41" s="101" t="s">
        <v>74</v>
      </c>
      <c r="S41" s="105">
        <v>409</v>
      </c>
      <c r="T41" s="105">
        <v>31</v>
      </c>
      <c r="U41" s="105">
        <v>0</v>
      </c>
      <c r="V41" s="105">
        <v>440</v>
      </c>
      <c r="W41" s="105">
        <v>500</v>
      </c>
      <c r="X41" s="105">
        <v>940</v>
      </c>
      <c r="Y41" s="101" t="s">
        <v>184</v>
      </c>
      <c r="Z41" s="101" t="s">
        <v>136</v>
      </c>
    </row>
    <row r="42" spans="1:26" x14ac:dyDescent="0.2">
      <c r="A42" s="108"/>
      <c r="B42" s="101" t="s">
        <v>185</v>
      </c>
      <c r="C42" s="101" t="s">
        <v>186</v>
      </c>
      <c r="D42" s="102">
        <v>964</v>
      </c>
      <c r="E42" s="103">
        <v>1.4736842105263201E-2</v>
      </c>
      <c r="F42" s="102">
        <v>0</v>
      </c>
      <c r="G42" s="103" t="s">
        <v>73</v>
      </c>
      <c r="H42" s="102">
        <v>0</v>
      </c>
      <c r="I42" s="103" t="s">
        <v>73</v>
      </c>
      <c r="J42" s="102">
        <v>964</v>
      </c>
      <c r="K42" s="103">
        <v>1.4736842105263201E-2</v>
      </c>
      <c r="L42" s="102">
        <v>68</v>
      </c>
      <c r="M42" s="103">
        <v>-0.139240506329114</v>
      </c>
      <c r="N42" s="102">
        <v>1032</v>
      </c>
      <c r="O42" s="103">
        <v>2.9154518950437304E-3</v>
      </c>
      <c r="P42" s="109"/>
      <c r="Q42" s="101" t="s">
        <v>74</v>
      </c>
      <c r="R42" s="101" t="s">
        <v>74</v>
      </c>
      <c r="S42" s="105">
        <v>950</v>
      </c>
      <c r="T42" s="105">
        <v>0</v>
      </c>
      <c r="U42" s="105">
        <v>0</v>
      </c>
      <c r="V42" s="105">
        <v>950</v>
      </c>
      <c r="W42" s="105">
        <v>79</v>
      </c>
      <c r="X42" s="105">
        <v>1029</v>
      </c>
      <c r="Y42" s="101" t="s">
        <v>187</v>
      </c>
      <c r="Z42" s="101" t="s">
        <v>136</v>
      </c>
    </row>
    <row r="43" spans="1:26" x14ac:dyDescent="0.2">
      <c r="A43" s="108"/>
      <c r="B43" s="101" t="s">
        <v>188</v>
      </c>
      <c r="C43" s="101" t="s">
        <v>189</v>
      </c>
      <c r="D43" s="102">
        <v>400</v>
      </c>
      <c r="E43" s="103">
        <v>4.7120418848167499E-2</v>
      </c>
      <c r="F43" s="102">
        <v>0</v>
      </c>
      <c r="G43" s="103" t="s">
        <v>73</v>
      </c>
      <c r="H43" s="102">
        <v>0</v>
      </c>
      <c r="I43" s="103" t="s">
        <v>73</v>
      </c>
      <c r="J43" s="102">
        <v>400</v>
      </c>
      <c r="K43" s="103">
        <v>4.7120418848167499E-2</v>
      </c>
      <c r="L43" s="102">
        <v>46</v>
      </c>
      <c r="M43" s="103">
        <v>-0.36111111111111099</v>
      </c>
      <c r="N43" s="102">
        <v>446</v>
      </c>
      <c r="O43" s="103">
        <v>-1.7621145374449299E-2</v>
      </c>
      <c r="P43" s="109"/>
      <c r="Q43" s="101" t="s">
        <v>74</v>
      </c>
      <c r="R43" s="101" t="s">
        <v>74</v>
      </c>
      <c r="S43" s="105">
        <v>382</v>
      </c>
      <c r="T43" s="105">
        <v>0</v>
      </c>
      <c r="U43" s="105">
        <v>0</v>
      </c>
      <c r="V43" s="105">
        <v>382</v>
      </c>
      <c r="W43" s="105">
        <v>72</v>
      </c>
      <c r="X43" s="105">
        <v>454</v>
      </c>
      <c r="Y43" s="101" t="s">
        <v>190</v>
      </c>
      <c r="Z43" s="101" t="s">
        <v>136</v>
      </c>
    </row>
    <row r="44" spans="1:26" x14ac:dyDescent="0.2">
      <c r="A44" s="108"/>
      <c r="B44" s="101" t="s">
        <v>191</v>
      </c>
      <c r="C44" s="101" t="s">
        <v>192</v>
      </c>
      <c r="D44" s="102">
        <v>752</v>
      </c>
      <c r="E44" s="103">
        <v>-1.3123359580052502E-2</v>
      </c>
      <c r="F44" s="102">
        <v>0</v>
      </c>
      <c r="G44" s="103">
        <v>-1</v>
      </c>
      <c r="H44" s="102">
        <v>0</v>
      </c>
      <c r="I44" s="103" t="s">
        <v>73</v>
      </c>
      <c r="J44" s="102">
        <v>752</v>
      </c>
      <c r="K44" s="103">
        <v>-2.0833333333333301E-2</v>
      </c>
      <c r="L44" s="102">
        <v>163</v>
      </c>
      <c r="M44" s="103">
        <v>0.495412844036697</v>
      </c>
      <c r="N44" s="102">
        <v>915</v>
      </c>
      <c r="O44" s="103">
        <v>4.3329532497149395E-2</v>
      </c>
      <c r="P44" s="109"/>
      <c r="Q44" s="101" t="s">
        <v>74</v>
      </c>
      <c r="R44" s="101" t="s">
        <v>74</v>
      </c>
      <c r="S44" s="105">
        <v>762</v>
      </c>
      <c r="T44" s="105">
        <v>6</v>
      </c>
      <c r="U44" s="105">
        <v>0</v>
      </c>
      <c r="V44" s="105">
        <v>768</v>
      </c>
      <c r="W44" s="105">
        <v>109</v>
      </c>
      <c r="X44" s="105">
        <v>877</v>
      </c>
      <c r="Y44" s="101" t="s">
        <v>193</v>
      </c>
      <c r="Z44" s="101" t="s">
        <v>136</v>
      </c>
    </row>
    <row r="45" spans="1:26" x14ac:dyDescent="0.2">
      <c r="A45" s="108"/>
      <c r="B45" s="101" t="s">
        <v>194</v>
      </c>
      <c r="C45" s="101" t="s">
        <v>195</v>
      </c>
      <c r="D45" s="102">
        <v>1878</v>
      </c>
      <c r="E45" s="103">
        <v>1.6000000000000001E-3</v>
      </c>
      <c r="F45" s="102">
        <v>0</v>
      </c>
      <c r="G45" s="103" t="s">
        <v>73</v>
      </c>
      <c r="H45" s="102">
        <v>0</v>
      </c>
      <c r="I45" s="103" t="s">
        <v>73</v>
      </c>
      <c r="J45" s="102">
        <v>1878</v>
      </c>
      <c r="K45" s="103">
        <v>1.6000000000000001E-3</v>
      </c>
      <c r="L45" s="102">
        <v>315</v>
      </c>
      <c r="M45" s="103">
        <v>0.20229007633587801</v>
      </c>
      <c r="N45" s="102">
        <v>2193</v>
      </c>
      <c r="O45" s="103">
        <v>2.62049602246139E-2</v>
      </c>
      <c r="P45" s="109"/>
      <c r="Q45" s="101" t="s">
        <v>74</v>
      </c>
      <c r="R45" s="101" t="s">
        <v>74</v>
      </c>
      <c r="S45" s="105">
        <v>1875</v>
      </c>
      <c r="T45" s="105">
        <v>0</v>
      </c>
      <c r="U45" s="105">
        <v>0</v>
      </c>
      <c r="V45" s="105">
        <v>1875</v>
      </c>
      <c r="W45" s="105">
        <v>262</v>
      </c>
      <c r="X45" s="105">
        <v>2137</v>
      </c>
      <c r="Y45" s="101" t="s">
        <v>196</v>
      </c>
      <c r="Z45" s="101" t="s">
        <v>136</v>
      </c>
    </row>
    <row r="46" spans="1:26" x14ac:dyDescent="0.2">
      <c r="A46" s="108"/>
      <c r="B46" s="101" t="s">
        <v>197</v>
      </c>
      <c r="C46" s="101" t="s">
        <v>198</v>
      </c>
      <c r="D46" s="102">
        <v>1721</v>
      </c>
      <c r="E46" s="103">
        <v>4.7474132684114406E-2</v>
      </c>
      <c r="F46" s="102">
        <v>1</v>
      </c>
      <c r="G46" s="103" t="s">
        <v>73</v>
      </c>
      <c r="H46" s="102">
        <v>0</v>
      </c>
      <c r="I46" s="103" t="s">
        <v>73</v>
      </c>
      <c r="J46" s="102">
        <v>1722</v>
      </c>
      <c r="K46" s="103">
        <v>4.8082775410833806E-2</v>
      </c>
      <c r="L46" s="102">
        <v>105</v>
      </c>
      <c r="M46" s="103">
        <v>-0.146341463414634</v>
      </c>
      <c r="N46" s="102">
        <v>1827</v>
      </c>
      <c r="O46" s="103">
        <v>3.4541336353340897E-2</v>
      </c>
      <c r="P46" s="109"/>
      <c r="Q46" s="101" t="s">
        <v>74</v>
      </c>
      <c r="R46" s="101" t="s">
        <v>74</v>
      </c>
      <c r="S46" s="105">
        <v>1643</v>
      </c>
      <c r="T46" s="105">
        <v>0</v>
      </c>
      <c r="U46" s="105">
        <v>0</v>
      </c>
      <c r="V46" s="105">
        <v>1643</v>
      </c>
      <c r="W46" s="105">
        <v>123</v>
      </c>
      <c r="X46" s="105">
        <v>1766</v>
      </c>
      <c r="Y46" s="101" t="s">
        <v>199</v>
      </c>
      <c r="Z46" s="101" t="s">
        <v>136</v>
      </c>
    </row>
    <row r="47" spans="1:26" x14ac:dyDescent="0.2">
      <c r="A47" s="108"/>
      <c r="B47" s="101" t="s">
        <v>200</v>
      </c>
      <c r="C47" s="101" t="s">
        <v>201</v>
      </c>
      <c r="D47" s="102">
        <v>1708</v>
      </c>
      <c r="E47" s="103">
        <v>1.60618679357525E-2</v>
      </c>
      <c r="F47" s="102">
        <v>0</v>
      </c>
      <c r="G47" s="103" t="s">
        <v>73</v>
      </c>
      <c r="H47" s="102">
        <v>0</v>
      </c>
      <c r="I47" s="103" t="s">
        <v>73</v>
      </c>
      <c r="J47" s="102">
        <v>1708</v>
      </c>
      <c r="K47" s="103">
        <v>1.60618679357525E-2</v>
      </c>
      <c r="L47" s="102">
        <v>334</v>
      </c>
      <c r="M47" s="103">
        <v>0.12080536912751701</v>
      </c>
      <c r="N47" s="102">
        <v>2042</v>
      </c>
      <c r="O47" s="103">
        <v>3.1834259727134905E-2</v>
      </c>
      <c r="P47" s="109"/>
      <c r="Q47" s="101" t="s">
        <v>74</v>
      </c>
      <c r="R47" s="101" t="s">
        <v>74</v>
      </c>
      <c r="S47" s="105">
        <v>1681</v>
      </c>
      <c r="T47" s="105">
        <v>0</v>
      </c>
      <c r="U47" s="105">
        <v>0</v>
      </c>
      <c r="V47" s="105">
        <v>1681</v>
      </c>
      <c r="W47" s="105">
        <v>298</v>
      </c>
      <c r="X47" s="105">
        <v>1979</v>
      </c>
      <c r="Y47" s="101" t="s">
        <v>202</v>
      </c>
      <c r="Z47" s="101" t="s">
        <v>136</v>
      </c>
    </row>
    <row r="48" spans="1:26" x14ac:dyDescent="0.2">
      <c r="A48" s="108"/>
      <c r="B48" s="101" t="s">
        <v>203</v>
      </c>
      <c r="C48" s="101" t="s">
        <v>204</v>
      </c>
      <c r="D48" s="102">
        <v>1230</v>
      </c>
      <c r="E48" s="103">
        <v>1.4851485148514901E-2</v>
      </c>
      <c r="F48" s="102">
        <v>0</v>
      </c>
      <c r="G48" s="103" t="s">
        <v>73</v>
      </c>
      <c r="H48" s="102">
        <v>0</v>
      </c>
      <c r="I48" s="103" t="s">
        <v>73</v>
      </c>
      <c r="J48" s="102">
        <v>1230</v>
      </c>
      <c r="K48" s="103">
        <v>1.4851485148514901E-2</v>
      </c>
      <c r="L48" s="102">
        <v>177</v>
      </c>
      <c r="M48" s="103">
        <v>1.2987012987012998</v>
      </c>
      <c r="N48" s="102">
        <v>1407</v>
      </c>
      <c r="O48" s="103">
        <v>9.1543832428238908E-2</v>
      </c>
      <c r="P48" s="109"/>
      <c r="Q48" s="101" t="s">
        <v>74</v>
      </c>
      <c r="R48" s="101" t="s">
        <v>74</v>
      </c>
      <c r="S48" s="105">
        <v>1212</v>
      </c>
      <c r="T48" s="105">
        <v>0</v>
      </c>
      <c r="U48" s="105">
        <v>0</v>
      </c>
      <c r="V48" s="105">
        <v>1212</v>
      </c>
      <c r="W48" s="105">
        <v>77</v>
      </c>
      <c r="X48" s="105">
        <v>1289</v>
      </c>
      <c r="Y48" s="101" t="s">
        <v>205</v>
      </c>
      <c r="Z48" s="101" t="s">
        <v>136</v>
      </c>
    </row>
    <row r="49" spans="1:26" x14ac:dyDescent="0.2">
      <c r="A49" s="108"/>
      <c r="B49" s="101" t="s">
        <v>206</v>
      </c>
      <c r="C49" s="101" t="s">
        <v>207</v>
      </c>
      <c r="D49" s="102">
        <v>683</v>
      </c>
      <c r="E49" s="103">
        <v>5.7275541795665602E-2</v>
      </c>
      <c r="F49" s="102">
        <v>0</v>
      </c>
      <c r="G49" s="103" t="s">
        <v>73</v>
      </c>
      <c r="H49" s="102">
        <v>0</v>
      </c>
      <c r="I49" s="103" t="s">
        <v>73</v>
      </c>
      <c r="J49" s="102">
        <v>683</v>
      </c>
      <c r="K49" s="103">
        <v>5.7275541795665602E-2</v>
      </c>
      <c r="L49" s="102">
        <v>82</v>
      </c>
      <c r="M49" s="103">
        <v>0.24242424242424201</v>
      </c>
      <c r="N49" s="102">
        <v>765</v>
      </c>
      <c r="O49" s="103">
        <v>7.4438202247190999E-2</v>
      </c>
      <c r="P49" s="109"/>
      <c r="Q49" s="101" t="s">
        <v>74</v>
      </c>
      <c r="R49" s="101" t="s">
        <v>74</v>
      </c>
      <c r="S49" s="105">
        <v>646</v>
      </c>
      <c r="T49" s="105">
        <v>0</v>
      </c>
      <c r="U49" s="105">
        <v>0</v>
      </c>
      <c r="V49" s="105">
        <v>646</v>
      </c>
      <c r="W49" s="105">
        <v>66</v>
      </c>
      <c r="X49" s="105">
        <v>712</v>
      </c>
      <c r="Y49" s="101" t="s">
        <v>208</v>
      </c>
      <c r="Z49" s="101" t="s">
        <v>136</v>
      </c>
    </row>
    <row r="50" spans="1:26" x14ac:dyDescent="0.2">
      <c r="A50" s="108"/>
      <c r="B50" s="101" t="s">
        <v>209</v>
      </c>
      <c r="C50" s="101" t="s">
        <v>210</v>
      </c>
      <c r="D50" s="102">
        <v>2129</v>
      </c>
      <c r="E50" s="103">
        <v>1.0921177587844302E-2</v>
      </c>
      <c r="F50" s="102">
        <v>0</v>
      </c>
      <c r="G50" s="103" t="s">
        <v>73</v>
      </c>
      <c r="H50" s="102">
        <v>0</v>
      </c>
      <c r="I50" s="103" t="s">
        <v>73</v>
      </c>
      <c r="J50" s="102">
        <v>2129</v>
      </c>
      <c r="K50" s="103">
        <v>1.0921177587844302E-2</v>
      </c>
      <c r="L50" s="102">
        <v>232</v>
      </c>
      <c r="M50" s="103">
        <v>0.52631578947368396</v>
      </c>
      <c r="N50" s="102">
        <v>2361</v>
      </c>
      <c r="O50" s="103">
        <v>4.5615589016829099E-2</v>
      </c>
      <c r="P50" s="109"/>
      <c r="Q50" s="101" t="s">
        <v>74</v>
      </c>
      <c r="R50" s="101" t="s">
        <v>74</v>
      </c>
      <c r="S50" s="105">
        <v>2106</v>
      </c>
      <c r="T50" s="105">
        <v>0</v>
      </c>
      <c r="U50" s="105">
        <v>0</v>
      </c>
      <c r="V50" s="105">
        <v>2106</v>
      </c>
      <c r="W50" s="105">
        <v>152</v>
      </c>
      <c r="X50" s="105">
        <v>2258</v>
      </c>
      <c r="Y50" s="101" t="s">
        <v>211</v>
      </c>
      <c r="Z50" s="101" t="s">
        <v>136</v>
      </c>
    </row>
    <row r="51" spans="1:26" x14ac:dyDescent="0.2">
      <c r="A51" s="108"/>
      <c r="B51" s="101" t="s">
        <v>212</v>
      </c>
      <c r="C51" s="101" t="s">
        <v>213</v>
      </c>
      <c r="D51" s="102">
        <v>746</v>
      </c>
      <c r="E51" s="103">
        <v>2.05198358413133E-2</v>
      </c>
      <c r="F51" s="102">
        <v>0</v>
      </c>
      <c r="G51" s="103" t="s">
        <v>73</v>
      </c>
      <c r="H51" s="102">
        <v>0</v>
      </c>
      <c r="I51" s="103" t="s">
        <v>73</v>
      </c>
      <c r="J51" s="102">
        <v>746</v>
      </c>
      <c r="K51" s="103">
        <v>2.05198358413133E-2</v>
      </c>
      <c r="L51" s="102">
        <v>61</v>
      </c>
      <c r="M51" s="103">
        <v>0.22</v>
      </c>
      <c r="N51" s="102">
        <v>807</v>
      </c>
      <c r="O51" s="103">
        <v>3.3290653008962896E-2</v>
      </c>
      <c r="P51" s="109"/>
      <c r="Q51" s="101" t="s">
        <v>74</v>
      </c>
      <c r="R51" s="101" t="s">
        <v>74</v>
      </c>
      <c r="S51" s="105">
        <v>731</v>
      </c>
      <c r="T51" s="105">
        <v>0</v>
      </c>
      <c r="U51" s="105">
        <v>0</v>
      </c>
      <c r="V51" s="105">
        <v>731</v>
      </c>
      <c r="W51" s="105">
        <v>50</v>
      </c>
      <c r="X51" s="105">
        <v>781</v>
      </c>
      <c r="Y51" s="101" t="s">
        <v>214</v>
      </c>
      <c r="Z51" s="101" t="s">
        <v>136</v>
      </c>
    </row>
    <row r="52" spans="1:26" x14ac:dyDescent="0.2">
      <c r="A52" s="108"/>
      <c r="B52" s="101" t="s">
        <v>215</v>
      </c>
      <c r="C52" s="101" t="s">
        <v>216</v>
      </c>
      <c r="D52" s="102">
        <v>371</v>
      </c>
      <c r="E52" s="103">
        <v>-3.1331592689295001E-2</v>
      </c>
      <c r="F52" s="102">
        <v>0</v>
      </c>
      <c r="G52" s="103" t="s">
        <v>73</v>
      </c>
      <c r="H52" s="102">
        <v>0</v>
      </c>
      <c r="I52" s="103" t="s">
        <v>73</v>
      </c>
      <c r="J52" s="102">
        <v>371</v>
      </c>
      <c r="K52" s="103">
        <v>-3.1331592689295001E-2</v>
      </c>
      <c r="L52" s="102">
        <v>18</v>
      </c>
      <c r="M52" s="103">
        <v>2</v>
      </c>
      <c r="N52" s="102">
        <v>389</v>
      </c>
      <c r="O52" s="103">
        <v>0</v>
      </c>
      <c r="P52" s="109"/>
      <c r="Q52" s="101" t="s">
        <v>74</v>
      </c>
      <c r="R52" s="101" t="s">
        <v>74</v>
      </c>
      <c r="S52" s="105">
        <v>383</v>
      </c>
      <c r="T52" s="105">
        <v>0</v>
      </c>
      <c r="U52" s="105">
        <v>0</v>
      </c>
      <c r="V52" s="105">
        <v>383</v>
      </c>
      <c r="W52" s="105">
        <v>6</v>
      </c>
      <c r="X52" s="105">
        <v>389</v>
      </c>
      <c r="Y52" s="101" t="s">
        <v>217</v>
      </c>
      <c r="Z52" s="101" t="s">
        <v>136</v>
      </c>
    </row>
    <row r="53" spans="1:26" x14ac:dyDescent="0.2">
      <c r="A53" s="110"/>
      <c r="B53" s="101" t="s">
        <v>218</v>
      </c>
      <c r="C53" s="101" t="s">
        <v>219</v>
      </c>
      <c r="D53" s="102">
        <v>1481</v>
      </c>
      <c r="E53" s="103">
        <v>-7.7833125778331305E-2</v>
      </c>
      <c r="F53" s="102">
        <v>0</v>
      </c>
      <c r="G53" s="103" t="s">
        <v>73</v>
      </c>
      <c r="H53" s="102">
        <v>0</v>
      </c>
      <c r="I53" s="103" t="s">
        <v>73</v>
      </c>
      <c r="J53" s="102">
        <v>1481</v>
      </c>
      <c r="K53" s="103">
        <v>-7.7833125778331305E-2</v>
      </c>
      <c r="L53" s="102">
        <v>399</v>
      </c>
      <c r="M53" s="103">
        <v>-0.25</v>
      </c>
      <c r="N53" s="102">
        <v>1880</v>
      </c>
      <c r="O53" s="103">
        <v>-0.12067352666043001</v>
      </c>
      <c r="P53" s="109"/>
      <c r="Q53" s="101" t="s">
        <v>74</v>
      </c>
      <c r="R53" s="101" t="s">
        <v>74</v>
      </c>
      <c r="S53" s="105">
        <v>1606</v>
      </c>
      <c r="T53" s="105">
        <v>0</v>
      </c>
      <c r="U53" s="105">
        <v>0</v>
      </c>
      <c r="V53" s="105">
        <v>1606</v>
      </c>
      <c r="W53" s="105">
        <v>532</v>
      </c>
      <c r="X53" s="105">
        <v>2138</v>
      </c>
      <c r="Y53" s="101" t="s">
        <v>220</v>
      </c>
      <c r="Z53" s="101" t="s">
        <v>136</v>
      </c>
    </row>
    <row r="54" spans="1:26" x14ac:dyDescent="0.2">
      <c r="A54" s="111" t="s">
        <v>88</v>
      </c>
      <c r="B54" s="111"/>
      <c r="C54" s="111"/>
      <c r="D54" s="112">
        <v>34262</v>
      </c>
      <c r="E54" s="113">
        <v>1.2111544369608901E-2</v>
      </c>
      <c r="F54" s="112">
        <v>42</v>
      </c>
      <c r="G54" s="113">
        <v>-0.35384615384615403</v>
      </c>
      <c r="H54" s="112">
        <v>1940</v>
      </c>
      <c r="I54" s="113">
        <v>8.98876404494382E-2</v>
      </c>
      <c r="J54" s="112">
        <v>36244</v>
      </c>
      <c r="K54" s="113">
        <v>1.5323416533602301E-2</v>
      </c>
      <c r="L54" s="112">
        <v>6798</v>
      </c>
      <c r="M54" s="113">
        <v>-1.60660008684325E-2</v>
      </c>
      <c r="N54" s="112">
        <v>43042</v>
      </c>
      <c r="O54" s="113">
        <v>1.0233300474111601E-2</v>
      </c>
      <c r="P54" s="114"/>
      <c r="Q54" s="115"/>
      <c r="R54" s="115"/>
      <c r="S54" s="116">
        <v>33852</v>
      </c>
      <c r="T54" s="116">
        <v>65</v>
      </c>
      <c r="U54" s="116">
        <v>1780</v>
      </c>
      <c r="V54" s="116">
        <v>35697</v>
      </c>
      <c r="W54" s="116">
        <v>6909</v>
      </c>
      <c r="X54" s="116">
        <v>42606</v>
      </c>
      <c r="Y54" s="115"/>
      <c r="Z54" s="115"/>
    </row>
    <row r="55" spans="1:26" s="124" customFormat="1" ht="22.5" x14ac:dyDescent="0.2">
      <c r="A55" s="117" t="s">
        <v>221</v>
      </c>
      <c r="B55" s="118"/>
      <c r="C55" s="118"/>
      <c r="D55" s="120">
        <f>D54+D24+D14</f>
        <v>79332</v>
      </c>
      <c r="E55" s="121">
        <f>((D54+D24+D14)-(S54+S24+S14))/(S54+S24+S14)</f>
        <v>1.0135479270652949E-2</v>
      </c>
      <c r="F55" s="120">
        <f>F54+F24+F14</f>
        <v>3532</v>
      </c>
      <c r="G55" s="121">
        <f>((F54+F24+F14)-(T54+T24+T14))/(T54+T24+T14)</f>
        <v>-0.16619452313503305</v>
      </c>
      <c r="H55" s="120">
        <f>H54+H24+H14</f>
        <v>3081</v>
      </c>
      <c r="I55" s="121">
        <f>((H54+H24+H14)-(U54+U24+U14))/(U54+U24+U14)</f>
        <v>-0.18942383583267561</v>
      </c>
      <c r="J55" s="120">
        <f>J54+J24+J14</f>
        <v>85945</v>
      </c>
      <c r="K55" s="121">
        <f>((J54+J24+J14)-(V54+V24+V14))/(V54+V24+V14)</f>
        <v>-7.2539937393875688E-3</v>
      </c>
      <c r="L55" s="120">
        <f>L54+L24+L14</f>
        <v>20219</v>
      </c>
      <c r="M55" s="121">
        <f>((L54+L24+L14)-(W54+W24+W14))/(W54+W24+W14)</f>
        <v>0.12334018556586478</v>
      </c>
      <c r="N55" s="120">
        <f>N54+N24+N14</f>
        <v>106164</v>
      </c>
      <c r="O55" s="121">
        <f>((N54+N24+N14)-(X54+X24+X14))/(X54+X24+X14)</f>
        <v>1.5223960524805876E-2</v>
      </c>
      <c r="P55" s="122"/>
      <c r="Q55" s="122"/>
      <c r="R55" s="123"/>
      <c r="S55" s="123"/>
      <c r="T55" s="123"/>
      <c r="U55" s="123"/>
      <c r="V55" s="123"/>
      <c r="W55" s="123"/>
      <c r="X55" s="123"/>
    </row>
    <row r="56" spans="1:26" s="124" customFormat="1" x14ac:dyDescent="0.2">
      <c r="A56" s="117" t="s">
        <v>222</v>
      </c>
      <c r="B56" s="118"/>
      <c r="C56" s="118"/>
      <c r="D56" s="120">
        <f>D54+D24+D14+D9</f>
        <v>121872</v>
      </c>
      <c r="E56" s="121">
        <f>((D54+D24+D14+D9)-(S54+S24+S14+S9))/(S54+S24+S14+S9)</f>
        <v>2.3769770444881273E-3</v>
      </c>
      <c r="F56" s="120">
        <f>F54+F24+F14+F9</f>
        <v>17807</v>
      </c>
      <c r="G56" s="121">
        <f>((F54+F24+F14+F9)-(T54+T24+T14+T9))/(T54+T24+T14+T9)</f>
        <v>-0.10764219493861188</v>
      </c>
      <c r="H56" s="120">
        <f>H54+H24+H14+H9</f>
        <v>12292</v>
      </c>
      <c r="I56" s="121">
        <f>((H54+H24+H14+H9)-(U54+U24+U14+U9))/(U54+U24+U14+U9)</f>
        <v>-0.17839716596484193</v>
      </c>
      <c r="J56" s="120">
        <f>J54+J24+J14+J9</f>
        <v>151971</v>
      </c>
      <c r="K56" s="121">
        <f>((J54+J24+J14+J9)-(V54+V24+V14+V9))/(V54+V24+V14+V9)</f>
        <v>-2.8933092224231464E-2</v>
      </c>
      <c r="L56" s="120">
        <f>L54+L24+L14+L9</f>
        <v>28683</v>
      </c>
      <c r="M56" s="121">
        <f>((L54+L24+L14+L9)-(W54+W24+W14+W9))/(W54+W24+W14+W9)</f>
        <v>0.12849667545343668</v>
      </c>
      <c r="N56" s="120">
        <f>N54+N24+N14+N9</f>
        <v>180654</v>
      </c>
      <c r="O56" s="121">
        <f>((N54+N24+N14+N9)-(X54+X24+X14+X9))/(X54+X24+X14+X9)</f>
        <v>-6.9372677499505266E-3</v>
      </c>
      <c r="P56" s="122"/>
      <c r="Q56" s="122"/>
      <c r="R56" s="123"/>
      <c r="S56" s="123"/>
      <c r="T56" s="123"/>
      <c r="U56" s="123"/>
      <c r="V56" s="123"/>
      <c r="W56" s="123"/>
      <c r="X56" s="123"/>
    </row>
    <row r="57" spans="1:26" s="124" customFormat="1" x14ac:dyDescent="0.2">
      <c r="A57" s="117" t="s">
        <v>223</v>
      </c>
      <c r="B57" s="118"/>
      <c r="C57" s="118"/>
      <c r="D57" s="120">
        <f>D54+D24+D14+D9+D5</f>
        <v>160253</v>
      </c>
      <c r="E57" s="121">
        <f>((D54+D24+D14+D9+D5)-(S54+S24+S14+S9+S5))/(S54+S24+S14+S9+S5)</f>
        <v>8.0580227964673016E-3</v>
      </c>
      <c r="F57" s="120">
        <f>F54+F24+F14+F9+F5</f>
        <v>53975</v>
      </c>
      <c r="G57" s="121">
        <f>((F54+F24+F14+F9+F5)-(T54+T24+T14+T9+T5))/(T54+T24+T14+T9+T5)</f>
        <v>-2.6881332708325822E-2</v>
      </c>
      <c r="H57" s="120">
        <f>H54+H24+H14+H9+H5</f>
        <v>12292</v>
      </c>
      <c r="I57" s="121">
        <f>((H54+H24+H14+H9+H5)-(U54+U24+U14+U9+U5))/(U54+U24+U14+U9+U5)</f>
        <v>-0.17839716596484193</v>
      </c>
      <c r="J57" s="120">
        <f>J54+J24+J14+J9+J5</f>
        <v>226520</v>
      </c>
      <c r="K57" s="121">
        <f>((J54+J24+J14+J9+J5)-(V54+V24+V14+V9+V5))/(V54+V24+V14+V9+V5)</f>
        <v>-1.2550185484679533E-2</v>
      </c>
      <c r="L57" s="120">
        <f>L54+L24+L14+L9+L5</f>
        <v>31505</v>
      </c>
      <c r="M57" s="121">
        <f>((L54+L24+L14+L9+L5)-(W54+W24+W14+W9+W5))/(W54+W24+W14+W9+W5)</f>
        <v>0.12949485534004948</v>
      </c>
      <c r="N57" s="120">
        <f>N54+N24+N14+N9+N5</f>
        <v>258025</v>
      </c>
      <c r="O57" s="121">
        <f>((N54+N24+N14+N9+N5)-(X54+X24+X14+X9+X5))/(X54+X24+X14+X9+X5)</f>
        <v>2.8489031917043671E-3</v>
      </c>
      <c r="P57" s="122"/>
      <c r="Q57" s="122"/>
      <c r="R57" s="123"/>
      <c r="S57" s="123"/>
      <c r="T57" s="123"/>
      <c r="U57" s="123"/>
      <c r="V57" s="123"/>
      <c r="W57" s="123"/>
      <c r="X57" s="123"/>
    </row>
    <row r="58" spans="1:26" x14ac:dyDescent="0.2">
      <c r="A58" s="106" t="s">
        <v>224</v>
      </c>
      <c r="B58" s="101" t="s">
        <v>225</v>
      </c>
      <c r="C58" s="101" t="s">
        <v>226</v>
      </c>
      <c r="D58" s="102">
        <v>21</v>
      </c>
      <c r="E58" s="103">
        <v>-0.53333333333333299</v>
      </c>
      <c r="F58" s="102">
        <v>3164</v>
      </c>
      <c r="G58" s="103">
        <v>-6.8864037669217198E-2</v>
      </c>
      <c r="H58" s="102">
        <v>0</v>
      </c>
      <c r="I58" s="103" t="s">
        <v>73</v>
      </c>
      <c r="J58" s="102">
        <v>3185</v>
      </c>
      <c r="K58" s="103">
        <v>-7.4934650014522208E-2</v>
      </c>
      <c r="L58" s="102">
        <v>1390</v>
      </c>
      <c r="M58" s="103">
        <v>7.2463768115942004E-3</v>
      </c>
      <c r="N58" s="102">
        <v>4575</v>
      </c>
      <c r="O58" s="103">
        <v>-5.1420277835372202E-2</v>
      </c>
      <c r="P58" s="107">
        <v>6</v>
      </c>
      <c r="Q58" s="101" t="s">
        <v>75</v>
      </c>
      <c r="R58" s="101" t="s">
        <v>75</v>
      </c>
      <c r="S58" s="105">
        <v>45</v>
      </c>
      <c r="T58" s="105">
        <v>3398</v>
      </c>
      <c r="U58" s="105">
        <v>0</v>
      </c>
      <c r="V58" s="105">
        <v>3443</v>
      </c>
      <c r="W58" s="105">
        <v>1380</v>
      </c>
      <c r="X58" s="105">
        <v>4823</v>
      </c>
      <c r="Y58" s="101" t="s">
        <v>227</v>
      </c>
      <c r="Z58" s="101" t="s">
        <v>228</v>
      </c>
    </row>
    <row r="59" spans="1:26" x14ac:dyDescent="0.2">
      <c r="A59" s="108"/>
      <c r="B59" s="101" t="s">
        <v>229</v>
      </c>
      <c r="C59" s="101" t="s">
        <v>230</v>
      </c>
      <c r="D59" s="102">
        <v>151</v>
      </c>
      <c r="E59" s="103">
        <v>-0.55059523809523803</v>
      </c>
      <c r="F59" s="102">
        <v>1</v>
      </c>
      <c r="G59" s="103" t="s">
        <v>73</v>
      </c>
      <c r="H59" s="102">
        <v>0</v>
      </c>
      <c r="I59" s="103" t="s">
        <v>73</v>
      </c>
      <c r="J59" s="102">
        <v>152</v>
      </c>
      <c r="K59" s="103">
        <v>-0.54761904761904812</v>
      </c>
      <c r="L59" s="102">
        <v>1228</v>
      </c>
      <c r="M59" s="103">
        <v>-0.28103044496487101</v>
      </c>
      <c r="N59" s="102">
        <v>1380</v>
      </c>
      <c r="O59" s="103">
        <v>-0.32485322896281799</v>
      </c>
      <c r="P59" s="109"/>
      <c r="Q59" s="101" t="s">
        <v>75</v>
      </c>
      <c r="R59" s="101" t="s">
        <v>75</v>
      </c>
      <c r="S59" s="105">
        <v>336</v>
      </c>
      <c r="T59" s="105">
        <v>0</v>
      </c>
      <c r="U59" s="105">
        <v>0</v>
      </c>
      <c r="V59" s="105">
        <v>336</v>
      </c>
      <c r="W59" s="105">
        <v>1708</v>
      </c>
      <c r="X59" s="105">
        <v>2044</v>
      </c>
      <c r="Y59" s="101" t="s">
        <v>231</v>
      </c>
      <c r="Z59" s="101" t="s">
        <v>228</v>
      </c>
    </row>
    <row r="60" spans="1:26" x14ac:dyDescent="0.2">
      <c r="A60" s="108"/>
      <c r="B60" s="101" t="s">
        <v>232</v>
      </c>
      <c r="C60" s="101" t="s">
        <v>233</v>
      </c>
      <c r="D60" s="102">
        <v>2947</v>
      </c>
      <c r="E60" s="103">
        <v>-0.14949494949494901</v>
      </c>
      <c r="F60" s="102">
        <v>2821</v>
      </c>
      <c r="G60" s="103">
        <v>-0.13783618581907101</v>
      </c>
      <c r="H60" s="102">
        <v>0</v>
      </c>
      <c r="I60" s="103" t="s">
        <v>73</v>
      </c>
      <c r="J60" s="102">
        <v>5768</v>
      </c>
      <c r="K60" s="103">
        <v>-0.14383256642422401</v>
      </c>
      <c r="L60" s="102">
        <v>5350</v>
      </c>
      <c r="M60" s="103">
        <v>-1.3824884792626699E-2</v>
      </c>
      <c r="N60" s="102">
        <v>11118</v>
      </c>
      <c r="O60" s="103">
        <v>-8.5841144548593998E-2</v>
      </c>
      <c r="P60" s="109"/>
      <c r="Q60" s="101" t="s">
        <v>75</v>
      </c>
      <c r="R60" s="101" t="s">
        <v>75</v>
      </c>
      <c r="S60" s="105">
        <v>3465</v>
      </c>
      <c r="T60" s="105">
        <v>3272</v>
      </c>
      <c r="U60" s="105">
        <v>0</v>
      </c>
      <c r="V60" s="105">
        <v>6737</v>
      </c>
      <c r="W60" s="105">
        <v>5425</v>
      </c>
      <c r="X60" s="105">
        <v>12162</v>
      </c>
      <c r="Y60" s="101" t="s">
        <v>234</v>
      </c>
      <c r="Z60" s="101" t="s">
        <v>228</v>
      </c>
    </row>
    <row r="61" spans="1:26" x14ac:dyDescent="0.2">
      <c r="A61" s="108"/>
      <c r="B61" s="101" t="s">
        <v>235</v>
      </c>
      <c r="C61" s="101" t="s">
        <v>236</v>
      </c>
      <c r="D61" s="102">
        <v>0</v>
      </c>
      <c r="E61" s="103">
        <v>-1</v>
      </c>
      <c r="F61" s="102">
        <v>0</v>
      </c>
      <c r="G61" s="103" t="s">
        <v>73</v>
      </c>
      <c r="H61" s="102">
        <v>0</v>
      </c>
      <c r="I61" s="103" t="s">
        <v>73</v>
      </c>
      <c r="J61" s="102">
        <v>0</v>
      </c>
      <c r="K61" s="103">
        <v>-1</v>
      </c>
      <c r="L61" s="102">
        <v>89</v>
      </c>
      <c r="M61" s="103">
        <v>-0.94156270518713103</v>
      </c>
      <c r="N61" s="102">
        <v>89</v>
      </c>
      <c r="O61" s="103">
        <v>-0.95291005291005304</v>
      </c>
      <c r="P61" s="109"/>
      <c r="Q61" s="101" t="s">
        <v>75</v>
      </c>
      <c r="R61" s="101" t="s">
        <v>75</v>
      </c>
      <c r="S61" s="105">
        <v>367</v>
      </c>
      <c r="T61" s="105">
        <v>0</v>
      </c>
      <c r="U61" s="105">
        <v>0</v>
      </c>
      <c r="V61" s="105">
        <v>367</v>
      </c>
      <c r="W61" s="105">
        <v>1523</v>
      </c>
      <c r="X61" s="105">
        <v>1890</v>
      </c>
      <c r="Y61" s="101" t="s">
        <v>237</v>
      </c>
      <c r="Z61" s="101" t="s">
        <v>228</v>
      </c>
    </row>
    <row r="62" spans="1:26" x14ac:dyDescent="0.2">
      <c r="A62" s="108"/>
      <c r="B62" s="101" t="s">
        <v>238</v>
      </c>
      <c r="C62" s="101" t="s">
        <v>239</v>
      </c>
      <c r="D62" s="102">
        <v>535</v>
      </c>
      <c r="E62" s="103">
        <v>-1.8348623853211E-2</v>
      </c>
      <c r="F62" s="102">
        <v>0</v>
      </c>
      <c r="G62" s="103">
        <v>-1</v>
      </c>
      <c r="H62" s="102">
        <v>0</v>
      </c>
      <c r="I62" s="103" t="s">
        <v>73</v>
      </c>
      <c r="J62" s="102">
        <v>535</v>
      </c>
      <c r="K62" s="103">
        <v>-2.19378427787934E-2</v>
      </c>
      <c r="L62" s="102">
        <v>804</v>
      </c>
      <c r="M62" s="103">
        <v>0.54318618042226496</v>
      </c>
      <c r="N62" s="102">
        <v>1339</v>
      </c>
      <c r="O62" s="103">
        <v>0.25374531835205999</v>
      </c>
      <c r="P62" s="109"/>
      <c r="Q62" s="101" t="s">
        <v>75</v>
      </c>
      <c r="R62" s="101" t="s">
        <v>75</v>
      </c>
      <c r="S62" s="105">
        <v>545</v>
      </c>
      <c r="T62" s="105">
        <v>2</v>
      </c>
      <c r="U62" s="105">
        <v>0</v>
      </c>
      <c r="V62" s="105">
        <v>547</v>
      </c>
      <c r="W62" s="105">
        <v>521</v>
      </c>
      <c r="X62" s="105">
        <v>1068</v>
      </c>
      <c r="Y62" s="101" t="s">
        <v>240</v>
      </c>
      <c r="Z62" s="101" t="s">
        <v>228</v>
      </c>
    </row>
    <row r="63" spans="1:26" x14ac:dyDescent="0.2">
      <c r="A63" s="110"/>
      <c r="B63" s="101" t="s">
        <v>241</v>
      </c>
      <c r="C63" s="101" t="s">
        <v>242</v>
      </c>
      <c r="D63" s="102">
        <v>218</v>
      </c>
      <c r="E63" s="103">
        <v>-0.18656716417910402</v>
      </c>
      <c r="F63" s="102">
        <v>18</v>
      </c>
      <c r="G63" s="103">
        <v>-0.581395348837209</v>
      </c>
      <c r="H63" s="102">
        <v>0</v>
      </c>
      <c r="I63" s="103">
        <v>-1</v>
      </c>
      <c r="J63" s="102">
        <v>236</v>
      </c>
      <c r="K63" s="103">
        <v>-0.25079365079365096</v>
      </c>
      <c r="L63" s="102">
        <v>278</v>
      </c>
      <c r="M63" s="103">
        <v>0.24107142857142902</v>
      </c>
      <c r="N63" s="102">
        <v>514</v>
      </c>
      <c r="O63" s="103">
        <v>-4.63821892393321E-2</v>
      </c>
      <c r="P63" s="109"/>
      <c r="Q63" s="101" t="s">
        <v>75</v>
      </c>
      <c r="R63" s="101" t="s">
        <v>75</v>
      </c>
      <c r="S63" s="105">
        <v>268</v>
      </c>
      <c r="T63" s="105">
        <v>43</v>
      </c>
      <c r="U63" s="105">
        <v>4</v>
      </c>
      <c r="V63" s="105">
        <v>315</v>
      </c>
      <c r="W63" s="105">
        <v>224</v>
      </c>
      <c r="X63" s="105">
        <v>539</v>
      </c>
      <c r="Y63" s="101" t="s">
        <v>243</v>
      </c>
      <c r="Z63" s="101" t="s">
        <v>228</v>
      </c>
    </row>
    <row r="64" spans="1:26" x14ac:dyDescent="0.2">
      <c r="A64" s="111" t="s">
        <v>88</v>
      </c>
      <c r="B64" s="111"/>
      <c r="C64" s="111"/>
      <c r="D64" s="112">
        <v>3872</v>
      </c>
      <c r="E64" s="113">
        <v>-0.22960604854755301</v>
      </c>
      <c r="F64" s="112">
        <v>6004</v>
      </c>
      <c r="G64" s="113">
        <v>-0.105882352941176</v>
      </c>
      <c r="H64" s="112">
        <v>0</v>
      </c>
      <c r="I64" s="113">
        <v>-1</v>
      </c>
      <c r="J64" s="112">
        <v>9876</v>
      </c>
      <c r="K64" s="113">
        <v>-0.15913154533844201</v>
      </c>
      <c r="L64" s="112">
        <v>9139</v>
      </c>
      <c r="M64" s="113">
        <v>-0.15230498098506601</v>
      </c>
      <c r="N64" s="112">
        <v>19015</v>
      </c>
      <c r="O64" s="113">
        <v>-0.155864334546746</v>
      </c>
      <c r="P64" s="114"/>
      <c r="Q64" s="115"/>
      <c r="R64" s="115"/>
      <c r="S64" s="116">
        <v>5026</v>
      </c>
      <c r="T64" s="116">
        <v>6715</v>
      </c>
      <c r="U64" s="116">
        <v>4</v>
      </c>
      <c r="V64" s="116">
        <v>11745</v>
      </c>
      <c r="W64" s="116">
        <v>10781</v>
      </c>
      <c r="X64" s="116">
        <v>22526</v>
      </c>
      <c r="Y64" s="115"/>
      <c r="Z64" s="115"/>
    </row>
    <row r="65" spans="1:26" x14ac:dyDescent="0.2">
      <c r="A65" s="111" t="s">
        <v>244</v>
      </c>
      <c r="B65" s="111"/>
      <c r="C65" s="111"/>
      <c r="D65" s="112">
        <v>164125</v>
      </c>
      <c r="E65" s="113">
        <v>7.7439968780107103E-4</v>
      </c>
      <c r="F65" s="112">
        <v>59979</v>
      </c>
      <c r="G65" s="113">
        <v>-3.5412746658947294E-2</v>
      </c>
      <c r="H65" s="112">
        <v>12292</v>
      </c>
      <c r="I65" s="113">
        <v>-0.17861677246909502</v>
      </c>
      <c r="J65" s="112">
        <v>236396</v>
      </c>
      <c r="K65" s="113">
        <v>-1.96894801446439E-2</v>
      </c>
      <c r="L65" s="112">
        <v>40644</v>
      </c>
      <c r="M65" s="113">
        <v>5.0938615090241501E-2</v>
      </c>
      <c r="N65" s="112">
        <v>277040</v>
      </c>
      <c r="O65" s="113">
        <v>-9.9278816945300215E-3</v>
      </c>
      <c r="P65" s="125"/>
      <c r="Q65" s="115"/>
      <c r="R65" s="115"/>
      <c r="S65" s="116">
        <v>163998</v>
      </c>
      <c r="T65" s="116">
        <v>62181</v>
      </c>
      <c r="U65" s="116">
        <v>14965</v>
      </c>
      <c r="V65" s="116">
        <v>241144</v>
      </c>
      <c r="W65" s="116">
        <v>38674</v>
      </c>
      <c r="X65" s="116">
        <v>279818</v>
      </c>
      <c r="Y65" s="115"/>
      <c r="Z65" s="115"/>
    </row>
  </sheetData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24.5.2016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31</v>
      </c>
      <c r="B7" s="71">
        <f>Hovedtall!$B$7</f>
        <v>2486835</v>
      </c>
      <c r="C7" s="72">
        <f>Hovedtall!$C$7</f>
        <v>2437461</v>
      </c>
      <c r="D7" s="46">
        <f>(B7-C7)/C7</f>
        <v>2.0256324101185618E-2</v>
      </c>
      <c r="E7" s="45"/>
      <c r="F7" s="71">
        <f>Hovedtall!$F$7</f>
        <v>9456818</v>
      </c>
      <c r="G7" s="72">
        <f>Hovedtall!$G$7</f>
        <v>9242960</v>
      </c>
      <c r="H7" s="46">
        <f>(F7-G7)/G7</f>
        <v>2.3137393216026036E-2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1490715</v>
      </c>
      <c r="C8" s="17">
        <f>SUM(C9:C10)</f>
        <v>1524812</v>
      </c>
      <c r="D8" s="34">
        <f>(B8-C8)/C8</f>
        <v>-2.236144521422969E-2</v>
      </c>
      <c r="E8" s="45"/>
      <c r="F8" s="16">
        <f>SUM(F9:F10)</f>
        <v>5562886</v>
      </c>
      <c r="G8" s="17">
        <f>SUM(G9:G10)</f>
        <v>5429789</v>
      </c>
      <c r="H8" s="34">
        <f>(F8-G8)/G8</f>
        <v>2.4512370554362242E-2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1428267</v>
      </c>
      <c r="C9" s="74">
        <f>Hovedtall!$C$9</f>
        <v>1444417</v>
      </c>
      <c r="D9" s="18">
        <f>(B9-C9)/C9</f>
        <v>-1.1180981669420951E-2</v>
      </c>
      <c r="E9" s="45"/>
      <c r="F9" s="73">
        <f>Hovedtall!$F$9</f>
        <v>5192684</v>
      </c>
      <c r="G9" s="74">
        <f>Hovedtall!$G$9</f>
        <v>5042623</v>
      </c>
      <c r="H9" s="18">
        <f>(F9-G9)/G9</f>
        <v>2.9758520516009229E-2</v>
      </c>
      <c r="J9" s="41"/>
    </row>
    <row r="10" spans="1:17" ht="15" customHeight="1" x14ac:dyDescent="0.25">
      <c r="A10" s="90" t="s">
        <v>35</v>
      </c>
      <c r="B10" s="73">
        <f>Hovedtall!$B$10</f>
        <v>62448</v>
      </c>
      <c r="C10" s="74">
        <f>Hovedtall!$C$10</f>
        <v>80395</v>
      </c>
      <c r="D10" s="18">
        <f>(B10-C10)/C10</f>
        <v>-0.22323527582561103</v>
      </c>
      <c r="E10" s="45"/>
      <c r="F10" s="73">
        <f>Hovedtall!$F$10</f>
        <v>370202</v>
      </c>
      <c r="G10" s="74">
        <f>Hovedtall!$G$10</f>
        <v>387166</v>
      </c>
      <c r="H10" s="18">
        <f>(F10-G10)/G10</f>
        <v>-4.3815830935567686E-2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40353</v>
      </c>
      <c r="C12" s="76">
        <f>Hovedtall!$C$12</f>
        <v>51463</v>
      </c>
      <c r="D12" s="44">
        <f>(B12-C12)/C12</f>
        <v>-0.21588325593144589</v>
      </c>
      <c r="E12" s="45"/>
      <c r="F12" s="75">
        <f>Hovedtall!$F$12</f>
        <v>163890</v>
      </c>
      <c r="G12" s="76">
        <f>Hovedtall!$G$12</f>
        <v>199401</v>
      </c>
      <c r="H12" s="44">
        <f>(F12-G12)/G12</f>
        <v>-0.17808837468217312</v>
      </c>
      <c r="J12" s="41"/>
    </row>
    <row r="13" spans="1:17" ht="15" customHeight="1" x14ac:dyDescent="0.25">
      <c r="A13" s="89" t="s">
        <v>19</v>
      </c>
      <c r="B13" s="16">
        <f>B7+B8+B12</f>
        <v>4017903</v>
      </c>
      <c r="C13" s="17">
        <f>C7+C8+C12</f>
        <v>4013736</v>
      </c>
      <c r="D13" s="34">
        <f>(B13-C13)/C13</f>
        <v>1.038184873145618E-3</v>
      </c>
      <c r="E13" s="45"/>
      <c r="F13" s="16">
        <f>F7+F8+F12</f>
        <v>15183594</v>
      </c>
      <c r="G13" s="17">
        <f>G7+G8+G12</f>
        <v>14872150</v>
      </c>
      <c r="H13" s="34">
        <f>(F13-G13)/G13</f>
        <v>2.0941424071166576E-2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42838</v>
      </c>
      <c r="C17" s="15">
        <f>SUM(C18:C20)</f>
        <v>41275</v>
      </c>
      <c r="D17" s="46">
        <f>(B17-C17)/C17</f>
        <v>3.7867958812840705E-2</v>
      </c>
      <c r="E17" s="19"/>
      <c r="F17" s="14">
        <f>SUM(F18:F20)</f>
        <v>160253</v>
      </c>
      <c r="G17" s="15">
        <f>SUM(G18:G20)</f>
        <v>158972</v>
      </c>
      <c r="H17" s="46">
        <f>(F17-G17)/G17</f>
        <v>8.0580227964673016E-3</v>
      </c>
      <c r="J17" s="43"/>
    </row>
    <row r="18" spans="1:10" ht="15" customHeight="1" x14ac:dyDescent="0.25">
      <c r="A18" s="90" t="s">
        <v>34</v>
      </c>
      <c r="B18" s="73">
        <f>Hovedtall!$B$18</f>
        <v>41326</v>
      </c>
      <c r="C18" s="74">
        <f>Hovedtall!$C$18</f>
        <v>39574</v>
      </c>
      <c r="D18" s="18">
        <f t="shared" ref="D18:D31" si="0">(B18-C18)/C18</f>
        <v>4.4271491383231415E-2</v>
      </c>
      <c r="E18" s="19"/>
      <c r="F18" s="73">
        <f>Hovedtall!$F$18</f>
        <v>154269</v>
      </c>
      <c r="G18" s="74">
        <f>Hovedtall!$G$18</f>
        <v>152006</v>
      </c>
      <c r="H18" s="18">
        <f t="shared" ref="H18:H31" si="1">(F18-G18)/G18</f>
        <v>1.488757022749102E-2</v>
      </c>
      <c r="J18" s="41"/>
    </row>
    <row r="19" spans="1:10" ht="15" customHeight="1" x14ac:dyDescent="0.25">
      <c r="A19" s="90" t="s">
        <v>35</v>
      </c>
      <c r="B19" s="73">
        <f>Hovedtall!$B$19</f>
        <v>417</v>
      </c>
      <c r="C19" s="74">
        <f>Hovedtall!$C$19</f>
        <v>567</v>
      </c>
      <c r="D19" s="18">
        <f t="shared" si="0"/>
        <v>-0.26455026455026454</v>
      </c>
      <c r="E19" s="19"/>
      <c r="F19" s="73">
        <f>Hovedtall!$F$19</f>
        <v>1500</v>
      </c>
      <c r="G19" s="74">
        <f>Hovedtall!$G$19</f>
        <v>1896</v>
      </c>
      <c r="H19" s="18">
        <f t="shared" si="1"/>
        <v>-0.20886075949367089</v>
      </c>
      <c r="J19" s="41"/>
    </row>
    <row r="20" spans="1:10" ht="15" customHeight="1" x14ac:dyDescent="0.25">
      <c r="A20" s="90" t="s">
        <v>36</v>
      </c>
      <c r="B20" s="73">
        <f>Hovedtall!$B$20</f>
        <v>1095</v>
      </c>
      <c r="C20" s="74">
        <f>Hovedtall!$C$20</f>
        <v>1134</v>
      </c>
      <c r="D20" s="18">
        <f t="shared" si="0"/>
        <v>-3.439153439153439E-2</v>
      </c>
      <c r="E20" s="19"/>
      <c r="F20" s="73">
        <f>Hovedtall!$F$20</f>
        <v>4484</v>
      </c>
      <c r="G20" s="74">
        <f>Hovedtall!$G$20</f>
        <v>5070</v>
      </c>
      <c r="H20" s="18">
        <f t="shared" si="1"/>
        <v>-0.11558185404339251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14792</v>
      </c>
      <c r="C22" s="17">
        <f>SUM(C23:C25)</f>
        <v>15480</v>
      </c>
      <c r="D22" s="34">
        <f t="shared" si="0"/>
        <v>-4.4444444444444446E-2</v>
      </c>
      <c r="E22" s="19"/>
      <c r="F22" s="16">
        <f>SUM(F23:F25)</f>
        <v>53975</v>
      </c>
      <c r="G22" s="17">
        <f>SUM(G23:G25)</f>
        <v>55466</v>
      </c>
      <c r="H22" s="34">
        <f t="shared" si="1"/>
        <v>-2.6881332708325822E-2</v>
      </c>
      <c r="J22" s="41"/>
    </row>
    <row r="23" spans="1:10" ht="15" customHeight="1" x14ac:dyDescent="0.25">
      <c r="A23" s="90" t="s">
        <v>34</v>
      </c>
      <c r="B23" s="73">
        <f>Hovedtall!$B$23</f>
        <v>13736</v>
      </c>
      <c r="C23" s="74">
        <f>Hovedtall!$C$23</f>
        <v>14284</v>
      </c>
      <c r="D23" s="18">
        <f t="shared" si="0"/>
        <v>-3.8364603752450294E-2</v>
      </c>
      <c r="E23" s="19"/>
      <c r="F23" s="73">
        <f>Hovedtall!$F$23</f>
        <v>49331</v>
      </c>
      <c r="G23" s="74">
        <f>Hovedtall!$G$23</f>
        <v>50410</v>
      </c>
      <c r="H23" s="18">
        <f t="shared" si="1"/>
        <v>-2.1404483237452886E-2</v>
      </c>
      <c r="J23" s="41"/>
    </row>
    <row r="24" spans="1:10" ht="15" customHeight="1" x14ac:dyDescent="0.25">
      <c r="A24" s="90" t="s">
        <v>35</v>
      </c>
      <c r="B24" s="73">
        <f>Hovedtall!$B$24</f>
        <v>630</v>
      </c>
      <c r="C24" s="74">
        <f>Hovedtall!$C$24</f>
        <v>782</v>
      </c>
      <c r="D24" s="18">
        <f t="shared" si="0"/>
        <v>-0.19437340153452684</v>
      </c>
      <c r="E24" s="19"/>
      <c r="F24" s="73">
        <f>Hovedtall!$F$24</f>
        <v>2969</v>
      </c>
      <c r="G24" s="74">
        <f>Hovedtall!$G$24</f>
        <v>3338</v>
      </c>
      <c r="H24" s="18">
        <f t="shared" si="1"/>
        <v>-0.11054523666866387</v>
      </c>
      <c r="J24" s="41"/>
    </row>
    <row r="25" spans="1:10" ht="15" customHeight="1" x14ac:dyDescent="0.25">
      <c r="A25" s="90" t="s">
        <v>36</v>
      </c>
      <c r="B25" s="73">
        <f>Hovedtall!$B$25</f>
        <v>426</v>
      </c>
      <c r="C25" s="74">
        <f>Hovedtall!$C$25</f>
        <v>414</v>
      </c>
      <c r="D25" s="18">
        <f t="shared" si="0"/>
        <v>2.8985507246376812E-2</v>
      </c>
      <c r="E25" s="19"/>
      <c r="F25" s="73">
        <f>Hovedtall!$F$25</f>
        <v>1675</v>
      </c>
      <c r="G25" s="74">
        <f>Hovedtall!$G$25</f>
        <v>1718</v>
      </c>
      <c r="H25" s="18">
        <f t="shared" si="1"/>
        <v>-2.5029103608847497E-2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3003</v>
      </c>
      <c r="C27" s="76">
        <f>Hovedtall!$C$27</f>
        <v>3945</v>
      </c>
      <c r="D27" s="34">
        <f t="shared" si="0"/>
        <v>-0.23878326996197718</v>
      </c>
      <c r="E27" s="19"/>
      <c r="F27" s="77">
        <f>Hovedtall!$F$27</f>
        <v>12292</v>
      </c>
      <c r="G27" s="78">
        <f>Hovedtall!$G$27</f>
        <v>14961</v>
      </c>
      <c r="H27" s="34">
        <f>(F27-G27)/G27</f>
        <v>-0.17839716596484193</v>
      </c>
      <c r="J27" s="41"/>
    </row>
    <row r="28" spans="1:10" ht="15" customHeight="1" x14ac:dyDescent="0.25">
      <c r="A28" s="89" t="s">
        <v>19</v>
      </c>
      <c r="B28" s="16">
        <f>B22+B17+B27</f>
        <v>60633</v>
      </c>
      <c r="C28" s="17">
        <f>C22+C17+C27</f>
        <v>60700</v>
      </c>
      <c r="D28" s="34">
        <f t="shared" si="0"/>
        <v>-1.1037891268533772E-3</v>
      </c>
      <c r="E28" s="19"/>
      <c r="F28" s="16">
        <f>F22+F17+F27</f>
        <v>226520</v>
      </c>
      <c r="G28" s="17">
        <f>G22+G17+G27</f>
        <v>229399</v>
      </c>
      <c r="H28" s="34">
        <f>(F28-G28)/G28</f>
        <v>-1.2550185484679533E-2</v>
      </c>
      <c r="J28" s="41"/>
    </row>
    <row r="29" spans="1:10" ht="15" customHeight="1" x14ac:dyDescent="0.25">
      <c r="A29" s="89" t="s">
        <v>24</v>
      </c>
      <c r="B29" s="75">
        <f>Hovedtall!$B$29</f>
        <v>9966</v>
      </c>
      <c r="C29" s="76">
        <f>Hovedtall!$C$29</f>
        <v>8073</v>
      </c>
      <c r="D29" s="18">
        <f>(B29-C29)/C29</f>
        <v>0.23448532144184317</v>
      </c>
      <c r="E29" s="19"/>
      <c r="F29" s="75">
        <f>Hovedtall!$F$29</f>
        <v>31505</v>
      </c>
      <c r="G29" s="76">
        <f>Hovedtall!$G$29</f>
        <v>27893</v>
      </c>
      <c r="H29" s="18">
        <f>(F29-G29)/G29</f>
        <v>0.12949485534004948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70599</v>
      </c>
      <c r="C31" s="17">
        <f>SUM(C28:C29)</f>
        <v>68773</v>
      </c>
      <c r="D31" s="34">
        <f t="shared" si="0"/>
        <v>2.6551117444345892E-2</v>
      </c>
      <c r="E31" s="19"/>
      <c r="F31" s="16">
        <f>SUM(F28:F29)</f>
        <v>258025</v>
      </c>
      <c r="G31" s="17">
        <f>SUM(G28:G29)</f>
        <v>257292</v>
      </c>
      <c r="H31" s="34">
        <f t="shared" si="1"/>
        <v>2.8489031917043671E-3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9" sqref="F9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/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/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/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/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/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/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Pass. inkl. spedbarn - Måned</vt:lpstr>
      <vt:lpstr>Pass. inkl. spedbarn - Hittil i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2016-05-24T12:10:52Z</cp:lastPrinted>
  <dcterms:created xsi:type="dcterms:W3CDTF">2000-12-05T13:34:37Z</dcterms:created>
  <dcterms:modified xsi:type="dcterms:W3CDTF">2016-05-24T12:12:19Z</dcterms:modified>
</cp:coreProperties>
</file>