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5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inkl. spedbarn - Måne" sheetId="40209" r:id="rId2"/>
    <sheet name="Passasjerer inkl. spedbarn - Hi" sheetId="40210" r:id="rId3"/>
    <sheet name="Flybevegelser - Måned" sheetId="40207" r:id="rId4"/>
    <sheet name="Flybevegelser - Hittil i år" sheetId="40208" r:id="rId5"/>
    <sheet name="Frakt og Post - Måned" sheetId="40213" r:id="rId6"/>
    <sheet name="Frakt og Post - Hittil i år" sheetId="40214" r:id="rId7"/>
    <sheet name="Main" sheetId="40202" state="hidden" r:id="rId8"/>
    <sheet name="Tall til grafer" sheetId="40201" state="hidden" r:id="rId9"/>
  </sheets>
  <externalReferences>
    <externalReference r:id="rId10"/>
  </externalReferences>
  <definedNames>
    <definedName name="_xlnm.Print_Area" localSheetId="0">Hovedtall!$A$1:$I$63</definedName>
    <definedName name="_xlnm.Print_Area" localSheetId="7">Main!$A$1:$I$63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R57" i="40214" l="1"/>
  <c r="Q57" i="40214"/>
  <c r="P57" i="40214"/>
  <c r="O57" i="40214"/>
  <c r="N57" i="40214"/>
  <c r="M57" i="40214"/>
  <c r="L57" i="40214"/>
  <c r="K57" i="40214"/>
  <c r="J57" i="40214"/>
  <c r="I57" i="40214"/>
  <c r="H57" i="40214"/>
  <c r="G57" i="40214"/>
  <c r="F57" i="40214"/>
  <c r="E57" i="40214"/>
  <c r="D57" i="40214"/>
  <c r="R56" i="40214"/>
  <c r="Q56" i="40214"/>
  <c r="P56" i="40214"/>
  <c r="O56" i="40214"/>
  <c r="N56" i="40214"/>
  <c r="M56" i="40214"/>
  <c r="L56" i="40214"/>
  <c r="K56" i="40214"/>
  <c r="J56" i="40214"/>
  <c r="I56" i="40214"/>
  <c r="H56" i="40214"/>
  <c r="G56" i="40214"/>
  <c r="F56" i="40214"/>
  <c r="E56" i="40214"/>
  <c r="D56" i="40214"/>
  <c r="R55" i="40214"/>
  <c r="Q55" i="40214"/>
  <c r="P55" i="40214"/>
  <c r="O55" i="40214"/>
  <c r="N55" i="40214"/>
  <c r="M55" i="40214"/>
  <c r="L55" i="40214"/>
  <c r="K55" i="40214"/>
  <c r="J55" i="40214"/>
  <c r="I55" i="40214"/>
  <c r="H55" i="40214"/>
  <c r="G55" i="40214"/>
  <c r="F55" i="40214"/>
  <c r="E55" i="40214"/>
  <c r="D55" i="40214"/>
  <c r="R57" i="40213"/>
  <c r="Q57" i="40213"/>
  <c r="P57" i="40213"/>
  <c r="O57" i="40213"/>
  <c r="N57" i="40213"/>
  <c r="M57" i="40213"/>
  <c r="L57" i="40213"/>
  <c r="K57" i="40213"/>
  <c r="J57" i="40213"/>
  <c r="I57" i="40213"/>
  <c r="H57" i="40213"/>
  <c r="G57" i="40213"/>
  <c r="F57" i="40213"/>
  <c r="E57" i="40213"/>
  <c r="D57" i="40213"/>
  <c r="R56" i="40213"/>
  <c r="Q56" i="40213"/>
  <c r="P56" i="40213"/>
  <c r="O56" i="40213"/>
  <c r="N56" i="40213"/>
  <c r="M56" i="40213"/>
  <c r="L56" i="40213"/>
  <c r="K56" i="40213"/>
  <c r="J56" i="40213"/>
  <c r="I56" i="40213"/>
  <c r="H56" i="40213"/>
  <c r="G56" i="40213"/>
  <c r="F56" i="40213"/>
  <c r="E56" i="40213"/>
  <c r="D56" i="40213"/>
  <c r="R55" i="40213"/>
  <c r="Q55" i="40213"/>
  <c r="P55" i="40213"/>
  <c r="O55" i="40213"/>
  <c r="N55" i="40213"/>
  <c r="M55" i="40213"/>
  <c r="L55" i="40213"/>
  <c r="K55" i="40213"/>
  <c r="J55" i="40213"/>
  <c r="I55" i="40213"/>
  <c r="H55" i="40213"/>
  <c r="G55" i="40213"/>
  <c r="F55" i="40213"/>
  <c r="E55" i="40213"/>
  <c r="D55" i="40213"/>
  <c r="R57" i="40210" l="1"/>
  <c r="Q57" i="40210"/>
  <c r="P57" i="40210"/>
  <c r="O57" i="40210"/>
  <c r="N57" i="40210"/>
  <c r="M57" i="40210"/>
  <c r="L57" i="40210"/>
  <c r="K57" i="40210"/>
  <c r="J57" i="40210"/>
  <c r="I57" i="40210"/>
  <c r="H57" i="40210"/>
  <c r="G57" i="40210"/>
  <c r="F57" i="40210"/>
  <c r="E57" i="40210"/>
  <c r="D57" i="40210"/>
  <c r="R56" i="40210"/>
  <c r="Q56" i="40210"/>
  <c r="P56" i="40210"/>
  <c r="O56" i="40210"/>
  <c r="N56" i="40210"/>
  <c r="M56" i="40210"/>
  <c r="L56" i="40210"/>
  <c r="K56" i="40210"/>
  <c r="J56" i="40210"/>
  <c r="I56" i="40210"/>
  <c r="H56" i="40210"/>
  <c r="G56" i="40210"/>
  <c r="F56" i="40210"/>
  <c r="E56" i="40210"/>
  <c r="D56" i="40210"/>
  <c r="R55" i="40210"/>
  <c r="Q55" i="40210"/>
  <c r="P55" i="40210"/>
  <c r="O55" i="40210"/>
  <c r="N55" i="40210"/>
  <c r="M55" i="40210"/>
  <c r="L55" i="40210"/>
  <c r="K55" i="40210"/>
  <c r="J55" i="40210"/>
  <c r="I55" i="40210"/>
  <c r="H55" i="40210"/>
  <c r="G55" i="40210"/>
  <c r="F55" i="40210"/>
  <c r="E55" i="40210"/>
  <c r="D55" i="40210"/>
  <c r="R57" i="40209"/>
  <c r="Q57" i="40209"/>
  <c r="P57" i="40209"/>
  <c r="O57" i="40209"/>
  <c r="N57" i="40209"/>
  <c r="M57" i="40209"/>
  <c r="L57" i="40209"/>
  <c r="K57" i="40209"/>
  <c r="J57" i="40209"/>
  <c r="I57" i="40209"/>
  <c r="H57" i="40209"/>
  <c r="G57" i="40209"/>
  <c r="F57" i="40209"/>
  <c r="E57" i="40209"/>
  <c r="D57" i="40209"/>
  <c r="R56" i="40209"/>
  <c r="Q56" i="40209"/>
  <c r="P56" i="40209"/>
  <c r="O56" i="40209"/>
  <c r="N56" i="40209"/>
  <c r="M56" i="40209"/>
  <c r="L56" i="40209"/>
  <c r="K56" i="40209"/>
  <c r="J56" i="40209"/>
  <c r="I56" i="40209"/>
  <c r="H56" i="40209"/>
  <c r="G56" i="40209"/>
  <c r="F56" i="40209"/>
  <c r="E56" i="40209"/>
  <c r="D56" i="40209"/>
  <c r="R55" i="40209"/>
  <c r="Q55" i="40209"/>
  <c r="P55" i="40209"/>
  <c r="O55" i="40209"/>
  <c r="N55" i="40209"/>
  <c r="M55" i="40209"/>
  <c r="L55" i="40209"/>
  <c r="K55" i="40209"/>
  <c r="J55" i="40209"/>
  <c r="I55" i="40209"/>
  <c r="H55" i="40209"/>
  <c r="G55" i="40209"/>
  <c r="F55" i="40209"/>
  <c r="E55" i="40209"/>
  <c r="D55" i="40209"/>
  <c r="O57" i="40208" l="1"/>
  <c r="N57" i="40208"/>
  <c r="M57" i="40208"/>
  <c r="L57" i="40208"/>
  <c r="K57" i="40208"/>
  <c r="J57" i="40208"/>
  <c r="I57" i="40208"/>
  <c r="H57" i="40208"/>
  <c r="G57" i="40208"/>
  <c r="F57" i="40208"/>
  <c r="E57" i="40208"/>
  <c r="D57" i="40208"/>
  <c r="O56" i="40208"/>
  <c r="N56" i="40208"/>
  <c r="M56" i="40208"/>
  <c r="L56" i="40208"/>
  <c r="K56" i="40208"/>
  <c r="J56" i="40208"/>
  <c r="I56" i="40208"/>
  <c r="H56" i="40208"/>
  <c r="G56" i="40208"/>
  <c r="F56" i="40208"/>
  <c r="E56" i="40208"/>
  <c r="D56" i="40208"/>
  <c r="O55" i="40208"/>
  <c r="N55" i="40208"/>
  <c r="M55" i="40208"/>
  <c r="L55" i="40208"/>
  <c r="K55" i="40208"/>
  <c r="J55" i="40208"/>
  <c r="I55" i="40208"/>
  <c r="H55" i="40208"/>
  <c r="G55" i="40208"/>
  <c r="F55" i="40208"/>
  <c r="E55" i="40208"/>
  <c r="D55" i="40208"/>
  <c r="O57" i="40207"/>
  <c r="N57" i="40207"/>
  <c r="M57" i="40207"/>
  <c r="L57" i="40207"/>
  <c r="K57" i="40207"/>
  <c r="J57" i="40207"/>
  <c r="I57" i="40207"/>
  <c r="H57" i="40207"/>
  <c r="G57" i="40207"/>
  <c r="F57" i="40207"/>
  <c r="E57" i="40207"/>
  <c r="D57" i="40207"/>
  <c r="O56" i="40207"/>
  <c r="N56" i="40207"/>
  <c r="M56" i="40207"/>
  <c r="L56" i="40207"/>
  <c r="K56" i="40207"/>
  <c r="J56" i="40207"/>
  <c r="I56" i="40207"/>
  <c r="H56" i="40207"/>
  <c r="G56" i="40207"/>
  <c r="F56" i="40207"/>
  <c r="E56" i="40207"/>
  <c r="D56" i="40207"/>
  <c r="O55" i="40207"/>
  <c r="N55" i="40207"/>
  <c r="M55" i="40207"/>
  <c r="L55" i="40207"/>
  <c r="K55" i="40207"/>
  <c r="J55" i="40207"/>
  <c r="I55" i="40207"/>
  <c r="H55" i="40207"/>
  <c r="G55" i="40207"/>
  <c r="F55" i="40207"/>
  <c r="E55" i="40207"/>
  <c r="D55" i="40207"/>
  <c r="A2" i="40202" l="1"/>
  <c r="C17" i="1" l="1"/>
  <c r="B17" i="1"/>
  <c r="B7" i="40202" l="1"/>
  <c r="G43" i="40202"/>
  <c r="F43" i="40202"/>
  <c r="C43" i="40202"/>
  <c r="B43" i="40202"/>
  <c r="G42" i="40202"/>
  <c r="F42" i="40202"/>
  <c r="F41" i="40202" s="1"/>
  <c r="C42" i="40202"/>
  <c r="B42" i="40202"/>
  <c r="G39" i="40202"/>
  <c r="F39" i="40202"/>
  <c r="C39" i="40202"/>
  <c r="B39" i="40202"/>
  <c r="G38" i="40202"/>
  <c r="F38" i="40202"/>
  <c r="C38" i="40202"/>
  <c r="B38" i="40202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H43" i="1"/>
  <c r="H42" i="1"/>
  <c r="H39" i="1"/>
  <c r="H38" i="1"/>
  <c r="D43" i="1"/>
  <c r="D42" i="1"/>
  <c r="D39" i="1"/>
  <c r="D38" i="1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F41" i="1"/>
  <c r="F37" i="1"/>
  <c r="D27" i="1"/>
  <c r="D12" i="1"/>
  <c r="H27" i="1"/>
  <c r="G37" i="1"/>
  <c r="G41" i="1"/>
  <c r="B37" i="1"/>
  <c r="B41" i="1"/>
  <c r="C37" i="1"/>
  <c r="C41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H9" i="1"/>
  <c r="D9" i="1"/>
  <c r="H7" i="1"/>
  <c r="D7" i="1"/>
  <c r="H12" i="1"/>
  <c r="G17" i="40202" l="1"/>
  <c r="B22" i="40202"/>
  <c r="H19" i="40202"/>
  <c r="B41" i="40202"/>
  <c r="H18" i="40202"/>
  <c r="H39" i="40202"/>
  <c r="D43" i="40202"/>
  <c r="H9" i="40202"/>
  <c r="H38" i="40202"/>
  <c r="D29" i="40202"/>
  <c r="B28" i="1"/>
  <c r="B31" i="1" s="1"/>
  <c r="C17" i="40202"/>
  <c r="G8" i="40202"/>
  <c r="G13" i="40202" s="1"/>
  <c r="D7" i="40202"/>
  <c r="F37" i="40202"/>
  <c r="B37" i="40202"/>
  <c r="B45" i="40202" s="1"/>
  <c r="C45" i="1"/>
  <c r="D38" i="40202"/>
  <c r="F17" i="40202"/>
  <c r="F45" i="1"/>
  <c r="G41" i="40202"/>
  <c r="H41" i="40202" s="1"/>
  <c r="D42" i="40202"/>
  <c r="D39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43" i="40202"/>
  <c r="H41" i="1"/>
  <c r="G45" i="1"/>
  <c r="H42" i="40202"/>
  <c r="G37" i="40202"/>
  <c r="H37" i="1"/>
  <c r="B45" i="1"/>
  <c r="D41" i="1"/>
  <c r="C41" i="40202"/>
  <c r="C37" i="40202"/>
  <c r="D37" i="1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D41" i="40202"/>
  <c r="H8" i="40202"/>
  <c r="F13" i="40202"/>
  <c r="H13" i="40202" s="1"/>
  <c r="H45" i="1"/>
  <c r="H37" i="40202"/>
  <c r="F45" i="40202"/>
  <c r="D37" i="40202"/>
  <c r="F28" i="40202"/>
  <c r="F31" i="40202" s="1"/>
  <c r="D17" i="40202"/>
  <c r="G45" i="40202"/>
  <c r="D45" i="1"/>
  <c r="H22" i="40202"/>
  <c r="B28" i="40202"/>
  <c r="B31" i="40202" s="1"/>
  <c r="D28" i="1"/>
  <c r="D8" i="40202"/>
  <c r="B13" i="40202"/>
  <c r="D13" i="40202" s="1"/>
  <c r="C45" i="40202"/>
  <c r="D45" i="40202" s="1"/>
  <c r="H28" i="1"/>
  <c r="F31" i="1"/>
  <c r="H31" i="1" s="1"/>
  <c r="G28" i="40202"/>
  <c r="G31" i="40202" s="1"/>
  <c r="C28" i="40202"/>
  <c r="C31" i="40202" s="1"/>
  <c r="D31" i="1"/>
  <c r="H45" i="40202" l="1"/>
  <c r="H31" i="40202"/>
  <c r="H28" i="40202"/>
  <c r="D31" i="40202"/>
  <c r="D28" i="40202"/>
</calcChain>
</file>

<file path=xl/sharedStrings.xml><?xml version="1.0" encoding="utf-8"?>
<sst xmlns="http://schemas.openxmlformats.org/spreadsheetml/2006/main" count="2368" uniqueCount="301">
  <si>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</si>
  <si>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</si>
  <si>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</si>
  <si>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</si>
  <si>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</si>
  <si>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</si>
  <si>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</si>
  <si>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</si>
  <si>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</si>
  <si>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</si>
  <si>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</si>
  <si>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</si>
  <si>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</si>
  <si>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</si>
  <si>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</si>
  <si>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</si>
  <si>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</si>
  <si>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</si>
  <si>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</si>
  <si>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</si>
  <si>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</si>
  <si>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</si>
  <si>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 xml:space="preserve">        Frakt- og charterfly</t>
  </si>
  <si>
    <t xml:space="preserve">        Rutefly</t>
  </si>
  <si>
    <t>FLYBEVEGELSER,   avganger og landinger.</t>
  </si>
  <si>
    <t>FRAKT og POST,   lastet og losset (i tonn).</t>
  </si>
  <si>
    <t>TOTALT, ALLE KATEGORIER</t>
  </si>
  <si>
    <t>*</t>
  </si>
  <si>
    <t xml:space="preserve">    * Innland</t>
  </si>
  <si>
    <t xml:space="preserve">     *Utland</t>
  </si>
  <si>
    <t>*SUM</t>
  </si>
  <si>
    <t>Annen Trafikk</t>
  </si>
  <si>
    <t>Månedsrapport</t>
  </si>
  <si>
    <t>Her legger man inn tall som vises i grafer i ark for Hovedtall</t>
  </si>
  <si>
    <t>*(OBS-Fraktdata er mangelfulle pga. manglende rapportering !)</t>
  </si>
  <si>
    <t>Monthly report</t>
  </si>
  <si>
    <t>Year to date</t>
  </si>
  <si>
    <t>Hittil i år</t>
  </si>
  <si>
    <t>Change</t>
  </si>
  <si>
    <t xml:space="preserve">     Domestic</t>
  </si>
  <si>
    <t xml:space="preserve">    *Domestic</t>
  </si>
  <si>
    <t xml:space="preserve">     *International</t>
  </si>
  <si>
    <t xml:space="preserve">     International</t>
  </si>
  <si>
    <t xml:space="preserve">    International</t>
  </si>
  <si>
    <t xml:space="preserve">          Scheduled traffic</t>
  </si>
  <si>
    <t xml:space="preserve">        Scheduled traffic</t>
  </si>
  <si>
    <t xml:space="preserve">          Non scheduled/Charter</t>
  </si>
  <si>
    <t xml:space="preserve">          Freight</t>
  </si>
  <si>
    <t xml:space="preserve">        Freight- charter</t>
  </si>
  <si>
    <t>MOVEMENTS, departures and arrivals.</t>
  </si>
  <si>
    <t>FREIGHT and MAIL, loaded and unloaded (tonns) .</t>
  </si>
  <si>
    <t>* (NB! -Freight Data are incomplete due. insufficient reporting)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</si>
  <si>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</si>
  <si>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</si>
  <si>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</si>
  <si>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</si>
  <si>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September</t>
  </si>
  <si>
    <t>* Fra og med 1. januar 2014 telles spedbarn (0-2 år) med i Avinors passasjerstatistikk</t>
  </si>
  <si>
    <t xml:space="preserve"> </t>
  </si>
  <si>
    <t>IATA</t>
  </si>
  <si>
    <t>Lufthavn</t>
  </si>
  <si>
    <t>Total</t>
  </si>
  <si>
    <t>Endring Total</t>
  </si>
  <si>
    <t>Sortering</t>
  </si>
  <si>
    <t>Avinor Konsern</t>
  </si>
  <si>
    <t>Avinor</t>
  </si>
  <si>
    <t>Lufthavn Navn Eng</t>
  </si>
  <si>
    <t>Divisjon Eng</t>
  </si>
  <si>
    <t>OSLO LUFTHAVN AS</t>
  </si>
  <si>
    <t>OSL</t>
  </si>
  <si>
    <t>OSLO LUFTHAVN</t>
  </si>
  <si>
    <t>J</t>
  </si>
  <si>
    <t>N</t>
  </si>
  <si>
    <t>OSLO AIRPORT</t>
  </si>
  <si>
    <t>STORE LUFTHAVNER</t>
  </si>
  <si>
    <t>BGO</t>
  </si>
  <si>
    <t>BERGEN LUFTHAVN</t>
  </si>
  <si>
    <t>BERGEN AIRPORT</t>
  </si>
  <si>
    <t>LARGE AIRPORTS</t>
  </si>
  <si>
    <t>SVG</t>
  </si>
  <si>
    <t>STAVANGER LUFTHAVN</t>
  </si>
  <si>
    <t>STAVANGER AIRPORT</t>
  </si>
  <si>
    <t>TRD</t>
  </si>
  <si>
    <t>TRONDHEIM LUFTHAVN</t>
  </si>
  <si>
    <t>TRONDHEIM AIRPORT</t>
  </si>
  <si>
    <t>Sum</t>
  </si>
  <si>
    <t>NASJONALE LUFTHAVNER</t>
  </si>
  <si>
    <t>BOO</t>
  </si>
  <si>
    <t>BODØ LUFTHAVN</t>
  </si>
  <si>
    <t>BODØ AIRPORT</t>
  </si>
  <si>
    <t>NATIONAL AIRPORTS</t>
  </si>
  <si>
    <t>KRS</t>
  </si>
  <si>
    <t>KRISTIANSAND LUFTHAVN</t>
  </si>
  <si>
    <t>KRISTIANSAND AIRPORT</t>
  </si>
  <si>
    <t>TOS</t>
  </si>
  <si>
    <t>TROMSØ LUFTHAVN</t>
  </si>
  <si>
    <t>TROMSØ AIRPORT</t>
  </si>
  <si>
    <t>AES</t>
  </si>
  <si>
    <t>ÅLESUND LUFTHAVN</t>
  </si>
  <si>
    <t>ÅLESUND AIRPORT</t>
  </si>
  <si>
    <t>REGIONALE LUFTHAVNER</t>
  </si>
  <si>
    <t>ALF</t>
  </si>
  <si>
    <t>ALTA LUFTHAVN</t>
  </si>
  <si>
    <t>ALTA AIRPORT</t>
  </si>
  <si>
    <t>REGIONAL AIRPORTS</t>
  </si>
  <si>
    <t>BDU</t>
  </si>
  <si>
    <t>BARDUFOSS LUFTHAVN</t>
  </si>
  <si>
    <t>BARDUFOSS AIRPORT</t>
  </si>
  <si>
    <t>EVE</t>
  </si>
  <si>
    <t>HARSTAD NARVIK LUFTHAVN</t>
  </si>
  <si>
    <t>HARSTAD NARVIK AIRPORT</t>
  </si>
  <si>
    <t>HAU</t>
  </si>
  <si>
    <t>HAUGESUND LUFTHAVN</t>
  </si>
  <si>
    <t>HAUGESUND AIRPORT</t>
  </si>
  <si>
    <t>KKN</t>
  </si>
  <si>
    <t>KIRKENES LUFTHAVN</t>
  </si>
  <si>
    <t>KIRKENES AIRPORT</t>
  </si>
  <si>
    <t>KSU</t>
  </si>
  <si>
    <t>KRISTIANSUND LUFTHAVN</t>
  </si>
  <si>
    <t>KRISTIANSUND AIRPORT</t>
  </si>
  <si>
    <t>LKL</t>
  </si>
  <si>
    <t>LAKSELV LUFTHAVN</t>
  </si>
  <si>
    <t>LAKSELV AIRPORT</t>
  </si>
  <si>
    <t>MOL</t>
  </si>
  <si>
    <t>MOLDE LUFTHAVN</t>
  </si>
  <si>
    <t>MOLDE AIRPORT</t>
  </si>
  <si>
    <t>LYR</t>
  </si>
  <si>
    <t>SVALBARD LUFTHAVN</t>
  </si>
  <si>
    <t>SVALBARD AIRPORT</t>
  </si>
  <si>
    <t>LOKALE LUFTHAVNER</t>
  </si>
  <si>
    <t>ANX</t>
  </si>
  <si>
    <t>ANDØYA LUFTHAVN</t>
  </si>
  <si>
    <t>ANDØYA AIRPORT</t>
  </si>
  <si>
    <t>LOCAL AIRPORTS</t>
  </si>
  <si>
    <t>BVG</t>
  </si>
  <si>
    <t>BERLEVÅG LUFTHAVN</t>
  </si>
  <si>
    <t>BERLEVÅG AIRPORT</t>
  </si>
  <si>
    <t>BNN</t>
  </si>
  <si>
    <t>BRØNNØYSUND LUFTHAVN</t>
  </si>
  <si>
    <t>BRØNNØYSUND AIRPORT</t>
  </si>
  <si>
    <t>BJF</t>
  </si>
  <si>
    <t>BÅTSFJORD LUFTHAVN</t>
  </si>
  <si>
    <t>BÅTSFJORD AIRPORT</t>
  </si>
  <si>
    <t>VDB</t>
  </si>
  <si>
    <t>FAGERNES LUFTHAVN</t>
  </si>
  <si>
    <t>FAGERNES AIRPORT</t>
  </si>
  <si>
    <t>FRO</t>
  </si>
  <si>
    <t>FLORØ LUFTHAVN</t>
  </si>
  <si>
    <t>FLORØ AIRPORT</t>
  </si>
  <si>
    <t>FDE</t>
  </si>
  <si>
    <t>FØRDE LUFTHAVN</t>
  </si>
  <si>
    <t>FØRDE AIRPORT</t>
  </si>
  <si>
    <t>HFT</t>
  </si>
  <si>
    <t>HAMMERFEST LUFTHAVN</t>
  </si>
  <si>
    <t>HAMMERFEST AIRPORT</t>
  </si>
  <si>
    <t>HAA</t>
  </si>
  <si>
    <t>HASVIK LUFTHAVN</t>
  </si>
  <si>
    <t>HASVIK AIRPORT</t>
  </si>
  <si>
    <t>HVG</t>
  </si>
  <si>
    <t>HONNINGSVÅG LUFTHAVN</t>
  </si>
  <si>
    <t>HONNINGSVÅG AIRPORT</t>
  </si>
  <si>
    <t>LKN</t>
  </si>
  <si>
    <t>LEKNES LUFTHAVN</t>
  </si>
  <si>
    <t>LEKNES AIRPORT</t>
  </si>
  <si>
    <t>MEH</t>
  </si>
  <si>
    <t>MEHAMN LUFTHAVN</t>
  </si>
  <si>
    <t>MEHAMN AIRPORT</t>
  </si>
  <si>
    <t>MQN</t>
  </si>
  <si>
    <t>MO I RANA LUFTHAVN</t>
  </si>
  <si>
    <t>MO I RANA AIRPORT</t>
  </si>
  <si>
    <t>MJF</t>
  </si>
  <si>
    <t>MOSJØEN LUFTHAVN</t>
  </si>
  <si>
    <t>MOSJØEN AIRPORT</t>
  </si>
  <si>
    <t>OSY</t>
  </si>
  <si>
    <t>NAMSOS LUFTHAVN</t>
  </si>
  <si>
    <t>NAMSOS AIRPORT</t>
  </si>
  <si>
    <t>NVK</t>
  </si>
  <si>
    <t>NARVIK LUFTHAVN</t>
  </si>
  <si>
    <t>NARVIK AIRPORT</t>
  </si>
  <si>
    <t>RRS</t>
  </si>
  <si>
    <t>RØROS LUFTHAVN</t>
  </si>
  <si>
    <t>RØROS AIRPORT</t>
  </si>
  <si>
    <t>RVK</t>
  </si>
  <si>
    <t>RØRVIK LUFTHAVN</t>
  </si>
  <si>
    <t>RØRVIK AIRPORT</t>
  </si>
  <si>
    <t>RET</t>
  </si>
  <si>
    <t>RØST LUFTHAVN</t>
  </si>
  <si>
    <t>RØST AIRPORT</t>
  </si>
  <si>
    <t>SDN</t>
  </si>
  <si>
    <t>SANDANE LUFTHAVN</t>
  </si>
  <si>
    <t>SANDANE AIRPORT</t>
  </si>
  <si>
    <t>SSJ</t>
  </si>
  <si>
    <t>SANDNESSJØEN LUFTHAVN</t>
  </si>
  <si>
    <t>SANDNESSJØEN AIRPORT</t>
  </si>
  <si>
    <t>SOG</t>
  </si>
  <si>
    <t>SOGNDAL LUFTHAVN</t>
  </si>
  <si>
    <t>SOGNDAL AIRPORT</t>
  </si>
  <si>
    <t>SKN</t>
  </si>
  <si>
    <t>STOKMARKNES LUFTHAVN</t>
  </si>
  <si>
    <t>STOKMARKNES AIRPORT</t>
  </si>
  <si>
    <t>SVJ</t>
  </si>
  <si>
    <t>SVOLVÆR LUFTHAVN</t>
  </si>
  <si>
    <t>SVOLVÆR AIRPORT</t>
  </si>
  <si>
    <t>SOJ</t>
  </si>
  <si>
    <t>SØRKJOSEN LUFTHAVN</t>
  </si>
  <si>
    <t>SØRKJOSEN AIRPORT</t>
  </si>
  <si>
    <t>VDS</t>
  </si>
  <si>
    <t>VADSØ LUFTHAVN</t>
  </si>
  <si>
    <t>VADSØ AIRPORT</t>
  </si>
  <si>
    <t>VAW</t>
  </si>
  <si>
    <t>VARDØ LUFTHAVN</t>
  </si>
  <si>
    <t>VARDØ AIRPORT</t>
  </si>
  <si>
    <t>VRY</t>
  </si>
  <si>
    <t>VÆRØY LUFTHAVN</t>
  </si>
  <si>
    <t>VÆRØY AIRPORT</t>
  </si>
  <si>
    <t>HOV</t>
  </si>
  <si>
    <t>ØRSTA VOLDA LUFTHAVN</t>
  </si>
  <si>
    <t>ØRSTA VOLDA AIRPORT</t>
  </si>
  <si>
    <t>SUM REGIONALE-, NASJONALE- og LOKALE LUFTHAVNER</t>
  </si>
  <si>
    <t>SUM AVINOR AS</t>
  </si>
  <si>
    <t>SUM AVINOR KONSERN</t>
  </si>
  <si>
    <t>IKKE AVINOR LUFTHAVNER</t>
  </si>
  <si>
    <t>RYG</t>
  </si>
  <si>
    <t>MOSS/RYGGE LUFTHAVN</t>
  </si>
  <si>
    <t>MOSS/RYGGE AIRPORT</t>
  </si>
  <si>
    <t>PRIVATE AIRPORTS</t>
  </si>
  <si>
    <t>NTB</t>
  </si>
  <si>
    <t>NOTODDEN LUFTHAVN</t>
  </si>
  <si>
    <t>NOTODDEN AIRPORT</t>
  </si>
  <si>
    <t>TRF</t>
  </si>
  <si>
    <t>SANDEFJORD TORP LUFTHAVN</t>
  </si>
  <si>
    <t>SANDEFJORD TORP AIRPORT</t>
  </si>
  <si>
    <t>SKE</t>
  </si>
  <si>
    <t>SKIEN LUFTHAVN</t>
  </si>
  <si>
    <t>SKIEN AIRPORT</t>
  </si>
  <si>
    <t>SRP</t>
  </si>
  <si>
    <t>STORD LUFTHAVN</t>
  </si>
  <si>
    <t>STORD AIRPORT</t>
  </si>
  <si>
    <t>OLA</t>
  </si>
  <si>
    <t>ØRLAND LUFTHAVN</t>
  </si>
  <si>
    <t>ØRLAND AIRPORT</t>
  </si>
  <si>
    <t>Total Sum</t>
  </si>
  <si>
    <t>September 2015 - Flybevegelser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</si>
  <si>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</si>
  <si>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</si>
  <si>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</si>
  <si>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</si>
  <si>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</si>
  <si>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</si>
  <si>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</si>
  <si>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</si>
  <si>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</si>
  <si>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</si>
  <si>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</si>
  <si>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</si>
  <si>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</si>
  <si>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</si>
  <si>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</si>
  <si>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-</t>
  </si>
  <si>
    <t>September 2015 - Flybevegelser hittil i år</t>
  </si>
  <si>
    <t>Passasjerer inkl. spedbarn - september 2015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</si>
  <si>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</si>
  <si>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</si>
  <si>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</si>
  <si>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</si>
  <si>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</si>
  <si>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</si>
  <si>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</si>
  <si>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</si>
  <si>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</si>
  <si>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</si>
  <si>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</si>
  <si>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</si>
  <si>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</si>
  <si>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</si>
  <si>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</si>
  <si>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</si>
  <si>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</si>
  <si>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</si>
  <si>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</si>
  <si>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</si>
  <si>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</si>
  <si>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</si>
  <si>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</si>
  <si>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Passasjerer inkl. spedbarn - hittil i 2015</t>
  </si>
  <si>
    <t>September 2015 - Frakt og post</t>
  </si>
  <si>
    <t>Frakt Innland</t>
  </si>
  <si>
    <t>Frakt Innland forrige år</t>
  </si>
  <si>
    <t>Endring Frakt Innland</t>
  </si>
  <si>
    <t>Frakt Utland</t>
  </si>
  <si>
    <t>Frakt Utland forrige år</t>
  </si>
  <si>
    <t>Endring Frakt Utland</t>
  </si>
  <si>
    <t>Post Innland</t>
  </si>
  <si>
    <t>Post Innland forrige år</t>
  </si>
  <si>
    <t>Endring Post Innland</t>
  </si>
  <si>
    <t>Post Utland</t>
  </si>
  <si>
    <t>Post Utland forrige år</t>
  </si>
  <si>
    <t>Endring Post Utland</t>
  </si>
  <si>
    <t>Total forrige år</t>
  </si>
  <si>
    <t>September 2015 - Frakt og post hittil i år</t>
  </si>
  <si>
    <t xml:space="preserve">Dato 16.10.2015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</si>
</sst>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,###,###,###,###,###,###,###,###,###,###,###,##0"/>
    <numFmt numFmtId="177" formatCode="#####################################0.0%"/>
    <numFmt numFmtId="178" formatCode="##0"/>
    <numFmt numFmtId="179" formatCode="##########0"/>
    <numFmt numFmtId="180" formatCode="#####################################0%"/>
    <numFmt numFmtId="181" formatCode="##,###,###,###,###,###,###,###,###,###,###,###,##0.0%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u/>
      <sz val="10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0" fontId="19" fillId="0" borderId="0"/>
    <xf numFmtId="0" fontId="1" fillId="0" borderId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64" fontId="7" fillId="0" borderId="0" xfId="0" applyNumberFormat="1" applyFont="1"/>
    <xf numFmtId="171" fontId="5" fillId="0" borderId="0" xfId="0" applyNumberFormat="1" applyFont="1" applyAlignment="1">
      <alignment vertical="center"/>
    </xf>
    <xf numFmtId="172" fontId="5" fillId="0" borderId="4" xfId="0" applyNumberFormat="1" applyFont="1" applyBorder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72" fontId="12" fillId="0" borderId="4" xfId="0" applyNumberFormat="1" applyFont="1" applyBorder="1" applyAlignment="1">
      <alignment vertical="center"/>
    </xf>
    <xf numFmtId="172" fontId="12" fillId="0" borderId="5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3" fillId="0" borderId="0" xfId="0" applyFont="1"/>
    <xf numFmtId="168" fontId="12" fillId="0" borderId="8" xfId="0" applyNumberFormat="1" applyFont="1" applyFill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168" fontId="12" fillId="0" borderId="7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172" fontId="12" fillId="0" borderId="9" xfId="0" applyNumberFormat="1" applyFont="1" applyBorder="1" applyAlignment="1">
      <alignment vertical="center"/>
    </xf>
    <xf numFmtId="168" fontId="12" fillId="0" borderId="1" xfId="0" applyNumberFormat="1" applyFont="1" applyBorder="1"/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4" fillId="0" borderId="0" xfId="0" applyNumberFormat="1" applyFont="1" applyAlignment="1">
      <alignment horizontal="left"/>
    </xf>
    <xf numFmtId="49" fontId="14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168" fontId="8" fillId="0" borderId="0" xfId="0" applyNumberFormat="1" applyFont="1" applyFill="1" applyBorder="1" applyAlignment="1" applyProtection="1">
      <alignment vertical="center"/>
    </xf>
    <xf numFmtId="0" fontId="16" fillId="0" borderId="0" xfId="0" applyFont="1"/>
    <xf numFmtId="164" fontId="5" fillId="0" borderId="6" xfId="0" applyNumberFormat="1" applyFont="1" applyBorder="1" applyProtection="1">
      <protection locked="0"/>
    </xf>
    <xf numFmtId="172" fontId="17" fillId="0" borderId="4" xfId="0" applyNumberFormat="1" applyFont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9" fillId="4" borderId="15" xfId="0" applyFont="1" applyFill="1" applyBorder="1" applyAlignment="1">
      <alignment vertical="center"/>
    </xf>
    <xf numFmtId="0" fontId="18" fillId="0" borderId="0" xfId="0" applyFont="1"/>
    <xf numFmtId="0" fontId="21" fillId="4" borderId="15" xfId="0" applyFont="1" applyFill="1" applyBorder="1" applyAlignment="1">
      <alignment vertical="center"/>
    </xf>
    <xf numFmtId="168" fontId="17" fillId="0" borderId="7" xfId="0" applyNumberFormat="1" applyFont="1" applyFill="1" applyBorder="1" applyAlignment="1" applyProtection="1">
      <alignment vertical="center"/>
      <protection locked="0"/>
    </xf>
    <xf numFmtId="168" fontId="17" fillId="0" borderId="8" xfId="0" applyNumberFormat="1" applyFont="1" applyFill="1" applyBorder="1" applyAlignment="1" applyProtection="1">
      <alignment vertical="center"/>
      <protection locked="0"/>
    </xf>
    <xf numFmtId="172" fontId="17" fillId="0" borderId="5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8" fontId="17" fillId="0" borderId="7" xfId="0" applyNumberFormat="1" applyFont="1" applyFill="1" applyBorder="1" applyAlignment="1" applyProtection="1">
      <alignment vertical="center"/>
    </xf>
    <xf numFmtId="168" fontId="17" fillId="0" borderId="8" xfId="0" applyNumberFormat="1" applyFont="1" applyFill="1" applyBorder="1" applyAlignment="1" applyProtection="1">
      <alignment vertical="center"/>
    </xf>
    <xf numFmtId="0" fontId="23" fillId="0" borderId="0" xfId="8" applyFont="1"/>
    <xf numFmtId="0" fontId="2" fillId="0" borderId="0" xfId="8" applyFont="1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5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right" vertical="top"/>
    </xf>
    <xf numFmtId="178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178" fontId="24" fillId="6" borderId="17" xfId="8" applyNumberFormat="1" applyFont="1" applyFill="1" applyBorder="1" applyAlignment="1">
      <alignment horizontal="left" vertical="top"/>
    </xf>
    <xf numFmtId="0" fontId="24" fillId="6" borderId="18" xfId="8" applyFont="1" applyFill="1" applyBorder="1" applyAlignment="1">
      <alignment horizontal="left" vertical="top"/>
    </xf>
    <xf numFmtId="178" fontId="24" fillId="6" borderId="18" xfId="8" applyNumberFormat="1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4" borderId="16" xfId="8" applyNumberFormat="1" applyFont="1" applyFill="1" applyBorder="1" applyAlignment="1">
      <alignment horizontal="right" vertical="top"/>
    </xf>
    <xf numFmtId="178" fontId="24" fillId="6" borderId="19" xfId="8" applyNumberFormat="1" applyFont="1" applyFill="1" applyBorder="1" applyAlignment="1">
      <alignment horizontal="left" vertical="top"/>
    </xf>
    <xf numFmtId="0" fontId="24" fillId="5" borderId="16" xfId="8" applyFont="1" applyFill="1" applyBorder="1" applyAlignment="1">
      <alignment horizontal="right" vertical="top"/>
    </xf>
    <xf numFmtId="0" fontId="24" fillId="4" borderId="17" xfId="8" applyFont="1" applyFill="1" applyBorder="1" applyAlignment="1">
      <alignment horizontal="left" vertical="top" wrapText="1"/>
    </xf>
    <xf numFmtId="0" fontId="24" fillId="4" borderId="16" xfId="8" applyFont="1" applyFill="1" applyBorder="1" applyAlignment="1">
      <alignment horizontal="left" vertical="top"/>
    </xf>
    <xf numFmtId="173" fontId="24" fillId="4" borderId="16" xfId="10" applyNumberFormat="1" applyFont="1" applyFill="1" applyBorder="1" applyAlignment="1">
      <alignment horizontal="right" vertical="top"/>
    </xf>
    <xf numFmtId="0" fontId="25" fillId="0" borderId="0" xfId="8" applyFont="1" applyFill="1"/>
    <xf numFmtId="178" fontId="24" fillId="5" borderId="16" xfId="8" applyNumberFormat="1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right" vertical="top"/>
    </xf>
    <xf numFmtId="179" fontId="24" fillId="5" borderId="16" xfId="8" applyNumberFormat="1" applyFont="1" applyFill="1" applyBorder="1" applyAlignment="1">
      <alignment horizontal="right" vertical="top"/>
    </xf>
    <xf numFmtId="176" fontId="26" fillId="0" borderId="16" xfId="8" applyNumberFormat="1" applyFont="1" applyFill="1" applyBorder="1" applyAlignment="1">
      <alignment horizontal="right" vertical="top"/>
    </xf>
    <xf numFmtId="173" fontId="26" fillId="0" borderId="16" xfId="10" applyNumberFormat="1" applyFont="1" applyFill="1" applyBorder="1" applyAlignment="1">
      <alignment horizontal="right" vertical="top"/>
    </xf>
    <xf numFmtId="0" fontId="24" fillId="4" borderId="16" xfId="8" applyNumberFormat="1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center" wrapText="1"/>
    </xf>
    <xf numFmtId="180" fontId="24" fillId="6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7" fillId="6" borderId="16" xfId="8" applyNumberFormat="1" applyFont="1" applyFill="1" applyBorder="1" applyAlignment="1">
      <alignment horizontal="right" vertical="top"/>
    </xf>
    <xf numFmtId="173" fontId="24" fillId="4" borderId="16" xfId="3" applyNumberFormat="1" applyFont="1" applyFill="1" applyBorder="1" applyAlignment="1">
      <alignment horizontal="right" vertical="top"/>
    </xf>
    <xf numFmtId="3" fontId="2" fillId="0" borderId="0" xfId="8" applyNumberFormat="1" applyFont="1"/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095440"/>
        <c:axId val="219094264"/>
      </c:lineChart>
      <c:catAx>
        <c:axId val="219095440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9094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909426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9095440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09976"/>
        <c:axId val="221010368"/>
      </c:lineChart>
      <c:catAx>
        <c:axId val="221009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1010368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21010368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100997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11544"/>
        <c:axId val="221011936"/>
      </c:lineChart>
      <c:catAx>
        <c:axId val="22101154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1011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0119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101154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12720"/>
        <c:axId val="221013112"/>
      </c:lineChart>
      <c:catAx>
        <c:axId val="221012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101311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2101311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101272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58</xdr:row>
      <xdr:rowOff>0</xdr:rowOff>
    </xdr:from>
    <xdr:to>
      <xdr:col>8</xdr:col>
      <xdr:colOff>0</xdr:colOff>
      <xdr:row>61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2</xdr:col>
      <xdr:colOff>819150</xdr:colOff>
      <xdr:row>57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46</xdr:row>
      <xdr:rowOff>9525</xdr:rowOff>
    </xdr:from>
    <xdr:to>
      <xdr:col>8</xdr:col>
      <xdr:colOff>9525</xdr:colOff>
      <xdr:row>57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58</xdr:row>
      <xdr:rowOff>0</xdr:rowOff>
    </xdr:from>
    <xdr:to>
      <xdr:col>8</xdr:col>
      <xdr:colOff>0</xdr:colOff>
      <xdr:row>61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2</xdr:col>
      <xdr:colOff>819150</xdr:colOff>
      <xdr:row>57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46</xdr:row>
      <xdr:rowOff>9525</xdr:rowOff>
    </xdr:from>
    <xdr:to>
      <xdr:col>8</xdr:col>
      <xdr:colOff>9525</xdr:colOff>
      <xdr:row>57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tabSelected="1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2" customWidth="1"/>
    <col min="5" max="5" width="2.28515625" style="2" customWidth="1"/>
    <col min="6" max="7" width="13.85546875" style="2" customWidth="1"/>
    <col min="8" max="8" width="8.7109375" style="32" customWidth="1"/>
    <col min="9" max="12" width="10.85546875" style="2" customWidth="1"/>
    <col min="13" max="13" width="13.42578125" style="33" bestFit="1" customWidth="1"/>
    <col min="14" max="14" width="11.28515625" style="43" customWidth="1"/>
    <col min="15" max="15" width="10.28515625" style="43" customWidth="1"/>
    <col min="16" max="17" width="10.85546875" style="33" customWidth="1"/>
    <col min="18" max="16384" width="10.85546875" style="2"/>
  </cols>
  <sheetData>
    <row r="1" spans="1:17" ht="73.5" customHeight="1" x14ac:dyDescent="0.25">
      <c r="A1" s="57" t="s">
        <v>32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102" t="s">
        <v>300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81" t="s">
        <v>56</v>
      </c>
      <c r="C3" s="4"/>
      <c r="D3" s="5"/>
      <c r="E3" s="6"/>
      <c r="F3" s="80" t="s">
        <v>37</v>
      </c>
      <c r="G3" s="4"/>
      <c r="H3" s="5"/>
      <c r="M3" s="33"/>
      <c r="N3" s="43"/>
      <c r="O3" s="43"/>
      <c r="P3" s="33"/>
      <c r="Q3" s="33"/>
    </row>
    <row r="4" spans="1:17" ht="15" customHeight="1" x14ac:dyDescent="0.3">
      <c r="A4" s="2"/>
      <c r="B4" s="94">
        <v>2015</v>
      </c>
      <c r="C4" s="95">
        <v>2014</v>
      </c>
      <c r="D4" s="96" t="s">
        <v>13</v>
      </c>
      <c r="E4" s="8"/>
      <c r="F4" s="94">
        <v>2015</v>
      </c>
      <c r="G4" s="95">
        <v>2014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4" t="s">
        <v>53</v>
      </c>
      <c r="B6" s="10"/>
      <c r="C6" s="10"/>
      <c r="D6" s="11"/>
      <c r="H6" s="11"/>
      <c r="M6" s="33"/>
      <c r="N6" s="43"/>
      <c r="O6" s="43"/>
      <c r="P6" s="33"/>
      <c r="Q6" s="33"/>
    </row>
    <row r="7" spans="1:17" ht="15" customHeight="1" x14ac:dyDescent="0.25">
      <c r="A7" s="97" t="s">
        <v>15</v>
      </c>
      <c r="B7" s="72">
        <v>2689876</v>
      </c>
      <c r="C7" s="73">
        <v>2723140</v>
      </c>
      <c r="D7" s="55">
        <f>(B7-C7)/C7</f>
        <v>-1.2215310266824328E-2</v>
      </c>
      <c r="E7" s="54"/>
      <c r="F7" s="72">
        <v>22083545</v>
      </c>
      <c r="G7" s="73">
        <v>22380315</v>
      </c>
      <c r="H7" s="55">
        <f>(F7-G7)/G7</f>
        <v>-1.3260313807021929E-2</v>
      </c>
      <c r="I7" s="44"/>
      <c r="J7" s="45"/>
    </row>
    <row r="8" spans="1:17" ht="15" customHeight="1" x14ac:dyDescent="0.25">
      <c r="A8" s="98" t="s">
        <v>16</v>
      </c>
      <c r="B8" s="16">
        <f>SUM(B9:B10)</f>
        <v>1853565</v>
      </c>
      <c r="C8" s="17">
        <f>SUM(C9:C10)</f>
        <v>1789642</v>
      </c>
      <c r="D8" s="36">
        <f>(B8-C8)/C8</f>
        <v>3.571831684772709E-2</v>
      </c>
      <c r="E8" s="54"/>
      <c r="F8" s="16">
        <f>SUM(F9:F10)</f>
        <v>15484901</v>
      </c>
      <c r="G8" s="17">
        <f>SUM(G9:G10)</f>
        <v>15285371</v>
      </c>
      <c r="H8" s="36">
        <f>(F8-G8)/G8</f>
        <v>1.3053657644292702E-2</v>
      </c>
      <c r="I8" s="44"/>
      <c r="J8" s="45"/>
    </row>
    <row r="9" spans="1:17" ht="15" customHeight="1" x14ac:dyDescent="0.25">
      <c r="A9" s="99" t="s">
        <v>17</v>
      </c>
      <c r="B9" s="74">
        <v>1657301</v>
      </c>
      <c r="C9" s="75">
        <v>1580151</v>
      </c>
      <c r="D9" s="18">
        <f>(B9-C9)/C9</f>
        <v>4.8824447790116264E-2</v>
      </c>
      <c r="E9" s="54"/>
      <c r="F9" s="74">
        <v>13854090</v>
      </c>
      <c r="G9" s="75">
        <v>13403567</v>
      </c>
      <c r="H9" s="18">
        <f>(F9-G9)/G9</f>
        <v>3.3612172043456789E-2</v>
      </c>
      <c r="J9" s="45"/>
    </row>
    <row r="10" spans="1:17" ht="15" customHeight="1" x14ac:dyDescent="0.25">
      <c r="A10" s="99" t="s">
        <v>18</v>
      </c>
      <c r="B10" s="74">
        <v>196264</v>
      </c>
      <c r="C10" s="75">
        <v>209491</v>
      </c>
      <c r="D10" s="18">
        <f>(B10-C10)/C10</f>
        <v>-6.3138750590717496E-2</v>
      </c>
      <c r="E10" s="54"/>
      <c r="F10" s="74">
        <v>1630811</v>
      </c>
      <c r="G10" s="75">
        <v>1881804</v>
      </c>
      <c r="H10" s="18">
        <f>(F10-G10)/G10</f>
        <v>-0.13337892787984296</v>
      </c>
      <c r="J10" s="45"/>
    </row>
    <row r="11" spans="1:17" ht="15" customHeight="1" x14ac:dyDescent="0.25">
      <c r="A11" s="99"/>
      <c r="B11" s="40"/>
      <c r="C11" s="39"/>
      <c r="D11" s="18"/>
      <c r="E11" s="54"/>
      <c r="F11" s="40"/>
      <c r="G11" s="39"/>
      <c r="H11" s="18"/>
      <c r="J11" s="45"/>
    </row>
    <row r="12" spans="1:17" ht="15" customHeight="1" x14ac:dyDescent="0.25">
      <c r="A12" s="98" t="s">
        <v>21</v>
      </c>
      <c r="B12" s="76">
        <v>53827</v>
      </c>
      <c r="C12" s="77">
        <v>59027</v>
      </c>
      <c r="D12" s="48">
        <f>(B12-C12)/C12</f>
        <v>-8.8095278431904039E-2</v>
      </c>
      <c r="E12" s="54"/>
      <c r="F12" s="76">
        <v>467957</v>
      </c>
      <c r="G12" s="77">
        <v>523839</v>
      </c>
      <c r="H12" s="48">
        <f>(F12-G12)/G12</f>
        <v>-0.10667781513022132</v>
      </c>
      <c r="J12" s="45"/>
    </row>
    <row r="13" spans="1:17" ht="15" customHeight="1" x14ac:dyDescent="0.25">
      <c r="A13" s="98" t="s">
        <v>19</v>
      </c>
      <c r="B13" s="16">
        <f>B7+B8+B12</f>
        <v>4597268</v>
      </c>
      <c r="C13" s="17">
        <f>C7+C8+C12</f>
        <v>4571809</v>
      </c>
      <c r="D13" s="36">
        <f>(B13-C13)/C13</f>
        <v>5.5686928303435249E-3</v>
      </c>
      <c r="E13" s="54"/>
      <c r="F13" s="16">
        <f>F7+F8+F12</f>
        <v>38036403</v>
      </c>
      <c r="G13" s="17">
        <f>G7+G8+G12</f>
        <v>38189525</v>
      </c>
      <c r="H13" s="36">
        <f>(F13-G13)/G13</f>
        <v>-4.0095287909446371E-3</v>
      </c>
      <c r="J13" s="45"/>
    </row>
    <row r="14" spans="1:17" ht="15" customHeight="1" x14ac:dyDescent="0.25">
      <c r="A14" s="100"/>
      <c r="B14" s="41"/>
      <c r="C14" s="42"/>
      <c r="D14" s="21"/>
      <c r="E14" s="54"/>
      <c r="F14" s="41"/>
      <c r="G14" s="42"/>
      <c r="H14" s="21"/>
      <c r="J14" s="45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4" t="s">
        <v>24</v>
      </c>
      <c r="B16" s="25"/>
      <c r="C16" s="26"/>
      <c r="D16" s="27"/>
      <c r="E16" s="28"/>
      <c r="F16" s="25"/>
      <c r="G16" s="26"/>
      <c r="H16" s="27"/>
      <c r="M16" s="33"/>
      <c r="N16" s="43"/>
      <c r="O16" s="43"/>
      <c r="P16" s="33"/>
      <c r="Q16" s="33"/>
    </row>
    <row r="17" spans="1:10" ht="15" customHeight="1" x14ac:dyDescent="0.25">
      <c r="A17" s="97" t="s">
        <v>15</v>
      </c>
      <c r="B17" s="14">
        <f>SUM(B18:B20)</f>
        <v>45351</v>
      </c>
      <c r="C17" s="15">
        <f>SUM(C18:C20)</f>
        <v>45598</v>
      </c>
      <c r="D17" s="55">
        <f>(B17-C17)/C17</f>
        <v>-5.4169042501864117E-3</v>
      </c>
      <c r="E17" s="19"/>
      <c r="F17" s="14">
        <f>SUM(F18:F20)</f>
        <v>368154</v>
      </c>
      <c r="G17" s="15">
        <f>SUM(G18:G20)</f>
        <v>376851</v>
      </c>
      <c r="H17" s="55">
        <f>(F17-G17)/G17</f>
        <v>-2.3078086564716559E-2</v>
      </c>
      <c r="J17" s="47"/>
    </row>
    <row r="18" spans="1:10" ht="15" customHeight="1" x14ac:dyDescent="0.25">
      <c r="A18" s="99" t="s">
        <v>17</v>
      </c>
      <c r="B18" s="74">
        <v>43551</v>
      </c>
      <c r="C18" s="75">
        <v>43431</v>
      </c>
      <c r="D18" s="18">
        <f t="shared" ref="D18:D31" si="0">(B18-C18)/C18</f>
        <v>2.7630033846791462E-3</v>
      </c>
      <c r="E18" s="19"/>
      <c r="F18" s="74">
        <v>351863</v>
      </c>
      <c r="G18" s="75">
        <v>359204</v>
      </c>
      <c r="H18" s="18">
        <f t="shared" ref="H18:H31" si="1">(F18-G18)/G18</f>
        <v>-2.0436854823442947E-2</v>
      </c>
      <c r="J18" s="45"/>
    </row>
    <row r="19" spans="1:10" ht="15" customHeight="1" x14ac:dyDescent="0.25">
      <c r="A19" s="99" t="s">
        <v>18</v>
      </c>
      <c r="B19" s="74">
        <v>410</v>
      </c>
      <c r="C19" s="75">
        <v>768</v>
      </c>
      <c r="D19" s="18">
        <f t="shared" si="0"/>
        <v>-0.46614583333333331</v>
      </c>
      <c r="E19" s="19"/>
      <c r="F19" s="74">
        <v>4496</v>
      </c>
      <c r="G19" s="75">
        <v>5858</v>
      </c>
      <c r="H19" s="18">
        <f t="shared" si="1"/>
        <v>-0.23250256060088767</v>
      </c>
      <c r="J19" s="45"/>
    </row>
    <row r="20" spans="1:10" ht="15" customHeight="1" x14ac:dyDescent="0.25">
      <c r="A20" s="99" t="s">
        <v>20</v>
      </c>
      <c r="B20" s="74">
        <v>1390</v>
      </c>
      <c r="C20" s="75">
        <v>1399</v>
      </c>
      <c r="D20" s="18">
        <f t="shared" si="0"/>
        <v>-6.4331665475339528E-3</v>
      </c>
      <c r="E20" s="19"/>
      <c r="F20" s="74">
        <v>11795</v>
      </c>
      <c r="G20" s="75">
        <v>11789</v>
      </c>
      <c r="H20" s="18">
        <f t="shared" si="1"/>
        <v>5.08949020273136E-4</v>
      </c>
      <c r="J20" s="45"/>
    </row>
    <row r="21" spans="1:10" ht="15" customHeight="1" x14ac:dyDescent="0.25">
      <c r="A21" s="99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98" t="s">
        <v>16</v>
      </c>
      <c r="B22" s="16">
        <f>SUM(B23:B25)</f>
        <v>16956</v>
      </c>
      <c r="C22" s="17">
        <f>SUM(C23:C25)</f>
        <v>17811</v>
      </c>
      <c r="D22" s="36">
        <f t="shared" si="0"/>
        <v>-4.8004042445679636E-2</v>
      </c>
      <c r="E22" s="19"/>
      <c r="F22" s="16">
        <f>SUM(F23:F25)</f>
        <v>141639</v>
      </c>
      <c r="G22" s="17">
        <f>SUM(G23:G25)</f>
        <v>149531</v>
      </c>
      <c r="H22" s="36">
        <f t="shared" si="1"/>
        <v>-5.2778353652419903E-2</v>
      </c>
      <c r="J22" s="45"/>
    </row>
    <row r="23" spans="1:10" ht="15" customHeight="1" x14ac:dyDescent="0.25">
      <c r="A23" s="99" t="s">
        <v>17</v>
      </c>
      <c r="B23" s="74">
        <v>15078</v>
      </c>
      <c r="C23" s="75">
        <v>15676</v>
      </c>
      <c r="D23" s="18">
        <f t="shared" si="0"/>
        <v>-3.8147486603725439E-2</v>
      </c>
      <c r="E23" s="19"/>
      <c r="F23" s="74">
        <v>125627</v>
      </c>
      <c r="G23" s="75">
        <v>131258</v>
      </c>
      <c r="H23" s="18">
        <f t="shared" si="1"/>
        <v>-4.2900242270947297E-2</v>
      </c>
      <c r="J23" s="45"/>
    </row>
    <row r="24" spans="1:10" ht="15" customHeight="1" x14ac:dyDescent="0.25">
      <c r="A24" s="99" t="s">
        <v>18</v>
      </c>
      <c r="B24" s="74">
        <v>1402</v>
      </c>
      <c r="C24" s="75">
        <v>1681</v>
      </c>
      <c r="D24" s="18">
        <f t="shared" si="0"/>
        <v>-0.16597263533610945</v>
      </c>
      <c r="E24" s="19"/>
      <c r="F24" s="74">
        <v>12117</v>
      </c>
      <c r="G24" s="75">
        <v>14421</v>
      </c>
      <c r="H24" s="18">
        <f t="shared" si="1"/>
        <v>-0.15976700644892863</v>
      </c>
      <c r="J24" s="45"/>
    </row>
    <row r="25" spans="1:10" ht="15" customHeight="1" x14ac:dyDescent="0.25">
      <c r="A25" s="99" t="s">
        <v>20</v>
      </c>
      <c r="B25" s="74">
        <v>476</v>
      </c>
      <c r="C25" s="75">
        <v>454</v>
      </c>
      <c r="D25" s="18">
        <f t="shared" si="0"/>
        <v>4.8458149779735685E-2</v>
      </c>
      <c r="E25" s="19"/>
      <c r="F25" s="74">
        <v>3895</v>
      </c>
      <c r="G25" s="75">
        <v>3852</v>
      </c>
      <c r="H25" s="18">
        <f t="shared" si="1"/>
        <v>1.1163032191069575E-2</v>
      </c>
      <c r="J25" s="45"/>
    </row>
    <row r="26" spans="1:10" ht="15" customHeight="1" x14ac:dyDescent="0.25">
      <c r="A26" s="99"/>
      <c r="B26" s="40"/>
      <c r="C26" s="39"/>
      <c r="D26" s="18"/>
      <c r="E26" s="19"/>
      <c r="F26" s="40"/>
      <c r="G26" s="39"/>
      <c r="H26" s="18"/>
      <c r="J26" s="45"/>
    </row>
    <row r="27" spans="1:10" ht="15" customHeight="1" x14ac:dyDescent="0.25">
      <c r="A27" s="98" t="s">
        <v>21</v>
      </c>
      <c r="B27" s="76">
        <v>4000</v>
      </c>
      <c r="C27" s="77">
        <v>4305</v>
      </c>
      <c r="D27" s="36">
        <f t="shared" si="0"/>
        <v>-7.0847851335656215E-2</v>
      </c>
      <c r="E27" s="19"/>
      <c r="F27" s="78">
        <v>35450</v>
      </c>
      <c r="G27" s="79">
        <v>38858</v>
      </c>
      <c r="H27" s="36">
        <f>(F27-G27)/G27</f>
        <v>-8.7703947707035879E-2</v>
      </c>
      <c r="J27" s="45"/>
    </row>
    <row r="28" spans="1:10" ht="15" customHeight="1" x14ac:dyDescent="0.25">
      <c r="A28" s="98" t="s">
        <v>19</v>
      </c>
      <c r="B28" s="16">
        <f>B22+B17+B27</f>
        <v>66307</v>
      </c>
      <c r="C28" s="17">
        <f>C22+C17+C27</f>
        <v>67714</v>
      </c>
      <c r="D28" s="36">
        <f t="shared" si="0"/>
        <v>-2.0778568685943823E-2</v>
      </c>
      <c r="E28" s="19"/>
      <c r="F28" s="16">
        <f>F22+F17+F27</f>
        <v>545243</v>
      </c>
      <c r="G28" s="17">
        <f>G22+G17+G27</f>
        <v>565240</v>
      </c>
      <c r="H28" s="36">
        <f>(F28-G28)/G28</f>
        <v>-3.5377892576604626E-2</v>
      </c>
      <c r="J28" s="45"/>
    </row>
    <row r="29" spans="1:10" ht="15" customHeight="1" x14ac:dyDescent="0.25">
      <c r="A29" s="98" t="s">
        <v>31</v>
      </c>
      <c r="B29" s="76">
        <v>10285</v>
      </c>
      <c r="C29" s="77">
        <v>9971</v>
      </c>
      <c r="D29" s="18">
        <f>(B29-C29)/C29</f>
        <v>3.1491324842041923E-2</v>
      </c>
      <c r="E29" s="19"/>
      <c r="F29" s="76">
        <v>83179</v>
      </c>
      <c r="G29" s="77">
        <v>82439</v>
      </c>
      <c r="H29" s="18">
        <f>(F29-G29)/G29</f>
        <v>8.9763340166668683E-3</v>
      </c>
    </row>
    <row r="30" spans="1:10" ht="15" customHeight="1" x14ac:dyDescent="0.25">
      <c r="A30" s="99"/>
      <c r="B30" s="39"/>
      <c r="C30" s="39"/>
      <c r="D30" s="18"/>
      <c r="E30" s="19"/>
      <c r="F30" s="40"/>
      <c r="G30" s="39"/>
      <c r="H30" s="18"/>
      <c r="J30" s="45"/>
    </row>
    <row r="31" spans="1:10" ht="15" customHeight="1" x14ac:dyDescent="0.25">
      <c r="A31" s="98" t="s">
        <v>26</v>
      </c>
      <c r="B31" s="16">
        <f>SUM(B28:B29)</f>
        <v>76592</v>
      </c>
      <c r="C31" s="17">
        <f>SUM(C28:C29)</f>
        <v>77685</v>
      </c>
      <c r="D31" s="36">
        <f t="shared" si="0"/>
        <v>-1.4069640213683465E-2</v>
      </c>
      <c r="E31" s="19"/>
      <c r="F31" s="16">
        <f>SUM(F28:F29)</f>
        <v>628422</v>
      </c>
      <c r="G31" s="17">
        <f>SUM(G28:G29)</f>
        <v>647679</v>
      </c>
      <c r="H31" s="36">
        <f t="shared" si="1"/>
        <v>-2.973232110350961E-2</v>
      </c>
      <c r="J31" s="45"/>
    </row>
    <row r="32" spans="1:10" ht="15" customHeight="1" x14ac:dyDescent="0.25">
      <c r="A32" s="98"/>
      <c r="B32" s="16"/>
      <c r="C32" s="17"/>
      <c r="D32" s="18"/>
      <c r="E32" s="19"/>
      <c r="F32" s="16"/>
      <c r="G32" s="17"/>
      <c r="H32" s="18"/>
    </row>
    <row r="33" spans="1:17" ht="15" customHeight="1" x14ac:dyDescent="0.25">
      <c r="A33" s="103"/>
      <c r="B33" s="104"/>
      <c r="C33" s="105"/>
      <c r="D33" s="106"/>
      <c r="E33" s="107"/>
      <c r="F33" s="104"/>
      <c r="G33" s="105"/>
      <c r="H33" s="106"/>
    </row>
    <row r="34" spans="1:17" ht="15" customHeight="1" x14ac:dyDescent="0.25">
      <c r="A34" s="2"/>
      <c r="B34" s="12"/>
      <c r="C34" s="12"/>
      <c r="D34" s="30"/>
      <c r="E34" s="12"/>
      <c r="F34" s="12"/>
      <c r="G34" s="12"/>
      <c r="H34" s="30"/>
    </row>
    <row r="35" spans="1:17" ht="15" customHeight="1" x14ac:dyDescent="0.3">
      <c r="A35" s="34" t="s">
        <v>25</v>
      </c>
      <c r="B35" s="25"/>
      <c r="C35" s="2"/>
      <c r="D35" s="30"/>
      <c r="E35" s="28"/>
      <c r="F35" s="25"/>
      <c r="H35" s="30"/>
      <c r="L35" s="46"/>
    </row>
    <row r="36" spans="1:17" s="7" customFormat="1" ht="15" customHeight="1" x14ac:dyDescent="0.25">
      <c r="A36" s="49" t="s">
        <v>34</v>
      </c>
      <c r="B36" s="29"/>
      <c r="C36" s="29"/>
      <c r="D36" s="30"/>
      <c r="E36" s="12"/>
      <c r="F36" s="29"/>
      <c r="G36" s="29"/>
      <c r="H36" s="30"/>
      <c r="M36" s="33"/>
      <c r="N36" s="43"/>
      <c r="O36" s="43"/>
      <c r="P36" s="33"/>
      <c r="Q36" s="33"/>
    </row>
    <row r="37" spans="1:17" ht="15" customHeight="1" x14ac:dyDescent="0.3">
      <c r="A37" s="97" t="s">
        <v>28</v>
      </c>
      <c r="B37" s="15">
        <f>SUM(B38:B39)</f>
        <v>5155</v>
      </c>
      <c r="C37" s="15">
        <f>SUM(C38:C39)</f>
        <v>5412</v>
      </c>
      <c r="D37" s="69">
        <f>(B37-C37)/C37</f>
        <v>-4.7487065779748705E-2</v>
      </c>
      <c r="E37" s="12"/>
      <c r="F37" s="70">
        <f>SUM(F38:F39)</f>
        <v>40805</v>
      </c>
      <c r="G37" s="15">
        <f>SUM(G38:G39)</f>
        <v>44001</v>
      </c>
      <c r="H37" s="69">
        <f>(F37-G37)/G37</f>
        <v>-7.2634712847435279E-2</v>
      </c>
      <c r="I37" s="2" t="s">
        <v>27</v>
      </c>
      <c r="J37" s="46"/>
    </row>
    <row r="38" spans="1:17" ht="15" customHeight="1" x14ac:dyDescent="0.25">
      <c r="A38" s="99" t="s">
        <v>23</v>
      </c>
      <c r="B38" s="75">
        <v>1911</v>
      </c>
      <c r="C38" s="75">
        <v>1403</v>
      </c>
      <c r="D38" s="93">
        <f>(B38-C38)/C38</f>
        <v>0.36208125445473982</v>
      </c>
      <c r="E38" s="12"/>
      <c r="F38" s="74">
        <v>14984</v>
      </c>
      <c r="G38" s="75">
        <v>14106</v>
      </c>
      <c r="H38" s="93">
        <f>(F38-G38)/G38</f>
        <v>6.2243017155820216E-2</v>
      </c>
      <c r="I38" s="2" t="s">
        <v>27</v>
      </c>
    </row>
    <row r="39" spans="1:17" ht="15" customHeight="1" x14ac:dyDescent="0.25">
      <c r="A39" s="99" t="s">
        <v>22</v>
      </c>
      <c r="B39" s="75">
        <v>3244</v>
      </c>
      <c r="C39" s="75">
        <v>4009</v>
      </c>
      <c r="D39" s="93">
        <f>(B39-C39)/C39</f>
        <v>-0.19082065352955849</v>
      </c>
      <c r="E39" s="19"/>
      <c r="F39" s="74">
        <v>25821</v>
      </c>
      <c r="G39" s="75">
        <v>29895</v>
      </c>
      <c r="H39" s="93">
        <f>(F39-G39)/G39</f>
        <v>-0.13627696939287506</v>
      </c>
      <c r="I39" s="2" t="s">
        <v>27</v>
      </c>
    </row>
    <row r="40" spans="1:17" ht="15" customHeight="1" x14ac:dyDescent="0.25">
      <c r="A40" s="99"/>
      <c r="B40" s="20"/>
      <c r="C40" s="20"/>
      <c r="D40" s="31"/>
      <c r="E40" s="19"/>
      <c r="F40" s="52"/>
      <c r="G40" s="20"/>
      <c r="H40" s="31"/>
    </row>
    <row r="41" spans="1:17" ht="15" customHeight="1" x14ac:dyDescent="0.25">
      <c r="A41" s="98" t="s">
        <v>29</v>
      </c>
      <c r="B41" s="17">
        <f>SUM(B42:B43)</f>
        <v>9507</v>
      </c>
      <c r="C41" s="17">
        <f>SUM(C42:C43)</f>
        <v>9206</v>
      </c>
      <c r="D41" s="37">
        <f>(B41-C41)/C41</f>
        <v>3.2696067781881381E-2</v>
      </c>
      <c r="E41" s="19"/>
      <c r="F41" s="52">
        <f>SUM(F42:F43)</f>
        <v>78917</v>
      </c>
      <c r="G41" s="51">
        <f>SUM(G42:G43)</f>
        <v>76778</v>
      </c>
      <c r="H41" s="37">
        <f>(F41-G41)/G41</f>
        <v>2.7859543098283361E-2</v>
      </c>
      <c r="I41" s="2" t="s">
        <v>27</v>
      </c>
    </row>
    <row r="42" spans="1:17" ht="15" customHeight="1" x14ac:dyDescent="0.25">
      <c r="A42" s="99" t="s">
        <v>23</v>
      </c>
      <c r="B42" s="75">
        <v>4368</v>
      </c>
      <c r="C42" s="75">
        <v>3947</v>
      </c>
      <c r="D42" s="93">
        <f>(B42-C42)/C42</f>
        <v>0.1066632885736002</v>
      </c>
      <c r="E42" s="19"/>
      <c r="F42" s="74">
        <v>39378</v>
      </c>
      <c r="G42" s="75">
        <v>31728</v>
      </c>
      <c r="H42" s="93">
        <f>(F42-G42)/G42</f>
        <v>0.24111195158850227</v>
      </c>
      <c r="I42" s="2" t="s">
        <v>27</v>
      </c>
      <c r="J42" s="46"/>
      <c r="K42" s="46"/>
    </row>
    <row r="43" spans="1:17" ht="15" customHeight="1" x14ac:dyDescent="0.25">
      <c r="A43" s="99" t="s">
        <v>22</v>
      </c>
      <c r="B43" s="75">
        <v>5139</v>
      </c>
      <c r="C43" s="75">
        <v>5259</v>
      </c>
      <c r="D43" s="93">
        <f>(B43-C43)/C43</f>
        <v>-2.2818026240730177E-2</v>
      </c>
      <c r="E43" s="19"/>
      <c r="F43" s="74">
        <v>39539</v>
      </c>
      <c r="G43" s="75">
        <v>45050</v>
      </c>
      <c r="H43" s="93">
        <f>(F43-G43)/G43</f>
        <v>-0.122330743618202</v>
      </c>
      <c r="I43" s="2" t="s">
        <v>27</v>
      </c>
    </row>
    <row r="44" spans="1:17" ht="15" customHeight="1" x14ac:dyDescent="0.25">
      <c r="A44" s="99"/>
      <c r="B44" s="20"/>
      <c r="C44" s="20"/>
      <c r="D44" s="31"/>
      <c r="E44" s="19"/>
      <c r="F44" s="52"/>
      <c r="G44" s="20"/>
      <c r="H44" s="31"/>
    </row>
    <row r="45" spans="1:17" ht="15" customHeight="1" x14ac:dyDescent="0.25">
      <c r="A45" s="101" t="s">
        <v>30</v>
      </c>
      <c r="B45" s="50">
        <f>SUM(B37+B41)</f>
        <v>14662</v>
      </c>
      <c r="C45" s="50">
        <f>SUM(C37+C41)</f>
        <v>14618</v>
      </c>
      <c r="D45" s="38">
        <f>(B45-C45)/C45</f>
        <v>3.0099876864140103E-3</v>
      </c>
      <c r="E45" s="19"/>
      <c r="F45" s="53">
        <f>SUM(F37+F41)</f>
        <v>119722</v>
      </c>
      <c r="G45" s="50">
        <f>SUM(G37+G41)</f>
        <v>120779</v>
      </c>
      <c r="H45" s="38">
        <f>(F45-G45)/G45</f>
        <v>-8.7515213737487472E-3</v>
      </c>
      <c r="I45" s="2" t="s">
        <v>27</v>
      </c>
    </row>
    <row r="46" spans="1:17" ht="15" customHeight="1" x14ac:dyDescent="0.25">
      <c r="A46" s="58"/>
      <c r="B46" s="17"/>
      <c r="C46" s="17"/>
      <c r="D46" s="56"/>
      <c r="E46" s="19"/>
      <c r="F46" s="17"/>
      <c r="G46" s="17"/>
      <c r="H46" s="56"/>
    </row>
    <row r="47" spans="1:17" ht="15" customHeight="1" x14ac:dyDescent="0.25">
      <c r="A47" s="58"/>
      <c r="B47" s="17"/>
      <c r="C47" s="17"/>
      <c r="D47" s="56"/>
      <c r="E47" s="19"/>
      <c r="F47" s="17"/>
      <c r="G47" s="17"/>
      <c r="H47" s="56"/>
    </row>
    <row r="48" spans="1:17" ht="15" customHeight="1" x14ac:dyDescent="0.25">
      <c r="A48" s="58"/>
      <c r="B48" s="17"/>
      <c r="C48" s="17"/>
      <c r="D48" s="56"/>
      <c r="E48" s="19"/>
      <c r="F48" s="17"/>
      <c r="G48" s="17"/>
      <c r="H48" s="56"/>
    </row>
    <row r="49" spans="1:10" ht="15" customHeight="1" x14ac:dyDescent="0.25">
      <c r="A49" s="58"/>
      <c r="B49" s="17"/>
      <c r="C49" s="17"/>
      <c r="D49" s="56"/>
      <c r="E49" s="19"/>
      <c r="F49" s="17"/>
      <c r="G49" s="17"/>
      <c r="H49" s="56"/>
    </row>
    <row r="50" spans="1:10" ht="15" customHeight="1" x14ac:dyDescent="0.25">
      <c r="A50" s="58"/>
      <c r="B50" s="17"/>
      <c r="C50" s="17"/>
      <c r="D50" s="56"/>
      <c r="E50" s="19"/>
      <c r="F50" s="17"/>
      <c r="G50" s="17"/>
      <c r="H50" s="56"/>
    </row>
    <row r="51" spans="1:10" ht="15" customHeight="1" x14ac:dyDescent="0.25">
      <c r="A51" s="58"/>
      <c r="B51" s="17"/>
      <c r="C51" s="17"/>
      <c r="D51" s="56"/>
      <c r="E51" s="19"/>
      <c r="F51" s="17"/>
      <c r="G51" s="17"/>
      <c r="H51" s="56"/>
    </row>
    <row r="52" spans="1:10" ht="15" customHeight="1" x14ac:dyDescent="0.25">
      <c r="A52" s="58"/>
      <c r="B52" s="17"/>
      <c r="C52" s="17"/>
      <c r="D52" s="56"/>
      <c r="E52" s="19"/>
      <c r="F52" s="17"/>
      <c r="G52" s="17"/>
      <c r="H52" s="56"/>
    </row>
    <row r="53" spans="1:10" ht="15" customHeight="1" x14ac:dyDescent="0.25">
      <c r="A53" s="58"/>
      <c r="B53" s="17"/>
      <c r="C53" s="17"/>
      <c r="D53" s="56"/>
      <c r="E53" s="19"/>
      <c r="F53" s="17"/>
      <c r="G53" s="17"/>
      <c r="H53" s="56"/>
    </row>
    <row r="54" spans="1:10" ht="15" customHeight="1" x14ac:dyDescent="0.25">
      <c r="A54" s="58"/>
      <c r="B54" s="17"/>
      <c r="C54" s="17"/>
      <c r="D54" s="56"/>
      <c r="E54" s="19"/>
      <c r="F54" s="17"/>
      <c r="G54" s="17"/>
      <c r="H54" s="56"/>
    </row>
    <row r="55" spans="1:10" ht="15" customHeight="1" x14ac:dyDescent="0.25">
      <c r="A55" s="58"/>
      <c r="B55" s="17"/>
      <c r="C55" s="17"/>
      <c r="D55" s="56"/>
      <c r="E55" s="19"/>
      <c r="F55" s="17"/>
      <c r="G55" s="17"/>
      <c r="H55" s="56"/>
    </row>
    <row r="56" spans="1:10" ht="15" customHeight="1" x14ac:dyDescent="0.25">
      <c r="A56" s="58"/>
      <c r="B56" s="17"/>
      <c r="C56" s="17"/>
      <c r="D56" s="56"/>
      <c r="E56" s="19"/>
      <c r="F56" s="17"/>
      <c r="G56" s="17"/>
      <c r="H56" s="56"/>
    </row>
    <row r="57" spans="1:10" ht="15" customHeight="1" x14ac:dyDescent="0.25">
      <c r="A57" s="58"/>
      <c r="B57" s="17"/>
      <c r="C57" s="17"/>
      <c r="D57" s="56"/>
      <c r="E57" s="19"/>
      <c r="F57" s="17"/>
      <c r="G57" s="17"/>
      <c r="H57" s="56"/>
    </row>
    <row r="58" spans="1:10" ht="15" customHeight="1" x14ac:dyDescent="0.25">
      <c r="A58" s="58"/>
      <c r="B58" s="17"/>
      <c r="C58" s="17"/>
      <c r="D58" s="56"/>
      <c r="E58" s="19"/>
      <c r="F58" s="17"/>
      <c r="G58" s="17"/>
      <c r="H58" s="56"/>
    </row>
    <row r="59" spans="1:10" ht="15" customHeight="1" x14ac:dyDescent="0.25">
      <c r="A59" s="2"/>
      <c r="B59" s="2"/>
      <c r="C59" s="2"/>
      <c r="D59" s="2"/>
      <c r="H59" s="2"/>
      <c r="I59" s="46"/>
      <c r="J59" s="46"/>
    </row>
    <row r="60" spans="1:10" ht="15" customHeight="1" x14ac:dyDescent="0.25">
      <c r="A60" s="2"/>
      <c r="B60" s="2"/>
      <c r="C60" s="2"/>
      <c r="D60" s="2"/>
      <c r="H60" s="2"/>
      <c r="I60" s="46"/>
      <c r="J60" s="46"/>
    </row>
    <row r="61" spans="1:10" ht="15" customHeight="1" x14ac:dyDescent="0.25">
      <c r="A61" s="2"/>
      <c r="I61" s="46"/>
      <c r="J61" s="46"/>
    </row>
    <row r="62" spans="1:10" ht="15" customHeight="1" x14ac:dyDescent="0.25">
      <c r="I62" s="46"/>
      <c r="J62" s="46"/>
    </row>
    <row r="63" spans="1:10" ht="15" customHeight="1" x14ac:dyDescent="0.25">
      <c r="A63" s="28" t="s">
        <v>57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zoomScaleNormal="16525" zoomScaleSheetLayoutView="16384" workbookViewId="0">
      <selection activeCell="A2" sqref="A2"/>
    </sheetView>
  </sheetViews>
  <sheetFormatPr defaultRowHeight="11.25" x14ac:dyDescent="0.2"/>
  <cols>
    <col min="1" max="1" width="28.71093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8.28515625" style="111" hidden="1" customWidth="1"/>
    <col min="20" max="20" width="8.85546875" style="111" hidden="1" customWidth="1"/>
    <col min="21" max="21" width="6.7109375" style="111" hidden="1" customWidth="1"/>
    <col min="22" max="23" width="9" style="111" hidden="1" customWidth="1"/>
    <col min="24" max="24" width="8.85546875" style="111" hidden="1" customWidth="1"/>
    <col min="25" max="26" width="9" style="111" hidden="1" customWidth="1"/>
    <col min="27" max="27" width="8.85546875" style="111" hidden="1" customWidth="1"/>
    <col min="28" max="28" width="0" style="111" hidden="1" customWidth="1"/>
    <col min="29" max="29" width="8" style="111" hidden="1" customWidth="1"/>
    <col min="30" max="31" width="9" style="111" hidden="1" customWidth="1"/>
    <col min="32" max="32" width="32.42578125" style="111" hidden="1" customWidth="1"/>
    <col min="33" max="33" width="23.28515625" style="111" hidden="1" customWidth="1"/>
    <col min="34" max="34" width="0" style="111" hidden="1" customWidth="1"/>
    <col min="35" max="35" width="5.42578125" style="111" hidden="1" customWidth="1"/>
    <col min="36" max="16384" width="9.140625" style="111"/>
  </cols>
  <sheetData>
    <row r="1" spans="1:35" ht="15.75" x14ac:dyDescent="0.25">
      <c r="A1" s="110" t="s">
        <v>260</v>
      </c>
    </row>
    <row r="4" spans="1:35" ht="45" x14ac:dyDescent="0.2">
      <c r="A4" s="138" t="s">
        <v>58</v>
      </c>
      <c r="B4" s="138" t="s">
        <v>59</v>
      </c>
      <c r="C4" s="138" t="s">
        <v>60</v>
      </c>
      <c r="D4" s="138" t="s">
        <v>261</v>
      </c>
      <c r="E4" s="138" t="s">
        <v>262</v>
      </c>
      <c r="F4" s="138" t="s">
        <v>263</v>
      </c>
      <c r="G4" s="138" t="s">
        <v>264</v>
      </c>
      <c r="H4" s="138" t="s">
        <v>265</v>
      </c>
      <c r="I4" s="138" t="s">
        <v>266</v>
      </c>
      <c r="J4" s="138" t="s">
        <v>267</v>
      </c>
      <c r="K4" s="138" t="s">
        <v>268</v>
      </c>
      <c r="L4" s="138" t="s">
        <v>269</v>
      </c>
      <c r="M4" s="138" t="s">
        <v>270</v>
      </c>
      <c r="N4" s="138" t="s">
        <v>271</v>
      </c>
      <c r="O4" s="138" t="s">
        <v>272</v>
      </c>
      <c r="P4" s="138" t="s">
        <v>273</v>
      </c>
      <c r="Q4" s="138" t="s">
        <v>61</v>
      </c>
      <c r="R4" s="138" t="s">
        <v>62</v>
      </c>
      <c r="S4" s="139" t="s">
        <v>63</v>
      </c>
      <c r="T4" s="139" t="s">
        <v>64</v>
      </c>
      <c r="U4" s="139" t="s">
        <v>65</v>
      </c>
      <c r="V4" s="139" t="s">
        <v>274</v>
      </c>
      <c r="W4" s="139" t="s">
        <v>275</v>
      </c>
      <c r="X4" s="139" t="s">
        <v>276</v>
      </c>
      <c r="Y4" s="139" t="s">
        <v>277</v>
      </c>
      <c r="Z4" s="139" t="s">
        <v>278</v>
      </c>
      <c r="AA4" s="139" t="s">
        <v>279</v>
      </c>
      <c r="AB4" s="139" t="s">
        <v>254</v>
      </c>
      <c r="AC4" s="139" t="s">
        <v>280</v>
      </c>
      <c r="AD4" s="139" t="s">
        <v>281</v>
      </c>
      <c r="AE4" s="139" t="s">
        <v>257</v>
      </c>
      <c r="AF4" s="139" t="s">
        <v>66</v>
      </c>
      <c r="AG4" s="139" t="s">
        <v>67</v>
      </c>
      <c r="AH4" s="139" t="s">
        <v>282</v>
      </c>
      <c r="AI4" s="139" t="s">
        <v>283</v>
      </c>
    </row>
    <row r="5" spans="1:35" x14ac:dyDescent="0.2">
      <c r="A5" s="114" t="s">
        <v>68</v>
      </c>
      <c r="B5" s="114" t="s">
        <v>69</v>
      </c>
      <c r="C5" s="114" t="s">
        <v>70</v>
      </c>
      <c r="D5" s="115">
        <v>728552</v>
      </c>
      <c r="E5" s="115">
        <v>272770</v>
      </c>
      <c r="F5" s="115">
        <v>1001322</v>
      </c>
      <c r="G5" s="116">
        <v>3.9986604287029206E-3</v>
      </c>
      <c r="H5" s="115">
        <v>1039516</v>
      </c>
      <c r="I5" s="115">
        <v>261642</v>
      </c>
      <c r="J5" s="115">
        <v>1301158</v>
      </c>
      <c r="K5" s="140">
        <v>5.2507348860987201E-2</v>
      </c>
      <c r="L5" s="134">
        <v>0</v>
      </c>
      <c r="M5" s="116">
        <v>0</v>
      </c>
      <c r="N5" s="134">
        <v>2302480</v>
      </c>
      <c r="O5" s="116">
        <v>3.08473392490979E-2</v>
      </c>
      <c r="P5" s="134">
        <v>739</v>
      </c>
      <c r="Q5" s="134">
        <v>2303219</v>
      </c>
      <c r="R5" s="116">
        <v>3.0533647549840601E-2</v>
      </c>
      <c r="S5" s="117">
        <v>1</v>
      </c>
      <c r="T5" s="114" t="s">
        <v>71</v>
      </c>
      <c r="U5" s="114" t="s">
        <v>72</v>
      </c>
      <c r="V5" s="134">
        <v>725600</v>
      </c>
      <c r="W5" s="134">
        <v>997334</v>
      </c>
      <c r="X5" s="134">
        <v>271734</v>
      </c>
      <c r="Y5" s="134">
        <v>989000</v>
      </c>
      <c r="Z5" s="134">
        <v>1236246</v>
      </c>
      <c r="AA5" s="134">
        <v>247246</v>
      </c>
      <c r="AB5" s="134">
        <v>0</v>
      </c>
      <c r="AC5" s="134">
        <v>1397</v>
      </c>
      <c r="AD5" s="134">
        <v>2233580</v>
      </c>
      <c r="AE5" s="134">
        <v>2234977</v>
      </c>
      <c r="AF5" s="114" t="s">
        <v>73</v>
      </c>
      <c r="AG5" s="114" t="s">
        <v>73</v>
      </c>
      <c r="AH5" s="134">
        <v>4030</v>
      </c>
      <c r="AI5" s="134">
        <v>18</v>
      </c>
    </row>
    <row r="6" spans="1:35" x14ac:dyDescent="0.2">
      <c r="A6" s="118" t="s">
        <v>74</v>
      </c>
      <c r="B6" s="114" t="s">
        <v>75</v>
      </c>
      <c r="C6" s="114" t="s">
        <v>76</v>
      </c>
      <c r="D6" s="115">
        <v>295970</v>
      </c>
      <c r="E6" s="115">
        <v>27436</v>
      </c>
      <c r="F6" s="115">
        <v>323406</v>
      </c>
      <c r="G6" s="116">
        <v>-4.4212479977302703E-2</v>
      </c>
      <c r="H6" s="115">
        <v>197033</v>
      </c>
      <c r="I6" s="115">
        <v>7902</v>
      </c>
      <c r="J6" s="115">
        <v>204935</v>
      </c>
      <c r="K6" s="140">
        <v>8.8828792451226296E-2</v>
      </c>
      <c r="L6" s="134">
        <v>16833</v>
      </c>
      <c r="M6" s="116">
        <v>-0.242916254385176</v>
      </c>
      <c r="N6" s="134">
        <v>545174</v>
      </c>
      <c r="O6" s="116">
        <v>-6.6361039036762796E-3</v>
      </c>
      <c r="P6" s="134">
        <v>6446</v>
      </c>
      <c r="Q6" s="134">
        <v>551620</v>
      </c>
      <c r="R6" s="116">
        <v>-1.6522044547297401E-2</v>
      </c>
      <c r="S6" s="119">
        <v>2</v>
      </c>
      <c r="T6" s="114" t="s">
        <v>71</v>
      </c>
      <c r="U6" s="114" t="s">
        <v>71</v>
      </c>
      <c r="V6" s="134">
        <v>310520</v>
      </c>
      <c r="W6" s="134">
        <v>338366</v>
      </c>
      <c r="X6" s="134">
        <v>27846</v>
      </c>
      <c r="Y6" s="134">
        <v>180858</v>
      </c>
      <c r="Z6" s="134">
        <v>188216</v>
      </c>
      <c r="AA6" s="134">
        <v>7358</v>
      </c>
      <c r="AB6" s="134">
        <v>22234</v>
      </c>
      <c r="AC6" s="134">
        <v>12071</v>
      </c>
      <c r="AD6" s="134">
        <v>548816</v>
      </c>
      <c r="AE6" s="134">
        <v>560887</v>
      </c>
      <c r="AF6" s="114" t="s">
        <v>77</v>
      </c>
      <c r="AG6" s="114" t="s">
        <v>78</v>
      </c>
      <c r="AH6" s="134">
        <v>4030</v>
      </c>
      <c r="AI6" s="134">
        <v>18</v>
      </c>
    </row>
    <row r="7" spans="1:35" x14ac:dyDescent="0.2">
      <c r="A7" s="120"/>
      <c r="B7" s="114" t="s">
        <v>79</v>
      </c>
      <c r="C7" s="114" t="s">
        <v>80</v>
      </c>
      <c r="D7" s="115">
        <v>216073</v>
      </c>
      <c r="E7" s="115">
        <v>6906</v>
      </c>
      <c r="F7" s="115">
        <v>222979</v>
      </c>
      <c r="G7" s="116">
        <v>-5.1092622933378698E-2</v>
      </c>
      <c r="H7" s="115">
        <v>157368</v>
      </c>
      <c r="I7" s="115">
        <v>8172</v>
      </c>
      <c r="J7" s="115">
        <v>165540</v>
      </c>
      <c r="K7" s="140">
        <v>-2.47322343847577E-2</v>
      </c>
      <c r="L7" s="134">
        <v>22025</v>
      </c>
      <c r="M7" s="116">
        <v>-1.7355224413313101E-2</v>
      </c>
      <c r="N7" s="134">
        <v>410544</v>
      </c>
      <c r="O7" s="116">
        <v>-3.8847020979217405E-2</v>
      </c>
      <c r="P7" s="134">
        <v>1431</v>
      </c>
      <c r="Q7" s="134">
        <v>411975</v>
      </c>
      <c r="R7" s="116">
        <v>-3.7688911728294097E-2</v>
      </c>
      <c r="S7" s="121">
        <v>0</v>
      </c>
      <c r="T7" s="114" t="s">
        <v>71</v>
      </c>
      <c r="U7" s="114" t="s">
        <v>71</v>
      </c>
      <c r="V7" s="134">
        <v>228407</v>
      </c>
      <c r="W7" s="134">
        <v>234985</v>
      </c>
      <c r="X7" s="134">
        <v>6578</v>
      </c>
      <c r="Y7" s="134">
        <v>162060</v>
      </c>
      <c r="Z7" s="134">
        <v>169738</v>
      </c>
      <c r="AA7" s="134">
        <v>7678</v>
      </c>
      <c r="AB7" s="134">
        <v>22414</v>
      </c>
      <c r="AC7" s="134">
        <v>973</v>
      </c>
      <c r="AD7" s="134">
        <v>427137</v>
      </c>
      <c r="AE7" s="134">
        <v>428110</v>
      </c>
      <c r="AF7" s="114" t="s">
        <v>81</v>
      </c>
      <c r="AG7" s="114" t="s">
        <v>78</v>
      </c>
      <c r="AH7" s="134">
        <v>4030</v>
      </c>
      <c r="AI7" s="134">
        <v>18</v>
      </c>
    </row>
    <row r="8" spans="1:35" x14ac:dyDescent="0.2">
      <c r="A8" s="122"/>
      <c r="B8" s="114" t="s">
        <v>82</v>
      </c>
      <c r="C8" s="114" t="s">
        <v>83</v>
      </c>
      <c r="D8" s="115">
        <v>269164</v>
      </c>
      <c r="E8" s="115">
        <v>39496</v>
      </c>
      <c r="F8" s="115">
        <v>308660</v>
      </c>
      <c r="G8" s="116">
        <v>-3.5160108531202702E-2</v>
      </c>
      <c r="H8" s="115">
        <v>86403</v>
      </c>
      <c r="I8" s="115">
        <v>2952</v>
      </c>
      <c r="J8" s="115">
        <v>89355</v>
      </c>
      <c r="K8" s="140">
        <v>6.7486201705970889E-2</v>
      </c>
      <c r="L8" s="134">
        <v>0</v>
      </c>
      <c r="M8" s="116">
        <v>0</v>
      </c>
      <c r="N8" s="134">
        <v>398015</v>
      </c>
      <c r="O8" s="116">
        <v>-1.3872164989321501E-2</v>
      </c>
      <c r="P8" s="134">
        <v>306</v>
      </c>
      <c r="Q8" s="134">
        <v>398321</v>
      </c>
      <c r="R8" s="116">
        <v>-1.3788407734779302E-2</v>
      </c>
      <c r="S8" s="121">
        <v>0</v>
      </c>
      <c r="T8" s="114" t="s">
        <v>71</v>
      </c>
      <c r="U8" s="114" t="s">
        <v>71</v>
      </c>
      <c r="V8" s="134">
        <v>276006</v>
      </c>
      <c r="W8" s="134">
        <v>319908</v>
      </c>
      <c r="X8" s="134">
        <v>43902</v>
      </c>
      <c r="Y8" s="134">
        <v>81830</v>
      </c>
      <c r="Z8" s="134">
        <v>83706</v>
      </c>
      <c r="AA8" s="134">
        <v>1876</v>
      </c>
      <c r="AB8" s="134">
        <v>0</v>
      </c>
      <c r="AC8" s="134">
        <v>276</v>
      </c>
      <c r="AD8" s="134">
        <v>403614</v>
      </c>
      <c r="AE8" s="134">
        <v>403890</v>
      </c>
      <c r="AF8" s="114" t="s">
        <v>84</v>
      </c>
      <c r="AG8" s="114" t="s">
        <v>78</v>
      </c>
      <c r="AH8" s="134">
        <v>4030</v>
      </c>
      <c r="AI8" s="134">
        <v>18</v>
      </c>
    </row>
    <row r="9" spans="1:35" x14ac:dyDescent="0.2">
      <c r="A9" s="123" t="s">
        <v>85</v>
      </c>
      <c r="B9" s="123">
        <v>0</v>
      </c>
      <c r="C9" s="123">
        <v>0</v>
      </c>
      <c r="D9" s="124">
        <v>781207</v>
      </c>
      <c r="E9" s="124">
        <v>73838</v>
      </c>
      <c r="F9" s="124">
        <v>855045</v>
      </c>
      <c r="G9" s="126">
        <v>-4.2780425386142198E-2</v>
      </c>
      <c r="H9" s="124">
        <v>440804</v>
      </c>
      <c r="I9" s="124">
        <v>19026</v>
      </c>
      <c r="J9" s="124">
        <v>459830</v>
      </c>
      <c r="K9" s="141">
        <v>4.1140243626318899E-2</v>
      </c>
      <c r="L9" s="142">
        <v>38858</v>
      </c>
      <c r="M9" s="126">
        <v>-0.12968106074180302</v>
      </c>
      <c r="N9" s="142">
        <v>1353733</v>
      </c>
      <c r="O9" s="126">
        <v>-1.8726165528749204E-2</v>
      </c>
      <c r="P9" s="142">
        <v>8183</v>
      </c>
      <c r="Q9" s="142">
        <v>1361916</v>
      </c>
      <c r="R9" s="126">
        <v>-2.22351131139856E-2</v>
      </c>
      <c r="S9" s="127">
        <v>0</v>
      </c>
      <c r="T9" s="128">
        <v>0</v>
      </c>
      <c r="U9" s="128">
        <v>0</v>
      </c>
      <c r="V9" s="135">
        <v>814933</v>
      </c>
      <c r="W9" s="135">
        <v>893259</v>
      </c>
      <c r="X9" s="135">
        <v>78326</v>
      </c>
      <c r="Y9" s="135">
        <v>424748</v>
      </c>
      <c r="Z9" s="135">
        <v>441660</v>
      </c>
      <c r="AA9" s="135">
        <v>16912</v>
      </c>
      <c r="AB9" s="135">
        <v>44648</v>
      </c>
      <c r="AC9" s="135">
        <v>13320</v>
      </c>
      <c r="AD9" s="135">
        <v>1379567</v>
      </c>
      <c r="AE9" s="135">
        <v>1392887</v>
      </c>
      <c r="AF9" s="128">
        <v>0</v>
      </c>
      <c r="AG9" s="128">
        <v>0</v>
      </c>
      <c r="AH9" s="135">
        <v>12090</v>
      </c>
      <c r="AI9" s="135">
        <v>54</v>
      </c>
    </row>
    <row r="10" spans="1:35" x14ac:dyDescent="0.2">
      <c r="A10" s="118" t="s">
        <v>86</v>
      </c>
      <c r="B10" s="114" t="s">
        <v>87</v>
      </c>
      <c r="C10" s="114" t="s">
        <v>88</v>
      </c>
      <c r="D10" s="115">
        <v>101050</v>
      </c>
      <c r="E10" s="115">
        <v>38402</v>
      </c>
      <c r="F10" s="115">
        <v>139452</v>
      </c>
      <c r="G10" s="116">
        <v>1.0338706756022501E-2</v>
      </c>
      <c r="H10" s="115">
        <v>4561</v>
      </c>
      <c r="I10" s="115">
        <v>0</v>
      </c>
      <c r="J10" s="115">
        <v>4561</v>
      </c>
      <c r="K10" s="140">
        <v>-8.8711288711288708E-2</v>
      </c>
      <c r="L10" s="134">
        <v>0</v>
      </c>
      <c r="M10" s="116">
        <v>0</v>
      </c>
      <c r="N10" s="134">
        <v>144013</v>
      </c>
      <c r="O10" s="116">
        <v>6.8726840522967203E-3</v>
      </c>
      <c r="P10" s="134">
        <v>10838</v>
      </c>
      <c r="Q10" s="134">
        <v>154851</v>
      </c>
      <c r="R10" s="116">
        <v>5.2191863522171806E-3</v>
      </c>
      <c r="S10" s="119">
        <v>3</v>
      </c>
      <c r="T10" s="114" t="s">
        <v>71</v>
      </c>
      <c r="U10" s="114" t="s">
        <v>71</v>
      </c>
      <c r="V10" s="134">
        <v>100473</v>
      </c>
      <c r="W10" s="134">
        <v>138025</v>
      </c>
      <c r="X10" s="134">
        <v>37552</v>
      </c>
      <c r="Y10" s="134">
        <v>5005</v>
      </c>
      <c r="Z10" s="134">
        <v>5005</v>
      </c>
      <c r="AA10" s="134">
        <v>0</v>
      </c>
      <c r="AB10" s="134">
        <v>0</v>
      </c>
      <c r="AC10" s="134">
        <v>11017</v>
      </c>
      <c r="AD10" s="134">
        <v>143030</v>
      </c>
      <c r="AE10" s="134">
        <v>154047</v>
      </c>
      <c r="AF10" s="114" t="s">
        <v>89</v>
      </c>
      <c r="AG10" s="114" t="s">
        <v>90</v>
      </c>
      <c r="AH10" s="134">
        <v>4030</v>
      </c>
      <c r="AI10" s="134">
        <v>18</v>
      </c>
    </row>
    <row r="11" spans="1:35" x14ac:dyDescent="0.2">
      <c r="A11" s="120"/>
      <c r="B11" s="114" t="s">
        <v>91</v>
      </c>
      <c r="C11" s="114" t="s">
        <v>92</v>
      </c>
      <c r="D11" s="115">
        <v>70429</v>
      </c>
      <c r="E11" s="115">
        <v>410</v>
      </c>
      <c r="F11" s="115">
        <v>70839</v>
      </c>
      <c r="G11" s="116">
        <v>1.4899926933050601E-2</v>
      </c>
      <c r="H11" s="115">
        <v>30340</v>
      </c>
      <c r="I11" s="115">
        <v>134</v>
      </c>
      <c r="J11" s="115">
        <v>30474</v>
      </c>
      <c r="K11" s="140">
        <v>-0.14324271134977098</v>
      </c>
      <c r="L11" s="134">
        <v>0</v>
      </c>
      <c r="M11" s="116">
        <v>0</v>
      </c>
      <c r="N11" s="134">
        <v>101313</v>
      </c>
      <c r="O11" s="116">
        <v>-3.8484169766912199E-2</v>
      </c>
      <c r="P11" s="134">
        <v>252</v>
      </c>
      <c r="Q11" s="134">
        <v>101565</v>
      </c>
      <c r="R11" s="116">
        <v>-3.6147436749103201E-2</v>
      </c>
      <c r="S11" s="121">
        <v>0</v>
      </c>
      <c r="T11" s="114" t="s">
        <v>71</v>
      </c>
      <c r="U11" s="114" t="s">
        <v>71</v>
      </c>
      <c r="V11" s="134">
        <v>69483</v>
      </c>
      <c r="W11" s="134">
        <v>69799</v>
      </c>
      <c r="X11" s="134">
        <v>316</v>
      </c>
      <c r="Y11" s="134">
        <v>35495</v>
      </c>
      <c r="Z11" s="134">
        <v>35569</v>
      </c>
      <c r="AA11" s="134">
        <v>74</v>
      </c>
      <c r="AB11" s="134">
        <v>0</v>
      </c>
      <c r="AC11" s="134">
        <v>6</v>
      </c>
      <c r="AD11" s="134">
        <v>105368</v>
      </c>
      <c r="AE11" s="134">
        <v>105374</v>
      </c>
      <c r="AF11" s="114" t="s">
        <v>93</v>
      </c>
      <c r="AG11" s="114" t="s">
        <v>90</v>
      </c>
      <c r="AH11" s="134">
        <v>4030</v>
      </c>
      <c r="AI11" s="134">
        <v>18</v>
      </c>
    </row>
    <row r="12" spans="1:35" x14ac:dyDescent="0.2">
      <c r="A12" s="120"/>
      <c r="B12" s="114" t="s">
        <v>94</v>
      </c>
      <c r="C12" s="114" t="s">
        <v>95</v>
      </c>
      <c r="D12" s="115">
        <v>121587</v>
      </c>
      <c r="E12" s="115">
        <v>33800</v>
      </c>
      <c r="F12" s="115">
        <v>155387</v>
      </c>
      <c r="G12" s="116">
        <v>2.2054277332701901E-2</v>
      </c>
      <c r="H12" s="115">
        <v>5551</v>
      </c>
      <c r="I12" s="115">
        <v>44</v>
      </c>
      <c r="J12" s="115">
        <v>5595</v>
      </c>
      <c r="K12" s="140">
        <v>-0.46587112171837702</v>
      </c>
      <c r="L12" s="134">
        <v>0</v>
      </c>
      <c r="M12" s="116">
        <v>0</v>
      </c>
      <c r="N12" s="134">
        <v>160982</v>
      </c>
      <c r="O12" s="116">
        <v>-9.3964026607757118E-3</v>
      </c>
      <c r="P12" s="134">
        <v>8158</v>
      </c>
      <c r="Q12" s="134">
        <v>169140</v>
      </c>
      <c r="R12" s="116">
        <v>-7.8601595495072698E-3</v>
      </c>
      <c r="S12" s="121">
        <v>0</v>
      </c>
      <c r="T12" s="114" t="s">
        <v>71</v>
      </c>
      <c r="U12" s="114" t="s">
        <v>71</v>
      </c>
      <c r="V12" s="134">
        <v>120132</v>
      </c>
      <c r="W12" s="134">
        <v>152034</v>
      </c>
      <c r="X12" s="134">
        <v>31902</v>
      </c>
      <c r="Y12" s="134">
        <v>10393</v>
      </c>
      <c r="Z12" s="134">
        <v>10475</v>
      </c>
      <c r="AA12" s="134">
        <v>82</v>
      </c>
      <c r="AB12" s="134">
        <v>0</v>
      </c>
      <c r="AC12" s="134">
        <v>7971</v>
      </c>
      <c r="AD12" s="134">
        <v>162509</v>
      </c>
      <c r="AE12" s="134">
        <v>170480</v>
      </c>
      <c r="AF12" s="114" t="s">
        <v>96</v>
      </c>
      <c r="AG12" s="114" t="s">
        <v>90</v>
      </c>
      <c r="AH12" s="134">
        <v>4030</v>
      </c>
      <c r="AI12" s="134">
        <v>18</v>
      </c>
    </row>
    <row r="13" spans="1:35" x14ac:dyDescent="0.2">
      <c r="A13" s="122"/>
      <c r="B13" s="114" t="s">
        <v>97</v>
      </c>
      <c r="C13" s="114" t="s">
        <v>98</v>
      </c>
      <c r="D13" s="115">
        <v>71933</v>
      </c>
      <c r="E13" s="115">
        <v>200</v>
      </c>
      <c r="F13" s="115">
        <v>72133</v>
      </c>
      <c r="G13" s="116">
        <v>-1.9465778563175402E-2</v>
      </c>
      <c r="H13" s="115">
        <v>24055</v>
      </c>
      <c r="I13" s="115">
        <v>20</v>
      </c>
      <c r="J13" s="115">
        <v>24075</v>
      </c>
      <c r="K13" s="140">
        <v>-2.9429550493852003E-2</v>
      </c>
      <c r="L13" s="134">
        <v>0</v>
      </c>
      <c r="M13" s="116">
        <v>0</v>
      </c>
      <c r="N13" s="134">
        <v>96208</v>
      </c>
      <c r="O13" s="116">
        <v>-2.1978245400020299E-2</v>
      </c>
      <c r="P13" s="134">
        <v>170</v>
      </c>
      <c r="Q13" s="134">
        <v>96378</v>
      </c>
      <c r="R13" s="116">
        <v>-3.2718440755535004E-2</v>
      </c>
      <c r="S13" s="121">
        <v>0</v>
      </c>
      <c r="T13" s="114" t="s">
        <v>71</v>
      </c>
      <c r="U13" s="114" t="s">
        <v>71</v>
      </c>
      <c r="V13" s="134">
        <v>73037</v>
      </c>
      <c r="W13" s="134">
        <v>73565</v>
      </c>
      <c r="X13" s="134">
        <v>528</v>
      </c>
      <c r="Y13" s="134">
        <v>24777</v>
      </c>
      <c r="Z13" s="134">
        <v>24805</v>
      </c>
      <c r="AA13" s="134">
        <v>28</v>
      </c>
      <c r="AB13" s="134">
        <v>0</v>
      </c>
      <c r="AC13" s="134">
        <v>1268</v>
      </c>
      <c r="AD13" s="134">
        <v>98370</v>
      </c>
      <c r="AE13" s="134">
        <v>99638</v>
      </c>
      <c r="AF13" s="114" t="s">
        <v>99</v>
      </c>
      <c r="AG13" s="114" t="s">
        <v>90</v>
      </c>
      <c r="AH13" s="134">
        <v>4030</v>
      </c>
      <c r="AI13" s="134">
        <v>18</v>
      </c>
    </row>
    <row r="14" spans="1:35" x14ac:dyDescent="0.2">
      <c r="A14" s="123" t="s">
        <v>85</v>
      </c>
      <c r="B14" s="123">
        <v>0</v>
      </c>
      <c r="C14" s="123">
        <v>0</v>
      </c>
      <c r="D14" s="124">
        <v>364999</v>
      </c>
      <c r="E14" s="124">
        <v>72812</v>
      </c>
      <c r="F14" s="124">
        <v>437811</v>
      </c>
      <c r="G14" s="126">
        <v>1.0124058944726101E-2</v>
      </c>
      <c r="H14" s="124">
        <v>64507</v>
      </c>
      <c r="I14" s="124">
        <v>198</v>
      </c>
      <c r="J14" s="124">
        <v>64705</v>
      </c>
      <c r="K14" s="141">
        <v>-0.14697972420702901</v>
      </c>
      <c r="L14" s="142">
        <v>0</v>
      </c>
      <c r="M14" s="126">
        <v>0</v>
      </c>
      <c r="N14" s="142">
        <v>502516</v>
      </c>
      <c r="O14" s="126">
        <v>-1.3275682978025699E-2</v>
      </c>
      <c r="P14" s="142">
        <v>19418</v>
      </c>
      <c r="Q14" s="142">
        <v>521934</v>
      </c>
      <c r="R14" s="126">
        <v>-1.4361548441191301E-2</v>
      </c>
      <c r="S14" s="127">
        <v>0</v>
      </c>
      <c r="T14" s="128">
        <v>0</v>
      </c>
      <c r="U14" s="128">
        <v>0</v>
      </c>
      <c r="V14" s="135">
        <v>363125</v>
      </c>
      <c r="W14" s="135">
        <v>433423</v>
      </c>
      <c r="X14" s="135">
        <v>70298</v>
      </c>
      <c r="Y14" s="135">
        <v>75670</v>
      </c>
      <c r="Z14" s="135">
        <v>75854</v>
      </c>
      <c r="AA14" s="135">
        <v>184</v>
      </c>
      <c r="AB14" s="135">
        <v>0</v>
      </c>
      <c r="AC14" s="135">
        <v>20262</v>
      </c>
      <c r="AD14" s="135">
        <v>509277</v>
      </c>
      <c r="AE14" s="135">
        <v>529539</v>
      </c>
      <c r="AF14" s="128">
        <v>0</v>
      </c>
      <c r="AG14" s="128">
        <v>0</v>
      </c>
      <c r="AH14" s="135">
        <v>16120</v>
      </c>
      <c r="AI14" s="135">
        <v>72</v>
      </c>
    </row>
    <row r="15" spans="1:35" x14ac:dyDescent="0.2">
      <c r="A15" s="118" t="s">
        <v>100</v>
      </c>
      <c r="B15" s="114" t="s">
        <v>101</v>
      </c>
      <c r="C15" s="114" t="s">
        <v>102</v>
      </c>
      <c r="D15" s="115">
        <v>33045</v>
      </c>
      <c r="E15" s="115">
        <v>1690</v>
      </c>
      <c r="F15" s="115">
        <v>34735</v>
      </c>
      <c r="G15" s="116">
        <v>5.0951559710750098E-2</v>
      </c>
      <c r="H15" s="115">
        <v>19</v>
      </c>
      <c r="I15" s="115">
        <v>0</v>
      </c>
      <c r="J15" s="115">
        <v>19</v>
      </c>
      <c r="K15" s="140">
        <v>-0.98429752066115705</v>
      </c>
      <c r="L15" s="134">
        <v>208</v>
      </c>
      <c r="M15" s="116">
        <v>-0.21804511278195501</v>
      </c>
      <c r="N15" s="134">
        <v>34962</v>
      </c>
      <c r="O15" s="116">
        <v>1.2598835693804799E-2</v>
      </c>
      <c r="P15" s="134">
        <v>718</v>
      </c>
      <c r="Q15" s="134">
        <v>35680</v>
      </c>
      <c r="R15" s="116">
        <v>1.2112444330978901E-2</v>
      </c>
      <c r="S15" s="119">
        <v>4</v>
      </c>
      <c r="T15" s="114" t="s">
        <v>71</v>
      </c>
      <c r="U15" s="114" t="s">
        <v>71</v>
      </c>
      <c r="V15" s="134">
        <v>31359</v>
      </c>
      <c r="W15" s="134">
        <v>33051</v>
      </c>
      <c r="X15" s="134">
        <v>1692</v>
      </c>
      <c r="Y15" s="134">
        <v>1210</v>
      </c>
      <c r="Z15" s="134">
        <v>1210</v>
      </c>
      <c r="AA15" s="134">
        <v>0</v>
      </c>
      <c r="AB15" s="134">
        <v>266</v>
      </c>
      <c r="AC15" s="134">
        <v>726</v>
      </c>
      <c r="AD15" s="134">
        <v>34527</v>
      </c>
      <c r="AE15" s="134">
        <v>35253</v>
      </c>
      <c r="AF15" s="114" t="s">
        <v>103</v>
      </c>
      <c r="AG15" s="114" t="s">
        <v>104</v>
      </c>
      <c r="AH15" s="134">
        <v>4030</v>
      </c>
      <c r="AI15" s="134">
        <v>18</v>
      </c>
    </row>
    <row r="16" spans="1:35" x14ac:dyDescent="0.2">
      <c r="A16" s="120"/>
      <c r="B16" s="114" t="s">
        <v>105</v>
      </c>
      <c r="C16" s="114" t="s">
        <v>106</v>
      </c>
      <c r="D16" s="115">
        <v>19879</v>
      </c>
      <c r="E16" s="115">
        <v>0</v>
      </c>
      <c r="F16" s="115">
        <v>19879</v>
      </c>
      <c r="G16" s="116">
        <v>0.105617352614016</v>
      </c>
      <c r="H16" s="115">
        <v>0</v>
      </c>
      <c r="I16" s="115">
        <v>0</v>
      </c>
      <c r="J16" s="115">
        <v>0</v>
      </c>
      <c r="K16" s="140">
        <v>0</v>
      </c>
      <c r="L16" s="134">
        <v>0</v>
      </c>
      <c r="M16" s="116">
        <v>0</v>
      </c>
      <c r="N16" s="134">
        <v>19879</v>
      </c>
      <c r="O16" s="116">
        <v>0.105617352614016</v>
      </c>
      <c r="P16" s="134">
        <v>0</v>
      </c>
      <c r="Q16" s="134">
        <v>19879</v>
      </c>
      <c r="R16" s="116">
        <v>0.105617352614016</v>
      </c>
      <c r="S16" s="121">
        <v>0</v>
      </c>
      <c r="T16" s="114" t="s">
        <v>71</v>
      </c>
      <c r="U16" s="114" t="s">
        <v>71</v>
      </c>
      <c r="V16" s="134">
        <v>17970</v>
      </c>
      <c r="W16" s="134">
        <v>17980</v>
      </c>
      <c r="X16" s="134">
        <v>10</v>
      </c>
      <c r="Y16" s="134">
        <v>0</v>
      </c>
      <c r="Z16" s="134">
        <v>0</v>
      </c>
      <c r="AA16" s="134">
        <v>0</v>
      </c>
      <c r="AB16" s="134">
        <v>0</v>
      </c>
      <c r="AC16" s="134">
        <v>0</v>
      </c>
      <c r="AD16" s="134">
        <v>17980</v>
      </c>
      <c r="AE16" s="134">
        <v>17980</v>
      </c>
      <c r="AF16" s="114" t="s">
        <v>107</v>
      </c>
      <c r="AG16" s="114" t="s">
        <v>104</v>
      </c>
      <c r="AH16" s="134">
        <v>4030</v>
      </c>
      <c r="AI16" s="134">
        <v>18</v>
      </c>
    </row>
    <row r="17" spans="1:35" x14ac:dyDescent="0.2">
      <c r="A17" s="120"/>
      <c r="B17" s="114" t="s">
        <v>108</v>
      </c>
      <c r="C17" s="114" t="s">
        <v>109</v>
      </c>
      <c r="D17" s="115">
        <v>54418</v>
      </c>
      <c r="E17" s="115">
        <v>358</v>
      </c>
      <c r="F17" s="115">
        <v>54776</v>
      </c>
      <c r="G17" s="116">
        <v>8.6732345087929298E-3</v>
      </c>
      <c r="H17" s="115">
        <v>3460</v>
      </c>
      <c r="I17" s="115">
        <v>0</v>
      </c>
      <c r="J17" s="115">
        <v>3460</v>
      </c>
      <c r="K17" s="140">
        <v>-0.386850965798334</v>
      </c>
      <c r="L17" s="134">
        <v>0</v>
      </c>
      <c r="M17" s="116">
        <v>0</v>
      </c>
      <c r="N17" s="134">
        <v>58236</v>
      </c>
      <c r="O17" s="116">
        <v>-2.85580836725162E-2</v>
      </c>
      <c r="P17" s="134">
        <v>983</v>
      </c>
      <c r="Q17" s="134">
        <v>59219</v>
      </c>
      <c r="R17" s="116">
        <v>-3.8777431502402301E-2</v>
      </c>
      <c r="S17" s="121">
        <v>0</v>
      </c>
      <c r="T17" s="114" t="s">
        <v>71</v>
      </c>
      <c r="U17" s="114" t="s">
        <v>71</v>
      </c>
      <c r="V17" s="134">
        <v>53957</v>
      </c>
      <c r="W17" s="134">
        <v>54305</v>
      </c>
      <c r="X17" s="134">
        <v>348</v>
      </c>
      <c r="Y17" s="134">
        <v>5643</v>
      </c>
      <c r="Z17" s="134">
        <v>5643</v>
      </c>
      <c r="AA17" s="134">
        <v>0</v>
      </c>
      <c r="AB17" s="134">
        <v>0</v>
      </c>
      <c r="AC17" s="134">
        <v>1660</v>
      </c>
      <c r="AD17" s="134">
        <v>59948</v>
      </c>
      <c r="AE17" s="134">
        <v>61608</v>
      </c>
      <c r="AF17" s="114" t="s">
        <v>110</v>
      </c>
      <c r="AG17" s="114" t="s">
        <v>104</v>
      </c>
      <c r="AH17" s="134">
        <v>4030</v>
      </c>
      <c r="AI17" s="134">
        <v>18</v>
      </c>
    </row>
    <row r="18" spans="1:35" x14ac:dyDescent="0.2">
      <c r="A18" s="120"/>
      <c r="B18" s="114" t="s">
        <v>111</v>
      </c>
      <c r="C18" s="114" t="s">
        <v>112</v>
      </c>
      <c r="D18" s="115">
        <v>41975</v>
      </c>
      <c r="E18" s="115">
        <v>40</v>
      </c>
      <c r="F18" s="115">
        <v>42015</v>
      </c>
      <c r="G18" s="116">
        <v>-1.6940031353096702E-2</v>
      </c>
      <c r="H18" s="115">
        <v>18580</v>
      </c>
      <c r="I18" s="115">
        <v>22</v>
      </c>
      <c r="J18" s="115">
        <v>18602</v>
      </c>
      <c r="K18" s="140">
        <v>-0.14790893683294401</v>
      </c>
      <c r="L18" s="134">
        <v>0</v>
      </c>
      <c r="M18" s="116">
        <v>0</v>
      </c>
      <c r="N18" s="134">
        <v>60617</v>
      </c>
      <c r="O18" s="116">
        <v>-6.1220380981880096E-2</v>
      </c>
      <c r="P18" s="134">
        <v>105</v>
      </c>
      <c r="Q18" s="134">
        <v>60722</v>
      </c>
      <c r="R18" s="116">
        <v>-5.9754416933773098E-2</v>
      </c>
      <c r="S18" s="121">
        <v>0</v>
      </c>
      <c r="T18" s="114" t="s">
        <v>71</v>
      </c>
      <c r="U18" s="114" t="s">
        <v>71</v>
      </c>
      <c r="V18" s="134">
        <v>42673</v>
      </c>
      <c r="W18" s="134">
        <v>42739</v>
      </c>
      <c r="X18" s="134">
        <v>66</v>
      </c>
      <c r="Y18" s="134">
        <v>21807</v>
      </c>
      <c r="Z18" s="134">
        <v>21831</v>
      </c>
      <c r="AA18" s="134">
        <v>24</v>
      </c>
      <c r="AB18" s="134">
        <v>0</v>
      </c>
      <c r="AC18" s="134">
        <v>11</v>
      </c>
      <c r="AD18" s="134">
        <v>64570</v>
      </c>
      <c r="AE18" s="134">
        <v>64581</v>
      </c>
      <c r="AF18" s="114" t="s">
        <v>113</v>
      </c>
      <c r="AG18" s="114" t="s">
        <v>104</v>
      </c>
      <c r="AH18" s="134">
        <v>4030</v>
      </c>
      <c r="AI18" s="134">
        <v>18</v>
      </c>
    </row>
    <row r="19" spans="1:35" x14ac:dyDescent="0.2">
      <c r="A19" s="120"/>
      <c r="B19" s="114" t="s">
        <v>114</v>
      </c>
      <c r="C19" s="114" t="s">
        <v>115</v>
      </c>
      <c r="D19" s="115">
        <v>21578</v>
      </c>
      <c r="E19" s="115">
        <v>5620</v>
      </c>
      <c r="F19" s="115">
        <v>27198</v>
      </c>
      <c r="G19" s="116">
        <v>-7.8658536585365896E-2</v>
      </c>
      <c r="H19" s="115">
        <v>93</v>
      </c>
      <c r="I19" s="115">
        <v>0</v>
      </c>
      <c r="J19" s="115">
        <v>93</v>
      </c>
      <c r="K19" s="140">
        <v>-0.89989235737352002</v>
      </c>
      <c r="L19" s="134">
        <v>0</v>
      </c>
      <c r="M19" s="116">
        <v>0</v>
      </c>
      <c r="N19" s="134">
        <v>27291</v>
      </c>
      <c r="O19" s="116">
        <v>-0.103714407698118</v>
      </c>
      <c r="P19" s="134">
        <v>417</v>
      </c>
      <c r="Q19" s="134">
        <v>27708</v>
      </c>
      <c r="R19" s="116">
        <v>-0.103242928344877</v>
      </c>
      <c r="S19" s="121">
        <v>0</v>
      </c>
      <c r="T19" s="114" t="s">
        <v>71</v>
      </c>
      <c r="U19" s="114" t="s">
        <v>71</v>
      </c>
      <c r="V19" s="134">
        <v>24552</v>
      </c>
      <c r="W19" s="134">
        <v>29520</v>
      </c>
      <c r="X19" s="134">
        <v>4968</v>
      </c>
      <c r="Y19" s="134">
        <v>929</v>
      </c>
      <c r="Z19" s="134">
        <v>929</v>
      </c>
      <c r="AA19" s="134">
        <v>0</v>
      </c>
      <c r="AB19" s="134">
        <v>0</v>
      </c>
      <c r="AC19" s="134">
        <v>449</v>
      </c>
      <c r="AD19" s="134">
        <v>30449</v>
      </c>
      <c r="AE19" s="134">
        <v>30898</v>
      </c>
      <c r="AF19" s="114" t="s">
        <v>116</v>
      </c>
      <c r="AG19" s="114" t="s">
        <v>104</v>
      </c>
      <c r="AH19" s="134">
        <v>4030</v>
      </c>
      <c r="AI19" s="134">
        <v>18</v>
      </c>
    </row>
    <row r="20" spans="1:35" x14ac:dyDescent="0.2">
      <c r="A20" s="120"/>
      <c r="B20" s="114" t="s">
        <v>117</v>
      </c>
      <c r="C20" s="114" t="s">
        <v>118</v>
      </c>
      <c r="D20" s="115">
        <v>25325</v>
      </c>
      <c r="E20" s="115">
        <v>224</v>
      </c>
      <c r="F20" s="115">
        <v>25549</v>
      </c>
      <c r="G20" s="116">
        <v>-4.8879457970367093E-2</v>
      </c>
      <c r="H20" s="115">
        <v>310</v>
      </c>
      <c r="I20" s="115">
        <v>0</v>
      </c>
      <c r="J20" s="115">
        <v>310</v>
      </c>
      <c r="K20" s="140">
        <v>-0.60051546391752608</v>
      </c>
      <c r="L20" s="134">
        <v>6604</v>
      </c>
      <c r="M20" s="116">
        <v>3.8201540638264399E-2</v>
      </c>
      <c r="N20" s="134">
        <v>32463</v>
      </c>
      <c r="O20" s="116">
        <v>-4.5177799347039603E-2</v>
      </c>
      <c r="P20" s="134">
        <v>199</v>
      </c>
      <c r="Q20" s="134">
        <v>32662</v>
      </c>
      <c r="R20" s="116">
        <v>-4.5724135916089599E-2</v>
      </c>
      <c r="S20" s="121">
        <v>0</v>
      </c>
      <c r="T20" s="114" t="s">
        <v>71</v>
      </c>
      <c r="U20" s="114" t="s">
        <v>71</v>
      </c>
      <c r="V20" s="134">
        <v>26682</v>
      </c>
      <c r="W20" s="134">
        <v>26862</v>
      </c>
      <c r="X20" s="134">
        <v>180</v>
      </c>
      <c r="Y20" s="134">
        <v>776</v>
      </c>
      <c r="Z20" s="134">
        <v>776</v>
      </c>
      <c r="AA20" s="134">
        <v>0</v>
      </c>
      <c r="AB20" s="134">
        <v>6361</v>
      </c>
      <c r="AC20" s="134">
        <v>228</v>
      </c>
      <c r="AD20" s="134">
        <v>33999</v>
      </c>
      <c r="AE20" s="134">
        <v>34227</v>
      </c>
      <c r="AF20" s="114" t="s">
        <v>119</v>
      </c>
      <c r="AG20" s="114" t="s">
        <v>104</v>
      </c>
      <c r="AH20" s="134">
        <v>4030</v>
      </c>
      <c r="AI20" s="134">
        <v>18</v>
      </c>
    </row>
    <row r="21" spans="1:35" x14ac:dyDescent="0.2">
      <c r="A21" s="120"/>
      <c r="B21" s="114" t="s">
        <v>120</v>
      </c>
      <c r="C21" s="114" t="s">
        <v>121</v>
      </c>
      <c r="D21" s="115">
        <v>4264</v>
      </c>
      <c r="E21" s="115">
        <v>0</v>
      </c>
      <c r="F21" s="115">
        <v>4264</v>
      </c>
      <c r="G21" s="116">
        <v>-2.4925680310999301E-2</v>
      </c>
      <c r="H21" s="115">
        <v>0</v>
      </c>
      <c r="I21" s="115">
        <v>0</v>
      </c>
      <c r="J21" s="115">
        <v>0</v>
      </c>
      <c r="K21" s="140">
        <v>0</v>
      </c>
      <c r="L21" s="134">
        <v>0</v>
      </c>
      <c r="M21" s="116">
        <v>0</v>
      </c>
      <c r="N21" s="134">
        <v>4264</v>
      </c>
      <c r="O21" s="116">
        <v>-2.4925680310999301E-2</v>
      </c>
      <c r="P21" s="134">
        <v>239</v>
      </c>
      <c r="Q21" s="134">
        <v>4503</v>
      </c>
      <c r="R21" s="116">
        <v>-2.5324675324675302E-2</v>
      </c>
      <c r="S21" s="121">
        <v>0</v>
      </c>
      <c r="T21" s="114" t="s">
        <v>71</v>
      </c>
      <c r="U21" s="114" t="s">
        <v>71</v>
      </c>
      <c r="V21" s="134">
        <v>4373</v>
      </c>
      <c r="W21" s="134">
        <v>4373</v>
      </c>
      <c r="X21" s="134">
        <v>0</v>
      </c>
      <c r="Y21" s="134">
        <v>0</v>
      </c>
      <c r="Z21" s="134">
        <v>0</v>
      </c>
      <c r="AA21" s="134">
        <v>0</v>
      </c>
      <c r="AB21" s="134">
        <v>0</v>
      </c>
      <c r="AC21" s="134">
        <v>247</v>
      </c>
      <c r="AD21" s="134">
        <v>4373</v>
      </c>
      <c r="AE21" s="134">
        <v>4620</v>
      </c>
      <c r="AF21" s="114" t="s">
        <v>122</v>
      </c>
      <c r="AG21" s="114" t="s">
        <v>104</v>
      </c>
      <c r="AH21" s="134">
        <v>4030</v>
      </c>
      <c r="AI21" s="134">
        <v>18</v>
      </c>
    </row>
    <row r="22" spans="1:35" x14ac:dyDescent="0.2">
      <c r="A22" s="120"/>
      <c r="B22" s="114" t="s">
        <v>123</v>
      </c>
      <c r="C22" s="114" t="s">
        <v>124</v>
      </c>
      <c r="D22" s="115">
        <v>40805</v>
      </c>
      <c r="E22" s="115">
        <v>164</v>
      </c>
      <c r="F22" s="115">
        <v>40969</v>
      </c>
      <c r="G22" s="116">
        <v>2.7770809292057601E-2</v>
      </c>
      <c r="H22" s="115">
        <v>5117</v>
      </c>
      <c r="I22" s="115">
        <v>0</v>
      </c>
      <c r="J22" s="115">
        <v>5117</v>
      </c>
      <c r="K22" s="140">
        <v>1.46738052746381E-2</v>
      </c>
      <c r="L22" s="134">
        <v>0</v>
      </c>
      <c r="M22" s="116">
        <v>0</v>
      </c>
      <c r="N22" s="134">
        <v>46086</v>
      </c>
      <c r="O22" s="116">
        <v>2.62999665961474E-2</v>
      </c>
      <c r="P22" s="134">
        <v>305</v>
      </c>
      <c r="Q22" s="134">
        <v>46391</v>
      </c>
      <c r="R22" s="116">
        <v>2.11309458299399E-2</v>
      </c>
      <c r="S22" s="121">
        <v>0</v>
      </c>
      <c r="T22" s="114" t="s">
        <v>71</v>
      </c>
      <c r="U22" s="114" t="s">
        <v>71</v>
      </c>
      <c r="V22" s="134">
        <v>39700</v>
      </c>
      <c r="W22" s="134">
        <v>39862</v>
      </c>
      <c r="X22" s="134">
        <v>162</v>
      </c>
      <c r="Y22" s="134">
        <v>5043</v>
      </c>
      <c r="Z22" s="134">
        <v>5043</v>
      </c>
      <c r="AA22" s="134">
        <v>0</v>
      </c>
      <c r="AB22" s="134">
        <v>0</v>
      </c>
      <c r="AC22" s="134">
        <v>526</v>
      </c>
      <c r="AD22" s="134">
        <v>44905</v>
      </c>
      <c r="AE22" s="134">
        <v>45431</v>
      </c>
      <c r="AF22" s="114" t="s">
        <v>125</v>
      </c>
      <c r="AG22" s="114" t="s">
        <v>104</v>
      </c>
      <c r="AH22" s="134">
        <v>4030</v>
      </c>
      <c r="AI22" s="134">
        <v>18</v>
      </c>
    </row>
    <row r="23" spans="1:35" x14ac:dyDescent="0.2">
      <c r="A23" s="122"/>
      <c r="B23" s="114" t="s">
        <v>126</v>
      </c>
      <c r="C23" s="114" t="s">
        <v>127</v>
      </c>
      <c r="D23" s="115">
        <v>12572</v>
      </c>
      <c r="E23" s="115">
        <v>4</v>
      </c>
      <c r="F23" s="115">
        <v>12576</v>
      </c>
      <c r="G23" s="116">
        <v>-4.5175005694328398E-2</v>
      </c>
      <c r="H23" s="115">
        <v>271</v>
      </c>
      <c r="I23" s="115">
        <v>0</v>
      </c>
      <c r="J23" s="115">
        <v>271</v>
      </c>
      <c r="K23" s="140">
        <v>-0.39508928571428598</v>
      </c>
      <c r="L23" s="134">
        <v>0</v>
      </c>
      <c r="M23" s="116">
        <v>0</v>
      </c>
      <c r="N23" s="134">
        <v>12847</v>
      </c>
      <c r="O23" s="116">
        <v>-5.6685512886408697E-2</v>
      </c>
      <c r="P23" s="134">
        <v>0</v>
      </c>
      <c r="Q23" s="134">
        <v>12847</v>
      </c>
      <c r="R23" s="116">
        <v>-5.6685512886408697E-2</v>
      </c>
      <c r="S23" s="121">
        <v>0</v>
      </c>
      <c r="T23" s="114" t="s">
        <v>71</v>
      </c>
      <c r="U23" s="114" t="s">
        <v>71</v>
      </c>
      <c r="V23" s="134">
        <v>13167</v>
      </c>
      <c r="W23" s="134">
        <v>13171</v>
      </c>
      <c r="X23" s="134">
        <v>4</v>
      </c>
      <c r="Y23" s="134">
        <v>448</v>
      </c>
      <c r="Z23" s="134">
        <v>448</v>
      </c>
      <c r="AA23" s="134">
        <v>0</v>
      </c>
      <c r="AB23" s="134">
        <v>0</v>
      </c>
      <c r="AC23" s="134">
        <v>0</v>
      </c>
      <c r="AD23" s="134">
        <v>13619</v>
      </c>
      <c r="AE23" s="134">
        <v>13619</v>
      </c>
      <c r="AF23" s="114" t="s">
        <v>128</v>
      </c>
      <c r="AG23" s="114" t="s">
        <v>104</v>
      </c>
      <c r="AH23" s="134">
        <v>4030</v>
      </c>
      <c r="AI23" s="134">
        <v>18</v>
      </c>
    </row>
    <row r="24" spans="1:35" x14ac:dyDescent="0.2">
      <c r="A24" s="123" t="s">
        <v>85</v>
      </c>
      <c r="B24" s="123">
        <v>0</v>
      </c>
      <c r="C24" s="123">
        <v>0</v>
      </c>
      <c r="D24" s="124">
        <v>253861</v>
      </c>
      <c r="E24" s="124">
        <v>8100</v>
      </c>
      <c r="F24" s="124">
        <v>261961</v>
      </c>
      <c r="G24" s="126">
        <v>3.7424149268892501E-4</v>
      </c>
      <c r="H24" s="124">
        <v>27850</v>
      </c>
      <c r="I24" s="124">
        <v>22</v>
      </c>
      <c r="J24" s="124">
        <v>27872</v>
      </c>
      <c r="K24" s="141">
        <v>-0.22318840579710103</v>
      </c>
      <c r="L24" s="142">
        <v>6812</v>
      </c>
      <c r="M24" s="126">
        <v>2.7916100799758599E-2</v>
      </c>
      <c r="N24" s="142">
        <v>296645</v>
      </c>
      <c r="O24" s="126">
        <v>-2.5380293721457399E-2</v>
      </c>
      <c r="P24" s="142">
        <v>2966</v>
      </c>
      <c r="Q24" s="142">
        <v>299611</v>
      </c>
      <c r="R24" s="126">
        <v>-2.7921886203551401E-2</v>
      </c>
      <c r="S24" s="127">
        <v>0</v>
      </c>
      <c r="T24" s="128">
        <v>0</v>
      </c>
      <c r="U24" s="128">
        <v>0</v>
      </c>
      <c r="V24" s="135">
        <v>254433</v>
      </c>
      <c r="W24" s="135">
        <v>261863</v>
      </c>
      <c r="X24" s="135">
        <v>7430</v>
      </c>
      <c r="Y24" s="135">
        <v>35856</v>
      </c>
      <c r="Z24" s="135">
        <v>35880</v>
      </c>
      <c r="AA24" s="135">
        <v>24</v>
      </c>
      <c r="AB24" s="135">
        <v>6627</v>
      </c>
      <c r="AC24" s="135">
        <v>3847</v>
      </c>
      <c r="AD24" s="135">
        <v>304370</v>
      </c>
      <c r="AE24" s="135">
        <v>308217</v>
      </c>
      <c r="AF24" s="128">
        <v>0</v>
      </c>
      <c r="AG24" s="128">
        <v>0</v>
      </c>
      <c r="AH24" s="135">
        <v>36270</v>
      </c>
      <c r="AI24" s="135">
        <v>162</v>
      </c>
    </row>
    <row r="25" spans="1:35" x14ac:dyDescent="0.2">
      <c r="A25" s="118" t="s">
        <v>129</v>
      </c>
      <c r="B25" s="114" t="s">
        <v>130</v>
      </c>
      <c r="C25" s="114" t="s">
        <v>131</v>
      </c>
      <c r="D25" s="115">
        <v>3513</v>
      </c>
      <c r="E25" s="115">
        <v>14</v>
      </c>
      <c r="F25" s="115">
        <v>3527</v>
      </c>
      <c r="G25" s="116">
        <v>3.6133960047003498E-2</v>
      </c>
      <c r="H25" s="115">
        <v>0</v>
      </c>
      <c r="I25" s="115">
        <v>0</v>
      </c>
      <c r="J25" s="115">
        <v>0</v>
      </c>
      <c r="K25" s="140">
        <v>0</v>
      </c>
      <c r="L25" s="134">
        <v>0</v>
      </c>
      <c r="M25" s="116">
        <v>0</v>
      </c>
      <c r="N25" s="134">
        <v>3527</v>
      </c>
      <c r="O25" s="116">
        <v>3.6133960047003498E-2</v>
      </c>
      <c r="P25" s="134">
        <v>937</v>
      </c>
      <c r="Q25" s="134">
        <v>4464</v>
      </c>
      <c r="R25" s="116">
        <v>3.6211699164345398E-2</v>
      </c>
      <c r="S25" s="119">
        <v>5</v>
      </c>
      <c r="T25" s="114" t="s">
        <v>71</v>
      </c>
      <c r="U25" s="114" t="s">
        <v>71</v>
      </c>
      <c r="V25" s="134">
        <v>3404</v>
      </c>
      <c r="W25" s="134">
        <v>3404</v>
      </c>
      <c r="X25" s="134">
        <v>0</v>
      </c>
      <c r="Y25" s="134">
        <v>0</v>
      </c>
      <c r="Z25" s="134">
        <v>0</v>
      </c>
      <c r="AA25" s="134">
        <v>0</v>
      </c>
      <c r="AB25" s="134">
        <v>0</v>
      </c>
      <c r="AC25" s="134">
        <v>904</v>
      </c>
      <c r="AD25" s="134">
        <v>3404</v>
      </c>
      <c r="AE25" s="134">
        <v>4308</v>
      </c>
      <c r="AF25" s="114" t="s">
        <v>132</v>
      </c>
      <c r="AG25" s="114" t="s">
        <v>133</v>
      </c>
      <c r="AH25" s="134">
        <v>4030</v>
      </c>
      <c r="AI25" s="134">
        <v>18</v>
      </c>
    </row>
    <row r="26" spans="1:35" x14ac:dyDescent="0.2">
      <c r="A26" s="120"/>
      <c r="B26" s="114" t="s">
        <v>134</v>
      </c>
      <c r="C26" s="114" t="s">
        <v>135</v>
      </c>
      <c r="D26" s="115">
        <v>465</v>
      </c>
      <c r="E26" s="115">
        <v>10</v>
      </c>
      <c r="F26" s="115">
        <v>475</v>
      </c>
      <c r="G26" s="116">
        <v>-0.11873840445269002</v>
      </c>
      <c r="H26" s="115">
        <v>0</v>
      </c>
      <c r="I26" s="115">
        <v>0</v>
      </c>
      <c r="J26" s="115">
        <v>0</v>
      </c>
      <c r="K26" s="140">
        <v>0</v>
      </c>
      <c r="L26" s="134">
        <v>0</v>
      </c>
      <c r="M26" s="116">
        <v>0</v>
      </c>
      <c r="N26" s="134">
        <v>475</v>
      </c>
      <c r="O26" s="116">
        <v>-0.11873840445269002</v>
      </c>
      <c r="P26" s="134">
        <v>658</v>
      </c>
      <c r="Q26" s="134">
        <v>1133</v>
      </c>
      <c r="R26" s="116">
        <v>-5.6619483763530397E-2</v>
      </c>
      <c r="S26" s="121">
        <v>0</v>
      </c>
      <c r="T26" s="114" t="s">
        <v>71</v>
      </c>
      <c r="U26" s="114" t="s">
        <v>71</v>
      </c>
      <c r="V26" s="134">
        <v>519</v>
      </c>
      <c r="W26" s="134">
        <v>539</v>
      </c>
      <c r="X26" s="134">
        <v>20</v>
      </c>
      <c r="Y26" s="134">
        <v>0</v>
      </c>
      <c r="Z26" s="134">
        <v>0</v>
      </c>
      <c r="AA26" s="134">
        <v>0</v>
      </c>
      <c r="AB26" s="134">
        <v>0</v>
      </c>
      <c r="AC26" s="134">
        <v>662</v>
      </c>
      <c r="AD26" s="134">
        <v>539</v>
      </c>
      <c r="AE26" s="134">
        <v>1201</v>
      </c>
      <c r="AF26" s="114" t="s">
        <v>136</v>
      </c>
      <c r="AG26" s="114" t="s">
        <v>133</v>
      </c>
      <c r="AH26" s="134">
        <v>4030</v>
      </c>
      <c r="AI26" s="134">
        <v>18</v>
      </c>
    </row>
    <row r="27" spans="1:35" x14ac:dyDescent="0.2">
      <c r="A27" s="120"/>
      <c r="B27" s="114" t="s">
        <v>137</v>
      </c>
      <c r="C27" s="114" t="s">
        <v>138</v>
      </c>
      <c r="D27" s="115">
        <v>7656</v>
      </c>
      <c r="E27" s="115">
        <v>136</v>
      </c>
      <c r="F27" s="115">
        <v>7792</v>
      </c>
      <c r="G27" s="116">
        <v>-6.8388330942132994E-2</v>
      </c>
      <c r="H27" s="115">
        <v>0</v>
      </c>
      <c r="I27" s="115">
        <v>0</v>
      </c>
      <c r="J27" s="115">
        <v>0</v>
      </c>
      <c r="K27" s="140">
        <v>0</v>
      </c>
      <c r="L27" s="134">
        <v>932</v>
      </c>
      <c r="M27" s="116">
        <v>-3.71900826446281E-2</v>
      </c>
      <c r="N27" s="134">
        <v>8724</v>
      </c>
      <c r="O27" s="116">
        <v>-6.5152164594942094E-2</v>
      </c>
      <c r="P27" s="134">
        <v>2331</v>
      </c>
      <c r="Q27" s="134">
        <v>11055</v>
      </c>
      <c r="R27" s="116">
        <v>-3.8193840264485801E-2</v>
      </c>
      <c r="S27" s="121">
        <v>0</v>
      </c>
      <c r="T27" s="114" t="s">
        <v>71</v>
      </c>
      <c r="U27" s="114" t="s">
        <v>71</v>
      </c>
      <c r="V27" s="134">
        <v>8226</v>
      </c>
      <c r="W27" s="134">
        <v>8364</v>
      </c>
      <c r="X27" s="134">
        <v>138</v>
      </c>
      <c r="Y27" s="134">
        <v>0</v>
      </c>
      <c r="Z27" s="134">
        <v>0</v>
      </c>
      <c r="AA27" s="134">
        <v>0</v>
      </c>
      <c r="AB27" s="134">
        <v>968</v>
      </c>
      <c r="AC27" s="134">
        <v>2162</v>
      </c>
      <c r="AD27" s="134">
        <v>9332</v>
      </c>
      <c r="AE27" s="134">
        <v>11494</v>
      </c>
      <c r="AF27" s="114" t="s">
        <v>139</v>
      </c>
      <c r="AG27" s="114" t="s">
        <v>133</v>
      </c>
      <c r="AH27" s="134">
        <v>4030</v>
      </c>
      <c r="AI27" s="134">
        <v>18</v>
      </c>
    </row>
    <row r="28" spans="1:35" x14ac:dyDescent="0.2">
      <c r="A28" s="120"/>
      <c r="B28" s="114" t="s">
        <v>140</v>
      </c>
      <c r="C28" s="114" t="s">
        <v>141</v>
      </c>
      <c r="D28" s="115">
        <v>1141</v>
      </c>
      <c r="E28" s="115">
        <v>22</v>
      </c>
      <c r="F28" s="115">
        <v>1163</v>
      </c>
      <c r="G28" s="116">
        <v>0.160678642714571</v>
      </c>
      <c r="H28" s="115">
        <v>0</v>
      </c>
      <c r="I28" s="115">
        <v>0</v>
      </c>
      <c r="J28" s="115">
        <v>0</v>
      </c>
      <c r="K28" s="140">
        <v>0</v>
      </c>
      <c r="L28" s="134">
        <v>0</v>
      </c>
      <c r="M28" s="116">
        <v>0</v>
      </c>
      <c r="N28" s="134">
        <v>1163</v>
      </c>
      <c r="O28" s="116">
        <v>0.160678642714571</v>
      </c>
      <c r="P28" s="134">
        <v>1147</v>
      </c>
      <c r="Q28" s="134">
        <v>2310</v>
      </c>
      <c r="R28" s="116">
        <v>6.0606060606060601E-2</v>
      </c>
      <c r="S28" s="121">
        <v>0</v>
      </c>
      <c r="T28" s="114" t="s">
        <v>71</v>
      </c>
      <c r="U28" s="114" t="s">
        <v>71</v>
      </c>
      <c r="V28" s="134">
        <v>978</v>
      </c>
      <c r="W28" s="134">
        <v>1002</v>
      </c>
      <c r="X28" s="134">
        <v>24</v>
      </c>
      <c r="Y28" s="134">
        <v>0</v>
      </c>
      <c r="Z28" s="134">
        <v>0</v>
      </c>
      <c r="AA28" s="134">
        <v>0</v>
      </c>
      <c r="AB28" s="134">
        <v>0</v>
      </c>
      <c r="AC28" s="134">
        <v>1176</v>
      </c>
      <c r="AD28" s="134">
        <v>1002</v>
      </c>
      <c r="AE28" s="134">
        <v>2178</v>
      </c>
      <c r="AF28" s="114" t="s">
        <v>142</v>
      </c>
      <c r="AG28" s="114" t="s">
        <v>133</v>
      </c>
      <c r="AH28" s="134">
        <v>4030</v>
      </c>
      <c r="AI28" s="134">
        <v>18</v>
      </c>
    </row>
    <row r="29" spans="1:35" x14ac:dyDescent="0.2">
      <c r="A29" s="120"/>
      <c r="B29" s="114" t="s">
        <v>143</v>
      </c>
      <c r="C29" s="114" t="s">
        <v>144</v>
      </c>
      <c r="D29" s="115">
        <v>263</v>
      </c>
      <c r="E29" s="115">
        <v>0</v>
      </c>
      <c r="F29" s="115">
        <v>263</v>
      </c>
      <c r="G29" s="116">
        <v>-0.23546511627907002</v>
      </c>
      <c r="H29" s="115">
        <v>0</v>
      </c>
      <c r="I29" s="115">
        <v>0</v>
      </c>
      <c r="J29" s="115">
        <v>0</v>
      </c>
      <c r="K29" s="140">
        <v>-1</v>
      </c>
      <c r="L29" s="134">
        <v>0</v>
      </c>
      <c r="M29" s="116">
        <v>0</v>
      </c>
      <c r="N29" s="134">
        <v>263</v>
      </c>
      <c r="O29" s="116">
        <v>-0.239884393063584</v>
      </c>
      <c r="P29" s="134">
        <v>0</v>
      </c>
      <c r="Q29" s="134">
        <v>263</v>
      </c>
      <c r="R29" s="116">
        <v>-0.25071225071225101</v>
      </c>
      <c r="S29" s="121">
        <v>0</v>
      </c>
      <c r="T29" s="114" t="s">
        <v>71</v>
      </c>
      <c r="U29" s="114" t="s">
        <v>71</v>
      </c>
      <c r="V29" s="134">
        <v>344</v>
      </c>
      <c r="W29" s="134">
        <v>344</v>
      </c>
      <c r="X29" s="134">
        <v>0</v>
      </c>
      <c r="Y29" s="134">
        <v>2</v>
      </c>
      <c r="Z29" s="134">
        <v>2</v>
      </c>
      <c r="AA29" s="134">
        <v>0</v>
      </c>
      <c r="AB29" s="134">
        <v>0</v>
      </c>
      <c r="AC29" s="134">
        <v>5</v>
      </c>
      <c r="AD29" s="134">
        <v>346</v>
      </c>
      <c r="AE29" s="134">
        <v>351</v>
      </c>
      <c r="AF29" s="114" t="s">
        <v>145</v>
      </c>
      <c r="AG29" s="114" t="s">
        <v>133</v>
      </c>
      <c r="AH29" s="134">
        <v>4030</v>
      </c>
      <c r="AI29" s="134">
        <v>18</v>
      </c>
    </row>
    <row r="30" spans="1:35" x14ac:dyDescent="0.2">
      <c r="A30" s="120"/>
      <c r="B30" s="114" t="s">
        <v>146</v>
      </c>
      <c r="C30" s="114" t="s">
        <v>147</v>
      </c>
      <c r="D30" s="115">
        <v>10862</v>
      </c>
      <c r="E30" s="115">
        <v>152</v>
      </c>
      <c r="F30" s="115">
        <v>11014</v>
      </c>
      <c r="G30" s="116">
        <v>-0.15244324740284701</v>
      </c>
      <c r="H30" s="115">
        <v>0</v>
      </c>
      <c r="I30" s="115">
        <v>0</v>
      </c>
      <c r="J30" s="115">
        <v>0</v>
      </c>
      <c r="K30" s="140">
        <v>0</v>
      </c>
      <c r="L30" s="134">
        <v>3543</v>
      </c>
      <c r="M30" s="116">
        <v>-0.26432724252491702</v>
      </c>
      <c r="N30" s="134">
        <v>14557</v>
      </c>
      <c r="O30" s="116">
        <v>-0.18269608668800202</v>
      </c>
      <c r="P30" s="134">
        <v>548</v>
      </c>
      <c r="Q30" s="134">
        <v>15105</v>
      </c>
      <c r="R30" s="116">
        <v>-0.17800391815411401</v>
      </c>
      <c r="S30" s="121">
        <v>0</v>
      </c>
      <c r="T30" s="114" t="s">
        <v>71</v>
      </c>
      <c r="U30" s="114" t="s">
        <v>71</v>
      </c>
      <c r="V30" s="134">
        <v>12829</v>
      </c>
      <c r="W30" s="134">
        <v>12995</v>
      </c>
      <c r="X30" s="134">
        <v>166</v>
      </c>
      <c r="Y30" s="134">
        <v>0</v>
      </c>
      <c r="Z30" s="134">
        <v>0</v>
      </c>
      <c r="AA30" s="134">
        <v>0</v>
      </c>
      <c r="AB30" s="134">
        <v>4816</v>
      </c>
      <c r="AC30" s="134">
        <v>565</v>
      </c>
      <c r="AD30" s="134">
        <v>17811</v>
      </c>
      <c r="AE30" s="134">
        <v>18376</v>
      </c>
      <c r="AF30" s="114" t="s">
        <v>148</v>
      </c>
      <c r="AG30" s="114" t="s">
        <v>133</v>
      </c>
      <c r="AH30" s="134">
        <v>4030</v>
      </c>
      <c r="AI30" s="134">
        <v>18</v>
      </c>
    </row>
    <row r="31" spans="1:35" x14ac:dyDescent="0.2">
      <c r="A31" s="120"/>
      <c r="B31" s="114" t="s">
        <v>149</v>
      </c>
      <c r="C31" s="114" t="s">
        <v>150</v>
      </c>
      <c r="D31" s="115">
        <v>7319</v>
      </c>
      <c r="E31" s="115">
        <v>56</v>
      </c>
      <c r="F31" s="115">
        <v>7375</v>
      </c>
      <c r="G31" s="116">
        <v>-7.2560362173038198E-2</v>
      </c>
      <c r="H31" s="115">
        <v>0</v>
      </c>
      <c r="I31" s="115">
        <v>0</v>
      </c>
      <c r="J31" s="115">
        <v>0</v>
      </c>
      <c r="K31" s="140">
        <v>0</v>
      </c>
      <c r="L31" s="134">
        <v>0</v>
      </c>
      <c r="M31" s="116">
        <v>0</v>
      </c>
      <c r="N31" s="134">
        <v>7375</v>
      </c>
      <c r="O31" s="116">
        <v>-7.2560362173038198E-2</v>
      </c>
      <c r="P31" s="134">
        <v>245</v>
      </c>
      <c r="Q31" s="134">
        <v>7620</v>
      </c>
      <c r="R31" s="116">
        <v>-8.6878370281605791E-2</v>
      </c>
      <c r="S31" s="121">
        <v>0</v>
      </c>
      <c r="T31" s="114" t="s">
        <v>71</v>
      </c>
      <c r="U31" s="114" t="s">
        <v>71</v>
      </c>
      <c r="V31" s="134">
        <v>7906</v>
      </c>
      <c r="W31" s="134">
        <v>7952</v>
      </c>
      <c r="X31" s="134">
        <v>46</v>
      </c>
      <c r="Y31" s="134">
        <v>0</v>
      </c>
      <c r="Z31" s="134">
        <v>0</v>
      </c>
      <c r="AA31" s="134">
        <v>0</v>
      </c>
      <c r="AB31" s="134">
        <v>0</v>
      </c>
      <c r="AC31" s="134">
        <v>393</v>
      </c>
      <c r="AD31" s="134">
        <v>7952</v>
      </c>
      <c r="AE31" s="134">
        <v>8345</v>
      </c>
      <c r="AF31" s="114" t="s">
        <v>151</v>
      </c>
      <c r="AG31" s="114" t="s">
        <v>133</v>
      </c>
      <c r="AH31" s="134">
        <v>4030</v>
      </c>
      <c r="AI31" s="134">
        <v>18</v>
      </c>
    </row>
    <row r="32" spans="1:35" x14ac:dyDescent="0.2">
      <c r="A32" s="120"/>
      <c r="B32" s="114" t="s">
        <v>152</v>
      </c>
      <c r="C32" s="114" t="s">
        <v>153</v>
      </c>
      <c r="D32" s="115">
        <v>11094</v>
      </c>
      <c r="E32" s="115">
        <v>1150</v>
      </c>
      <c r="F32" s="115">
        <v>12244</v>
      </c>
      <c r="G32" s="116">
        <v>0.117765199926967</v>
      </c>
      <c r="H32" s="115">
        <v>0</v>
      </c>
      <c r="I32" s="115">
        <v>0</v>
      </c>
      <c r="J32" s="115">
        <v>0</v>
      </c>
      <c r="K32" s="140">
        <v>0</v>
      </c>
      <c r="L32" s="134">
        <v>3682</v>
      </c>
      <c r="M32" s="116">
        <v>0.87093495934959297</v>
      </c>
      <c r="N32" s="134">
        <v>15926</v>
      </c>
      <c r="O32" s="116">
        <v>0.23247175359851399</v>
      </c>
      <c r="P32" s="134">
        <v>2095</v>
      </c>
      <c r="Q32" s="134">
        <v>18021</v>
      </c>
      <c r="R32" s="116">
        <v>0.18170491803278699</v>
      </c>
      <c r="S32" s="121">
        <v>0</v>
      </c>
      <c r="T32" s="114" t="s">
        <v>71</v>
      </c>
      <c r="U32" s="114" t="s">
        <v>71</v>
      </c>
      <c r="V32" s="134">
        <v>9912</v>
      </c>
      <c r="W32" s="134">
        <v>10954</v>
      </c>
      <c r="X32" s="134">
        <v>1042</v>
      </c>
      <c r="Y32" s="134">
        <v>0</v>
      </c>
      <c r="Z32" s="134">
        <v>0</v>
      </c>
      <c r="AA32" s="134">
        <v>0</v>
      </c>
      <c r="AB32" s="134">
        <v>1968</v>
      </c>
      <c r="AC32" s="134">
        <v>2328</v>
      </c>
      <c r="AD32" s="134">
        <v>12922</v>
      </c>
      <c r="AE32" s="134">
        <v>15250</v>
      </c>
      <c r="AF32" s="114" t="s">
        <v>154</v>
      </c>
      <c r="AG32" s="114" t="s">
        <v>133</v>
      </c>
      <c r="AH32" s="134">
        <v>4030</v>
      </c>
      <c r="AI32" s="134">
        <v>18</v>
      </c>
    </row>
    <row r="33" spans="1:35" x14ac:dyDescent="0.2">
      <c r="A33" s="120"/>
      <c r="B33" s="114" t="s">
        <v>155</v>
      </c>
      <c r="C33" s="114" t="s">
        <v>156</v>
      </c>
      <c r="D33" s="115">
        <v>811</v>
      </c>
      <c r="E33" s="115">
        <v>0</v>
      </c>
      <c r="F33" s="115">
        <v>811</v>
      </c>
      <c r="G33" s="116">
        <v>0.148725212464589</v>
      </c>
      <c r="H33" s="115">
        <v>0</v>
      </c>
      <c r="I33" s="115">
        <v>0</v>
      </c>
      <c r="J33" s="115">
        <v>0</v>
      </c>
      <c r="K33" s="140">
        <v>0</v>
      </c>
      <c r="L33" s="134">
        <v>0</v>
      </c>
      <c r="M33" s="116">
        <v>0</v>
      </c>
      <c r="N33" s="134">
        <v>811</v>
      </c>
      <c r="O33" s="116">
        <v>0.148725212464589</v>
      </c>
      <c r="P33" s="134">
        <v>480</v>
      </c>
      <c r="Q33" s="134">
        <v>1291</v>
      </c>
      <c r="R33" s="116">
        <v>1.3343799058084801E-2</v>
      </c>
      <c r="S33" s="121">
        <v>0</v>
      </c>
      <c r="T33" s="114" t="s">
        <v>71</v>
      </c>
      <c r="U33" s="114" t="s">
        <v>71</v>
      </c>
      <c r="V33" s="134">
        <v>706</v>
      </c>
      <c r="W33" s="134">
        <v>706</v>
      </c>
      <c r="X33" s="134">
        <v>0</v>
      </c>
      <c r="Y33" s="134">
        <v>0</v>
      </c>
      <c r="Z33" s="134">
        <v>0</v>
      </c>
      <c r="AA33" s="134">
        <v>0</v>
      </c>
      <c r="AB33" s="134">
        <v>0</v>
      </c>
      <c r="AC33" s="134">
        <v>568</v>
      </c>
      <c r="AD33" s="134">
        <v>706</v>
      </c>
      <c r="AE33" s="134">
        <v>1274</v>
      </c>
      <c r="AF33" s="114" t="s">
        <v>157</v>
      </c>
      <c r="AG33" s="114" t="s">
        <v>133</v>
      </c>
      <c r="AH33" s="134">
        <v>4030</v>
      </c>
      <c r="AI33" s="134">
        <v>18</v>
      </c>
    </row>
    <row r="34" spans="1:35" x14ac:dyDescent="0.2">
      <c r="A34" s="120"/>
      <c r="B34" s="114" t="s">
        <v>158</v>
      </c>
      <c r="C34" s="114" t="s">
        <v>159</v>
      </c>
      <c r="D34" s="115">
        <v>1111</v>
      </c>
      <c r="E34" s="115">
        <v>14</v>
      </c>
      <c r="F34" s="115">
        <v>1125</v>
      </c>
      <c r="G34" s="116">
        <v>-0.10572337042925301</v>
      </c>
      <c r="H34" s="115">
        <v>0</v>
      </c>
      <c r="I34" s="115">
        <v>0</v>
      </c>
      <c r="J34" s="115">
        <v>0</v>
      </c>
      <c r="K34" s="140">
        <v>0</v>
      </c>
      <c r="L34" s="134">
        <v>0</v>
      </c>
      <c r="M34" s="116">
        <v>0</v>
      </c>
      <c r="N34" s="134">
        <v>1125</v>
      </c>
      <c r="O34" s="116">
        <v>-0.10572337042925301</v>
      </c>
      <c r="P34" s="134">
        <v>1047</v>
      </c>
      <c r="Q34" s="134">
        <v>2172</v>
      </c>
      <c r="R34" s="116">
        <v>-8.1218274111675093E-2</v>
      </c>
      <c r="S34" s="121">
        <v>0</v>
      </c>
      <c r="T34" s="114" t="s">
        <v>71</v>
      </c>
      <c r="U34" s="114" t="s">
        <v>71</v>
      </c>
      <c r="V34" s="134">
        <v>1250</v>
      </c>
      <c r="W34" s="134">
        <v>1258</v>
      </c>
      <c r="X34" s="134">
        <v>8</v>
      </c>
      <c r="Y34" s="134">
        <v>0</v>
      </c>
      <c r="Z34" s="134">
        <v>0</v>
      </c>
      <c r="AA34" s="134">
        <v>0</v>
      </c>
      <c r="AB34" s="134">
        <v>0</v>
      </c>
      <c r="AC34" s="134">
        <v>1106</v>
      </c>
      <c r="AD34" s="134">
        <v>1258</v>
      </c>
      <c r="AE34" s="134">
        <v>2364</v>
      </c>
      <c r="AF34" s="114" t="s">
        <v>160</v>
      </c>
      <c r="AG34" s="114" t="s">
        <v>133</v>
      </c>
      <c r="AH34" s="134">
        <v>4030</v>
      </c>
      <c r="AI34" s="134">
        <v>18</v>
      </c>
    </row>
    <row r="35" spans="1:35" x14ac:dyDescent="0.2">
      <c r="A35" s="120"/>
      <c r="B35" s="114" t="s">
        <v>161</v>
      </c>
      <c r="C35" s="114" t="s">
        <v>162</v>
      </c>
      <c r="D35" s="115">
        <v>9154</v>
      </c>
      <c r="E35" s="115">
        <v>28</v>
      </c>
      <c r="F35" s="115">
        <v>9182</v>
      </c>
      <c r="G35" s="116">
        <v>3.1337751319779797E-2</v>
      </c>
      <c r="H35" s="115">
        <v>0</v>
      </c>
      <c r="I35" s="115">
        <v>0</v>
      </c>
      <c r="J35" s="115">
        <v>0</v>
      </c>
      <c r="K35" s="140">
        <v>0</v>
      </c>
      <c r="L35" s="134">
        <v>0</v>
      </c>
      <c r="M35" s="116">
        <v>0</v>
      </c>
      <c r="N35" s="134">
        <v>9182</v>
      </c>
      <c r="O35" s="116">
        <v>3.1337751319779797E-2</v>
      </c>
      <c r="P35" s="134">
        <v>306</v>
      </c>
      <c r="Q35" s="134">
        <v>9488</v>
      </c>
      <c r="R35" s="116">
        <v>2.6839826839826799E-2</v>
      </c>
      <c r="S35" s="121">
        <v>0</v>
      </c>
      <c r="T35" s="114" t="s">
        <v>71</v>
      </c>
      <c r="U35" s="114" t="s">
        <v>71</v>
      </c>
      <c r="V35" s="134">
        <v>8883</v>
      </c>
      <c r="W35" s="134">
        <v>8903</v>
      </c>
      <c r="X35" s="134">
        <v>20</v>
      </c>
      <c r="Y35" s="134">
        <v>0</v>
      </c>
      <c r="Z35" s="134">
        <v>0</v>
      </c>
      <c r="AA35" s="134">
        <v>0</v>
      </c>
      <c r="AB35" s="134">
        <v>0</v>
      </c>
      <c r="AC35" s="134">
        <v>337</v>
      </c>
      <c r="AD35" s="134">
        <v>8903</v>
      </c>
      <c r="AE35" s="134">
        <v>9240</v>
      </c>
      <c r="AF35" s="114" t="s">
        <v>163</v>
      </c>
      <c r="AG35" s="114" t="s">
        <v>133</v>
      </c>
      <c r="AH35" s="134">
        <v>4030</v>
      </c>
      <c r="AI35" s="134">
        <v>18</v>
      </c>
    </row>
    <row r="36" spans="1:35" x14ac:dyDescent="0.2">
      <c r="A36" s="120"/>
      <c r="B36" s="114" t="s">
        <v>164</v>
      </c>
      <c r="C36" s="114" t="s">
        <v>165</v>
      </c>
      <c r="D36" s="115">
        <v>1198</v>
      </c>
      <c r="E36" s="115">
        <v>4</v>
      </c>
      <c r="F36" s="115">
        <v>1202</v>
      </c>
      <c r="G36" s="116">
        <v>-2.03748981255094E-2</v>
      </c>
      <c r="H36" s="115">
        <v>0</v>
      </c>
      <c r="I36" s="115">
        <v>0</v>
      </c>
      <c r="J36" s="115">
        <v>0</v>
      </c>
      <c r="K36" s="140">
        <v>0</v>
      </c>
      <c r="L36" s="134">
        <v>0</v>
      </c>
      <c r="M36" s="116">
        <v>0</v>
      </c>
      <c r="N36" s="134">
        <v>1202</v>
      </c>
      <c r="O36" s="116">
        <v>-2.03748981255094E-2</v>
      </c>
      <c r="P36" s="134">
        <v>755</v>
      </c>
      <c r="Q36" s="134">
        <v>1957</v>
      </c>
      <c r="R36" s="116">
        <v>-4.4899951195705202E-2</v>
      </c>
      <c r="S36" s="121">
        <v>0</v>
      </c>
      <c r="T36" s="114" t="s">
        <v>71</v>
      </c>
      <c r="U36" s="114" t="s">
        <v>71</v>
      </c>
      <c r="V36" s="134">
        <v>1221</v>
      </c>
      <c r="W36" s="134">
        <v>1227</v>
      </c>
      <c r="X36" s="134">
        <v>6</v>
      </c>
      <c r="Y36" s="134">
        <v>0</v>
      </c>
      <c r="Z36" s="134">
        <v>0</v>
      </c>
      <c r="AA36" s="134">
        <v>0</v>
      </c>
      <c r="AB36" s="134">
        <v>0</v>
      </c>
      <c r="AC36" s="134">
        <v>822</v>
      </c>
      <c r="AD36" s="134">
        <v>1227</v>
      </c>
      <c r="AE36" s="134">
        <v>2049</v>
      </c>
      <c r="AF36" s="114" t="s">
        <v>166</v>
      </c>
      <c r="AG36" s="114" t="s">
        <v>133</v>
      </c>
      <c r="AH36" s="134">
        <v>4030</v>
      </c>
      <c r="AI36" s="134">
        <v>18</v>
      </c>
    </row>
    <row r="37" spans="1:35" x14ac:dyDescent="0.2">
      <c r="A37" s="120"/>
      <c r="B37" s="114" t="s">
        <v>167</v>
      </c>
      <c r="C37" s="114" t="s">
        <v>168</v>
      </c>
      <c r="D37" s="115">
        <v>9931</v>
      </c>
      <c r="E37" s="115">
        <v>244</v>
      </c>
      <c r="F37" s="115">
        <v>10175</v>
      </c>
      <c r="G37" s="116">
        <v>7.8088578088578095E-2</v>
      </c>
      <c r="H37" s="115">
        <v>0</v>
      </c>
      <c r="I37" s="115">
        <v>0</v>
      </c>
      <c r="J37" s="115">
        <v>0</v>
      </c>
      <c r="K37" s="140">
        <v>0</v>
      </c>
      <c r="L37" s="134">
        <v>0</v>
      </c>
      <c r="M37" s="116">
        <v>0</v>
      </c>
      <c r="N37" s="134">
        <v>10175</v>
      </c>
      <c r="O37" s="116">
        <v>7.8088578088578095E-2</v>
      </c>
      <c r="P37" s="134">
        <v>1250</v>
      </c>
      <c r="Q37" s="134">
        <v>11425</v>
      </c>
      <c r="R37" s="116">
        <v>7.2568531731130301E-2</v>
      </c>
      <c r="S37" s="121">
        <v>0</v>
      </c>
      <c r="T37" s="114" t="s">
        <v>71</v>
      </c>
      <c r="U37" s="114" t="s">
        <v>71</v>
      </c>
      <c r="V37" s="134">
        <v>9212</v>
      </c>
      <c r="W37" s="134">
        <v>9438</v>
      </c>
      <c r="X37" s="134">
        <v>226</v>
      </c>
      <c r="Y37" s="134">
        <v>0</v>
      </c>
      <c r="Z37" s="134">
        <v>0</v>
      </c>
      <c r="AA37" s="134">
        <v>0</v>
      </c>
      <c r="AB37" s="134">
        <v>0</v>
      </c>
      <c r="AC37" s="134">
        <v>1214</v>
      </c>
      <c r="AD37" s="134">
        <v>9438</v>
      </c>
      <c r="AE37" s="134">
        <v>10652</v>
      </c>
      <c r="AF37" s="114" t="s">
        <v>169</v>
      </c>
      <c r="AG37" s="114" t="s">
        <v>133</v>
      </c>
      <c r="AH37" s="134">
        <v>4030</v>
      </c>
      <c r="AI37" s="134">
        <v>18</v>
      </c>
    </row>
    <row r="38" spans="1:35" x14ac:dyDescent="0.2">
      <c r="A38" s="120"/>
      <c r="B38" s="114" t="s">
        <v>170</v>
      </c>
      <c r="C38" s="114" t="s">
        <v>171</v>
      </c>
      <c r="D38" s="115">
        <v>5176</v>
      </c>
      <c r="E38" s="115">
        <v>32</v>
      </c>
      <c r="F38" s="115">
        <v>5208</v>
      </c>
      <c r="G38" s="116">
        <v>-3.5019455252918295E-2</v>
      </c>
      <c r="H38" s="115">
        <v>0</v>
      </c>
      <c r="I38" s="115">
        <v>0</v>
      </c>
      <c r="J38" s="115">
        <v>0</v>
      </c>
      <c r="K38" s="140">
        <v>0</v>
      </c>
      <c r="L38" s="134">
        <v>0</v>
      </c>
      <c r="M38" s="116">
        <v>0</v>
      </c>
      <c r="N38" s="134">
        <v>5208</v>
      </c>
      <c r="O38" s="116">
        <v>-3.5019455252918295E-2</v>
      </c>
      <c r="P38" s="134">
        <v>2065</v>
      </c>
      <c r="Q38" s="134">
        <v>7273</v>
      </c>
      <c r="R38" s="116">
        <v>4.0033130866924411E-3</v>
      </c>
      <c r="S38" s="121">
        <v>0</v>
      </c>
      <c r="T38" s="114" t="s">
        <v>71</v>
      </c>
      <c r="U38" s="114" t="s">
        <v>71</v>
      </c>
      <c r="V38" s="134">
        <v>5377</v>
      </c>
      <c r="W38" s="134">
        <v>5397</v>
      </c>
      <c r="X38" s="134">
        <v>20</v>
      </c>
      <c r="Y38" s="134">
        <v>0</v>
      </c>
      <c r="Z38" s="134">
        <v>0</v>
      </c>
      <c r="AA38" s="134">
        <v>0</v>
      </c>
      <c r="AB38" s="134">
        <v>0</v>
      </c>
      <c r="AC38" s="134">
        <v>1847</v>
      </c>
      <c r="AD38" s="134">
        <v>5397</v>
      </c>
      <c r="AE38" s="134">
        <v>7244</v>
      </c>
      <c r="AF38" s="114" t="s">
        <v>172</v>
      </c>
      <c r="AG38" s="114" t="s">
        <v>133</v>
      </c>
      <c r="AH38" s="134">
        <v>4030</v>
      </c>
      <c r="AI38" s="134">
        <v>18</v>
      </c>
    </row>
    <row r="39" spans="1:35" x14ac:dyDescent="0.2">
      <c r="A39" s="120"/>
      <c r="B39" s="114" t="s">
        <v>173</v>
      </c>
      <c r="C39" s="114" t="s">
        <v>174</v>
      </c>
      <c r="D39" s="115">
        <v>2740</v>
      </c>
      <c r="E39" s="115">
        <v>18</v>
      </c>
      <c r="F39" s="115">
        <v>2758</v>
      </c>
      <c r="G39" s="116">
        <v>1.9216555801921699E-2</v>
      </c>
      <c r="H39" s="115">
        <v>0</v>
      </c>
      <c r="I39" s="115">
        <v>0</v>
      </c>
      <c r="J39" s="115">
        <v>0</v>
      </c>
      <c r="K39" s="140">
        <v>0</v>
      </c>
      <c r="L39" s="134">
        <v>0</v>
      </c>
      <c r="M39" s="116">
        <v>0</v>
      </c>
      <c r="N39" s="134">
        <v>2758</v>
      </c>
      <c r="O39" s="116">
        <v>1.9216555801921699E-2</v>
      </c>
      <c r="P39" s="134">
        <v>1415</v>
      </c>
      <c r="Q39" s="134">
        <v>4173</v>
      </c>
      <c r="R39" s="116">
        <v>1.7308629936616301E-2</v>
      </c>
      <c r="S39" s="121">
        <v>0</v>
      </c>
      <c r="T39" s="114" t="s">
        <v>71</v>
      </c>
      <c r="U39" s="114" t="s">
        <v>71</v>
      </c>
      <c r="V39" s="134">
        <v>2694</v>
      </c>
      <c r="W39" s="134">
        <v>2706</v>
      </c>
      <c r="X39" s="134">
        <v>12</v>
      </c>
      <c r="Y39" s="134">
        <v>0</v>
      </c>
      <c r="Z39" s="134">
        <v>0</v>
      </c>
      <c r="AA39" s="134">
        <v>0</v>
      </c>
      <c r="AB39" s="134">
        <v>0</v>
      </c>
      <c r="AC39" s="134">
        <v>1396</v>
      </c>
      <c r="AD39" s="134">
        <v>2706</v>
      </c>
      <c r="AE39" s="134">
        <v>4102</v>
      </c>
      <c r="AF39" s="114" t="s">
        <v>175</v>
      </c>
      <c r="AG39" s="114" t="s">
        <v>133</v>
      </c>
      <c r="AH39" s="134">
        <v>4030</v>
      </c>
      <c r="AI39" s="134">
        <v>18</v>
      </c>
    </row>
    <row r="40" spans="1:35" x14ac:dyDescent="0.2">
      <c r="A40" s="120"/>
      <c r="B40" s="114" t="s">
        <v>176</v>
      </c>
      <c r="C40" s="114" t="s">
        <v>177</v>
      </c>
      <c r="D40" s="115">
        <v>2460</v>
      </c>
      <c r="E40" s="115">
        <v>94</v>
      </c>
      <c r="F40" s="115">
        <v>2554</v>
      </c>
      <c r="G40" s="116">
        <v>1.1084718923198702E-2</v>
      </c>
      <c r="H40" s="115">
        <v>0</v>
      </c>
      <c r="I40" s="115">
        <v>0</v>
      </c>
      <c r="J40" s="115">
        <v>0</v>
      </c>
      <c r="K40" s="140">
        <v>0</v>
      </c>
      <c r="L40" s="134">
        <v>0</v>
      </c>
      <c r="M40" s="116">
        <v>0</v>
      </c>
      <c r="N40" s="134">
        <v>2554</v>
      </c>
      <c r="O40" s="116">
        <v>1.1084718923198702E-2</v>
      </c>
      <c r="P40" s="134">
        <v>0</v>
      </c>
      <c r="Q40" s="134">
        <v>2554</v>
      </c>
      <c r="R40" s="116">
        <v>1.1084718923198702E-2</v>
      </c>
      <c r="S40" s="121">
        <v>0</v>
      </c>
      <c r="T40" s="114" t="s">
        <v>71</v>
      </c>
      <c r="U40" s="114" t="s">
        <v>71</v>
      </c>
      <c r="V40" s="134">
        <v>2526</v>
      </c>
      <c r="W40" s="134">
        <v>2526</v>
      </c>
      <c r="X40" s="134">
        <v>0</v>
      </c>
      <c r="Y40" s="134">
        <v>0</v>
      </c>
      <c r="Z40" s="134">
        <v>0</v>
      </c>
      <c r="AA40" s="134">
        <v>0</v>
      </c>
      <c r="AB40" s="134">
        <v>0</v>
      </c>
      <c r="AC40" s="134">
        <v>0</v>
      </c>
      <c r="AD40" s="134">
        <v>2526</v>
      </c>
      <c r="AE40" s="134">
        <v>2526</v>
      </c>
      <c r="AF40" s="114" t="s">
        <v>178</v>
      </c>
      <c r="AG40" s="114" t="s">
        <v>133</v>
      </c>
      <c r="AH40" s="134">
        <v>4030</v>
      </c>
      <c r="AI40" s="134">
        <v>18</v>
      </c>
    </row>
    <row r="41" spans="1:35" x14ac:dyDescent="0.2">
      <c r="A41" s="120"/>
      <c r="B41" s="114" t="s">
        <v>179</v>
      </c>
      <c r="C41" s="114" t="s">
        <v>180</v>
      </c>
      <c r="D41" s="115">
        <v>1696</v>
      </c>
      <c r="E41" s="115">
        <v>0</v>
      </c>
      <c r="F41" s="115">
        <v>1696</v>
      </c>
      <c r="G41" s="116">
        <v>-0.152</v>
      </c>
      <c r="H41" s="115">
        <v>0</v>
      </c>
      <c r="I41" s="115">
        <v>0</v>
      </c>
      <c r="J41" s="115">
        <v>0</v>
      </c>
      <c r="K41" s="140">
        <v>0</v>
      </c>
      <c r="L41" s="134">
        <v>0</v>
      </c>
      <c r="M41" s="116">
        <v>0</v>
      </c>
      <c r="N41" s="134">
        <v>1696</v>
      </c>
      <c r="O41" s="116">
        <v>-0.152</v>
      </c>
      <c r="P41" s="134">
        <v>0</v>
      </c>
      <c r="Q41" s="134">
        <v>1696</v>
      </c>
      <c r="R41" s="116">
        <v>-0.152</v>
      </c>
      <c r="S41" s="121">
        <v>0</v>
      </c>
      <c r="T41" s="114" t="s">
        <v>71</v>
      </c>
      <c r="U41" s="114" t="s">
        <v>71</v>
      </c>
      <c r="V41" s="134">
        <v>2000</v>
      </c>
      <c r="W41" s="134">
        <v>2000</v>
      </c>
      <c r="X41" s="134">
        <v>0</v>
      </c>
      <c r="Y41" s="134">
        <v>0</v>
      </c>
      <c r="Z41" s="134">
        <v>0</v>
      </c>
      <c r="AA41" s="134">
        <v>0</v>
      </c>
      <c r="AB41" s="134">
        <v>0</v>
      </c>
      <c r="AC41" s="134">
        <v>0</v>
      </c>
      <c r="AD41" s="134">
        <v>2000</v>
      </c>
      <c r="AE41" s="134">
        <v>2000</v>
      </c>
      <c r="AF41" s="114" t="s">
        <v>181</v>
      </c>
      <c r="AG41" s="114" t="s">
        <v>133</v>
      </c>
      <c r="AH41" s="134">
        <v>4030</v>
      </c>
      <c r="AI41" s="134">
        <v>18</v>
      </c>
    </row>
    <row r="42" spans="1:35" x14ac:dyDescent="0.2">
      <c r="A42" s="120"/>
      <c r="B42" s="114" t="s">
        <v>182</v>
      </c>
      <c r="C42" s="114" t="s">
        <v>183</v>
      </c>
      <c r="D42" s="115">
        <v>2900</v>
      </c>
      <c r="E42" s="115">
        <v>8</v>
      </c>
      <c r="F42" s="115">
        <v>2908</v>
      </c>
      <c r="G42" s="116">
        <v>2.75618374558304E-2</v>
      </c>
      <c r="H42" s="115">
        <v>0</v>
      </c>
      <c r="I42" s="115">
        <v>0</v>
      </c>
      <c r="J42" s="115">
        <v>0</v>
      </c>
      <c r="K42" s="140">
        <v>0</v>
      </c>
      <c r="L42" s="134">
        <v>0</v>
      </c>
      <c r="M42" s="116">
        <v>0</v>
      </c>
      <c r="N42" s="134">
        <v>2908</v>
      </c>
      <c r="O42" s="116">
        <v>2.75618374558304E-2</v>
      </c>
      <c r="P42" s="134">
        <v>1538</v>
      </c>
      <c r="Q42" s="134">
        <v>4446</v>
      </c>
      <c r="R42" s="116">
        <v>1.2295081967213101E-2</v>
      </c>
      <c r="S42" s="121">
        <v>0</v>
      </c>
      <c r="T42" s="114" t="s">
        <v>71</v>
      </c>
      <c r="U42" s="114" t="s">
        <v>71</v>
      </c>
      <c r="V42" s="134">
        <v>2822</v>
      </c>
      <c r="W42" s="134">
        <v>2830</v>
      </c>
      <c r="X42" s="134">
        <v>8</v>
      </c>
      <c r="Y42" s="134">
        <v>0</v>
      </c>
      <c r="Z42" s="134">
        <v>0</v>
      </c>
      <c r="AA42" s="134">
        <v>0</v>
      </c>
      <c r="AB42" s="134">
        <v>0</v>
      </c>
      <c r="AC42" s="134">
        <v>1562</v>
      </c>
      <c r="AD42" s="134">
        <v>2830</v>
      </c>
      <c r="AE42" s="134">
        <v>4392</v>
      </c>
      <c r="AF42" s="114" t="s">
        <v>184</v>
      </c>
      <c r="AG42" s="114" t="s">
        <v>133</v>
      </c>
      <c r="AH42" s="134">
        <v>4030</v>
      </c>
      <c r="AI42" s="134">
        <v>18</v>
      </c>
    </row>
    <row r="43" spans="1:35" x14ac:dyDescent="0.2">
      <c r="A43" s="120"/>
      <c r="B43" s="114" t="s">
        <v>185</v>
      </c>
      <c r="C43" s="114" t="s">
        <v>186</v>
      </c>
      <c r="D43" s="115">
        <v>690</v>
      </c>
      <c r="E43" s="115">
        <v>2</v>
      </c>
      <c r="F43" s="115">
        <v>692</v>
      </c>
      <c r="G43" s="116">
        <v>-0.102464332036316</v>
      </c>
      <c r="H43" s="115">
        <v>0</v>
      </c>
      <c r="I43" s="115">
        <v>0</v>
      </c>
      <c r="J43" s="115">
        <v>0</v>
      </c>
      <c r="K43" s="140">
        <v>0</v>
      </c>
      <c r="L43" s="134">
        <v>0</v>
      </c>
      <c r="M43" s="116">
        <v>0</v>
      </c>
      <c r="N43" s="134">
        <v>692</v>
      </c>
      <c r="O43" s="116">
        <v>-0.102464332036316</v>
      </c>
      <c r="P43" s="134">
        <v>556</v>
      </c>
      <c r="Q43" s="134">
        <v>1248</v>
      </c>
      <c r="R43" s="116">
        <v>-4.44104134762634E-2</v>
      </c>
      <c r="S43" s="121">
        <v>0</v>
      </c>
      <c r="T43" s="114" t="s">
        <v>71</v>
      </c>
      <c r="U43" s="114" t="s">
        <v>71</v>
      </c>
      <c r="V43" s="134">
        <v>769</v>
      </c>
      <c r="W43" s="134">
        <v>771</v>
      </c>
      <c r="X43" s="134">
        <v>2</v>
      </c>
      <c r="Y43" s="134">
        <v>0</v>
      </c>
      <c r="Z43" s="134">
        <v>0</v>
      </c>
      <c r="AA43" s="134">
        <v>0</v>
      </c>
      <c r="AB43" s="134">
        <v>0</v>
      </c>
      <c r="AC43" s="134">
        <v>535</v>
      </c>
      <c r="AD43" s="134">
        <v>771</v>
      </c>
      <c r="AE43" s="134">
        <v>1306</v>
      </c>
      <c r="AF43" s="114" t="s">
        <v>187</v>
      </c>
      <c r="AG43" s="114" t="s">
        <v>133</v>
      </c>
      <c r="AH43" s="134">
        <v>4030</v>
      </c>
      <c r="AI43" s="134">
        <v>18</v>
      </c>
    </row>
    <row r="44" spans="1:35" x14ac:dyDescent="0.2">
      <c r="A44" s="120"/>
      <c r="B44" s="114" t="s">
        <v>188</v>
      </c>
      <c r="C44" s="114" t="s">
        <v>189</v>
      </c>
      <c r="D44" s="115">
        <v>3158</v>
      </c>
      <c r="E44" s="115">
        <v>8</v>
      </c>
      <c r="F44" s="115">
        <v>3166</v>
      </c>
      <c r="G44" s="116">
        <v>-8.5763788622581591E-2</v>
      </c>
      <c r="H44" s="115">
        <v>0</v>
      </c>
      <c r="I44" s="115">
        <v>0</v>
      </c>
      <c r="J44" s="115">
        <v>0</v>
      </c>
      <c r="K44" s="140">
        <v>0</v>
      </c>
      <c r="L44" s="134">
        <v>0</v>
      </c>
      <c r="M44" s="116">
        <v>0</v>
      </c>
      <c r="N44" s="134">
        <v>3166</v>
      </c>
      <c r="O44" s="116">
        <v>-8.5763788622581591E-2</v>
      </c>
      <c r="P44" s="134">
        <v>659</v>
      </c>
      <c r="Q44" s="134">
        <v>3825</v>
      </c>
      <c r="R44" s="116">
        <v>-3.0172413793103401E-2</v>
      </c>
      <c r="S44" s="121">
        <v>0</v>
      </c>
      <c r="T44" s="114" t="s">
        <v>71</v>
      </c>
      <c r="U44" s="114" t="s">
        <v>71</v>
      </c>
      <c r="V44" s="134">
        <v>3453</v>
      </c>
      <c r="W44" s="134">
        <v>3463</v>
      </c>
      <c r="X44" s="134">
        <v>10</v>
      </c>
      <c r="Y44" s="134">
        <v>0</v>
      </c>
      <c r="Z44" s="134">
        <v>0</v>
      </c>
      <c r="AA44" s="134">
        <v>0</v>
      </c>
      <c r="AB44" s="134">
        <v>0</v>
      </c>
      <c r="AC44" s="134">
        <v>481</v>
      </c>
      <c r="AD44" s="134">
        <v>3463</v>
      </c>
      <c r="AE44" s="134">
        <v>3944</v>
      </c>
      <c r="AF44" s="114" t="s">
        <v>190</v>
      </c>
      <c r="AG44" s="114" t="s">
        <v>133</v>
      </c>
      <c r="AH44" s="134">
        <v>4030</v>
      </c>
      <c r="AI44" s="134">
        <v>18</v>
      </c>
    </row>
    <row r="45" spans="1:35" x14ac:dyDescent="0.2">
      <c r="A45" s="120"/>
      <c r="B45" s="114" t="s">
        <v>191</v>
      </c>
      <c r="C45" s="114" t="s">
        <v>192</v>
      </c>
      <c r="D45" s="115">
        <v>6788</v>
      </c>
      <c r="E45" s="115">
        <v>52</v>
      </c>
      <c r="F45" s="115">
        <v>6840</v>
      </c>
      <c r="G45" s="116">
        <v>3.3739181458119403E-3</v>
      </c>
      <c r="H45" s="115">
        <v>0</v>
      </c>
      <c r="I45" s="115">
        <v>0</v>
      </c>
      <c r="J45" s="115">
        <v>0</v>
      </c>
      <c r="K45" s="140">
        <v>0</v>
      </c>
      <c r="L45" s="134">
        <v>0</v>
      </c>
      <c r="M45" s="116">
        <v>0</v>
      </c>
      <c r="N45" s="134">
        <v>6840</v>
      </c>
      <c r="O45" s="116">
        <v>3.3739181458119403E-3</v>
      </c>
      <c r="P45" s="134">
        <v>2069</v>
      </c>
      <c r="Q45" s="134">
        <v>8909</v>
      </c>
      <c r="R45" s="116">
        <v>-2.7507913983189601E-2</v>
      </c>
      <c r="S45" s="121">
        <v>0</v>
      </c>
      <c r="T45" s="114" t="s">
        <v>71</v>
      </c>
      <c r="U45" s="114" t="s">
        <v>71</v>
      </c>
      <c r="V45" s="134">
        <v>6747</v>
      </c>
      <c r="W45" s="134">
        <v>6817</v>
      </c>
      <c r="X45" s="134">
        <v>70</v>
      </c>
      <c r="Y45" s="134">
        <v>0</v>
      </c>
      <c r="Z45" s="134">
        <v>0</v>
      </c>
      <c r="AA45" s="134">
        <v>0</v>
      </c>
      <c r="AB45" s="134">
        <v>0</v>
      </c>
      <c r="AC45" s="134">
        <v>2344</v>
      </c>
      <c r="AD45" s="134">
        <v>6817</v>
      </c>
      <c r="AE45" s="134">
        <v>9161</v>
      </c>
      <c r="AF45" s="114" t="s">
        <v>193</v>
      </c>
      <c r="AG45" s="114" t="s">
        <v>133</v>
      </c>
      <c r="AH45" s="134">
        <v>4030</v>
      </c>
      <c r="AI45" s="134">
        <v>18</v>
      </c>
    </row>
    <row r="46" spans="1:35" x14ac:dyDescent="0.2">
      <c r="A46" s="120"/>
      <c r="B46" s="114" t="s">
        <v>194</v>
      </c>
      <c r="C46" s="114" t="s">
        <v>195</v>
      </c>
      <c r="D46" s="115">
        <v>5504</v>
      </c>
      <c r="E46" s="115">
        <v>1074</v>
      </c>
      <c r="F46" s="115">
        <v>6578</v>
      </c>
      <c r="G46" s="116">
        <v>-5.0382560993214996E-2</v>
      </c>
      <c r="H46" s="115">
        <v>0</v>
      </c>
      <c r="I46" s="115">
        <v>0</v>
      </c>
      <c r="J46" s="115">
        <v>0</v>
      </c>
      <c r="K46" s="140">
        <v>0</v>
      </c>
      <c r="L46" s="134">
        <v>0</v>
      </c>
      <c r="M46" s="116">
        <v>0</v>
      </c>
      <c r="N46" s="134">
        <v>6578</v>
      </c>
      <c r="O46" s="116">
        <v>-5.0382560993214996E-2</v>
      </c>
      <c r="P46" s="134">
        <v>1947</v>
      </c>
      <c r="Q46" s="134">
        <v>8525</v>
      </c>
      <c r="R46" s="116">
        <v>-2.20259263508088E-2</v>
      </c>
      <c r="S46" s="121">
        <v>0</v>
      </c>
      <c r="T46" s="114" t="s">
        <v>71</v>
      </c>
      <c r="U46" s="114" t="s">
        <v>71</v>
      </c>
      <c r="V46" s="134">
        <v>5713</v>
      </c>
      <c r="W46" s="134">
        <v>6927</v>
      </c>
      <c r="X46" s="134">
        <v>1214</v>
      </c>
      <c r="Y46" s="134">
        <v>0</v>
      </c>
      <c r="Z46" s="134">
        <v>0</v>
      </c>
      <c r="AA46" s="134">
        <v>0</v>
      </c>
      <c r="AB46" s="134">
        <v>0</v>
      </c>
      <c r="AC46" s="134">
        <v>1790</v>
      </c>
      <c r="AD46" s="134">
        <v>6927</v>
      </c>
      <c r="AE46" s="134">
        <v>8717</v>
      </c>
      <c r="AF46" s="114" t="s">
        <v>196</v>
      </c>
      <c r="AG46" s="114" t="s">
        <v>133</v>
      </c>
      <c r="AH46" s="134">
        <v>4030</v>
      </c>
      <c r="AI46" s="134">
        <v>18</v>
      </c>
    </row>
    <row r="47" spans="1:35" x14ac:dyDescent="0.2">
      <c r="A47" s="120"/>
      <c r="B47" s="114" t="s">
        <v>197</v>
      </c>
      <c r="C47" s="114" t="s">
        <v>198</v>
      </c>
      <c r="D47" s="115">
        <v>8491</v>
      </c>
      <c r="E47" s="115">
        <v>144</v>
      </c>
      <c r="F47" s="115">
        <v>8635</v>
      </c>
      <c r="G47" s="116">
        <v>-2.0802033976655499E-3</v>
      </c>
      <c r="H47" s="115">
        <v>0</v>
      </c>
      <c r="I47" s="115">
        <v>0</v>
      </c>
      <c r="J47" s="115">
        <v>0</v>
      </c>
      <c r="K47" s="140">
        <v>0</v>
      </c>
      <c r="L47" s="134">
        <v>0</v>
      </c>
      <c r="M47" s="116">
        <v>0</v>
      </c>
      <c r="N47" s="134">
        <v>8635</v>
      </c>
      <c r="O47" s="116">
        <v>-2.0802033976655499E-3</v>
      </c>
      <c r="P47" s="134">
        <v>894</v>
      </c>
      <c r="Q47" s="134">
        <v>9529</v>
      </c>
      <c r="R47" s="116">
        <v>-1.4683073105159801E-2</v>
      </c>
      <c r="S47" s="121">
        <v>0</v>
      </c>
      <c r="T47" s="114" t="s">
        <v>71</v>
      </c>
      <c r="U47" s="114" t="s">
        <v>71</v>
      </c>
      <c r="V47" s="134">
        <v>8491</v>
      </c>
      <c r="W47" s="134">
        <v>8653</v>
      </c>
      <c r="X47" s="134">
        <v>162</v>
      </c>
      <c r="Y47" s="134">
        <v>0</v>
      </c>
      <c r="Z47" s="134">
        <v>0</v>
      </c>
      <c r="AA47" s="134">
        <v>0</v>
      </c>
      <c r="AB47" s="134">
        <v>0</v>
      </c>
      <c r="AC47" s="134">
        <v>1018</v>
      </c>
      <c r="AD47" s="134">
        <v>8653</v>
      </c>
      <c r="AE47" s="134">
        <v>9671</v>
      </c>
      <c r="AF47" s="114" t="s">
        <v>199</v>
      </c>
      <c r="AG47" s="114" t="s">
        <v>133</v>
      </c>
      <c r="AH47" s="134">
        <v>4030</v>
      </c>
      <c r="AI47" s="134">
        <v>18</v>
      </c>
    </row>
    <row r="48" spans="1:35" x14ac:dyDescent="0.2">
      <c r="A48" s="120"/>
      <c r="B48" s="114" t="s">
        <v>200</v>
      </c>
      <c r="C48" s="114" t="s">
        <v>201</v>
      </c>
      <c r="D48" s="115">
        <v>6590</v>
      </c>
      <c r="E48" s="115">
        <v>14</v>
      </c>
      <c r="F48" s="115">
        <v>6604</v>
      </c>
      <c r="G48" s="116">
        <v>4.2791725880309495E-2</v>
      </c>
      <c r="H48" s="115">
        <v>0</v>
      </c>
      <c r="I48" s="115">
        <v>0</v>
      </c>
      <c r="J48" s="115">
        <v>0</v>
      </c>
      <c r="K48" s="140">
        <v>0</v>
      </c>
      <c r="L48" s="134">
        <v>0</v>
      </c>
      <c r="M48" s="116">
        <v>0</v>
      </c>
      <c r="N48" s="134">
        <v>6604</v>
      </c>
      <c r="O48" s="116">
        <v>4.2791725880309495E-2</v>
      </c>
      <c r="P48" s="134">
        <v>325</v>
      </c>
      <c r="Q48" s="134">
        <v>6929</v>
      </c>
      <c r="R48" s="116">
        <v>3.8674861340128895E-2</v>
      </c>
      <c r="S48" s="121">
        <v>0</v>
      </c>
      <c r="T48" s="114" t="s">
        <v>71</v>
      </c>
      <c r="U48" s="114" t="s">
        <v>71</v>
      </c>
      <c r="V48" s="134">
        <v>6319</v>
      </c>
      <c r="W48" s="134">
        <v>6333</v>
      </c>
      <c r="X48" s="134">
        <v>14</v>
      </c>
      <c r="Y48" s="134">
        <v>0</v>
      </c>
      <c r="Z48" s="134">
        <v>0</v>
      </c>
      <c r="AA48" s="134">
        <v>0</v>
      </c>
      <c r="AB48" s="134">
        <v>0</v>
      </c>
      <c r="AC48" s="134">
        <v>338</v>
      </c>
      <c r="AD48" s="134">
        <v>6333</v>
      </c>
      <c r="AE48" s="134">
        <v>6671</v>
      </c>
      <c r="AF48" s="114" t="s">
        <v>202</v>
      </c>
      <c r="AG48" s="114" t="s">
        <v>133</v>
      </c>
      <c r="AH48" s="134">
        <v>4030</v>
      </c>
      <c r="AI48" s="134">
        <v>18</v>
      </c>
    </row>
    <row r="49" spans="1:35" x14ac:dyDescent="0.2">
      <c r="A49" s="120"/>
      <c r="B49" s="114" t="s">
        <v>203</v>
      </c>
      <c r="C49" s="114" t="s">
        <v>204</v>
      </c>
      <c r="D49" s="115">
        <v>1071</v>
      </c>
      <c r="E49" s="115">
        <v>2</v>
      </c>
      <c r="F49" s="115">
        <v>1073</v>
      </c>
      <c r="G49" s="116">
        <v>-0.194444444444444</v>
      </c>
      <c r="H49" s="115">
        <v>0</v>
      </c>
      <c r="I49" s="115">
        <v>0</v>
      </c>
      <c r="J49" s="115">
        <v>0</v>
      </c>
      <c r="K49" s="140">
        <v>0</v>
      </c>
      <c r="L49" s="134">
        <v>0</v>
      </c>
      <c r="M49" s="116">
        <v>0</v>
      </c>
      <c r="N49" s="134">
        <v>1073</v>
      </c>
      <c r="O49" s="116">
        <v>-0.194444444444444</v>
      </c>
      <c r="P49" s="134">
        <v>893</v>
      </c>
      <c r="Q49" s="134">
        <v>1966</v>
      </c>
      <c r="R49" s="116">
        <v>-0.119964189794091</v>
      </c>
      <c r="S49" s="121">
        <v>0</v>
      </c>
      <c r="T49" s="114" t="s">
        <v>71</v>
      </c>
      <c r="U49" s="114" t="s">
        <v>71</v>
      </c>
      <c r="V49" s="134">
        <v>1332</v>
      </c>
      <c r="W49" s="134">
        <v>1332</v>
      </c>
      <c r="X49" s="134">
        <v>0</v>
      </c>
      <c r="Y49" s="134">
        <v>0</v>
      </c>
      <c r="Z49" s="134">
        <v>0</v>
      </c>
      <c r="AA49" s="134">
        <v>0</v>
      </c>
      <c r="AB49" s="134">
        <v>0</v>
      </c>
      <c r="AC49" s="134">
        <v>902</v>
      </c>
      <c r="AD49" s="134">
        <v>1332</v>
      </c>
      <c r="AE49" s="134">
        <v>2234</v>
      </c>
      <c r="AF49" s="114" t="s">
        <v>205</v>
      </c>
      <c r="AG49" s="114" t="s">
        <v>133</v>
      </c>
      <c r="AH49" s="134">
        <v>4030</v>
      </c>
      <c r="AI49" s="134">
        <v>18</v>
      </c>
    </row>
    <row r="50" spans="1:35" x14ac:dyDescent="0.2">
      <c r="A50" s="120"/>
      <c r="B50" s="114" t="s">
        <v>206</v>
      </c>
      <c r="C50" s="114" t="s">
        <v>207</v>
      </c>
      <c r="D50" s="115">
        <v>5646</v>
      </c>
      <c r="E50" s="115">
        <v>1204</v>
      </c>
      <c r="F50" s="115">
        <v>6850</v>
      </c>
      <c r="G50" s="116">
        <v>-5.0457443859162697E-2</v>
      </c>
      <c r="H50" s="115">
        <v>0</v>
      </c>
      <c r="I50" s="115">
        <v>0</v>
      </c>
      <c r="J50" s="115">
        <v>0</v>
      </c>
      <c r="K50" s="140">
        <v>0</v>
      </c>
      <c r="L50" s="134">
        <v>0</v>
      </c>
      <c r="M50" s="116">
        <v>0</v>
      </c>
      <c r="N50" s="134">
        <v>6850</v>
      </c>
      <c r="O50" s="116">
        <v>-5.0457443859162697E-2</v>
      </c>
      <c r="P50" s="134">
        <v>2314</v>
      </c>
      <c r="Q50" s="134">
        <v>9164</v>
      </c>
      <c r="R50" s="116">
        <v>-3.3842909857670002E-2</v>
      </c>
      <c r="S50" s="121">
        <v>0</v>
      </c>
      <c r="T50" s="114" t="s">
        <v>71</v>
      </c>
      <c r="U50" s="114" t="s">
        <v>71</v>
      </c>
      <c r="V50" s="134">
        <v>5898</v>
      </c>
      <c r="W50" s="134">
        <v>7214</v>
      </c>
      <c r="X50" s="134">
        <v>1316</v>
      </c>
      <c r="Y50" s="134">
        <v>0</v>
      </c>
      <c r="Z50" s="134">
        <v>0</v>
      </c>
      <c r="AA50" s="134">
        <v>0</v>
      </c>
      <c r="AB50" s="134">
        <v>0</v>
      </c>
      <c r="AC50" s="134">
        <v>2271</v>
      </c>
      <c r="AD50" s="134">
        <v>7214</v>
      </c>
      <c r="AE50" s="134">
        <v>9485</v>
      </c>
      <c r="AF50" s="114" t="s">
        <v>208</v>
      </c>
      <c r="AG50" s="114" t="s">
        <v>133</v>
      </c>
      <c r="AH50" s="134">
        <v>4030</v>
      </c>
      <c r="AI50" s="134">
        <v>18</v>
      </c>
    </row>
    <row r="51" spans="1:35" x14ac:dyDescent="0.2">
      <c r="A51" s="120"/>
      <c r="B51" s="114" t="s">
        <v>209</v>
      </c>
      <c r="C51" s="114" t="s">
        <v>210</v>
      </c>
      <c r="D51" s="115">
        <v>1067</v>
      </c>
      <c r="E51" s="115">
        <v>38</v>
      </c>
      <c r="F51" s="115">
        <v>1105</v>
      </c>
      <c r="G51" s="116">
        <v>-0.136043784206411</v>
      </c>
      <c r="H51" s="115">
        <v>0</v>
      </c>
      <c r="I51" s="115">
        <v>0</v>
      </c>
      <c r="J51" s="115">
        <v>0</v>
      </c>
      <c r="K51" s="140">
        <v>0</v>
      </c>
      <c r="L51" s="134">
        <v>0</v>
      </c>
      <c r="M51" s="116">
        <v>0</v>
      </c>
      <c r="N51" s="134">
        <v>1105</v>
      </c>
      <c r="O51" s="116">
        <v>-0.136043784206411</v>
      </c>
      <c r="P51" s="134">
        <v>1707</v>
      </c>
      <c r="Q51" s="134">
        <v>2812</v>
      </c>
      <c r="R51" s="116">
        <v>-2.8334485141672403E-2</v>
      </c>
      <c r="S51" s="121">
        <v>0</v>
      </c>
      <c r="T51" s="114" t="s">
        <v>71</v>
      </c>
      <c r="U51" s="114" t="s">
        <v>71</v>
      </c>
      <c r="V51" s="134">
        <v>1257</v>
      </c>
      <c r="W51" s="134">
        <v>1279</v>
      </c>
      <c r="X51" s="134">
        <v>22</v>
      </c>
      <c r="Y51" s="134">
        <v>0</v>
      </c>
      <c r="Z51" s="134">
        <v>0</v>
      </c>
      <c r="AA51" s="134">
        <v>0</v>
      </c>
      <c r="AB51" s="134">
        <v>0</v>
      </c>
      <c r="AC51" s="134">
        <v>1615</v>
      </c>
      <c r="AD51" s="134">
        <v>1279</v>
      </c>
      <c r="AE51" s="134">
        <v>2894</v>
      </c>
      <c r="AF51" s="114" t="s">
        <v>211</v>
      </c>
      <c r="AG51" s="114" t="s">
        <v>133</v>
      </c>
      <c r="AH51" s="134">
        <v>4030</v>
      </c>
      <c r="AI51" s="134">
        <v>18</v>
      </c>
    </row>
    <row r="52" spans="1:35" x14ac:dyDescent="0.2">
      <c r="A52" s="120"/>
      <c r="B52" s="114" t="s">
        <v>212</v>
      </c>
      <c r="C52" s="114" t="s">
        <v>213</v>
      </c>
      <c r="D52" s="115">
        <v>774</v>
      </c>
      <c r="E52" s="115">
        <v>0</v>
      </c>
      <c r="F52" s="115">
        <v>774</v>
      </c>
      <c r="G52" s="116">
        <v>-0.20370370370370403</v>
      </c>
      <c r="H52" s="115">
        <v>0</v>
      </c>
      <c r="I52" s="115">
        <v>0</v>
      </c>
      <c r="J52" s="115">
        <v>0</v>
      </c>
      <c r="K52" s="140">
        <v>0</v>
      </c>
      <c r="L52" s="134">
        <v>0</v>
      </c>
      <c r="M52" s="116">
        <v>0</v>
      </c>
      <c r="N52" s="134">
        <v>774</v>
      </c>
      <c r="O52" s="116">
        <v>-0.20370370370370403</v>
      </c>
      <c r="P52" s="134">
        <v>0</v>
      </c>
      <c r="Q52" s="134">
        <v>774</v>
      </c>
      <c r="R52" s="116">
        <v>-0.20370370370370403</v>
      </c>
      <c r="S52" s="121">
        <v>0</v>
      </c>
      <c r="T52" s="114" t="s">
        <v>71</v>
      </c>
      <c r="U52" s="114" t="s">
        <v>71</v>
      </c>
      <c r="V52" s="134">
        <v>972</v>
      </c>
      <c r="W52" s="134">
        <v>972</v>
      </c>
      <c r="X52" s="134">
        <v>0</v>
      </c>
      <c r="Y52" s="134">
        <v>0</v>
      </c>
      <c r="Z52" s="134">
        <v>0</v>
      </c>
      <c r="AA52" s="134">
        <v>0</v>
      </c>
      <c r="AB52" s="134">
        <v>0</v>
      </c>
      <c r="AC52" s="134">
        <v>0</v>
      </c>
      <c r="AD52" s="134">
        <v>972</v>
      </c>
      <c r="AE52" s="134">
        <v>972</v>
      </c>
      <c r="AF52" s="114" t="s">
        <v>214</v>
      </c>
      <c r="AG52" s="114" t="s">
        <v>133</v>
      </c>
      <c r="AH52" s="134">
        <v>4030</v>
      </c>
      <c r="AI52" s="134">
        <v>18</v>
      </c>
    </row>
    <row r="53" spans="1:35" x14ac:dyDescent="0.2">
      <c r="A53" s="122"/>
      <c r="B53" s="114" t="s">
        <v>215</v>
      </c>
      <c r="C53" s="114" t="s">
        <v>216</v>
      </c>
      <c r="D53" s="115">
        <v>9884</v>
      </c>
      <c r="E53" s="115">
        <v>64</v>
      </c>
      <c r="F53" s="115">
        <v>9948</v>
      </c>
      <c r="G53" s="116">
        <v>-9.1921497033318103E-2</v>
      </c>
      <c r="H53" s="115">
        <v>0</v>
      </c>
      <c r="I53" s="115">
        <v>0</v>
      </c>
      <c r="J53" s="115">
        <v>0</v>
      </c>
      <c r="K53" s="140">
        <v>0</v>
      </c>
      <c r="L53" s="134">
        <v>0</v>
      </c>
      <c r="M53" s="116">
        <v>0</v>
      </c>
      <c r="N53" s="134">
        <v>9948</v>
      </c>
      <c r="O53" s="116">
        <v>-9.1921497033318103E-2</v>
      </c>
      <c r="P53" s="134">
        <v>157</v>
      </c>
      <c r="Q53" s="134">
        <v>10105</v>
      </c>
      <c r="R53" s="116">
        <v>-9.0213378950211601E-2</v>
      </c>
      <c r="S53" s="121">
        <v>0</v>
      </c>
      <c r="T53" s="114" t="s">
        <v>71</v>
      </c>
      <c r="U53" s="114" t="s">
        <v>71</v>
      </c>
      <c r="V53" s="134">
        <v>10883</v>
      </c>
      <c r="W53" s="134">
        <v>10955</v>
      </c>
      <c r="X53" s="134">
        <v>72</v>
      </c>
      <c r="Y53" s="134">
        <v>0</v>
      </c>
      <c r="Z53" s="134">
        <v>0</v>
      </c>
      <c r="AA53" s="134">
        <v>0</v>
      </c>
      <c r="AB53" s="134">
        <v>0</v>
      </c>
      <c r="AC53" s="134">
        <v>152</v>
      </c>
      <c r="AD53" s="134">
        <v>10955</v>
      </c>
      <c r="AE53" s="134">
        <v>11107</v>
      </c>
      <c r="AF53" s="114" t="s">
        <v>217</v>
      </c>
      <c r="AG53" s="114" t="s">
        <v>133</v>
      </c>
      <c r="AH53" s="134">
        <v>4030</v>
      </c>
      <c r="AI53" s="134">
        <v>18</v>
      </c>
    </row>
    <row r="54" spans="1:35" x14ac:dyDescent="0.2">
      <c r="A54" s="123" t="s">
        <v>85</v>
      </c>
      <c r="B54" s="123">
        <v>0</v>
      </c>
      <c r="C54" s="123">
        <v>0</v>
      </c>
      <c r="D54" s="124">
        <v>129153</v>
      </c>
      <c r="E54" s="124">
        <v>4584</v>
      </c>
      <c r="F54" s="124">
        <v>133737</v>
      </c>
      <c r="G54" s="126">
        <v>-2.5673716496309899E-2</v>
      </c>
      <c r="H54" s="124">
        <v>0</v>
      </c>
      <c r="I54" s="124">
        <v>0</v>
      </c>
      <c r="J54" s="124">
        <v>0</v>
      </c>
      <c r="K54" s="141">
        <v>-1</v>
      </c>
      <c r="L54" s="142">
        <v>8157</v>
      </c>
      <c r="M54" s="126">
        <v>5.2244582043343694E-2</v>
      </c>
      <c r="N54" s="142">
        <v>141894</v>
      </c>
      <c r="O54" s="126">
        <v>-2.1521911526393801E-2</v>
      </c>
      <c r="P54" s="142">
        <v>28338</v>
      </c>
      <c r="Q54" s="142">
        <v>170232</v>
      </c>
      <c r="R54" s="126">
        <v>-1.8880973787952102E-2</v>
      </c>
      <c r="S54" s="127">
        <v>0</v>
      </c>
      <c r="T54" s="128">
        <v>0</v>
      </c>
      <c r="U54" s="128">
        <v>0</v>
      </c>
      <c r="V54" s="135">
        <v>132643</v>
      </c>
      <c r="W54" s="135">
        <v>137261</v>
      </c>
      <c r="X54" s="135">
        <v>4618</v>
      </c>
      <c r="Y54" s="135">
        <v>2</v>
      </c>
      <c r="Z54" s="135">
        <v>2</v>
      </c>
      <c r="AA54" s="135">
        <v>0</v>
      </c>
      <c r="AB54" s="135">
        <v>7752</v>
      </c>
      <c r="AC54" s="135">
        <v>28493</v>
      </c>
      <c r="AD54" s="135">
        <v>145015</v>
      </c>
      <c r="AE54" s="135">
        <v>173508</v>
      </c>
      <c r="AF54" s="128">
        <v>0</v>
      </c>
      <c r="AG54" s="128">
        <v>0</v>
      </c>
      <c r="AH54" s="135">
        <v>116870</v>
      </c>
      <c r="AI54" s="135">
        <v>522</v>
      </c>
    </row>
    <row r="55" spans="1:35" s="132" customFormat="1" ht="22.5" x14ac:dyDescent="0.2">
      <c r="A55" s="129" t="s">
        <v>218</v>
      </c>
      <c r="B55" s="130"/>
      <c r="C55" s="130"/>
      <c r="D55" s="125">
        <f>D54+D24+D14</f>
        <v>748013</v>
      </c>
      <c r="E55" s="125">
        <f>E54+E24+E14</f>
        <v>85496</v>
      </c>
      <c r="F55" s="125">
        <f>F54+F24+F14</f>
        <v>833509</v>
      </c>
      <c r="G55" s="131">
        <f>((F54+F24+F14)-(W54+W24+W14))/(W54+W24+W14)</f>
        <v>1.1554903206665811E-3</v>
      </c>
      <c r="H55" s="125">
        <f>H54+H24+H14</f>
        <v>92357</v>
      </c>
      <c r="I55" s="125">
        <f>I54+I24+I14</f>
        <v>220</v>
      </c>
      <c r="J55" s="125">
        <f>J54+J24+J14</f>
        <v>92577</v>
      </c>
      <c r="K55" s="131">
        <f>((J54+J24+J14)-(Z54+Z24+Z14))/(Z54+Z24+Z14)</f>
        <v>-0.17146667143982244</v>
      </c>
      <c r="L55" s="125">
        <f>L54+L24+L14</f>
        <v>14969</v>
      </c>
      <c r="M55" s="131">
        <f>((L54+L24+L14)-(AB54+AB24+AB14))/(AB54+AB24+AB14)</f>
        <v>4.1032060643994714E-2</v>
      </c>
      <c r="N55" s="125">
        <f>N54+N24+N14</f>
        <v>941055</v>
      </c>
      <c r="O55" s="131">
        <f>((N54+N24+N14)-(AD54+AD24+AD14))/(AD54+AD24+AD14)</f>
        <v>-1.836622292319921E-2</v>
      </c>
      <c r="P55" s="125">
        <f>P54+P24+P14</f>
        <v>50722</v>
      </c>
      <c r="Q55" s="125">
        <f>Q54+Q24+Q14</f>
        <v>991777</v>
      </c>
      <c r="R55" s="131">
        <f>((Q54+Q24+Q14)-(AE54+AE24+AE14))/(AE54+AE24+AE14)</f>
        <v>-1.9269943358015316E-2</v>
      </c>
    </row>
    <row r="56" spans="1:35" s="132" customFormat="1" x14ac:dyDescent="0.2">
      <c r="A56" s="129" t="s">
        <v>219</v>
      </c>
      <c r="B56" s="130"/>
      <c r="C56" s="130"/>
      <c r="D56" s="125">
        <f>D54+D24+D14+D9</f>
        <v>1529220</v>
      </c>
      <c r="E56" s="125">
        <f t="shared" ref="E56:Q56" si="0">E54+E24+E14+E9</f>
        <v>159334</v>
      </c>
      <c r="F56" s="125">
        <f t="shared" si="0"/>
        <v>1688554</v>
      </c>
      <c r="G56" s="131">
        <f>((F54+F24+F14+F9)-(W54+W24+W14+W9))/(W54+W24+W14+W9)</f>
        <v>-2.1585276676520999E-2</v>
      </c>
      <c r="H56" s="125">
        <f t="shared" si="0"/>
        <v>533161</v>
      </c>
      <c r="I56" s="125">
        <f t="shared" si="0"/>
        <v>19246</v>
      </c>
      <c r="J56" s="125">
        <f t="shared" si="0"/>
        <v>552407</v>
      </c>
      <c r="K56" s="131">
        <f>((J54+J24+J14+J9)-(Z54+Z24+Z14+Z9))/(Z54+Z24+Z14+Z9)</f>
        <v>-1.7871469978098867E-3</v>
      </c>
      <c r="L56" s="125">
        <f t="shared" si="0"/>
        <v>53827</v>
      </c>
      <c r="M56" s="131">
        <f>((L54+L24+L14+L9)-(AB54+AB24+AB14+AB9))/(AB54+AB24+AB14+AB9)</f>
        <v>-8.8095278431904039E-2</v>
      </c>
      <c r="N56" s="125">
        <f t="shared" si="0"/>
        <v>2294788</v>
      </c>
      <c r="O56" s="131">
        <f>((N54+N24+N14+N9)-(AD54+AD24+AD14+AD9))/(AD54+AD24+AD14+AD9)</f>
        <v>-1.8578590890798122E-2</v>
      </c>
      <c r="P56" s="125">
        <f t="shared" si="0"/>
        <v>58905</v>
      </c>
      <c r="Q56" s="125">
        <f t="shared" si="0"/>
        <v>2353693</v>
      </c>
      <c r="R56" s="131">
        <f>((Q54+Q24+Q14+Q9)-(AE54+AE24+AE14+AE9))/(AE54+AE24+AE14+AE9)</f>
        <v>-2.098786640273427E-2</v>
      </c>
    </row>
    <row r="57" spans="1:35" s="132" customFormat="1" x14ac:dyDescent="0.2">
      <c r="A57" s="129" t="s">
        <v>220</v>
      </c>
      <c r="B57" s="130"/>
      <c r="C57" s="130"/>
      <c r="D57" s="125">
        <f>D54+D24+D14+D9+D5</f>
        <v>2257772</v>
      </c>
      <c r="E57" s="125">
        <f t="shared" ref="E57:Q57" si="1">E54+E24+E14+E9+E5</f>
        <v>432104</v>
      </c>
      <c r="F57" s="125">
        <f t="shared" si="1"/>
        <v>2689876</v>
      </c>
      <c r="G57" s="131">
        <f>((F54+F24+F14+F9+F5)-(W54+W24+W14+W9+W5))/(W54+W24+W14+W9+W5)</f>
        <v>-1.2215310266824328E-2</v>
      </c>
      <c r="H57" s="125">
        <f t="shared" si="1"/>
        <v>1572677</v>
      </c>
      <c r="I57" s="125">
        <f t="shared" si="1"/>
        <v>280888</v>
      </c>
      <c r="J57" s="125">
        <f t="shared" si="1"/>
        <v>1853565</v>
      </c>
      <c r="K57" s="131">
        <f>((J54+J24+J14+J9+J5)-(Z54+Z24+Z14+Z9+Z5))/(Z54+Z24+Z14+Z9+Z5)</f>
        <v>3.571831684772709E-2</v>
      </c>
      <c r="L57" s="125">
        <f t="shared" si="1"/>
        <v>53827</v>
      </c>
      <c r="M57" s="131">
        <f>((L54+L24+L14+L9+L5)-(AB54+AB24+AB14+AB9+AB5))/(AB54+AB24+AB14+AB9+AB5)</f>
        <v>-8.8095278431904039E-2</v>
      </c>
      <c r="N57" s="125">
        <f t="shared" si="1"/>
        <v>4597268</v>
      </c>
      <c r="O57" s="131">
        <f>((N54+N24+N14+N9+N5)-(AD54+AD24+AD14+AD9+AD5))/(AD54+AD24+AD14+AD9+AD5)</f>
        <v>5.5686928303435249E-3</v>
      </c>
      <c r="P57" s="125">
        <f t="shared" si="1"/>
        <v>59644</v>
      </c>
      <c r="Q57" s="125">
        <f t="shared" si="1"/>
        <v>4656912</v>
      </c>
      <c r="R57" s="131">
        <f>((Q54+Q24+Q14+Q9+Q5)-(AE54+AE24+AE14+AE9+AE5))/(AE54+AE24+AE14+AE9+AE5)</f>
        <v>3.8334790503732597E-3</v>
      </c>
    </row>
    <row r="58" spans="1:35" x14ac:dyDescent="0.2">
      <c r="A58" s="118" t="s">
        <v>221</v>
      </c>
      <c r="B58" s="114" t="s">
        <v>222</v>
      </c>
      <c r="C58" s="114" t="s">
        <v>223</v>
      </c>
      <c r="D58" s="115">
        <v>0</v>
      </c>
      <c r="E58" s="115">
        <v>0</v>
      </c>
      <c r="F58" s="115">
        <v>0</v>
      </c>
      <c r="G58" s="116">
        <v>0</v>
      </c>
      <c r="H58" s="115">
        <v>150942</v>
      </c>
      <c r="I58" s="115">
        <v>0</v>
      </c>
      <c r="J58" s="115">
        <v>150942</v>
      </c>
      <c r="K58" s="140">
        <v>-0.12251185936191999</v>
      </c>
      <c r="L58" s="134">
        <v>0</v>
      </c>
      <c r="M58" s="116">
        <v>0</v>
      </c>
      <c r="N58" s="134">
        <v>150942</v>
      </c>
      <c r="O58" s="116">
        <v>-0.12251185936191999</v>
      </c>
      <c r="P58" s="134">
        <v>0</v>
      </c>
      <c r="Q58" s="134">
        <v>150942</v>
      </c>
      <c r="R58" s="116">
        <v>-0.12251185936191999</v>
      </c>
      <c r="S58" s="119">
        <v>6</v>
      </c>
      <c r="T58" s="114" t="s">
        <v>72</v>
      </c>
      <c r="U58" s="114" t="s">
        <v>72</v>
      </c>
      <c r="V58" s="134">
        <v>0</v>
      </c>
      <c r="W58" s="134">
        <v>0</v>
      </c>
      <c r="X58" s="134">
        <v>0</v>
      </c>
      <c r="Y58" s="134">
        <v>172016</v>
      </c>
      <c r="Z58" s="134">
        <v>172016</v>
      </c>
      <c r="AA58" s="134">
        <v>0</v>
      </c>
      <c r="AB58" s="134">
        <v>0</v>
      </c>
      <c r="AC58" s="134">
        <v>0</v>
      </c>
      <c r="AD58" s="134">
        <v>172016</v>
      </c>
      <c r="AE58" s="134">
        <v>172016</v>
      </c>
      <c r="AF58" s="114" t="s">
        <v>224</v>
      </c>
      <c r="AG58" s="114" t="s">
        <v>225</v>
      </c>
      <c r="AH58" s="134">
        <v>4030</v>
      </c>
      <c r="AI58" s="134">
        <v>18</v>
      </c>
    </row>
    <row r="59" spans="1:35" x14ac:dyDescent="0.2">
      <c r="A59" s="120"/>
      <c r="B59" s="114" t="s">
        <v>226</v>
      </c>
      <c r="C59" s="114" t="s">
        <v>227</v>
      </c>
      <c r="D59" s="115">
        <v>351</v>
      </c>
      <c r="E59" s="115">
        <v>0</v>
      </c>
      <c r="F59" s="115">
        <v>351</v>
      </c>
      <c r="G59" s="116">
        <v>-0.34879406307977706</v>
      </c>
      <c r="H59" s="115">
        <v>0</v>
      </c>
      <c r="I59" s="115">
        <v>0</v>
      </c>
      <c r="J59" s="115">
        <v>0</v>
      </c>
      <c r="K59" s="140">
        <v>0</v>
      </c>
      <c r="L59" s="134">
        <v>0</v>
      </c>
      <c r="M59" s="116">
        <v>0</v>
      </c>
      <c r="N59" s="134">
        <v>351</v>
      </c>
      <c r="O59" s="116">
        <v>-0.34879406307977706</v>
      </c>
      <c r="P59" s="134">
        <v>0</v>
      </c>
      <c r="Q59" s="134">
        <v>351</v>
      </c>
      <c r="R59" s="116">
        <v>-0.34879406307977706</v>
      </c>
      <c r="S59" s="121">
        <v>0</v>
      </c>
      <c r="T59" s="114" t="s">
        <v>72</v>
      </c>
      <c r="U59" s="114" t="s">
        <v>72</v>
      </c>
      <c r="V59" s="134">
        <v>539</v>
      </c>
      <c r="W59" s="134">
        <v>539</v>
      </c>
      <c r="X59" s="134">
        <v>0</v>
      </c>
      <c r="Y59" s="134">
        <v>0</v>
      </c>
      <c r="Z59" s="134">
        <v>0</v>
      </c>
      <c r="AA59" s="134">
        <v>0</v>
      </c>
      <c r="AB59" s="134">
        <v>0</v>
      </c>
      <c r="AC59" s="134">
        <v>0</v>
      </c>
      <c r="AD59" s="134">
        <v>539</v>
      </c>
      <c r="AE59" s="134">
        <v>539</v>
      </c>
      <c r="AF59" s="114" t="s">
        <v>228</v>
      </c>
      <c r="AG59" s="114" t="s">
        <v>225</v>
      </c>
      <c r="AH59" s="134">
        <v>4030</v>
      </c>
      <c r="AI59" s="134">
        <v>18</v>
      </c>
    </row>
    <row r="60" spans="1:35" x14ac:dyDescent="0.2">
      <c r="A60" s="120"/>
      <c r="B60" s="114" t="s">
        <v>229</v>
      </c>
      <c r="C60" s="114" t="s">
        <v>230</v>
      </c>
      <c r="D60" s="115">
        <v>40818</v>
      </c>
      <c r="E60" s="115">
        <v>122</v>
      </c>
      <c r="F60" s="115">
        <v>40940</v>
      </c>
      <c r="G60" s="116">
        <v>-0.27643555257065106</v>
      </c>
      <c r="H60" s="115">
        <v>97677</v>
      </c>
      <c r="I60" s="115">
        <v>14</v>
      </c>
      <c r="J60" s="115">
        <v>97691</v>
      </c>
      <c r="K60" s="140">
        <v>-0.120969991451838</v>
      </c>
      <c r="L60" s="134">
        <v>0</v>
      </c>
      <c r="M60" s="116">
        <v>0</v>
      </c>
      <c r="N60" s="134">
        <v>138631</v>
      </c>
      <c r="O60" s="116">
        <v>-0.17341815926924098</v>
      </c>
      <c r="P60" s="134">
        <v>893</v>
      </c>
      <c r="Q60" s="134">
        <v>139524</v>
      </c>
      <c r="R60" s="116">
        <v>-0.170507241207106</v>
      </c>
      <c r="S60" s="121">
        <v>0</v>
      </c>
      <c r="T60" s="114" t="s">
        <v>72</v>
      </c>
      <c r="U60" s="114" t="s">
        <v>72</v>
      </c>
      <c r="V60" s="134">
        <v>56429</v>
      </c>
      <c r="W60" s="134">
        <v>56581</v>
      </c>
      <c r="X60" s="134">
        <v>152</v>
      </c>
      <c r="Y60" s="134">
        <v>111089</v>
      </c>
      <c r="Z60" s="134">
        <v>111135</v>
      </c>
      <c r="AA60" s="134">
        <v>46</v>
      </c>
      <c r="AB60" s="134">
        <v>0</v>
      </c>
      <c r="AC60" s="134">
        <v>488</v>
      </c>
      <c r="AD60" s="134">
        <v>167716</v>
      </c>
      <c r="AE60" s="134">
        <v>168204</v>
      </c>
      <c r="AF60" s="114" t="s">
        <v>231</v>
      </c>
      <c r="AG60" s="114" t="s">
        <v>225</v>
      </c>
      <c r="AH60" s="134">
        <v>4030</v>
      </c>
      <c r="AI60" s="134">
        <v>18</v>
      </c>
    </row>
    <row r="61" spans="1:35" x14ac:dyDescent="0.2">
      <c r="A61" s="120"/>
      <c r="B61" s="114" t="s">
        <v>232</v>
      </c>
      <c r="C61" s="114" t="s">
        <v>233</v>
      </c>
      <c r="D61" s="115">
        <v>0</v>
      </c>
      <c r="E61" s="115">
        <v>0</v>
      </c>
      <c r="F61" s="115">
        <v>0</v>
      </c>
      <c r="G61" s="116">
        <v>-1</v>
      </c>
      <c r="H61" s="115">
        <v>0</v>
      </c>
      <c r="I61" s="115">
        <v>0</v>
      </c>
      <c r="J61" s="115">
        <v>0</v>
      </c>
      <c r="K61" s="140">
        <v>0</v>
      </c>
      <c r="L61" s="134">
        <v>0</v>
      </c>
      <c r="M61" s="116">
        <v>0</v>
      </c>
      <c r="N61" s="134">
        <v>0</v>
      </c>
      <c r="O61" s="116">
        <v>-1</v>
      </c>
      <c r="P61" s="134">
        <v>0</v>
      </c>
      <c r="Q61" s="134">
        <v>0</v>
      </c>
      <c r="R61" s="116">
        <v>-1</v>
      </c>
      <c r="S61" s="121">
        <v>0</v>
      </c>
      <c r="T61" s="114" t="s">
        <v>72</v>
      </c>
      <c r="U61" s="114" t="s">
        <v>72</v>
      </c>
      <c r="V61" s="134">
        <v>3234</v>
      </c>
      <c r="W61" s="134">
        <v>3234</v>
      </c>
      <c r="X61" s="134">
        <v>0</v>
      </c>
      <c r="Y61" s="134">
        <v>0</v>
      </c>
      <c r="Z61" s="134">
        <v>0</v>
      </c>
      <c r="AA61" s="134">
        <v>0</v>
      </c>
      <c r="AB61" s="134">
        <v>0</v>
      </c>
      <c r="AC61" s="134">
        <v>0</v>
      </c>
      <c r="AD61" s="134">
        <v>3234</v>
      </c>
      <c r="AE61" s="134">
        <v>3234</v>
      </c>
      <c r="AF61" s="114" t="s">
        <v>234</v>
      </c>
      <c r="AG61" s="114" t="s">
        <v>225</v>
      </c>
      <c r="AH61" s="134">
        <v>4030</v>
      </c>
      <c r="AI61" s="134">
        <v>18</v>
      </c>
    </row>
    <row r="62" spans="1:35" x14ac:dyDescent="0.2">
      <c r="A62" s="120"/>
      <c r="B62" s="114" t="s">
        <v>235</v>
      </c>
      <c r="C62" s="114" t="s">
        <v>236</v>
      </c>
      <c r="D62" s="115">
        <v>4397</v>
      </c>
      <c r="E62" s="115">
        <v>0</v>
      </c>
      <c r="F62" s="115">
        <v>4397</v>
      </c>
      <c r="G62" s="116">
        <v>0.16972599095504101</v>
      </c>
      <c r="H62" s="115">
        <v>0</v>
      </c>
      <c r="I62" s="115">
        <v>0</v>
      </c>
      <c r="J62" s="115">
        <v>0</v>
      </c>
      <c r="K62" s="140">
        <v>0</v>
      </c>
      <c r="L62" s="134">
        <v>0</v>
      </c>
      <c r="M62" s="116">
        <v>0</v>
      </c>
      <c r="N62" s="134">
        <v>4397</v>
      </c>
      <c r="O62" s="116">
        <v>0.16972599095504101</v>
      </c>
      <c r="P62" s="134">
        <v>0</v>
      </c>
      <c r="Q62" s="134">
        <v>4397</v>
      </c>
      <c r="R62" s="116">
        <v>0.16972599095504101</v>
      </c>
      <c r="S62" s="121">
        <v>0</v>
      </c>
      <c r="T62" s="114" t="s">
        <v>72</v>
      </c>
      <c r="U62" s="114" t="s">
        <v>72</v>
      </c>
      <c r="V62" s="134">
        <v>3759</v>
      </c>
      <c r="W62" s="134">
        <v>3759</v>
      </c>
      <c r="X62" s="134">
        <v>0</v>
      </c>
      <c r="Y62" s="134">
        <v>0</v>
      </c>
      <c r="Z62" s="134">
        <v>0</v>
      </c>
      <c r="AA62" s="134">
        <v>0</v>
      </c>
      <c r="AB62" s="134">
        <v>0</v>
      </c>
      <c r="AC62" s="134">
        <v>0</v>
      </c>
      <c r="AD62" s="134">
        <v>3759</v>
      </c>
      <c r="AE62" s="134">
        <v>3759</v>
      </c>
      <c r="AF62" s="114" t="s">
        <v>237</v>
      </c>
      <c r="AG62" s="114" t="s">
        <v>225</v>
      </c>
      <c r="AH62" s="134">
        <v>4030</v>
      </c>
      <c r="AI62" s="134">
        <v>18</v>
      </c>
    </row>
    <row r="63" spans="1:35" x14ac:dyDescent="0.2">
      <c r="A63" s="122"/>
      <c r="B63" s="114" t="s">
        <v>238</v>
      </c>
      <c r="C63" s="114" t="s">
        <v>239</v>
      </c>
      <c r="D63" s="115">
        <v>536</v>
      </c>
      <c r="E63" s="115">
        <v>0</v>
      </c>
      <c r="F63" s="115">
        <v>536</v>
      </c>
      <c r="G63" s="116">
        <v>-0.125611745513866</v>
      </c>
      <c r="H63" s="115">
        <v>0</v>
      </c>
      <c r="I63" s="115">
        <v>0</v>
      </c>
      <c r="J63" s="115">
        <v>0</v>
      </c>
      <c r="K63" s="140">
        <v>0</v>
      </c>
      <c r="L63" s="134">
        <v>0</v>
      </c>
      <c r="M63" s="116">
        <v>0</v>
      </c>
      <c r="N63" s="134">
        <v>536</v>
      </c>
      <c r="O63" s="116">
        <v>-0.125611745513866</v>
      </c>
      <c r="P63" s="134">
        <v>0</v>
      </c>
      <c r="Q63" s="134">
        <v>536</v>
      </c>
      <c r="R63" s="116">
        <v>-0.125611745513866</v>
      </c>
      <c r="S63" s="121">
        <v>0</v>
      </c>
      <c r="T63" s="114" t="s">
        <v>72</v>
      </c>
      <c r="U63" s="114" t="s">
        <v>72</v>
      </c>
      <c r="V63" s="134">
        <v>613</v>
      </c>
      <c r="W63" s="134">
        <v>613</v>
      </c>
      <c r="X63" s="134">
        <v>0</v>
      </c>
      <c r="Y63" s="134">
        <v>0</v>
      </c>
      <c r="Z63" s="134">
        <v>0</v>
      </c>
      <c r="AA63" s="134">
        <v>0</v>
      </c>
      <c r="AB63" s="134">
        <v>0</v>
      </c>
      <c r="AC63" s="134">
        <v>0</v>
      </c>
      <c r="AD63" s="134">
        <v>613</v>
      </c>
      <c r="AE63" s="134">
        <v>613</v>
      </c>
      <c r="AF63" s="114" t="s">
        <v>240</v>
      </c>
      <c r="AG63" s="114" t="s">
        <v>225</v>
      </c>
      <c r="AH63" s="134">
        <v>4030</v>
      </c>
      <c r="AI63" s="134">
        <v>18</v>
      </c>
    </row>
    <row r="64" spans="1:35" x14ac:dyDescent="0.2">
      <c r="A64" s="123" t="s">
        <v>85</v>
      </c>
      <c r="B64" s="123">
        <v>0</v>
      </c>
      <c r="C64" s="123">
        <v>0</v>
      </c>
      <c r="D64" s="124">
        <v>46102</v>
      </c>
      <c r="E64" s="124">
        <v>122</v>
      </c>
      <c r="F64" s="124">
        <v>46224</v>
      </c>
      <c r="G64" s="126">
        <v>-0.28585112628619103</v>
      </c>
      <c r="H64" s="124">
        <v>248619</v>
      </c>
      <c r="I64" s="124">
        <v>14</v>
      </c>
      <c r="J64" s="124">
        <v>248633</v>
      </c>
      <c r="K64" s="141">
        <v>-0.121906685831941</v>
      </c>
      <c r="L64" s="142">
        <v>0</v>
      </c>
      <c r="M64" s="126">
        <v>0</v>
      </c>
      <c r="N64" s="142">
        <v>294857</v>
      </c>
      <c r="O64" s="126">
        <v>-0.15241019095829803</v>
      </c>
      <c r="P64" s="142">
        <v>893</v>
      </c>
      <c r="Q64" s="142">
        <v>295750</v>
      </c>
      <c r="R64" s="126">
        <v>-0.15103411651572302</v>
      </c>
      <c r="S64" s="127">
        <v>0</v>
      </c>
      <c r="T64" s="128">
        <v>0</v>
      </c>
      <c r="U64" s="128">
        <v>0</v>
      </c>
      <c r="V64" s="135">
        <v>64574</v>
      </c>
      <c r="W64" s="135">
        <v>64726</v>
      </c>
      <c r="X64" s="135">
        <v>152</v>
      </c>
      <c r="Y64" s="135">
        <v>283105</v>
      </c>
      <c r="Z64" s="135">
        <v>283151</v>
      </c>
      <c r="AA64" s="135">
        <v>46</v>
      </c>
      <c r="AB64" s="135">
        <v>0</v>
      </c>
      <c r="AC64" s="135">
        <v>488</v>
      </c>
      <c r="AD64" s="135">
        <v>347877</v>
      </c>
      <c r="AE64" s="135">
        <v>348365</v>
      </c>
      <c r="AF64" s="128">
        <v>0</v>
      </c>
      <c r="AG64" s="128">
        <v>0</v>
      </c>
      <c r="AH64" s="135">
        <v>24180</v>
      </c>
      <c r="AI64" s="135">
        <v>108</v>
      </c>
    </row>
    <row r="65" spans="1:35" x14ac:dyDescent="0.2">
      <c r="A65" s="123" t="s">
        <v>241</v>
      </c>
      <c r="B65" s="123">
        <v>0</v>
      </c>
      <c r="C65" s="123">
        <v>0</v>
      </c>
      <c r="D65" s="124">
        <v>2303874</v>
      </c>
      <c r="E65" s="124">
        <v>432226</v>
      </c>
      <c r="F65" s="124">
        <v>2736100</v>
      </c>
      <c r="G65" s="126">
        <v>-1.8568324302531001E-2</v>
      </c>
      <c r="H65" s="124">
        <v>1821296</v>
      </c>
      <c r="I65" s="124">
        <v>280902</v>
      </c>
      <c r="J65" s="124">
        <v>2102198</v>
      </c>
      <c r="K65" s="141">
        <v>1.41861729560067E-2</v>
      </c>
      <c r="L65" s="142">
        <v>53827</v>
      </c>
      <c r="M65" s="126">
        <v>-8.8095278431903998E-2</v>
      </c>
      <c r="N65" s="142">
        <v>4892125</v>
      </c>
      <c r="O65" s="126">
        <v>-5.6021868062311308E-3</v>
      </c>
      <c r="P65" s="142">
        <v>60537</v>
      </c>
      <c r="Q65" s="142">
        <v>4952662</v>
      </c>
      <c r="R65" s="126">
        <v>-6.98366894951031E-3</v>
      </c>
      <c r="S65" s="133">
        <v>0</v>
      </c>
      <c r="T65" s="128">
        <v>0</v>
      </c>
      <c r="U65" s="128">
        <v>0</v>
      </c>
      <c r="V65" s="135">
        <v>2355308</v>
      </c>
      <c r="W65" s="135">
        <v>2787866</v>
      </c>
      <c r="X65" s="135">
        <v>432558</v>
      </c>
      <c r="Y65" s="135">
        <v>1808381</v>
      </c>
      <c r="Z65" s="135">
        <v>2072793</v>
      </c>
      <c r="AA65" s="135">
        <v>264412</v>
      </c>
      <c r="AB65" s="135">
        <v>59027</v>
      </c>
      <c r="AC65" s="135">
        <v>67807</v>
      </c>
      <c r="AD65" s="135">
        <v>4919686</v>
      </c>
      <c r="AE65" s="135">
        <v>4987493</v>
      </c>
      <c r="AF65" s="128">
        <v>0</v>
      </c>
      <c r="AG65" s="128">
        <v>0</v>
      </c>
      <c r="AH65" s="135">
        <v>209560</v>
      </c>
      <c r="AI65" s="135">
        <v>936</v>
      </c>
    </row>
    <row r="67" spans="1:35" x14ac:dyDescent="0.2">
      <c r="D67" s="148"/>
      <c r="E67" s="148"/>
    </row>
    <row r="68" spans="1:35" x14ac:dyDescent="0.2">
      <c r="E68" s="148"/>
    </row>
    <row r="69" spans="1:35" x14ac:dyDescent="0.2">
      <c r="D69" s="148"/>
      <c r="E69" s="148"/>
    </row>
    <row r="70" spans="1:35" x14ac:dyDescent="0.2">
      <c r="D70" s="148"/>
      <c r="E70" s="148"/>
    </row>
    <row r="71" spans="1:35" x14ac:dyDescent="0.2">
      <c r="D71" s="148"/>
      <c r="E71" s="148"/>
    </row>
  </sheetData>
  <pageMargins left="0.25" right="0.25" top="0.75" bottom="0.75" header="0.3" footer="0.3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700" zoomScaleSheetLayoutView="51032" workbookViewId="0">
      <selection activeCell="A2" sqref="A2"/>
    </sheetView>
  </sheetViews>
  <sheetFormatPr defaultRowHeight="11.25" x14ac:dyDescent="0.2"/>
  <cols>
    <col min="1" max="1" width="28.71093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8.28515625" style="111" hidden="1" customWidth="1"/>
    <col min="20" max="20" width="8.85546875" style="111" hidden="1" customWidth="1"/>
    <col min="21" max="21" width="6.7109375" style="111" hidden="1" customWidth="1"/>
    <col min="22" max="23" width="10.140625" style="111" hidden="1" customWidth="1"/>
    <col min="24" max="24" width="9" style="111" hidden="1" customWidth="1"/>
    <col min="25" max="26" width="10.140625" style="111" hidden="1" customWidth="1"/>
    <col min="27" max="27" width="9" style="111" hidden="1" customWidth="1"/>
    <col min="28" max="28" width="0" style="111" hidden="1" customWidth="1"/>
    <col min="29" max="29" width="8" style="111" hidden="1" customWidth="1"/>
    <col min="30" max="31" width="10.140625" style="111" hidden="1" customWidth="1"/>
    <col min="32" max="32" width="32.42578125" style="111" hidden="1" customWidth="1"/>
    <col min="33" max="33" width="23.28515625" style="111" hidden="1" customWidth="1"/>
    <col min="34" max="34" width="5.5703125" style="111" hidden="1" customWidth="1"/>
    <col min="35" max="35" width="0" style="111" hidden="1" customWidth="1"/>
    <col min="36" max="16384" width="9.140625" style="111"/>
  </cols>
  <sheetData>
    <row r="1" spans="1:35" ht="15.75" x14ac:dyDescent="0.25">
      <c r="A1" s="110" t="s">
        <v>284</v>
      </c>
    </row>
    <row r="4" spans="1:35" ht="45" x14ac:dyDescent="0.2">
      <c r="A4" s="112" t="s">
        <v>58</v>
      </c>
      <c r="B4" s="112" t="s">
        <v>59</v>
      </c>
      <c r="C4" s="112" t="s">
        <v>60</v>
      </c>
      <c r="D4" s="112" t="s">
        <v>261</v>
      </c>
      <c r="E4" s="112" t="s">
        <v>262</v>
      </c>
      <c r="F4" s="112" t="s">
        <v>263</v>
      </c>
      <c r="G4" s="112" t="s">
        <v>264</v>
      </c>
      <c r="H4" s="112" t="s">
        <v>265</v>
      </c>
      <c r="I4" s="112" t="s">
        <v>266</v>
      </c>
      <c r="J4" s="112" t="s">
        <v>267</v>
      </c>
      <c r="K4" s="112" t="s">
        <v>268</v>
      </c>
      <c r="L4" s="112" t="s">
        <v>269</v>
      </c>
      <c r="M4" s="112" t="s">
        <v>270</v>
      </c>
      <c r="N4" s="112" t="s">
        <v>271</v>
      </c>
      <c r="O4" s="112" t="s">
        <v>272</v>
      </c>
      <c r="P4" s="112" t="s">
        <v>273</v>
      </c>
      <c r="Q4" s="112" t="s">
        <v>61</v>
      </c>
      <c r="R4" s="112" t="s">
        <v>62</v>
      </c>
      <c r="S4" s="139" t="s">
        <v>63</v>
      </c>
      <c r="T4" s="139" t="s">
        <v>64</v>
      </c>
      <c r="U4" s="139" t="s">
        <v>65</v>
      </c>
      <c r="V4" s="139" t="s">
        <v>274</v>
      </c>
      <c r="W4" s="139" t="s">
        <v>275</v>
      </c>
      <c r="X4" s="139" t="s">
        <v>276</v>
      </c>
      <c r="Y4" s="139" t="s">
        <v>277</v>
      </c>
      <c r="Z4" s="139" t="s">
        <v>278</v>
      </c>
      <c r="AA4" s="139" t="s">
        <v>279</v>
      </c>
      <c r="AB4" s="139" t="s">
        <v>254</v>
      </c>
      <c r="AC4" s="139" t="s">
        <v>280</v>
      </c>
      <c r="AD4" s="139" t="s">
        <v>281</v>
      </c>
      <c r="AE4" s="139" t="s">
        <v>257</v>
      </c>
      <c r="AF4" s="139" t="s">
        <v>66</v>
      </c>
      <c r="AG4" s="139" t="s">
        <v>67</v>
      </c>
      <c r="AH4" s="139" t="s">
        <v>283</v>
      </c>
      <c r="AI4" s="139" t="s">
        <v>282</v>
      </c>
    </row>
    <row r="5" spans="1:35" x14ac:dyDescent="0.2">
      <c r="A5" s="114" t="s">
        <v>68</v>
      </c>
      <c r="B5" s="114" t="s">
        <v>69</v>
      </c>
      <c r="C5" s="114" t="s">
        <v>70</v>
      </c>
      <c r="D5" s="115">
        <v>5818238</v>
      </c>
      <c r="E5" s="115">
        <v>2354226</v>
      </c>
      <c r="F5" s="115">
        <v>8172464</v>
      </c>
      <c r="G5" s="116">
        <v>-1.4227573731920402E-3</v>
      </c>
      <c r="H5" s="115">
        <v>8609227</v>
      </c>
      <c r="I5" s="115">
        <v>2012292</v>
      </c>
      <c r="J5" s="115">
        <v>10621519</v>
      </c>
      <c r="K5" s="116">
        <v>2.8063474131108102E-2</v>
      </c>
      <c r="L5" s="115">
        <v>0</v>
      </c>
      <c r="M5" s="143">
        <v>0</v>
      </c>
      <c r="N5" s="115">
        <v>18793983</v>
      </c>
      <c r="O5" s="116">
        <v>1.50302821602029E-2</v>
      </c>
      <c r="P5" s="115">
        <v>14296</v>
      </c>
      <c r="Q5" s="115">
        <v>18808279</v>
      </c>
      <c r="R5" s="116">
        <v>1.4053993260911101E-2</v>
      </c>
      <c r="S5" s="117">
        <v>1</v>
      </c>
      <c r="T5" s="114" t="s">
        <v>71</v>
      </c>
      <c r="U5" s="114" t="s">
        <v>72</v>
      </c>
      <c r="V5" s="134">
        <v>5853656</v>
      </c>
      <c r="W5" s="134">
        <v>8184108</v>
      </c>
      <c r="X5" s="134">
        <v>2330452</v>
      </c>
      <c r="Y5" s="134">
        <v>8420447</v>
      </c>
      <c r="Z5" s="134">
        <v>10331579</v>
      </c>
      <c r="AA5" s="134">
        <v>1911132</v>
      </c>
      <c r="AB5" s="134">
        <v>0</v>
      </c>
      <c r="AC5" s="134">
        <v>31924</v>
      </c>
      <c r="AD5" s="134">
        <v>18515687</v>
      </c>
      <c r="AE5" s="134">
        <v>18547611</v>
      </c>
      <c r="AF5" s="114" t="s">
        <v>73</v>
      </c>
      <c r="AG5" s="114" t="s">
        <v>73</v>
      </c>
      <c r="AH5" s="134">
        <v>90</v>
      </c>
      <c r="AI5" s="134">
        <v>36270</v>
      </c>
    </row>
    <row r="6" spans="1:35" x14ac:dyDescent="0.2">
      <c r="A6" s="118" t="s">
        <v>74</v>
      </c>
      <c r="B6" s="114" t="s">
        <v>75</v>
      </c>
      <c r="C6" s="114" t="s">
        <v>76</v>
      </c>
      <c r="D6" s="115">
        <v>2399509</v>
      </c>
      <c r="E6" s="115">
        <v>236098</v>
      </c>
      <c r="F6" s="115">
        <v>2635607</v>
      </c>
      <c r="G6" s="116">
        <v>-3.0580976765416698E-2</v>
      </c>
      <c r="H6" s="115">
        <v>1681083</v>
      </c>
      <c r="I6" s="115">
        <v>56180</v>
      </c>
      <c r="J6" s="115">
        <v>1737263</v>
      </c>
      <c r="K6" s="116">
        <v>9.2063796353581192E-3</v>
      </c>
      <c r="L6" s="115">
        <v>162594</v>
      </c>
      <c r="M6" s="143">
        <v>-0.12323670247185201</v>
      </c>
      <c r="N6" s="115">
        <v>4535464</v>
      </c>
      <c r="O6" s="116">
        <v>-1.9488880606501401E-2</v>
      </c>
      <c r="P6" s="115">
        <v>57602</v>
      </c>
      <c r="Q6" s="115">
        <v>4593066</v>
      </c>
      <c r="R6" s="116">
        <v>-3.0693013935830002E-2</v>
      </c>
      <c r="S6" s="119">
        <v>2</v>
      </c>
      <c r="T6" s="114" t="s">
        <v>71</v>
      </c>
      <c r="U6" s="114" t="s">
        <v>71</v>
      </c>
      <c r="V6" s="134">
        <v>2522395</v>
      </c>
      <c r="W6" s="134">
        <v>2718749</v>
      </c>
      <c r="X6" s="134">
        <v>196354</v>
      </c>
      <c r="Y6" s="134">
        <v>1673317</v>
      </c>
      <c r="Z6" s="134">
        <v>1721415</v>
      </c>
      <c r="AA6" s="134">
        <v>48098</v>
      </c>
      <c r="AB6" s="134">
        <v>185448</v>
      </c>
      <c r="AC6" s="134">
        <v>112893</v>
      </c>
      <c r="AD6" s="134">
        <v>4625612</v>
      </c>
      <c r="AE6" s="134">
        <v>4738505</v>
      </c>
      <c r="AF6" s="114" t="s">
        <v>77</v>
      </c>
      <c r="AG6" s="114" t="s">
        <v>78</v>
      </c>
      <c r="AH6" s="134">
        <v>90</v>
      </c>
      <c r="AI6" s="134">
        <v>36270</v>
      </c>
    </row>
    <row r="7" spans="1:35" x14ac:dyDescent="0.2">
      <c r="A7" s="120"/>
      <c r="B7" s="114" t="s">
        <v>79</v>
      </c>
      <c r="C7" s="114" t="s">
        <v>80</v>
      </c>
      <c r="D7" s="115">
        <v>1710870</v>
      </c>
      <c r="E7" s="115">
        <v>57088</v>
      </c>
      <c r="F7" s="115">
        <v>1767958</v>
      </c>
      <c r="G7" s="116">
        <v>-5.3591646141929301E-2</v>
      </c>
      <c r="H7" s="115">
        <v>1413898</v>
      </c>
      <c r="I7" s="115">
        <v>56570</v>
      </c>
      <c r="J7" s="115">
        <v>1470468</v>
      </c>
      <c r="K7" s="116">
        <v>-1.8392933076372103E-2</v>
      </c>
      <c r="L7" s="115">
        <v>185129</v>
      </c>
      <c r="M7" s="143">
        <v>-0.10139841470932301</v>
      </c>
      <c r="N7" s="115">
        <v>3423555</v>
      </c>
      <c r="O7" s="116">
        <v>-4.15877334158989E-2</v>
      </c>
      <c r="P7" s="115">
        <v>10719</v>
      </c>
      <c r="Q7" s="115">
        <v>3434274</v>
      </c>
      <c r="R7" s="116">
        <v>-4.1302496294904699E-2</v>
      </c>
      <c r="S7" s="121">
        <v>0</v>
      </c>
      <c r="T7" s="114" t="s">
        <v>71</v>
      </c>
      <c r="U7" s="114" t="s">
        <v>71</v>
      </c>
      <c r="V7" s="134">
        <v>1818913</v>
      </c>
      <c r="W7" s="134">
        <v>1868071</v>
      </c>
      <c r="X7" s="134">
        <v>49158</v>
      </c>
      <c r="Y7" s="134">
        <v>1450563</v>
      </c>
      <c r="Z7" s="134">
        <v>1498021</v>
      </c>
      <c r="AA7" s="134">
        <v>47458</v>
      </c>
      <c r="AB7" s="134">
        <v>206019</v>
      </c>
      <c r="AC7" s="134">
        <v>10118</v>
      </c>
      <c r="AD7" s="134">
        <v>3572111</v>
      </c>
      <c r="AE7" s="134">
        <v>3582229</v>
      </c>
      <c r="AF7" s="114" t="s">
        <v>81</v>
      </c>
      <c r="AG7" s="114" t="s">
        <v>78</v>
      </c>
      <c r="AH7" s="134">
        <v>90</v>
      </c>
      <c r="AI7" s="134">
        <v>36270</v>
      </c>
    </row>
    <row r="8" spans="1:35" x14ac:dyDescent="0.2">
      <c r="A8" s="122"/>
      <c r="B8" s="114" t="s">
        <v>82</v>
      </c>
      <c r="C8" s="114" t="s">
        <v>83</v>
      </c>
      <c r="D8" s="115">
        <v>2154003</v>
      </c>
      <c r="E8" s="115">
        <v>332868</v>
      </c>
      <c r="F8" s="115">
        <v>2486871</v>
      </c>
      <c r="G8" s="116">
        <v>-1.7508767618696203E-2</v>
      </c>
      <c r="H8" s="115">
        <v>747959</v>
      </c>
      <c r="I8" s="115">
        <v>19502</v>
      </c>
      <c r="J8" s="115">
        <v>767461</v>
      </c>
      <c r="K8" s="116">
        <v>-2.6493409627993802E-2</v>
      </c>
      <c r="L8" s="115">
        <v>0</v>
      </c>
      <c r="M8" s="143">
        <v>0</v>
      </c>
      <c r="N8" s="115">
        <v>3254332</v>
      </c>
      <c r="O8" s="116">
        <v>-1.9642504253606499E-2</v>
      </c>
      <c r="P8" s="115">
        <v>9128</v>
      </c>
      <c r="Q8" s="115">
        <v>3263460</v>
      </c>
      <c r="R8" s="116">
        <v>-1.8954978094185101E-2</v>
      </c>
      <c r="S8" s="121">
        <v>0</v>
      </c>
      <c r="T8" s="114" t="s">
        <v>71</v>
      </c>
      <c r="U8" s="114" t="s">
        <v>71</v>
      </c>
      <c r="V8" s="134">
        <v>2205097</v>
      </c>
      <c r="W8" s="134">
        <v>2531189</v>
      </c>
      <c r="X8" s="134">
        <v>326092</v>
      </c>
      <c r="Y8" s="134">
        <v>770975</v>
      </c>
      <c r="Z8" s="134">
        <v>788347</v>
      </c>
      <c r="AA8" s="134">
        <v>17372</v>
      </c>
      <c r="AB8" s="134">
        <v>0</v>
      </c>
      <c r="AC8" s="134">
        <v>6978</v>
      </c>
      <c r="AD8" s="134">
        <v>3319536</v>
      </c>
      <c r="AE8" s="134">
        <v>3326514</v>
      </c>
      <c r="AF8" s="114" t="s">
        <v>84</v>
      </c>
      <c r="AG8" s="114" t="s">
        <v>78</v>
      </c>
      <c r="AH8" s="134">
        <v>90</v>
      </c>
      <c r="AI8" s="134">
        <v>36270</v>
      </c>
    </row>
    <row r="9" spans="1:35" x14ac:dyDescent="0.2">
      <c r="A9" s="123" t="s">
        <v>85</v>
      </c>
      <c r="B9" s="123">
        <v>0</v>
      </c>
      <c r="C9" s="123">
        <v>0</v>
      </c>
      <c r="D9" s="124">
        <v>6264382</v>
      </c>
      <c r="E9" s="124">
        <v>626054</v>
      </c>
      <c r="F9" s="124">
        <v>6890436</v>
      </c>
      <c r="G9" s="126">
        <v>-3.1971440328327799E-2</v>
      </c>
      <c r="H9" s="124">
        <v>3842940</v>
      </c>
      <c r="I9" s="124">
        <v>132252</v>
      </c>
      <c r="J9" s="124">
        <v>3975192</v>
      </c>
      <c r="K9" s="126">
        <v>-8.1319273024512608E-3</v>
      </c>
      <c r="L9" s="124">
        <v>347723</v>
      </c>
      <c r="M9" s="144">
        <v>-0.111743774060138</v>
      </c>
      <c r="N9" s="124">
        <v>11213351</v>
      </c>
      <c r="O9" s="126">
        <v>-2.6387181186079099E-2</v>
      </c>
      <c r="P9" s="124">
        <v>77449</v>
      </c>
      <c r="Q9" s="124">
        <v>11290800</v>
      </c>
      <c r="R9" s="126">
        <v>-3.0603624135074701E-2</v>
      </c>
      <c r="S9" s="127">
        <v>0</v>
      </c>
      <c r="T9" s="128">
        <v>0</v>
      </c>
      <c r="U9" s="128">
        <v>0</v>
      </c>
      <c r="V9" s="135">
        <v>6546405</v>
      </c>
      <c r="W9" s="135">
        <v>7118009</v>
      </c>
      <c r="X9" s="135">
        <v>571604</v>
      </c>
      <c r="Y9" s="135">
        <v>3894855</v>
      </c>
      <c r="Z9" s="135">
        <v>4007783</v>
      </c>
      <c r="AA9" s="135">
        <v>112928</v>
      </c>
      <c r="AB9" s="135">
        <v>391467</v>
      </c>
      <c r="AC9" s="135">
        <v>129989</v>
      </c>
      <c r="AD9" s="135">
        <v>11517259</v>
      </c>
      <c r="AE9" s="135">
        <v>11647248</v>
      </c>
      <c r="AF9" s="128">
        <v>0</v>
      </c>
      <c r="AG9" s="128">
        <v>0</v>
      </c>
      <c r="AH9" s="135">
        <v>270</v>
      </c>
      <c r="AI9" s="135">
        <v>108810</v>
      </c>
    </row>
    <row r="10" spans="1:35" x14ac:dyDescent="0.2">
      <c r="A10" s="118" t="s">
        <v>86</v>
      </c>
      <c r="B10" s="114" t="s">
        <v>87</v>
      </c>
      <c r="C10" s="114" t="s">
        <v>88</v>
      </c>
      <c r="D10" s="115">
        <v>849165</v>
      </c>
      <c r="E10" s="115">
        <v>330964</v>
      </c>
      <c r="F10" s="115">
        <v>1180129</v>
      </c>
      <c r="G10" s="116">
        <v>2.8791382300778199E-3</v>
      </c>
      <c r="H10" s="115">
        <v>44771</v>
      </c>
      <c r="I10" s="115">
        <v>302</v>
      </c>
      <c r="J10" s="115">
        <v>45073</v>
      </c>
      <c r="K10" s="116">
        <v>8.4267500601395193E-2</v>
      </c>
      <c r="L10" s="115">
        <v>1</v>
      </c>
      <c r="M10" s="143">
        <v>-0.97222222222222199</v>
      </c>
      <c r="N10" s="115">
        <v>1225203</v>
      </c>
      <c r="O10" s="116">
        <v>5.6272966568637704E-3</v>
      </c>
      <c r="P10" s="115">
        <v>84962</v>
      </c>
      <c r="Q10" s="115">
        <v>1310165</v>
      </c>
      <c r="R10" s="116">
        <v>8.8070857077738388E-3</v>
      </c>
      <c r="S10" s="119">
        <v>3</v>
      </c>
      <c r="T10" s="114" t="s">
        <v>71</v>
      </c>
      <c r="U10" s="114" t="s">
        <v>71</v>
      </c>
      <c r="V10" s="134">
        <v>860207</v>
      </c>
      <c r="W10" s="134">
        <v>1176741</v>
      </c>
      <c r="X10" s="134">
        <v>316534</v>
      </c>
      <c r="Y10" s="134">
        <v>41332</v>
      </c>
      <c r="Z10" s="134">
        <v>41570</v>
      </c>
      <c r="AA10" s="134">
        <v>238</v>
      </c>
      <c r="AB10" s="134">
        <v>36</v>
      </c>
      <c r="AC10" s="134">
        <v>80380</v>
      </c>
      <c r="AD10" s="134">
        <v>1218347</v>
      </c>
      <c r="AE10" s="134">
        <v>1298727</v>
      </c>
      <c r="AF10" s="114" t="s">
        <v>89</v>
      </c>
      <c r="AG10" s="114" t="s">
        <v>90</v>
      </c>
      <c r="AH10" s="134">
        <v>90</v>
      </c>
      <c r="AI10" s="134">
        <v>36270</v>
      </c>
    </row>
    <row r="11" spans="1:35" x14ac:dyDescent="0.2">
      <c r="A11" s="120"/>
      <c r="B11" s="114" t="s">
        <v>91</v>
      </c>
      <c r="C11" s="114" t="s">
        <v>92</v>
      </c>
      <c r="D11" s="115">
        <v>541845</v>
      </c>
      <c r="E11" s="115">
        <v>3202</v>
      </c>
      <c r="F11" s="115">
        <v>545047</v>
      </c>
      <c r="G11" s="116">
        <v>9.7988357745508216E-3</v>
      </c>
      <c r="H11" s="115">
        <v>248597</v>
      </c>
      <c r="I11" s="115">
        <v>742</v>
      </c>
      <c r="J11" s="115">
        <v>249339</v>
      </c>
      <c r="K11" s="116">
        <v>-6.6583060364997698E-2</v>
      </c>
      <c r="L11" s="115">
        <v>31</v>
      </c>
      <c r="M11" s="143">
        <v>0</v>
      </c>
      <c r="N11" s="115">
        <v>794417</v>
      </c>
      <c r="O11" s="116">
        <v>-1.5449575712959601E-2</v>
      </c>
      <c r="P11" s="115">
        <v>2163</v>
      </c>
      <c r="Q11" s="115">
        <v>796580</v>
      </c>
      <c r="R11" s="116">
        <v>-1.3053885686815802E-2</v>
      </c>
      <c r="S11" s="121">
        <v>0</v>
      </c>
      <c r="T11" s="114" t="s">
        <v>71</v>
      </c>
      <c r="U11" s="114" t="s">
        <v>71</v>
      </c>
      <c r="V11" s="134">
        <v>537182</v>
      </c>
      <c r="W11" s="134">
        <v>539758</v>
      </c>
      <c r="X11" s="134">
        <v>2576</v>
      </c>
      <c r="Y11" s="134">
        <v>266485</v>
      </c>
      <c r="Z11" s="134">
        <v>267125</v>
      </c>
      <c r="AA11" s="134">
        <v>640</v>
      </c>
      <c r="AB11" s="134">
        <v>0</v>
      </c>
      <c r="AC11" s="134">
        <v>233</v>
      </c>
      <c r="AD11" s="134">
        <v>806883</v>
      </c>
      <c r="AE11" s="134">
        <v>807116</v>
      </c>
      <c r="AF11" s="114" t="s">
        <v>93</v>
      </c>
      <c r="AG11" s="114" t="s">
        <v>90</v>
      </c>
      <c r="AH11" s="134">
        <v>90</v>
      </c>
      <c r="AI11" s="134">
        <v>36270</v>
      </c>
    </row>
    <row r="12" spans="1:35" x14ac:dyDescent="0.2">
      <c r="A12" s="120"/>
      <c r="B12" s="114" t="s">
        <v>94</v>
      </c>
      <c r="C12" s="114" t="s">
        <v>95</v>
      </c>
      <c r="D12" s="115">
        <v>1076208</v>
      </c>
      <c r="E12" s="115">
        <v>280168</v>
      </c>
      <c r="F12" s="115">
        <v>1356376</v>
      </c>
      <c r="G12" s="116">
        <v>-9.5186908824304809E-3</v>
      </c>
      <c r="H12" s="115">
        <v>70730</v>
      </c>
      <c r="I12" s="115">
        <v>1064</v>
      </c>
      <c r="J12" s="115">
        <v>71794</v>
      </c>
      <c r="K12" s="116">
        <v>-0.26484261402035697</v>
      </c>
      <c r="L12" s="115">
        <v>9</v>
      </c>
      <c r="M12" s="143">
        <v>-0.18181818181818199</v>
      </c>
      <c r="N12" s="115">
        <v>1428179</v>
      </c>
      <c r="O12" s="116">
        <v>-2.6515936417918599E-2</v>
      </c>
      <c r="P12" s="115">
        <v>74747</v>
      </c>
      <c r="Q12" s="115">
        <v>1502926</v>
      </c>
      <c r="R12" s="116">
        <v>-2.2364433389036802E-2</v>
      </c>
      <c r="S12" s="121">
        <v>0</v>
      </c>
      <c r="T12" s="114" t="s">
        <v>71</v>
      </c>
      <c r="U12" s="114" t="s">
        <v>71</v>
      </c>
      <c r="V12" s="134">
        <v>1107859</v>
      </c>
      <c r="W12" s="134">
        <v>1369411</v>
      </c>
      <c r="X12" s="134">
        <v>261552</v>
      </c>
      <c r="Y12" s="134">
        <v>96476</v>
      </c>
      <c r="Z12" s="134">
        <v>97658</v>
      </c>
      <c r="AA12" s="134">
        <v>1182</v>
      </c>
      <c r="AB12" s="134">
        <v>11</v>
      </c>
      <c r="AC12" s="134">
        <v>70227</v>
      </c>
      <c r="AD12" s="134">
        <v>1467080</v>
      </c>
      <c r="AE12" s="134">
        <v>1537307</v>
      </c>
      <c r="AF12" s="114" t="s">
        <v>96</v>
      </c>
      <c r="AG12" s="114" t="s">
        <v>90</v>
      </c>
      <c r="AH12" s="134">
        <v>90</v>
      </c>
      <c r="AI12" s="134">
        <v>36270</v>
      </c>
    </row>
    <row r="13" spans="1:35" x14ac:dyDescent="0.2">
      <c r="A13" s="122"/>
      <c r="B13" s="114" t="s">
        <v>97</v>
      </c>
      <c r="C13" s="114" t="s">
        <v>98</v>
      </c>
      <c r="D13" s="115">
        <v>576732</v>
      </c>
      <c r="E13" s="115">
        <v>2010</v>
      </c>
      <c r="F13" s="115">
        <v>578742</v>
      </c>
      <c r="G13" s="116">
        <v>-2.2035141318931601E-2</v>
      </c>
      <c r="H13" s="115">
        <v>241329</v>
      </c>
      <c r="I13" s="115">
        <v>80</v>
      </c>
      <c r="J13" s="115">
        <v>241409</v>
      </c>
      <c r="K13" s="116">
        <v>3.7282518641259293E-5</v>
      </c>
      <c r="L13" s="115">
        <v>0</v>
      </c>
      <c r="M13" s="143">
        <v>0</v>
      </c>
      <c r="N13" s="115">
        <v>820151</v>
      </c>
      <c r="O13" s="116">
        <v>-1.5640040231306E-2</v>
      </c>
      <c r="P13" s="115">
        <v>3022</v>
      </c>
      <c r="Q13" s="115">
        <v>823173</v>
      </c>
      <c r="R13" s="116">
        <v>-2.8664310620497603E-2</v>
      </c>
      <c r="S13" s="121">
        <v>0</v>
      </c>
      <c r="T13" s="114" t="s">
        <v>71</v>
      </c>
      <c r="U13" s="114" t="s">
        <v>71</v>
      </c>
      <c r="V13" s="134">
        <v>587966</v>
      </c>
      <c r="W13" s="134">
        <v>591782</v>
      </c>
      <c r="X13" s="134">
        <v>3816</v>
      </c>
      <c r="Y13" s="134">
        <v>241198</v>
      </c>
      <c r="Z13" s="134">
        <v>241400</v>
      </c>
      <c r="AA13" s="134">
        <v>202</v>
      </c>
      <c r="AB13" s="134">
        <v>0</v>
      </c>
      <c r="AC13" s="134">
        <v>14283</v>
      </c>
      <c r="AD13" s="134">
        <v>833182</v>
      </c>
      <c r="AE13" s="134">
        <v>847465</v>
      </c>
      <c r="AF13" s="114" t="s">
        <v>99</v>
      </c>
      <c r="AG13" s="114" t="s">
        <v>90</v>
      </c>
      <c r="AH13" s="134">
        <v>90</v>
      </c>
      <c r="AI13" s="134">
        <v>36270</v>
      </c>
    </row>
    <row r="14" spans="1:35" x14ac:dyDescent="0.2">
      <c r="A14" s="123" t="s">
        <v>85</v>
      </c>
      <c r="B14" s="123">
        <v>0</v>
      </c>
      <c r="C14" s="123">
        <v>0</v>
      </c>
      <c r="D14" s="124">
        <v>3043950</v>
      </c>
      <c r="E14" s="124">
        <v>616344</v>
      </c>
      <c r="F14" s="124">
        <v>3660294</v>
      </c>
      <c r="G14" s="126">
        <v>-4.7306843531214702E-3</v>
      </c>
      <c r="H14" s="124">
        <v>605427</v>
      </c>
      <c r="I14" s="124">
        <v>2188</v>
      </c>
      <c r="J14" s="124">
        <v>607615</v>
      </c>
      <c r="K14" s="126">
        <v>-6.19649773910734E-2</v>
      </c>
      <c r="L14" s="124">
        <v>41</v>
      </c>
      <c r="M14" s="144">
        <v>-0.12765957446808499</v>
      </c>
      <c r="N14" s="124">
        <v>4267950</v>
      </c>
      <c r="O14" s="126">
        <v>-1.3302995358678302E-2</v>
      </c>
      <c r="P14" s="124">
        <v>164894</v>
      </c>
      <c r="Q14" s="124">
        <v>4432844</v>
      </c>
      <c r="R14" s="126">
        <v>-1.2864830318341701E-2</v>
      </c>
      <c r="S14" s="127">
        <v>0</v>
      </c>
      <c r="T14" s="128">
        <v>0</v>
      </c>
      <c r="U14" s="128">
        <v>0</v>
      </c>
      <c r="V14" s="135">
        <v>3093214</v>
      </c>
      <c r="W14" s="135">
        <v>3677692</v>
      </c>
      <c r="X14" s="135">
        <v>584478</v>
      </c>
      <c r="Y14" s="135">
        <v>645491</v>
      </c>
      <c r="Z14" s="135">
        <v>647753</v>
      </c>
      <c r="AA14" s="135">
        <v>2262</v>
      </c>
      <c r="AB14" s="135">
        <v>47</v>
      </c>
      <c r="AC14" s="135">
        <v>165123</v>
      </c>
      <c r="AD14" s="135">
        <v>4325492</v>
      </c>
      <c r="AE14" s="135">
        <v>4490615</v>
      </c>
      <c r="AF14" s="128">
        <v>0</v>
      </c>
      <c r="AG14" s="128">
        <v>0</v>
      </c>
      <c r="AH14" s="135">
        <v>360</v>
      </c>
      <c r="AI14" s="135">
        <v>145080</v>
      </c>
    </row>
    <row r="15" spans="1:35" x14ac:dyDescent="0.2">
      <c r="A15" s="118" t="s">
        <v>100</v>
      </c>
      <c r="B15" s="114" t="s">
        <v>101</v>
      </c>
      <c r="C15" s="114" t="s">
        <v>102</v>
      </c>
      <c r="D15" s="115">
        <v>279486</v>
      </c>
      <c r="E15" s="115">
        <v>13276</v>
      </c>
      <c r="F15" s="115">
        <v>292762</v>
      </c>
      <c r="G15" s="116">
        <v>4.7175514087554903E-2</v>
      </c>
      <c r="H15" s="115">
        <v>3308</v>
      </c>
      <c r="I15" s="115">
        <v>0</v>
      </c>
      <c r="J15" s="115">
        <v>3308</v>
      </c>
      <c r="K15" s="116">
        <v>-0.49596221240286503</v>
      </c>
      <c r="L15" s="115">
        <v>2109</v>
      </c>
      <c r="M15" s="143">
        <v>0.80256410256410304</v>
      </c>
      <c r="N15" s="115">
        <v>298179</v>
      </c>
      <c r="O15" s="116">
        <v>3.7844667358147802E-2</v>
      </c>
      <c r="P15" s="115">
        <v>6308</v>
      </c>
      <c r="Q15" s="115">
        <v>304487</v>
      </c>
      <c r="R15" s="116">
        <v>3.7720801993054297E-2</v>
      </c>
      <c r="S15" s="119">
        <v>4</v>
      </c>
      <c r="T15" s="114" t="s">
        <v>71</v>
      </c>
      <c r="U15" s="114" t="s">
        <v>71</v>
      </c>
      <c r="V15" s="134">
        <v>269531</v>
      </c>
      <c r="W15" s="134">
        <v>279573</v>
      </c>
      <c r="X15" s="134">
        <v>10042</v>
      </c>
      <c r="Y15" s="134">
        <v>6563</v>
      </c>
      <c r="Z15" s="134">
        <v>6563</v>
      </c>
      <c r="AA15" s="134">
        <v>0</v>
      </c>
      <c r="AB15" s="134">
        <v>1170</v>
      </c>
      <c r="AC15" s="134">
        <v>6113</v>
      </c>
      <c r="AD15" s="134">
        <v>287306</v>
      </c>
      <c r="AE15" s="134">
        <v>293419</v>
      </c>
      <c r="AF15" s="114" t="s">
        <v>103</v>
      </c>
      <c r="AG15" s="114" t="s">
        <v>104</v>
      </c>
      <c r="AH15" s="134">
        <v>90</v>
      </c>
      <c r="AI15" s="134">
        <v>36270</v>
      </c>
    </row>
    <row r="16" spans="1:35" x14ac:dyDescent="0.2">
      <c r="A16" s="120"/>
      <c r="B16" s="114" t="s">
        <v>105</v>
      </c>
      <c r="C16" s="114" t="s">
        <v>106</v>
      </c>
      <c r="D16" s="115">
        <v>170169</v>
      </c>
      <c r="E16" s="115">
        <v>8</v>
      </c>
      <c r="F16" s="115">
        <v>170177</v>
      </c>
      <c r="G16" s="116">
        <v>4.0004644596684E-2</v>
      </c>
      <c r="H16" s="115">
        <v>0</v>
      </c>
      <c r="I16" s="115">
        <v>0</v>
      </c>
      <c r="J16" s="115">
        <v>0</v>
      </c>
      <c r="K16" s="116">
        <v>0</v>
      </c>
      <c r="L16" s="115">
        <v>0</v>
      </c>
      <c r="M16" s="143">
        <v>0</v>
      </c>
      <c r="N16" s="115">
        <v>170177</v>
      </c>
      <c r="O16" s="116">
        <v>4.0004644596684E-2</v>
      </c>
      <c r="P16" s="115">
        <v>218</v>
      </c>
      <c r="Q16" s="115">
        <v>170395</v>
      </c>
      <c r="R16" s="116">
        <v>4.1336910487621496E-2</v>
      </c>
      <c r="S16" s="121">
        <v>0</v>
      </c>
      <c r="T16" s="114" t="s">
        <v>71</v>
      </c>
      <c r="U16" s="114" t="s">
        <v>71</v>
      </c>
      <c r="V16" s="134">
        <v>163575</v>
      </c>
      <c r="W16" s="134">
        <v>163631</v>
      </c>
      <c r="X16" s="134">
        <v>56</v>
      </c>
      <c r="Y16" s="134">
        <v>0</v>
      </c>
      <c r="Z16" s="134">
        <v>0</v>
      </c>
      <c r="AA16" s="134">
        <v>0</v>
      </c>
      <c r="AB16" s="134">
        <v>0</v>
      </c>
      <c r="AC16" s="134">
        <v>0</v>
      </c>
      <c r="AD16" s="134">
        <v>163631</v>
      </c>
      <c r="AE16" s="134">
        <v>163631</v>
      </c>
      <c r="AF16" s="114" t="s">
        <v>107</v>
      </c>
      <c r="AG16" s="114" t="s">
        <v>104</v>
      </c>
      <c r="AH16" s="134">
        <v>90</v>
      </c>
      <c r="AI16" s="134">
        <v>36270</v>
      </c>
    </row>
    <row r="17" spans="1:35" x14ac:dyDescent="0.2">
      <c r="A17" s="120"/>
      <c r="B17" s="114" t="s">
        <v>108</v>
      </c>
      <c r="C17" s="114" t="s">
        <v>109</v>
      </c>
      <c r="D17" s="115">
        <v>494276</v>
      </c>
      <c r="E17" s="115">
        <v>2570</v>
      </c>
      <c r="F17" s="115">
        <v>496846</v>
      </c>
      <c r="G17" s="116">
        <v>-2.5195693242936702E-3</v>
      </c>
      <c r="H17" s="115">
        <v>47007</v>
      </c>
      <c r="I17" s="115">
        <v>6</v>
      </c>
      <c r="J17" s="115">
        <v>47013</v>
      </c>
      <c r="K17" s="116">
        <v>7.078920396310219E-2</v>
      </c>
      <c r="L17" s="115">
        <v>0</v>
      </c>
      <c r="M17" s="143">
        <v>0</v>
      </c>
      <c r="N17" s="115">
        <v>543859</v>
      </c>
      <c r="O17" s="116">
        <v>3.4187813419039601E-3</v>
      </c>
      <c r="P17" s="115">
        <v>8493</v>
      </c>
      <c r="Q17" s="115">
        <v>552352</v>
      </c>
      <c r="R17" s="116">
        <v>-1.7196219727865303E-4</v>
      </c>
      <c r="S17" s="121">
        <v>0</v>
      </c>
      <c r="T17" s="114" t="s">
        <v>71</v>
      </c>
      <c r="U17" s="114" t="s">
        <v>71</v>
      </c>
      <c r="V17" s="134">
        <v>495179</v>
      </c>
      <c r="W17" s="134">
        <v>498101</v>
      </c>
      <c r="X17" s="134">
        <v>2922</v>
      </c>
      <c r="Y17" s="134">
        <v>43901</v>
      </c>
      <c r="Z17" s="134">
        <v>43905</v>
      </c>
      <c r="AA17" s="134">
        <v>4</v>
      </c>
      <c r="AB17" s="134">
        <v>0</v>
      </c>
      <c r="AC17" s="134">
        <v>10441</v>
      </c>
      <c r="AD17" s="134">
        <v>542006</v>
      </c>
      <c r="AE17" s="134">
        <v>552447</v>
      </c>
      <c r="AF17" s="114" t="s">
        <v>110</v>
      </c>
      <c r="AG17" s="114" t="s">
        <v>104</v>
      </c>
      <c r="AH17" s="134">
        <v>90</v>
      </c>
      <c r="AI17" s="134">
        <v>36270</v>
      </c>
    </row>
    <row r="18" spans="1:35" x14ac:dyDescent="0.2">
      <c r="A18" s="120"/>
      <c r="B18" s="114" t="s">
        <v>111</v>
      </c>
      <c r="C18" s="114" t="s">
        <v>112</v>
      </c>
      <c r="D18" s="115">
        <v>334158</v>
      </c>
      <c r="E18" s="115">
        <v>430</v>
      </c>
      <c r="F18" s="115">
        <v>334588</v>
      </c>
      <c r="G18" s="116">
        <v>-5.6613361942150402E-3</v>
      </c>
      <c r="H18" s="115">
        <v>166370</v>
      </c>
      <c r="I18" s="115">
        <v>136</v>
      </c>
      <c r="J18" s="115">
        <v>166506</v>
      </c>
      <c r="K18" s="116">
        <v>-0.11889466275784001</v>
      </c>
      <c r="L18" s="115">
        <v>106</v>
      </c>
      <c r="M18" s="143">
        <v>0</v>
      </c>
      <c r="N18" s="115">
        <v>501200</v>
      </c>
      <c r="O18" s="116">
        <v>-4.6181777352336105E-2</v>
      </c>
      <c r="P18" s="115">
        <v>836</v>
      </c>
      <c r="Q18" s="115">
        <v>502036</v>
      </c>
      <c r="R18" s="116">
        <v>-4.58147150668737E-2</v>
      </c>
      <c r="S18" s="121">
        <v>0</v>
      </c>
      <c r="T18" s="114" t="s">
        <v>71</v>
      </c>
      <c r="U18" s="114" t="s">
        <v>71</v>
      </c>
      <c r="V18" s="134">
        <v>336021</v>
      </c>
      <c r="W18" s="134">
        <v>336493</v>
      </c>
      <c r="X18" s="134">
        <v>472</v>
      </c>
      <c r="Y18" s="134">
        <v>188860</v>
      </c>
      <c r="Z18" s="134">
        <v>188974</v>
      </c>
      <c r="AA18" s="134">
        <v>114</v>
      </c>
      <c r="AB18" s="134">
        <v>0</v>
      </c>
      <c r="AC18" s="134">
        <v>674</v>
      </c>
      <c r="AD18" s="134">
        <v>525467</v>
      </c>
      <c r="AE18" s="134">
        <v>526141</v>
      </c>
      <c r="AF18" s="114" t="s">
        <v>113</v>
      </c>
      <c r="AG18" s="114" t="s">
        <v>104</v>
      </c>
      <c r="AH18" s="134">
        <v>90</v>
      </c>
      <c r="AI18" s="134">
        <v>36270</v>
      </c>
    </row>
    <row r="19" spans="1:35" x14ac:dyDescent="0.2">
      <c r="A19" s="120"/>
      <c r="B19" s="114" t="s">
        <v>114</v>
      </c>
      <c r="C19" s="114" t="s">
        <v>115</v>
      </c>
      <c r="D19" s="115">
        <v>190636</v>
      </c>
      <c r="E19" s="115">
        <v>41046</v>
      </c>
      <c r="F19" s="115">
        <v>231682</v>
      </c>
      <c r="G19" s="116">
        <v>-9.1946354647781288E-3</v>
      </c>
      <c r="H19" s="115">
        <v>236</v>
      </c>
      <c r="I19" s="115">
        <v>0</v>
      </c>
      <c r="J19" s="115">
        <v>236</v>
      </c>
      <c r="K19" s="116">
        <v>-0.94969089746322699</v>
      </c>
      <c r="L19" s="115">
        <v>0</v>
      </c>
      <c r="M19" s="143">
        <v>0</v>
      </c>
      <c r="N19" s="115">
        <v>231918</v>
      </c>
      <c r="O19" s="116">
        <v>-2.7691249900428899E-2</v>
      </c>
      <c r="P19" s="115">
        <v>3634</v>
      </c>
      <c r="Q19" s="115">
        <v>235552</v>
      </c>
      <c r="R19" s="116">
        <v>-2.6145628338487503E-2</v>
      </c>
      <c r="S19" s="121">
        <v>0</v>
      </c>
      <c r="T19" s="114" t="s">
        <v>71</v>
      </c>
      <c r="U19" s="114" t="s">
        <v>71</v>
      </c>
      <c r="V19" s="134">
        <v>203750</v>
      </c>
      <c r="W19" s="134">
        <v>233832</v>
      </c>
      <c r="X19" s="134">
        <v>30082</v>
      </c>
      <c r="Y19" s="134">
        <v>4691</v>
      </c>
      <c r="Z19" s="134">
        <v>4691</v>
      </c>
      <c r="AA19" s="134">
        <v>0</v>
      </c>
      <c r="AB19" s="134">
        <v>0</v>
      </c>
      <c r="AC19" s="134">
        <v>3353</v>
      </c>
      <c r="AD19" s="134">
        <v>238523</v>
      </c>
      <c r="AE19" s="134">
        <v>241876</v>
      </c>
      <c r="AF19" s="114" t="s">
        <v>116</v>
      </c>
      <c r="AG19" s="114" t="s">
        <v>104</v>
      </c>
      <c r="AH19" s="134">
        <v>90</v>
      </c>
      <c r="AI19" s="134">
        <v>36270</v>
      </c>
    </row>
    <row r="20" spans="1:35" x14ac:dyDescent="0.2">
      <c r="A20" s="120"/>
      <c r="B20" s="114" t="s">
        <v>117</v>
      </c>
      <c r="C20" s="114" t="s">
        <v>118</v>
      </c>
      <c r="D20" s="115">
        <v>216030</v>
      </c>
      <c r="E20" s="115">
        <v>1686</v>
      </c>
      <c r="F20" s="115">
        <v>217716</v>
      </c>
      <c r="G20" s="116">
        <v>-4.9665202929801699E-2</v>
      </c>
      <c r="H20" s="115">
        <v>5032</v>
      </c>
      <c r="I20" s="115">
        <v>0</v>
      </c>
      <c r="J20" s="115">
        <v>5032</v>
      </c>
      <c r="K20" s="116">
        <v>-0.35404364569961499</v>
      </c>
      <c r="L20" s="115">
        <v>57531</v>
      </c>
      <c r="M20" s="143">
        <v>-2.12986747869282E-2</v>
      </c>
      <c r="N20" s="115">
        <v>280279</v>
      </c>
      <c r="O20" s="116">
        <v>-5.2045037153283902E-2</v>
      </c>
      <c r="P20" s="115">
        <v>1920</v>
      </c>
      <c r="Q20" s="115">
        <v>282199</v>
      </c>
      <c r="R20" s="116">
        <v>-5.1718807755636996E-2</v>
      </c>
      <c r="S20" s="121">
        <v>0</v>
      </c>
      <c r="T20" s="114" t="s">
        <v>71</v>
      </c>
      <c r="U20" s="114" t="s">
        <v>71</v>
      </c>
      <c r="V20" s="134">
        <v>227624</v>
      </c>
      <c r="W20" s="134">
        <v>229094</v>
      </c>
      <c r="X20" s="134">
        <v>1470</v>
      </c>
      <c r="Y20" s="134">
        <v>7790</v>
      </c>
      <c r="Z20" s="134">
        <v>7790</v>
      </c>
      <c r="AA20" s="134">
        <v>0</v>
      </c>
      <c r="AB20" s="134">
        <v>58783</v>
      </c>
      <c r="AC20" s="134">
        <v>1923</v>
      </c>
      <c r="AD20" s="134">
        <v>295667</v>
      </c>
      <c r="AE20" s="134">
        <v>297590</v>
      </c>
      <c r="AF20" s="114" t="s">
        <v>119</v>
      </c>
      <c r="AG20" s="114" t="s">
        <v>104</v>
      </c>
      <c r="AH20" s="134">
        <v>90</v>
      </c>
      <c r="AI20" s="134">
        <v>36270</v>
      </c>
    </row>
    <row r="21" spans="1:35" x14ac:dyDescent="0.2">
      <c r="A21" s="120"/>
      <c r="B21" s="114" t="s">
        <v>120</v>
      </c>
      <c r="C21" s="114" t="s">
        <v>121</v>
      </c>
      <c r="D21" s="115">
        <v>42824</v>
      </c>
      <c r="E21" s="115">
        <v>18</v>
      </c>
      <c r="F21" s="115">
        <v>42842</v>
      </c>
      <c r="G21" s="116">
        <v>-4.5026971601801094E-2</v>
      </c>
      <c r="H21" s="115">
        <v>6264</v>
      </c>
      <c r="I21" s="115">
        <v>4</v>
      </c>
      <c r="J21" s="115">
        <v>6268</v>
      </c>
      <c r="K21" s="116">
        <v>3.73056603773585</v>
      </c>
      <c r="L21" s="115">
        <v>0</v>
      </c>
      <c r="M21" s="143">
        <v>-1</v>
      </c>
      <c r="N21" s="115">
        <v>49110</v>
      </c>
      <c r="O21" s="116">
        <v>6.2917992338159909E-2</v>
      </c>
      <c r="P21" s="115">
        <v>3012</v>
      </c>
      <c r="Q21" s="115">
        <v>52122</v>
      </c>
      <c r="R21" s="116">
        <v>7.5145939478949597E-2</v>
      </c>
      <c r="S21" s="121">
        <v>0</v>
      </c>
      <c r="T21" s="114" t="s">
        <v>71</v>
      </c>
      <c r="U21" s="114" t="s">
        <v>71</v>
      </c>
      <c r="V21" s="134">
        <v>44840</v>
      </c>
      <c r="W21" s="134">
        <v>44862</v>
      </c>
      <c r="X21" s="134">
        <v>22</v>
      </c>
      <c r="Y21" s="134">
        <v>1325</v>
      </c>
      <c r="Z21" s="134">
        <v>1325</v>
      </c>
      <c r="AA21" s="134">
        <v>0</v>
      </c>
      <c r="AB21" s="134">
        <v>16</v>
      </c>
      <c r="AC21" s="134">
        <v>2276</v>
      </c>
      <c r="AD21" s="134">
        <v>46203</v>
      </c>
      <c r="AE21" s="134">
        <v>48479</v>
      </c>
      <c r="AF21" s="114" t="s">
        <v>122</v>
      </c>
      <c r="AG21" s="114" t="s">
        <v>104</v>
      </c>
      <c r="AH21" s="134">
        <v>90</v>
      </c>
      <c r="AI21" s="134">
        <v>36270</v>
      </c>
    </row>
    <row r="22" spans="1:35" x14ac:dyDescent="0.2">
      <c r="A22" s="120"/>
      <c r="B22" s="114" t="s">
        <v>123</v>
      </c>
      <c r="C22" s="114" t="s">
        <v>124</v>
      </c>
      <c r="D22" s="115">
        <v>339708</v>
      </c>
      <c r="E22" s="115">
        <v>1222</v>
      </c>
      <c r="F22" s="115">
        <v>340930</v>
      </c>
      <c r="G22" s="116">
        <v>5.5148230793751994E-2</v>
      </c>
      <c r="H22" s="115">
        <v>41789</v>
      </c>
      <c r="I22" s="115">
        <v>18</v>
      </c>
      <c r="J22" s="115">
        <v>41807</v>
      </c>
      <c r="K22" s="116">
        <v>0.171983628616282</v>
      </c>
      <c r="L22" s="115">
        <v>34</v>
      </c>
      <c r="M22" s="143">
        <v>0</v>
      </c>
      <c r="N22" s="115">
        <v>382771</v>
      </c>
      <c r="O22" s="116">
        <v>6.6859355097649592E-2</v>
      </c>
      <c r="P22" s="115">
        <v>2496</v>
      </c>
      <c r="Q22" s="115">
        <v>385267</v>
      </c>
      <c r="R22" s="116">
        <v>7.0400191149340999E-2</v>
      </c>
      <c r="S22" s="121">
        <v>0</v>
      </c>
      <c r="T22" s="114" t="s">
        <v>71</v>
      </c>
      <c r="U22" s="114" t="s">
        <v>71</v>
      </c>
      <c r="V22" s="134">
        <v>322075</v>
      </c>
      <c r="W22" s="134">
        <v>323111</v>
      </c>
      <c r="X22" s="134">
        <v>1036</v>
      </c>
      <c r="Y22" s="134">
        <v>35668</v>
      </c>
      <c r="Z22" s="134">
        <v>35672</v>
      </c>
      <c r="AA22" s="134">
        <v>4</v>
      </c>
      <c r="AB22" s="134">
        <v>0</v>
      </c>
      <c r="AC22" s="134">
        <v>1145</v>
      </c>
      <c r="AD22" s="134">
        <v>358783</v>
      </c>
      <c r="AE22" s="134">
        <v>359928</v>
      </c>
      <c r="AF22" s="114" t="s">
        <v>125</v>
      </c>
      <c r="AG22" s="114" t="s">
        <v>104</v>
      </c>
      <c r="AH22" s="134">
        <v>90</v>
      </c>
      <c r="AI22" s="134">
        <v>36270</v>
      </c>
    </row>
    <row r="23" spans="1:35" x14ac:dyDescent="0.2">
      <c r="A23" s="122"/>
      <c r="B23" s="114" t="s">
        <v>126</v>
      </c>
      <c r="C23" s="114" t="s">
        <v>127</v>
      </c>
      <c r="D23" s="115">
        <v>135251</v>
      </c>
      <c r="E23" s="115">
        <v>8</v>
      </c>
      <c r="F23" s="115">
        <v>135259</v>
      </c>
      <c r="G23" s="116">
        <v>3.1645183433757905E-2</v>
      </c>
      <c r="H23" s="115">
        <v>8097</v>
      </c>
      <c r="I23" s="115">
        <v>0</v>
      </c>
      <c r="J23" s="115">
        <v>8097</v>
      </c>
      <c r="K23" s="116">
        <v>0.26062587575899099</v>
      </c>
      <c r="L23" s="115">
        <v>0</v>
      </c>
      <c r="M23" s="143">
        <v>0</v>
      </c>
      <c r="N23" s="115">
        <v>143356</v>
      </c>
      <c r="O23" s="116">
        <v>4.2338929565995102E-2</v>
      </c>
      <c r="P23" s="115">
        <v>0</v>
      </c>
      <c r="Q23" s="115">
        <v>143356</v>
      </c>
      <c r="R23" s="116">
        <v>4.2338929565995102E-2</v>
      </c>
      <c r="S23" s="121">
        <v>0</v>
      </c>
      <c r="T23" s="114" t="s">
        <v>71</v>
      </c>
      <c r="U23" s="114" t="s">
        <v>71</v>
      </c>
      <c r="V23" s="134">
        <v>131096</v>
      </c>
      <c r="W23" s="134">
        <v>131110</v>
      </c>
      <c r="X23" s="134">
        <v>14</v>
      </c>
      <c r="Y23" s="134">
        <v>6423</v>
      </c>
      <c r="Z23" s="134">
        <v>6423</v>
      </c>
      <c r="AA23" s="134">
        <v>0</v>
      </c>
      <c r="AB23" s="134">
        <v>0</v>
      </c>
      <c r="AC23" s="134">
        <v>0</v>
      </c>
      <c r="AD23" s="134">
        <v>137533</v>
      </c>
      <c r="AE23" s="134">
        <v>137533</v>
      </c>
      <c r="AF23" s="114" t="s">
        <v>128</v>
      </c>
      <c r="AG23" s="114" t="s">
        <v>104</v>
      </c>
      <c r="AH23" s="134">
        <v>90</v>
      </c>
      <c r="AI23" s="134">
        <v>36270</v>
      </c>
    </row>
    <row r="24" spans="1:35" x14ac:dyDescent="0.2">
      <c r="A24" s="123" t="s">
        <v>85</v>
      </c>
      <c r="B24" s="123">
        <v>0</v>
      </c>
      <c r="C24" s="123">
        <v>0</v>
      </c>
      <c r="D24" s="124">
        <v>2202538</v>
      </c>
      <c r="E24" s="124">
        <v>60264</v>
      </c>
      <c r="F24" s="124">
        <v>2262802</v>
      </c>
      <c r="G24" s="126">
        <v>1.0266509569797801E-2</v>
      </c>
      <c r="H24" s="124">
        <v>278103</v>
      </c>
      <c r="I24" s="124">
        <v>164</v>
      </c>
      <c r="J24" s="124">
        <v>278267</v>
      </c>
      <c r="K24" s="126">
        <v>-5.78175206454868E-2</v>
      </c>
      <c r="L24" s="124">
        <v>59780</v>
      </c>
      <c r="M24" s="144">
        <v>-3.1516283413096802E-3</v>
      </c>
      <c r="N24" s="124">
        <v>2600849</v>
      </c>
      <c r="O24" s="126">
        <v>2.2079912327719799E-3</v>
      </c>
      <c r="P24" s="124">
        <v>26917</v>
      </c>
      <c r="Q24" s="124">
        <v>2627766</v>
      </c>
      <c r="R24" s="126">
        <v>2.5646269196549203E-3</v>
      </c>
      <c r="S24" s="127">
        <v>0</v>
      </c>
      <c r="T24" s="128">
        <v>0</v>
      </c>
      <c r="U24" s="128">
        <v>0</v>
      </c>
      <c r="V24" s="135">
        <v>2193691</v>
      </c>
      <c r="W24" s="135">
        <v>2239807</v>
      </c>
      <c r="X24" s="135">
        <v>46116</v>
      </c>
      <c r="Y24" s="135">
        <v>295221</v>
      </c>
      <c r="Z24" s="135">
        <v>295343</v>
      </c>
      <c r="AA24" s="135">
        <v>122</v>
      </c>
      <c r="AB24" s="135">
        <v>59969</v>
      </c>
      <c r="AC24" s="135">
        <v>25925</v>
      </c>
      <c r="AD24" s="135">
        <v>2595119</v>
      </c>
      <c r="AE24" s="135">
        <v>2621044</v>
      </c>
      <c r="AF24" s="128">
        <v>0</v>
      </c>
      <c r="AG24" s="128">
        <v>0</v>
      </c>
      <c r="AH24" s="135">
        <v>810</v>
      </c>
      <c r="AI24" s="135">
        <v>326430</v>
      </c>
    </row>
    <row r="25" spans="1:35" x14ac:dyDescent="0.2">
      <c r="A25" s="118" t="s">
        <v>129</v>
      </c>
      <c r="B25" s="114" t="s">
        <v>130</v>
      </c>
      <c r="C25" s="114" t="s">
        <v>131</v>
      </c>
      <c r="D25" s="115">
        <v>35015</v>
      </c>
      <c r="E25" s="115">
        <v>230</v>
      </c>
      <c r="F25" s="115">
        <v>35245</v>
      </c>
      <c r="G25" s="116">
        <v>-7.2890361952861998E-2</v>
      </c>
      <c r="H25" s="115">
        <v>0</v>
      </c>
      <c r="I25" s="115">
        <v>0</v>
      </c>
      <c r="J25" s="115">
        <v>0</v>
      </c>
      <c r="K25" s="116">
        <v>0</v>
      </c>
      <c r="L25" s="115">
        <v>0</v>
      </c>
      <c r="M25" s="143">
        <v>0</v>
      </c>
      <c r="N25" s="115">
        <v>35245</v>
      </c>
      <c r="O25" s="116">
        <v>-7.2890361952861998E-2</v>
      </c>
      <c r="P25" s="115">
        <v>8074</v>
      </c>
      <c r="Q25" s="115">
        <v>43319</v>
      </c>
      <c r="R25" s="116">
        <v>-5.1249479839681096E-2</v>
      </c>
      <c r="S25" s="119">
        <v>5</v>
      </c>
      <c r="T25" s="114" t="s">
        <v>71</v>
      </c>
      <c r="U25" s="114" t="s">
        <v>71</v>
      </c>
      <c r="V25" s="134">
        <v>37940</v>
      </c>
      <c r="W25" s="134">
        <v>38016</v>
      </c>
      <c r="X25" s="134">
        <v>76</v>
      </c>
      <c r="Y25" s="134">
        <v>0</v>
      </c>
      <c r="Z25" s="134">
        <v>0</v>
      </c>
      <c r="AA25" s="134">
        <v>0</v>
      </c>
      <c r="AB25" s="134">
        <v>0</v>
      </c>
      <c r="AC25" s="134">
        <v>7643</v>
      </c>
      <c r="AD25" s="134">
        <v>38016</v>
      </c>
      <c r="AE25" s="134">
        <v>45659</v>
      </c>
      <c r="AF25" s="114" t="s">
        <v>132</v>
      </c>
      <c r="AG25" s="114" t="s">
        <v>133</v>
      </c>
      <c r="AH25" s="134">
        <v>90</v>
      </c>
      <c r="AI25" s="134">
        <v>36270</v>
      </c>
    </row>
    <row r="26" spans="1:35" x14ac:dyDescent="0.2">
      <c r="A26" s="120"/>
      <c r="B26" s="114" t="s">
        <v>134</v>
      </c>
      <c r="C26" s="114" t="s">
        <v>135</v>
      </c>
      <c r="D26" s="115">
        <v>4419</v>
      </c>
      <c r="E26" s="115">
        <v>70</v>
      </c>
      <c r="F26" s="115">
        <v>4489</v>
      </c>
      <c r="G26" s="116">
        <v>-3.1081372760630301E-2</v>
      </c>
      <c r="H26" s="115">
        <v>0</v>
      </c>
      <c r="I26" s="115">
        <v>0</v>
      </c>
      <c r="J26" s="115">
        <v>0</v>
      </c>
      <c r="K26" s="116">
        <v>0</v>
      </c>
      <c r="L26" s="115">
        <v>0</v>
      </c>
      <c r="M26" s="143">
        <v>0</v>
      </c>
      <c r="N26" s="115">
        <v>4489</v>
      </c>
      <c r="O26" s="116">
        <v>-3.1081372760630301E-2</v>
      </c>
      <c r="P26" s="115">
        <v>6163</v>
      </c>
      <c r="Q26" s="115">
        <v>10652</v>
      </c>
      <c r="R26" s="116">
        <v>4.5265937382120008E-3</v>
      </c>
      <c r="S26" s="121">
        <v>0</v>
      </c>
      <c r="T26" s="114" t="s">
        <v>71</v>
      </c>
      <c r="U26" s="114" t="s">
        <v>71</v>
      </c>
      <c r="V26" s="134">
        <v>4561</v>
      </c>
      <c r="W26" s="134">
        <v>4633</v>
      </c>
      <c r="X26" s="134">
        <v>72</v>
      </c>
      <c r="Y26" s="134">
        <v>0</v>
      </c>
      <c r="Z26" s="134">
        <v>0</v>
      </c>
      <c r="AA26" s="134">
        <v>0</v>
      </c>
      <c r="AB26" s="134">
        <v>0</v>
      </c>
      <c r="AC26" s="134">
        <v>5971</v>
      </c>
      <c r="AD26" s="134">
        <v>4633</v>
      </c>
      <c r="AE26" s="134">
        <v>10604</v>
      </c>
      <c r="AF26" s="114" t="s">
        <v>136</v>
      </c>
      <c r="AG26" s="114" t="s">
        <v>133</v>
      </c>
      <c r="AH26" s="134">
        <v>90</v>
      </c>
      <c r="AI26" s="134">
        <v>36270</v>
      </c>
    </row>
    <row r="27" spans="1:35" x14ac:dyDescent="0.2">
      <c r="A27" s="120"/>
      <c r="B27" s="114" t="s">
        <v>137</v>
      </c>
      <c r="C27" s="114" t="s">
        <v>138</v>
      </c>
      <c r="D27" s="115">
        <v>66582</v>
      </c>
      <c r="E27" s="115">
        <v>1920</v>
      </c>
      <c r="F27" s="115">
        <v>68502</v>
      </c>
      <c r="G27" s="116">
        <v>-9.6303527611408701E-2</v>
      </c>
      <c r="H27" s="115">
        <v>0</v>
      </c>
      <c r="I27" s="115">
        <v>0</v>
      </c>
      <c r="J27" s="115">
        <v>0</v>
      </c>
      <c r="K27" s="116">
        <v>0</v>
      </c>
      <c r="L27" s="115">
        <v>8545</v>
      </c>
      <c r="M27" s="143">
        <v>-0.34526089954792699</v>
      </c>
      <c r="N27" s="115">
        <v>77047</v>
      </c>
      <c r="O27" s="116">
        <v>-0.13287114672549</v>
      </c>
      <c r="P27" s="115">
        <v>20924</v>
      </c>
      <c r="Q27" s="115">
        <v>97971</v>
      </c>
      <c r="R27" s="116">
        <v>-9.2011974161020998E-2</v>
      </c>
      <c r="S27" s="121">
        <v>0</v>
      </c>
      <c r="T27" s="114" t="s">
        <v>71</v>
      </c>
      <c r="U27" s="114" t="s">
        <v>71</v>
      </c>
      <c r="V27" s="134">
        <v>74144</v>
      </c>
      <c r="W27" s="134">
        <v>75802</v>
      </c>
      <c r="X27" s="134">
        <v>1658</v>
      </c>
      <c r="Y27" s="134">
        <v>0</v>
      </c>
      <c r="Z27" s="134">
        <v>0</v>
      </c>
      <c r="AA27" s="134">
        <v>0</v>
      </c>
      <c r="AB27" s="134">
        <v>13051</v>
      </c>
      <c r="AC27" s="134">
        <v>19046</v>
      </c>
      <c r="AD27" s="134">
        <v>88853</v>
      </c>
      <c r="AE27" s="134">
        <v>107899</v>
      </c>
      <c r="AF27" s="114" t="s">
        <v>139</v>
      </c>
      <c r="AG27" s="114" t="s">
        <v>133</v>
      </c>
      <c r="AH27" s="134">
        <v>90</v>
      </c>
      <c r="AI27" s="134">
        <v>36270</v>
      </c>
    </row>
    <row r="28" spans="1:35" x14ac:dyDescent="0.2">
      <c r="A28" s="120"/>
      <c r="B28" s="114" t="s">
        <v>140</v>
      </c>
      <c r="C28" s="114" t="s">
        <v>141</v>
      </c>
      <c r="D28" s="115">
        <v>9326</v>
      </c>
      <c r="E28" s="115">
        <v>182</v>
      </c>
      <c r="F28" s="115">
        <v>9508</v>
      </c>
      <c r="G28" s="116">
        <v>2.67818574514039E-2</v>
      </c>
      <c r="H28" s="115">
        <v>0</v>
      </c>
      <c r="I28" s="115">
        <v>0</v>
      </c>
      <c r="J28" s="115">
        <v>0</v>
      </c>
      <c r="K28" s="116">
        <v>0</v>
      </c>
      <c r="L28" s="115">
        <v>0</v>
      </c>
      <c r="M28" s="143">
        <v>0</v>
      </c>
      <c r="N28" s="115">
        <v>9508</v>
      </c>
      <c r="O28" s="116">
        <v>2.67818574514039E-2</v>
      </c>
      <c r="P28" s="115">
        <v>10084</v>
      </c>
      <c r="Q28" s="115">
        <v>19592</v>
      </c>
      <c r="R28" s="116">
        <v>-4.2691603984549697E-3</v>
      </c>
      <c r="S28" s="121">
        <v>0</v>
      </c>
      <c r="T28" s="114" t="s">
        <v>71</v>
      </c>
      <c r="U28" s="114" t="s">
        <v>71</v>
      </c>
      <c r="V28" s="134">
        <v>8950</v>
      </c>
      <c r="W28" s="134">
        <v>9260</v>
      </c>
      <c r="X28" s="134">
        <v>310</v>
      </c>
      <c r="Y28" s="134">
        <v>0</v>
      </c>
      <c r="Z28" s="134">
        <v>0</v>
      </c>
      <c r="AA28" s="134">
        <v>0</v>
      </c>
      <c r="AB28" s="134">
        <v>0</v>
      </c>
      <c r="AC28" s="134">
        <v>10416</v>
      </c>
      <c r="AD28" s="134">
        <v>9260</v>
      </c>
      <c r="AE28" s="134">
        <v>19676</v>
      </c>
      <c r="AF28" s="114" t="s">
        <v>142</v>
      </c>
      <c r="AG28" s="114" t="s">
        <v>133</v>
      </c>
      <c r="AH28" s="134">
        <v>90</v>
      </c>
      <c r="AI28" s="134">
        <v>36270</v>
      </c>
    </row>
    <row r="29" spans="1:35" x14ac:dyDescent="0.2">
      <c r="A29" s="120"/>
      <c r="B29" s="114" t="s">
        <v>143</v>
      </c>
      <c r="C29" s="114" t="s">
        <v>144</v>
      </c>
      <c r="D29" s="115">
        <v>2332</v>
      </c>
      <c r="E29" s="115">
        <v>0</v>
      </c>
      <c r="F29" s="115">
        <v>2332</v>
      </c>
      <c r="G29" s="116">
        <v>-0.15629522431259002</v>
      </c>
      <c r="H29" s="115">
        <v>2308</v>
      </c>
      <c r="I29" s="115">
        <v>0</v>
      </c>
      <c r="J29" s="115">
        <v>2308</v>
      </c>
      <c r="K29" s="116">
        <v>-6.4450749898662313E-2</v>
      </c>
      <c r="L29" s="115">
        <v>0</v>
      </c>
      <c r="M29" s="143">
        <v>0</v>
      </c>
      <c r="N29" s="115">
        <v>4640</v>
      </c>
      <c r="O29" s="116">
        <v>-0.11298030969221901</v>
      </c>
      <c r="P29" s="115">
        <v>0</v>
      </c>
      <c r="Q29" s="115">
        <v>4640</v>
      </c>
      <c r="R29" s="116">
        <v>-0.114503816793893</v>
      </c>
      <c r="S29" s="121">
        <v>0</v>
      </c>
      <c r="T29" s="114" t="s">
        <v>71</v>
      </c>
      <c r="U29" s="114" t="s">
        <v>71</v>
      </c>
      <c r="V29" s="134">
        <v>2764</v>
      </c>
      <c r="W29" s="134">
        <v>2764</v>
      </c>
      <c r="X29" s="134">
        <v>0</v>
      </c>
      <c r="Y29" s="134">
        <v>2467</v>
      </c>
      <c r="Z29" s="134">
        <v>2467</v>
      </c>
      <c r="AA29" s="134">
        <v>0</v>
      </c>
      <c r="AB29" s="134">
        <v>0</v>
      </c>
      <c r="AC29" s="134">
        <v>9</v>
      </c>
      <c r="AD29" s="134">
        <v>5231</v>
      </c>
      <c r="AE29" s="134">
        <v>5240</v>
      </c>
      <c r="AF29" s="114" t="s">
        <v>145</v>
      </c>
      <c r="AG29" s="114" t="s">
        <v>133</v>
      </c>
      <c r="AH29" s="134">
        <v>90</v>
      </c>
      <c r="AI29" s="134">
        <v>36270</v>
      </c>
    </row>
    <row r="30" spans="1:35" x14ac:dyDescent="0.2">
      <c r="A30" s="120"/>
      <c r="B30" s="114" t="s">
        <v>146</v>
      </c>
      <c r="C30" s="114" t="s">
        <v>147</v>
      </c>
      <c r="D30" s="115">
        <v>95505</v>
      </c>
      <c r="E30" s="115">
        <v>1428</v>
      </c>
      <c r="F30" s="115">
        <v>96933</v>
      </c>
      <c r="G30" s="116">
        <v>-0.117764307557886</v>
      </c>
      <c r="H30" s="115">
        <v>0</v>
      </c>
      <c r="I30" s="115">
        <v>0</v>
      </c>
      <c r="J30" s="115">
        <v>0</v>
      </c>
      <c r="K30" s="116">
        <v>-1</v>
      </c>
      <c r="L30" s="115">
        <v>32973</v>
      </c>
      <c r="M30" s="143">
        <v>-0.204492267605974</v>
      </c>
      <c r="N30" s="115">
        <v>129906</v>
      </c>
      <c r="O30" s="116">
        <v>-0.14224024087475598</v>
      </c>
      <c r="P30" s="115">
        <v>4138</v>
      </c>
      <c r="Q30" s="115">
        <v>134044</v>
      </c>
      <c r="R30" s="116">
        <v>-0.13889995246232298</v>
      </c>
      <c r="S30" s="121">
        <v>0</v>
      </c>
      <c r="T30" s="114" t="s">
        <v>71</v>
      </c>
      <c r="U30" s="114" t="s">
        <v>71</v>
      </c>
      <c r="V30" s="134">
        <v>108698</v>
      </c>
      <c r="W30" s="134">
        <v>109872</v>
      </c>
      <c r="X30" s="134">
        <v>1174</v>
      </c>
      <c r="Y30" s="134">
        <v>127</v>
      </c>
      <c r="Z30" s="134">
        <v>127</v>
      </c>
      <c r="AA30" s="134">
        <v>0</v>
      </c>
      <c r="AB30" s="134">
        <v>41449</v>
      </c>
      <c r="AC30" s="134">
        <v>4218</v>
      </c>
      <c r="AD30" s="134">
        <v>151448</v>
      </c>
      <c r="AE30" s="134">
        <v>155666</v>
      </c>
      <c r="AF30" s="114" t="s">
        <v>148</v>
      </c>
      <c r="AG30" s="114" t="s">
        <v>133</v>
      </c>
      <c r="AH30" s="134">
        <v>90</v>
      </c>
      <c r="AI30" s="134">
        <v>36270</v>
      </c>
    </row>
    <row r="31" spans="1:35" x14ac:dyDescent="0.2">
      <c r="A31" s="120"/>
      <c r="B31" s="114" t="s">
        <v>149</v>
      </c>
      <c r="C31" s="114" t="s">
        <v>150</v>
      </c>
      <c r="D31" s="115">
        <v>58505</v>
      </c>
      <c r="E31" s="115">
        <v>388</v>
      </c>
      <c r="F31" s="115">
        <v>58893</v>
      </c>
      <c r="G31" s="116">
        <v>-2.82965945089757E-2</v>
      </c>
      <c r="H31" s="115">
        <v>0</v>
      </c>
      <c r="I31" s="115">
        <v>0</v>
      </c>
      <c r="J31" s="115">
        <v>0</v>
      </c>
      <c r="K31" s="116">
        <v>0</v>
      </c>
      <c r="L31" s="115">
        <v>0</v>
      </c>
      <c r="M31" s="143">
        <v>0</v>
      </c>
      <c r="N31" s="115">
        <v>58893</v>
      </c>
      <c r="O31" s="116">
        <v>-2.82965945089757E-2</v>
      </c>
      <c r="P31" s="115">
        <v>2034</v>
      </c>
      <c r="Q31" s="115">
        <v>60927</v>
      </c>
      <c r="R31" s="116">
        <v>-4.3126599971730593E-2</v>
      </c>
      <c r="S31" s="121">
        <v>0</v>
      </c>
      <c r="T31" s="114" t="s">
        <v>71</v>
      </c>
      <c r="U31" s="114" t="s">
        <v>71</v>
      </c>
      <c r="V31" s="134">
        <v>60428</v>
      </c>
      <c r="W31" s="134">
        <v>60608</v>
      </c>
      <c r="X31" s="134">
        <v>180</v>
      </c>
      <c r="Y31" s="134">
        <v>0</v>
      </c>
      <c r="Z31" s="134">
        <v>0</v>
      </c>
      <c r="AA31" s="134">
        <v>0</v>
      </c>
      <c r="AB31" s="134">
        <v>0</v>
      </c>
      <c r="AC31" s="134">
        <v>3065</v>
      </c>
      <c r="AD31" s="134">
        <v>60608</v>
      </c>
      <c r="AE31" s="134">
        <v>63673</v>
      </c>
      <c r="AF31" s="114" t="s">
        <v>151</v>
      </c>
      <c r="AG31" s="114" t="s">
        <v>133</v>
      </c>
      <c r="AH31" s="134">
        <v>90</v>
      </c>
      <c r="AI31" s="134">
        <v>36270</v>
      </c>
    </row>
    <row r="32" spans="1:35" x14ac:dyDescent="0.2">
      <c r="A32" s="120"/>
      <c r="B32" s="114" t="s">
        <v>152</v>
      </c>
      <c r="C32" s="114" t="s">
        <v>153</v>
      </c>
      <c r="D32" s="115">
        <v>79864</v>
      </c>
      <c r="E32" s="115">
        <v>7838</v>
      </c>
      <c r="F32" s="115">
        <v>87702</v>
      </c>
      <c r="G32" s="116">
        <v>-0.106130561076288</v>
      </c>
      <c r="H32" s="115">
        <v>0</v>
      </c>
      <c r="I32" s="115">
        <v>0</v>
      </c>
      <c r="J32" s="115">
        <v>0</v>
      </c>
      <c r="K32" s="116">
        <v>0</v>
      </c>
      <c r="L32" s="115">
        <v>20024</v>
      </c>
      <c r="M32" s="143">
        <v>0.121352970823767</v>
      </c>
      <c r="N32" s="115">
        <v>107726</v>
      </c>
      <c r="O32" s="116">
        <v>-7.1103369778912198E-2</v>
      </c>
      <c r="P32" s="115">
        <v>20109</v>
      </c>
      <c r="Q32" s="115">
        <v>127835</v>
      </c>
      <c r="R32" s="116">
        <v>-6.4631076769982698E-2</v>
      </c>
      <c r="S32" s="121">
        <v>0</v>
      </c>
      <c r="T32" s="114" t="s">
        <v>71</v>
      </c>
      <c r="U32" s="114" t="s">
        <v>71</v>
      </c>
      <c r="V32" s="134">
        <v>88749</v>
      </c>
      <c r="W32" s="134">
        <v>98115</v>
      </c>
      <c r="X32" s="134">
        <v>9366</v>
      </c>
      <c r="Y32" s="134">
        <v>0</v>
      </c>
      <c r="Z32" s="134">
        <v>0</v>
      </c>
      <c r="AA32" s="134">
        <v>0</v>
      </c>
      <c r="AB32" s="134">
        <v>17857</v>
      </c>
      <c r="AC32" s="134">
        <v>20696</v>
      </c>
      <c r="AD32" s="134">
        <v>115972</v>
      </c>
      <c r="AE32" s="134">
        <v>136668</v>
      </c>
      <c r="AF32" s="114" t="s">
        <v>154</v>
      </c>
      <c r="AG32" s="114" t="s">
        <v>133</v>
      </c>
      <c r="AH32" s="134">
        <v>90</v>
      </c>
      <c r="AI32" s="134">
        <v>36270</v>
      </c>
    </row>
    <row r="33" spans="1:35" x14ac:dyDescent="0.2">
      <c r="A33" s="120"/>
      <c r="B33" s="114" t="s">
        <v>155</v>
      </c>
      <c r="C33" s="114" t="s">
        <v>156</v>
      </c>
      <c r="D33" s="115">
        <v>6129</v>
      </c>
      <c r="E33" s="115">
        <v>12</v>
      </c>
      <c r="F33" s="115">
        <v>6141</v>
      </c>
      <c r="G33" s="116">
        <v>2.6065162907268201E-2</v>
      </c>
      <c r="H33" s="115">
        <v>0</v>
      </c>
      <c r="I33" s="115">
        <v>0</v>
      </c>
      <c r="J33" s="115">
        <v>0</v>
      </c>
      <c r="K33" s="116">
        <v>0</v>
      </c>
      <c r="L33" s="115">
        <v>0</v>
      </c>
      <c r="M33" s="143">
        <v>0</v>
      </c>
      <c r="N33" s="115">
        <v>6141</v>
      </c>
      <c r="O33" s="116">
        <v>2.6065162907268201E-2</v>
      </c>
      <c r="P33" s="115">
        <v>4771</v>
      </c>
      <c r="Q33" s="115">
        <v>10912</v>
      </c>
      <c r="R33" s="116">
        <v>-1.97628458498024E-2</v>
      </c>
      <c r="S33" s="121">
        <v>0</v>
      </c>
      <c r="T33" s="114" t="s">
        <v>71</v>
      </c>
      <c r="U33" s="114" t="s">
        <v>71</v>
      </c>
      <c r="V33" s="134">
        <v>5981</v>
      </c>
      <c r="W33" s="134">
        <v>5985</v>
      </c>
      <c r="X33" s="134">
        <v>4</v>
      </c>
      <c r="Y33" s="134">
        <v>0</v>
      </c>
      <c r="Z33" s="134">
        <v>0</v>
      </c>
      <c r="AA33" s="134">
        <v>0</v>
      </c>
      <c r="AB33" s="134">
        <v>0</v>
      </c>
      <c r="AC33" s="134">
        <v>5147</v>
      </c>
      <c r="AD33" s="134">
        <v>5985</v>
      </c>
      <c r="AE33" s="134">
        <v>11132</v>
      </c>
      <c r="AF33" s="114" t="s">
        <v>157</v>
      </c>
      <c r="AG33" s="114" t="s">
        <v>133</v>
      </c>
      <c r="AH33" s="134">
        <v>90</v>
      </c>
      <c r="AI33" s="134">
        <v>36270</v>
      </c>
    </row>
    <row r="34" spans="1:35" x14ac:dyDescent="0.2">
      <c r="A34" s="120"/>
      <c r="B34" s="114" t="s">
        <v>158</v>
      </c>
      <c r="C34" s="114" t="s">
        <v>159</v>
      </c>
      <c r="D34" s="115">
        <v>9331</v>
      </c>
      <c r="E34" s="115">
        <v>98</v>
      </c>
      <c r="F34" s="115">
        <v>9429</v>
      </c>
      <c r="G34" s="116">
        <v>-0.12483757193243</v>
      </c>
      <c r="H34" s="115">
        <v>0</v>
      </c>
      <c r="I34" s="115">
        <v>0</v>
      </c>
      <c r="J34" s="115">
        <v>0</v>
      </c>
      <c r="K34" s="116">
        <v>0</v>
      </c>
      <c r="L34" s="115">
        <v>0</v>
      </c>
      <c r="M34" s="143">
        <v>0</v>
      </c>
      <c r="N34" s="115">
        <v>9429</v>
      </c>
      <c r="O34" s="116">
        <v>-0.12483757193243</v>
      </c>
      <c r="P34" s="115">
        <v>7954</v>
      </c>
      <c r="Q34" s="115">
        <v>17383</v>
      </c>
      <c r="R34" s="116">
        <v>-8.6835469636478299E-2</v>
      </c>
      <c r="S34" s="121">
        <v>0</v>
      </c>
      <c r="T34" s="114" t="s">
        <v>71</v>
      </c>
      <c r="U34" s="114" t="s">
        <v>71</v>
      </c>
      <c r="V34" s="134">
        <v>10576</v>
      </c>
      <c r="W34" s="134">
        <v>10774</v>
      </c>
      <c r="X34" s="134">
        <v>198</v>
      </c>
      <c r="Y34" s="134">
        <v>0</v>
      </c>
      <c r="Z34" s="134">
        <v>0</v>
      </c>
      <c r="AA34" s="134">
        <v>0</v>
      </c>
      <c r="AB34" s="134">
        <v>0</v>
      </c>
      <c r="AC34" s="134">
        <v>8262</v>
      </c>
      <c r="AD34" s="134">
        <v>10774</v>
      </c>
      <c r="AE34" s="134">
        <v>19036</v>
      </c>
      <c r="AF34" s="114" t="s">
        <v>160</v>
      </c>
      <c r="AG34" s="114" t="s">
        <v>133</v>
      </c>
      <c r="AH34" s="134">
        <v>90</v>
      </c>
      <c r="AI34" s="134">
        <v>36270</v>
      </c>
    </row>
    <row r="35" spans="1:35" x14ac:dyDescent="0.2">
      <c r="A35" s="120"/>
      <c r="B35" s="114" t="s">
        <v>161</v>
      </c>
      <c r="C35" s="114" t="s">
        <v>162</v>
      </c>
      <c r="D35" s="115">
        <v>75847</v>
      </c>
      <c r="E35" s="115">
        <v>444</v>
      </c>
      <c r="F35" s="115">
        <v>76291</v>
      </c>
      <c r="G35" s="116">
        <v>-2.3650161890989101E-2</v>
      </c>
      <c r="H35" s="115">
        <v>0</v>
      </c>
      <c r="I35" s="115">
        <v>0</v>
      </c>
      <c r="J35" s="115">
        <v>0</v>
      </c>
      <c r="K35" s="116">
        <v>0</v>
      </c>
      <c r="L35" s="115">
        <v>0</v>
      </c>
      <c r="M35" s="143">
        <v>0</v>
      </c>
      <c r="N35" s="115">
        <v>76291</v>
      </c>
      <c r="O35" s="116">
        <v>-2.3650161890989101E-2</v>
      </c>
      <c r="P35" s="115">
        <v>3587</v>
      </c>
      <c r="Q35" s="115">
        <v>79878</v>
      </c>
      <c r="R35" s="116">
        <v>-2.3961680861203101E-2</v>
      </c>
      <c r="S35" s="121">
        <v>0</v>
      </c>
      <c r="T35" s="114" t="s">
        <v>71</v>
      </c>
      <c r="U35" s="114" t="s">
        <v>71</v>
      </c>
      <c r="V35" s="134">
        <v>77857</v>
      </c>
      <c r="W35" s="134">
        <v>78139</v>
      </c>
      <c r="X35" s="134">
        <v>282</v>
      </c>
      <c r="Y35" s="134">
        <v>0</v>
      </c>
      <c r="Z35" s="134">
        <v>0</v>
      </c>
      <c r="AA35" s="134">
        <v>0</v>
      </c>
      <c r="AB35" s="134">
        <v>0</v>
      </c>
      <c r="AC35" s="134">
        <v>3700</v>
      </c>
      <c r="AD35" s="134">
        <v>78139</v>
      </c>
      <c r="AE35" s="134">
        <v>81839</v>
      </c>
      <c r="AF35" s="114" t="s">
        <v>163</v>
      </c>
      <c r="AG35" s="114" t="s">
        <v>133</v>
      </c>
      <c r="AH35" s="134">
        <v>90</v>
      </c>
      <c r="AI35" s="134">
        <v>36270</v>
      </c>
    </row>
    <row r="36" spans="1:35" x14ac:dyDescent="0.2">
      <c r="A36" s="120"/>
      <c r="B36" s="114" t="s">
        <v>164</v>
      </c>
      <c r="C36" s="114" t="s">
        <v>165</v>
      </c>
      <c r="D36" s="115">
        <v>10192</v>
      </c>
      <c r="E36" s="115">
        <v>42</v>
      </c>
      <c r="F36" s="115">
        <v>10234</v>
      </c>
      <c r="G36" s="116">
        <v>-6.1617458279846E-2</v>
      </c>
      <c r="H36" s="115">
        <v>0</v>
      </c>
      <c r="I36" s="115">
        <v>0</v>
      </c>
      <c r="J36" s="115">
        <v>0</v>
      </c>
      <c r="K36" s="116">
        <v>0</v>
      </c>
      <c r="L36" s="115">
        <v>0</v>
      </c>
      <c r="M36" s="143">
        <v>0</v>
      </c>
      <c r="N36" s="115">
        <v>10234</v>
      </c>
      <c r="O36" s="116">
        <v>-6.1617458279846E-2</v>
      </c>
      <c r="P36" s="115">
        <v>6582</v>
      </c>
      <c r="Q36" s="115">
        <v>16816</v>
      </c>
      <c r="R36" s="116">
        <v>-4.0565983910537999E-2</v>
      </c>
      <c r="S36" s="121">
        <v>0</v>
      </c>
      <c r="T36" s="114" t="s">
        <v>71</v>
      </c>
      <c r="U36" s="114" t="s">
        <v>71</v>
      </c>
      <c r="V36" s="134">
        <v>10878</v>
      </c>
      <c r="W36" s="134">
        <v>10906</v>
      </c>
      <c r="X36" s="134">
        <v>28</v>
      </c>
      <c r="Y36" s="134">
        <v>0</v>
      </c>
      <c r="Z36" s="134">
        <v>0</v>
      </c>
      <c r="AA36" s="134">
        <v>0</v>
      </c>
      <c r="AB36" s="134">
        <v>0</v>
      </c>
      <c r="AC36" s="134">
        <v>6621</v>
      </c>
      <c r="AD36" s="134">
        <v>10906</v>
      </c>
      <c r="AE36" s="134">
        <v>17527</v>
      </c>
      <c r="AF36" s="114" t="s">
        <v>166</v>
      </c>
      <c r="AG36" s="114" t="s">
        <v>133</v>
      </c>
      <c r="AH36" s="134">
        <v>90</v>
      </c>
      <c r="AI36" s="134">
        <v>36270</v>
      </c>
    </row>
    <row r="37" spans="1:35" x14ac:dyDescent="0.2">
      <c r="A37" s="120"/>
      <c r="B37" s="114" t="s">
        <v>167</v>
      </c>
      <c r="C37" s="114" t="s">
        <v>168</v>
      </c>
      <c r="D37" s="115">
        <v>74549</v>
      </c>
      <c r="E37" s="115">
        <v>1116</v>
      </c>
      <c r="F37" s="115">
        <v>75665</v>
      </c>
      <c r="G37" s="116">
        <v>-2.6879300366535901E-2</v>
      </c>
      <c r="H37" s="115">
        <v>0</v>
      </c>
      <c r="I37" s="115">
        <v>0</v>
      </c>
      <c r="J37" s="115">
        <v>0</v>
      </c>
      <c r="K37" s="116">
        <v>-1</v>
      </c>
      <c r="L37" s="115">
        <v>0</v>
      </c>
      <c r="M37" s="143">
        <v>0</v>
      </c>
      <c r="N37" s="115">
        <v>75665</v>
      </c>
      <c r="O37" s="116">
        <v>-2.6916844569047603E-2</v>
      </c>
      <c r="P37" s="115">
        <v>12152</v>
      </c>
      <c r="Q37" s="115">
        <v>87817</v>
      </c>
      <c r="R37" s="116">
        <v>-2.2376345642178903E-2</v>
      </c>
      <c r="S37" s="121">
        <v>0</v>
      </c>
      <c r="T37" s="114" t="s">
        <v>71</v>
      </c>
      <c r="U37" s="114" t="s">
        <v>71</v>
      </c>
      <c r="V37" s="134">
        <v>76829</v>
      </c>
      <c r="W37" s="134">
        <v>77755</v>
      </c>
      <c r="X37" s="134">
        <v>926</v>
      </c>
      <c r="Y37" s="134">
        <v>3</v>
      </c>
      <c r="Z37" s="134">
        <v>3</v>
      </c>
      <c r="AA37" s="134">
        <v>0</v>
      </c>
      <c r="AB37" s="134">
        <v>0</v>
      </c>
      <c r="AC37" s="134">
        <v>12069</v>
      </c>
      <c r="AD37" s="134">
        <v>77758</v>
      </c>
      <c r="AE37" s="134">
        <v>89827</v>
      </c>
      <c r="AF37" s="114" t="s">
        <v>169</v>
      </c>
      <c r="AG37" s="114" t="s">
        <v>133</v>
      </c>
      <c r="AH37" s="134">
        <v>90</v>
      </c>
      <c r="AI37" s="134">
        <v>36270</v>
      </c>
    </row>
    <row r="38" spans="1:35" x14ac:dyDescent="0.2">
      <c r="A38" s="120"/>
      <c r="B38" s="114" t="s">
        <v>170</v>
      </c>
      <c r="C38" s="114" t="s">
        <v>171</v>
      </c>
      <c r="D38" s="115">
        <v>42152</v>
      </c>
      <c r="E38" s="115">
        <v>332</v>
      </c>
      <c r="F38" s="115">
        <v>42484</v>
      </c>
      <c r="G38" s="116">
        <v>-7.1408275228956694E-2</v>
      </c>
      <c r="H38" s="115">
        <v>0</v>
      </c>
      <c r="I38" s="115">
        <v>0</v>
      </c>
      <c r="J38" s="115">
        <v>0</v>
      </c>
      <c r="K38" s="116">
        <v>0</v>
      </c>
      <c r="L38" s="115">
        <v>0</v>
      </c>
      <c r="M38" s="143">
        <v>0</v>
      </c>
      <c r="N38" s="115">
        <v>42484</v>
      </c>
      <c r="O38" s="116">
        <v>-7.1408275228956694E-2</v>
      </c>
      <c r="P38" s="115">
        <v>18883</v>
      </c>
      <c r="Q38" s="115">
        <v>61367</v>
      </c>
      <c r="R38" s="116">
        <v>-3.2798512167444206E-2</v>
      </c>
      <c r="S38" s="121">
        <v>0</v>
      </c>
      <c r="T38" s="114" t="s">
        <v>71</v>
      </c>
      <c r="U38" s="114" t="s">
        <v>71</v>
      </c>
      <c r="V38" s="134">
        <v>45515</v>
      </c>
      <c r="W38" s="134">
        <v>45751</v>
      </c>
      <c r="X38" s="134">
        <v>236</v>
      </c>
      <c r="Y38" s="134">
        <v>0</v>
      </c>
      <c r="Z38" s="134">
        <v>0</v>
      </c>
      <c r="AA38" s="134">
        <v>0</v>
      </c>
      <c r="AB38" s="134">
        <v>0</v>
      </c>
      <c r="AC38" s="134">
        <v>17697</v>
      </c>
      <c r="AD38" s="134">
        <v>45751</v>
      </c>
      <c r="AE38" s="134">
        <v>63448</v>
      </c>
      <c r="AF38" s="114" t="s">
        <v>172</v>
      </c>
      <c r="AG38" s="114" t="s">
        <v>133</v>
      </c>
      <c r="AH38" s="134">
        <v>90</v>
      </c>
      <c r="AI38" s="134">
        <v>36270</v>
      </c>
    </row>
    <row r="39" spans="1:35" x14ac:dyDescent="0.2">
      <c r="A39" s="120"/>
      <c r="B39" s="114" t="s">
        <v>173</v>
      </c>
      <c r="C39" s="114" t="s">
        <v>174</v>
      </c>
      <c r="D39" s="115">
        <v>20744</v>
      </c>
      <c r="E39" s="115">
        <v>200</v>
      </c>
      <c r="F39" s="115">
        <v>20944</v>
      </c>
      <c r="G39" s="116">
        <v>-1.8418709284341802E-2</v>
      </c>
      <c r="H39" s="115">
        <v>0</v>
      </c>
      <c r="I39" s="115">
        <v>0</v>
      </c>
      <c r="J39" s="115">
        <v>0</v>
      </c>
      <c r="K39" s="116">
        <v>0</v>
      </c>
      <c r="L39" s="115">
        <v>0</v>
      </c>
      <c r="M39" s="143">
        <v>0</v>
      </c>
      <c r="N39" s="115">
        <v>20944</v>
      </c>
      <c r="O39" s="116">
        <v>-1.8418709284341802E-2</v>
      </c>
      <c r="P39" s="115">
        <v>12959</v>
      </c>
      <c r="Q39" s="115">
        <v>33903</v>
      </c>
      <c r="R39" s="116">
        <v>-5.0476889214967E-3</v>
      </c>
      <c r="S39" s="121">
        <v>0</v>
      </c>
      <c r="T39" s="114" t="s">
        <v>71</v>
      </c>
      <c r="U39" s="114" t="s">
        <v>71</v>
      </c>
      <c r="V39" s="134">
        <v>21159</v>
      </c>
      <c r="W39" s="134">
        <v>21337</v>
      </c>
      <c r="X39" s="134">
        <v>178</v>
      </c>
      <c r="Y39" s="134">
        <v>0</v>
      </c>
      <c r="Z39" s="134">
        <v>0</v>
      </c>
      <c r="AA39" s="134">
        <v>0</v>
      </c>
      <c r="AB39" s="134">
        <v>0</v>
      </c>
      <c r="AC39" s="134">
        <v>12738</v>
      </c>
      <c r="AD39" s="134">
        <v>21337</v>
      </c>
      <c r="AE39" s="134">
        <v>34075</v>
      </c>
      <c r="AF39" s="114" t="s">
        <v>175</v>
      </c>
      <c r="AG39" s="114" t="s">
        <v>133</v>
      </c>
      <c r="AH39" s="134">
        <v>90</v>
      </c>
      <c r="AI39" s="134">
        <v>36270</v>
      </c>
    </row>
    <row r="40" spans="1:35" x14ac:dyDescent="0.2">
      <c r="A40" s="120"/>
      <c r="B40" s="114" t="s">
        <v>176</v>
      </c>
      <c r="C40" s="114" t="s">
        <v>177</v>
      </c>
      <c r="D40" s="115">
        <v>18630</v>
      </c>
      <c r="E40" s="115">
        <v>142</v>
      </c>
      <c r="F40" s="115">
        <v>18772</v>
      </c>
      <c r="G40" s="116">
        <v>-5.2302100161550902E-2</v>
      </c>
      <c r="H40" s="115">
        <v>0</v>
      </c>
      <c r="I40" s="115">
        <v>0</v>
      </c>
      <c r="J40" s="115">
        <v>0</v>
      </c>
      <c r="K40" s="116">
        <v>0</v>
      </c>
      <c r="L40" s="115">
        <v>0</v>
      </c>
      <c r="M40" s="143">
        <v>0</v>
      </c>
      <c r="N40" s="115">
        <v>18772</v>
      </c>
      <c r="O40" s="116">
        <v>-5.2302100161550902E-2</v>
      </c>
      <c r="P40" s="115">
        <v>74</v>
      </c>
      <c r="Q40" s="115">
        <v>18846</v>
      </c>
      <c r="R40" s="116">
        <v>-5.12007249660172E-2</v>
      </c>
      <c r="S40" s="121">
        <v>0</v>
      </c>
      <c r="T40" s="114" t="s">
        <v>71</v>
      </c>
      <c r="U40" s="114" t="s">
        <v>71</v>
      </c>
      <c r="V40" s="134">
        <v>19782</v>
      </c>
      <c r="W40" s="134">
        <v>19808</v>
      </c>
      <c r="X40" s="134">
        <v>26</v>
      </c>
      <c r="Y40" s="134">
        <v>0</v>
      </c>
      <c r="Z40" s="134">
        <v>0</v>
      </c>
      <c r="AA40" s="134">
        <v>0</v>
      </c>
      <c r="AB40" s="134">
        <v>0</v>
      </c>
      <c r="AC40" s="134">
        <v>55</v>
      </c>
      <c r="AD40" s="134">
        <v>19808</v>
      </c>
      <c r="AE40" s="134">
        <v>19863</v>
      </c>
      <c r="AF40" s="114" t="s">
        <v>178</v>
      </c>
      <c r="AG40" s="114" t="s">
        <v>133</v>
      </c>
      <c r="AH40" s="134">
        <v>90</v>
      </c>
      <c r="AI40" s="134">
        <v>36270</v>
      </c>
    </row>
    <row r="41" spans="1:35" x14ac:dyDescent="0.2">
      <c r="A41" s="120"/>
      <c r="B41" s="114" t="s">
        <v>179</v>
      </c>
      <c r="C41" s="114" t="s">
        <v>180</v>
      </c>
      <c r="D41" s="115">
        <v>15053</v>
      </c>
      <c r="E41" s="115">
        <v>0</v>
      </c>
      <c r="F41" s="115">
        <v>15053</v>
      </c>
      <c r="G41" s="116">
        <v>-5.39844142785319E-2</v>
      </c>
      <c r="H41" s="115">
        <v>0</v>
      </c>
      <c r="I41" s="115">
        <v>0</v>
      </c>
      <c r="J41" s="115">
        <v>0</v>
      </c>
      <c r="K41" s="116">
        <v>-1</v>
      </c>
      <c r="L41" s="115">
        <v>0</v>
      </c>
      <c r="M41" s="143">
        <v>0</v>
      </c>
      <c r="N41" s="115">
        <v>15053</v>
      </c>
      <c r="O41" s="116">
        <v>-7.2405718511215189E-2</v>
      </c>
      <c r="P41" s="115">
        <v>22</v>
      </c>
      <c r="Q41" s="115">
        <v>15075</v>
      </c>
      <c r="R41" s="116">
        <v>-7.1050036973132891E-2</v>
      </c>
      <c r="S41" s="121">
        <v>0</v>
      </c>
      <c r="T41" s="114" t="s">
        <v>71</v>
      </c>
      <c r="U41" s="114" t="s">
        <v>71</v>
      </c>
      <c r="V41" s="134">
        <v>15906</v>
      </c>
      <c r="W41" s="134">
        <v>15912</v>
      </c>
      <c r="X41" s="134">
        <v>6</v>
      </c>
      <c r="Y41" s="134">
        <v>316</v>
      </c>
      <c r="Z41" s="134">
        <v>316</v>
      </c>
      <c r="AA41" s="134">
        <v>0</v>
      </c>
      <c r="AB41" s="134">
        <v>0</v>
      </c>
      <c r="AC41" s="134">
        <v>0</v>
      </c>
      <c r="AD41" s="134">
        <v>16228</v>
      </c>
      <c r="AE41" s="134">
        <v>16228</v>
      </c>
      <c r="AF41" s="114" t="s">
        <v>181</v>
      </c>
      <c r="AG41" s="114" t="s">
        <v>133</v>
      </c>
      <c r="AH41" s="134">
        <v>90</v>
      </c>
      <c r="AI41" s="134">
        <v>36270</v>
      </c>
    </row>
    <row r="42" spans="1:35" x14ac:dyDescent="0.2">
      <c r="A42" s="120"/>
      <c r="B42" s="114" t="s">
        <v>182</v>
      </c>
      <c r="C42" s="114" t="s">
        <v>183</v>
      </c>
      <c r="D42" s="115">
        <v>24811</v>
      </c>
      <c r="E42" s="115">
        <v>62</v>
      </c>
      <c r="F42" s="115">
        <v>24873</v>
      </c>
      <c r="G42" s="116">
        <v>1.6914340944786802E-3</v>
      </c>
      <c r="H42" s="115">
        <v>0</v>
      </c>
      <c r="I42" s="115">
        <v>0</v>
      </c>
      <c r="J42" s="115">
        <v>0</v>
      </c>
      <c r="K42" s="116">
        <v>0</v>
      </c>
      <c r="L42" s="115">
        <v>0</v>
      </c>
      <c r="M42" s="143">
        <v>0</v>
      </c>
      <c r="N42" s="115">
        <v>24873</v>
      </c>
      <c r="O42" s="116">
        <v>1.6914340944786802E-3</v>
      </c>
      <c r="P42" s="115">
        <v>11677</v>
      </c>
      <c r="Q42" s="115">
        <v>36550</v>
      </c>
      <c r="R42" s="116">
        <v>-1.1093073593073601E-2</v>
      </c>
      <c r="S42" s="121">
        <v>0</v>
      </c>
      <c r="T42" s="114" t="s">
        <v>71</v>
      </c>
      <c r="U42" s="114" t="s">
        <v>71</v>
      </c>
      <c r="V42" s="134">
        <v>24751</v>
      </c>
      <c r="W42" s="134">
        <v>24831</v>
      </c>
      <c r="X42" s="134">
        <v>80</v>
      </c>
      <c r="Y42" s="134">
        <v>0</v>
      </c>
      <c r="Z42" s="134">
        <v>0</v>
      </c>
      <c r="AA42" s="134">
        <v>0</v>
      </c>
      <c r="AB42" s="134">
        <v>0</v>
      </c>
      <c r="AC42" s="134">
        <v>12129</v>
      </c>
      <c r="AD42" s="134">
        <v>24831</v>
      </c>
      <c r="AE42" s="134">
        <v>36960</v>
      </c>
      <c r="AF42" s="114" t="s">
        <v>184</v>
      </c>
      <c r="AG42" s="114" t="s">
        <v>133</v>
      </c>
      <c r="AH42" s="134">
        <v>90</v>
      </c>
      <c r="AI42" s="134">
        <v>36270</v>
      </c>
    </row>
    <row r="43" spans="1:35" x14ac:dyDescent="0.2">
      <c r="A43" s="120"/>
      <c r="B43" s="114" t="s">
        <v>185</v>
      </c>
      <c r="C43" s="114" t="s">
        <v>186</v>
      </c>
      <c r="D43" s="115">
        <v>6835</v>
      </c>
      <c r="E43" s="115">
        <v>14</v>
      </c>
      <c r="F43" s="115">
        <v>6849</v>
      </c>
      <c r="G43" s="116">
        <v>-0.11751063007344401</v>
      </c>
      <c r="H43" s="115">
        <v>0</v>
      </c>
      <c r="I43" s="115">
        <v>0</v>
      </c>
      <c r="J43" s="115">
        <v>0</v>
      </c>
      <c r="K43" s="116">
        <v>0</v>
      </c>
      <c r="L43" s="115">
        <v>0</v>
      </c>
      <c r="M43" s="143">
        <v>0</v>
      </c>
      <c r="N43" s="115">
        <v>6849</v>
      </c>
      <c r="O43" s="116">
        <v>-0.11751063007344401</v>
      </c>
      <c r="P43" s="115">
        <v>4530</v>
      </c>
      <c r="Q43" s="115">
        <v>11379</v>
      </c>
      <c r="R43" s="116">
        <v>-5.01669449081803E-2</v>
      </c>
      <c r="S43" s="121">
        <v>0</v>
      </c>
      <c r="T43" s="114" t="s">
        <v>71</v>
      </c>
      <c r="U43" s="114" t="s">
        <v>71</v>
      </c>
      <c r="V43" s="134">
        <v>7751</v>
      </c>
      <c r="W43" s="134">
        <v>7761</v>
      </c>
      <c r="X43" s="134">
        <v>10</v>
      </c>
      <c r="Y43" s="134">
        <v>0</v>
      </c>
      <c r="Z43" s="134">
        <v>0</v>
      </c>
      <c r="AA43" s="134">
        <v>0</v>
      </c>
      <c r="AB43" s="134">
        <v>0</v>
      </c>
      <c r="AC43" s="134">
        <v>4219</v>
      </c>
      <c r="AD43" s="134">
        <v>7761</v>
      </c>
      <c r="AE43" s="134">
        <v>11980</v>
      </c>
      <c r="AF43" s="114" t="s">
        <v>187</v>
      </c>
      <c r="AG43" s="114" t="s">
        <v>133</v>
      </c>
      <c r="AH43" s="134">
        <v>90</v>
      </c>
      <c r="AI43" s="134">
        <v>36270</v>
      </c>
    </row>
    <row r="44" spans="1:35" x14ac:dyDescent="0.2">
      <c r="A44" s="120"/>
      <c r="B44" s="114" t="s">
        <v>188</v>
      </c>
      <c r="C44" s="114" t="s">
        <v>189</v>
      </c>
      <c r="D44" s="115">
        <v>26201</v>
      </c>
      <c r="E44" s="115">
        <v>78</v>
      </c>
      <c r="F44" s="115">
        <v>26279</v>
      </c>
      <c r="G44" s="116">
        <v>-8.4961175528395799E-2</v>
      </c>
      <c r="H44" s="115">
        <v>0</v>
      </c>
      <c r="I44" s="115">
        <v>0</v>
      </c>
      <c r="J44" s="115">
        <v>0</v>
      </c>
      <c r="K44" s="116">
        <v>0</v>
      </c>
      <c r="L44" s="115">
        <v>0</v>
      </c>
      <c r="M44" s="143">
        <v>0</v>
      </c>
      <c r="N44" s="115">
        <v>26279</v>
      </c>
      <c r="O44" s="116">
        <v>-8.4961175528395799E-2</v>
      </c>
      <c r="P44" s="115">
        <v>4421</v>
      </c>
      <c r="Q44" s="115">
        <v>30700</v>
      </c>
      <c r="R44" s="116">
        <v>-7.6580641280154002E-2</v>
      </c>
      <c r="S44" s="121">
        <v>0</v>
      </c>
      <c r="T44" s="114" t="s">
        <v>71</v>
      </c>
      <c r="U44" s="114" t="s">
        <v>71</v>
      </c>
      <c r="V44" s="134">
        <v>28671</v>
      </c>
      <c r="W44" s="134">
        <v>28719</v>
      </c>
      <c r="X44" s="134">
        <v>48</v>
      </c>
      <c r="Y44" s="134">
        <v>0</v>
      </c>
      <c r="Z44" s="134">
        <v>0</v>
      </c>
      <c r="AA44" s="134">
        <v>0</v>
      </c>
      <c r="AB44" s="134">
        <v>0</v>
      </c>
      <c r="AC44" s="134">
        <v>4527</v>
      </c>
      <c r="AD44" s="134">
        <v>28719</v>
      </c>
      <c r="AE44" s="134">
        <v>33246</v>
      </c>
      <c r="AF44" s="114" t="s">
        <v>190</v>
      </c>
      <c r="AG44" s="114" t="s">
        <v>133</v>
      </c>
      <c r="AH44" s="134">
        <v>90</v>
      </c>
      <c r="AI44" s="134">
        <v>36270</v>
      </c>
    </row>
    <row r="45" spans="1:35" x14ac:dyDescent="0.2">
      <c r="A45" s="120"/>
      <c r="B45" s="114" t="s">
        <v>191</v>
      </c>
      <c r="C45" s="114" t="s">
        <v>192</v>
      </c>
      <c r="D45" s="115">
        <v>56143</v>
      </c>
      <c r="E45" s="115">
        <v>572</v>
      </c>
      <c r="F45" s="115">
        <v>56715</v>
      </c>
      <c r="G45" s="116">
        <v>1.9778836644790101E-2</v>
      </c>
      <c r="H45" s="115">
        <v>0</v>
      </c>
      <c r="I45" s="115">
        <v>0</v>
      </c>
      <c r="J45" s="115">
        <v>0</v>
      </c>
      <c r="K45" s="116">
        <v>0</v>
      </c>
      <c r="L45" s="115">
        <v>0</v>
      </c>
      <c r="M45" s="143">
        <v>0</v>
      </c>
      <c r="N45" s="115">
        <v>56715</v>
      </c>
      <c r="O45" s="116">
        <v>1.9778836644790101E-2</v>
      </c>
      <c r="P45" s="115">
        <v>19080</v>
      </c>
      <c r="Q45" s="115">
        <v>75795</v>
      </c>
      <c r="R45" s="116">
        <v>3.7889576600755898E-2</v>
      </c>
      <c r="S45" s="121">
        <v>0</v>
      </c>
      <c r="T45" s="114" t="s">
        <v>71</v>
      </c>
      <c r="U45" s="114" t="s">
        <v>71</v>
      </c>
      <c r="V45" s="134">
        <v>55175</v>
      </c>
      <c r="W45" s="134">
        <v>55615</v>
      </c>
      <c r="X45" s="134">
        <v>440</v>
      </c>
      <c r="Y45" s="134">
        <v>0</v>
      </c>
      <c r="Z45" s="134">
        <v>0</v>
      </c>
      <c r="AA45" s="134">
        <v>0</v>
      </c>
      <c r="AB45" s="134">
        <v>0</v>
      </c>
      <c r="AC45" s="134">
        <v>17413</v>
      </c>
      <c r="AD45" s="134">
        <v>55615</v>
      </c>
      <c r="AE45" s="134">
        <v>73028</v>
      </c>
      <c r="AF45" s="114" t="s">
        <v>193</v>
      </c>
      <c r="AG45" s="114" t="s">
        <v>133</v>
      </c>
      <c r="AH45" s="134">
        <v>90</v>
      </c>
      <c r="AI45" s="134">
        <v>36270</v>
      </c>
    </row>
    <row r="46" spans="1:35" x14ac:dyDescent="0.2">
      <c r="A46" s="120"/>
      <c r="B46" s="114" t="s">
        <v>194</v>
      </c>
      <c r="C46" s="114" t="s">
        <v>195</v>
      </c>
      <c r="D46" s="115">
        <v>39082</v>
      </c>
      <c r="E46" s="115">
        <v>8584</v>
      </c>
      <c r="F46" s="115">
        <v>47666</v>
      </c>
      <c r="G46" s="116">
        <v>-0.104863849765258</v>
      </c>
      <c r="H46" s="115">
        <v>0</v>
      </c>
      <c r="I46" s="115">
        <v>0</v>
      </c>
      <c r="J46" s="115">
        <v>0</v>
      </c>
      <c r="K46" s="116">
        <v>0</v>
      </c>
      <c r="L46" s="115">
        <v>0</v>
      </c>
      <c r="M46" s="143">
        <v>0</v>
      </c>
      <c r="N46" s="115">
        <v>47666</v>
      </c>
      <c r="O46" s="116">
        <v>-0.104863849765258</v>
      </c>
      <c r="P46" s="115">
        <v>16086</v>
      </c>
      <c r="Q46" s="115">
        <v>63752</v>
      </c>
      <c r="R46" s="116">
        <v>-9.8988071682966791E-2</v>
      </c>
      <c r="S46" s="121">
        <v>0</v>
      </c>
      <c r="T46" s="114" t="s">
        <v>71</v>
      </c>
      <c r="U46" s="114" t="s">
        <v>71</v>
      </c>
      <c r="V46" s="134">
        <v>43810</v>
      </c>
      <c r="W46" s="134">
        <v>53250</v>
      </c>
      <c r="X46" s="134">
        <v>9440</v>
      </c>
      <c r="Y46" s="134">
        <v>0</v>
      </c>
      <c r="Z46" s="134">
        <v>0</v>
      </c>
      <c r="AA46" s="134">
        <v>0</v>
      </c>
      <c r="AB46" s="134">
        <v>0</v>
      </c>
      <c r="AC46" s="134">
        <v>17506</v>
      </c>
      <c r="AD46" s="134">
        <v>53250</v>
      </c>
      <c r="AE46" s="134">
        <v>70756</v>
      </c>
      <c r="AF46" s="114" t="s">
        <v>196</v>
      </c>
      <c r="AG46" s="114" t="s">
        <v>133</v>
      </c>
      <c r="AH46" s="134">
        <v>90</v>
      </c>
      <c r="AI46" s="134">
        <v>36270</v>
      </c>
    </row>
    <row r="47" spans="1:35" x14ac:dyDescent="0.2">
      <c r="A47" s="120"/>
      <c r="B47" s="114" t="s">
        <v>197</v>
      </c>
      <c r="C47" s="114" t="s">
        <v>198</v>
      </c>
      <c r="D47" s="115">
        <v>68949</v>
      </c>
      <c r="E47" s="115">
        <v>1202</v>
      </c>
      <c r="F47" s="115">
        <v>70151</v>
      </c>
      <c r="G47" s="116">
        <v>-1.5700855900098201E-2</v>
      </c>
      <c r="H47" s="115">
        <v>0</v>
      </c>
      <c r="I47" s="115">
        <v>0</v>
      </c>
      <c r="J47" s="115">
        <v>0</v>
      </c>
      <c r="K47" s="116">
        <v>0</v>
      </c>
      <c r="L47" s="115">
        <v>0</v>
      </c>
      <c r="M47" s="143">
        <v>0</v>
      </c>
      <c r="N47" s="115">
        <v>70151</v>
      </c>
      <c r="O47" s="116">
        <v>-1.5700855900098201E-2</v>
      </c>
      <c r="P47" s="115">
        <v>9233</v>
      </c>
      <c r="Q47" s="115">
        <v>79384</v>
      </c>
      <c r="R47" s="116">
        <v>-5.3999874710267499E-3</v>
      </c>
      <c r="S47" s="121">
        <v>0</v>
      </c>
      <c r="T47" s="114" t="s">
        <v>71</v>
      </c>
      <c r="U47" s="114" t="s">
        <v>71</v>
      </c>
      <c r="V47" s="134">
        <v>70258</v>
      </c>
      <c r="W47" s="134">
        <v>71270</v>
      </c>
      <c r="X47" s="134">
        <v>1012</v>
      </c>
      <c r="Y47" s="134">
        <v>0</v>
      </c>
      <c r="Z47" s="134">
        <v>0</v>
      </c>
      <c r="AA47" s="134">
        <v>0</v>
      </c>
      <c r="AB47" s="134">
        <v>0</v>
      </c>
      <c r="AC47" s="134">
        <v>8545</v>
      </c>
      <c r="AD47" s="134">
        <v>71270</v>
      </c>
      <c r="AE47" s="134">
        <v>79815</v>
      </c>
      <c r="AF47" s="114" t="s">
        <v>199</v>
      </c>
      <c r="AG47" s="114" t="s">
        <v>133</v>
      </c>
      <c r="AH47" s="134">
        <v>90</v>
      </c>
      <c r="AI47" s="134">
        <v>36270</v>
      </c>
    </row>
    <row r="48" spans="1:35" x14ac:dyDescent="0.2">
      <c r="A48" s="120"/>
      <c r="B48" s="114" t="s">
        <v>200</v>
      </c>
      <c r="C48" s="114" t="s">
        <v>201</v>
      </c>
      <c r="D48" s="115">
        <v>60380</v>
      </c>
      <c r="E48" s="115">
        <v>128</v>
      </c>
      <c r="F48" s="115">
        <v>60508</v>
      </c>
      <c r="G48" s="116">
        <v>4.6887435551403199E-2</v>
      </c>
      <c r="H48" s="115">
        <v>0</v>
      </c>
      <c r="I48" s="115">
        <v>0</v>
      </c>
      <c r="J48" s="115">
        <v>0</v>
      </c>
      <c r="K48" s="116">
        <v>0</v>
      </c>
      <c r="L48" s="115">
        <v>0</v>
      </c>
      <c r="M48" s="143">
        <v>0</v>
      </c>
      <c r="N48" s="115">
        <v>60508</v>
      </c>
      <c r="O48" s="116">
        <v>4.6887435551403199E-2</v>
      </c>
      <c r="P48" s="115">
        <v>2780</v>
      </c>
      <c r="Q48" s="115">
        <v>63288</v>
      </c>
      <c r="R48" s="116">
        <v>4.53569422879984E-2</v>
      </c>
      <c r="S48" s="121">
        <v>0</v>
      </c>
      <c r="T48" s="114" t="s">
        <v>71</v>
      </c>
      <c r="U48" s="114" t="s">
        <v>71</v>
      </c>
      <c r="V48" s="134">
        <v>57756</v>
      </c>
      <c r="W48" s="134">
        <v>57798</v>
      </c>
      <c r="X48" s="134">
        <v>42</v>
      </c>
      <c r="Y48" s="134">
        <v>0</v>
      </c>
      <c r="Z48" s="134">
        <v>0</v>
      </c>
      <c r="AA48" s="134">
        <v>0</v>
      </c>
      <c r="AB48" s="134">
        <v>0</v>
      </c>
      <c r="AC48" s="134">
        <v>2744</v>
      </c>
      <c r="AD48" s="134">
        <v>57798</v>
      </c>
      <c r="AE48" s="134">
        <v>60542</v>
      </c>
      <c r="AF48" s="114" t="s">
        <v>202</v>
      </c>
      <c r="AG48" s="114" t="s">
        <v>133</v>
      </c>
      <c r="AH48" s="134">
        <v>90</v>
      </c>
      <c r="AI48" s="134">
        <v>36270</v>
      </c>
    </row>
    <row r="49" spans="1:35" x14ac:dyDescent="0.2">
      <c r="A49" s="120"/>
      <c r="B49" s="114" t="s">
        <v>203</v>
      </c>
      <c r="C49" s="114" t="s">
        <v>204</v>
      </c>
      <c r="D49" s="115">
        <v>10325</v>
      </c>
      <c r="E49" s="115">
        <v>26</v>
      </c>
      <c r="F49" s="115">
        <v>10351</v>
      </c>
      <c r="G49" s="116">
        <v>-9.8030672708260699E-2</v>
      </c>
      <c r="H49" s="115">
        <v>0</v>
      </c>
      <c r="I49" s="115">
        <v>0</v>
      </c>
      <c r="J49" s="115">
        <v>0</v>
      </c>
      <c r="K49" s="116">
        <v>0</v>
      </c>
      <c r="L49" s="115">
        <v>0</v>
      </c>
      <c r="M49" s="143">
        <v>0</v>
      </c>
      <c r="N49" s="115">
        <v>10351</v>
      </c>
      <c r="O49" s="116">
        <v>-9.8030672708260699E-2</v>
      </c>
      <c r="P49" s="115">
        <v>7593</v>
      </c>
      <c r="Q49" s="115">
        <v>17944</v>
      </c>
      <c r="R49" s="116">
        <v>-0.10271027102710301</v>
      </c>
      <c r="S49" s="121">
        <v>0</v>
      </c>
      <c r="T49" s="114" t="s">
        <v>71</v>
      </c>
      <c r="U49" s="114" t="s">
        <v>71</v>
      </c>
      <c r="V49" s="134">
        <v>11430</v>
      </c>
      <c r="W49" s="134">
        <v>11476</v>
      </c>
      <c r="X49" s="134">
        <v>46</v>
      </c>
      <c r="Y49" s="134">
        <v>0</v>
      </c>
      <c r="Z49" s="134">
        <v>0</v>
      </c>
      <c r="AA49" s="134">
        <v>0</v>
      </c>
      <c r="AB49" s="134">
        <v>0</v>
      </c>
      <c r="AC49" s="134">
        <v>8522</v>
      </c>
      <c r="AD49" s="134">
        <v>11476</v>
      </c>
      <c r="AE49" s="134">
        <v>19998</v>
      </c>
      <c r="AF49" s="114" t="s">
        <v>205</v>
      </c>
      <c r="AG49" s="114" t="s">
        <v>133</v>
      </c>
      <c r="AH49" s="134">
        <v>90</v>
      </c>
      <c r="AI49" s="134">
        <v>36270</v>
      </c>
    </row>
    <row r="50" spans="1:35" x14ac:dyDescent="0.2">
      <c r="A50" s="120"/>
      <c r="B50" s="114" t="s">
        <v>206</v>
      </c>
      <c r="C50" s="114" t="s">
        <v>207</v>
      </c>
      <c r="D50" s="115">
        <v>45585</v>
      </c>
      <c r="E50" s="115">
        <v>10722</v>
      </c>
      <c r="F50" s="115">
        <v>56307</v>
      </c>
      <c r="G50" s="116">
        <v>-2.2498828186032001E-2</v>
      </c>
      <c r="H50" s="115">
        <v>0</v>
      </c>
      <c r="I50" s="115">
        <v>0</v>
      </c>
      <c r="J50" s="115">
        <v>0</v>
      </c>
      <c r="K50" s="116">
        <v>0</v>
      </c>
      <c r="L50" s="115">
        <v>0</v>
      </c>
      <c r="M50" s="143">
        <v>0</v>
      </c>
      <c r="N50" s="115">
        <v>56307</v>
      </c>
      <c r="O50" s="116">
        <v>-2.2498828186032001E-2</v>
      </c>
      <c r="P50" s="115">
        <v>19139</v>
      </c>
      <c r="Q50" s="115">
        <v>75446</v>
      </c>
      <c r="R50" s="116">
        <v>-8.2420832621297995E-3</v>
      </c>
      <c r="S50" s="121">
        <v>0</v>
      </c>
      <c r="T50" s="114" t="s">
        <v>71</v>
      </c>
      <c r="U50" s="114" t="s">
        <v>71</v>
      </c>
      <c r="V50" s="134">
        <v>46859</v>
      </c>
      <c r="W50" s="134">
        <v>57603</v>
      </c>
      <c r="X50" s="134">
        <v>10744</v>
      </c>
      <c r="Y50" s="134">
        <v>0</v>
      </c>
      <c r="Z50" s="134">
        <v>0</v>
      </c>
      <c r="AA50" s="134">
        <v>0</v>
      </c>
      <c r="AB50" s="134">
        <v>0</v>
      </c>
      <c r="AC50" s="134">
        <v>18470</v>
      </c>
      <c r="AD50" s="134">
        <v>57603</v>
      </c>
      <c r="AE50" s="134">
        <v>76073</v>
      </c>
      <c r="AF50" s="114" t="s">
        <v>208</v>
      </c>
      <c r="AG50" s="114" t="s">
        <v>133</v>
      </c>
      <c r="AH50" s="134">
        <v>90</v>
      </c>
      <c r="AI50" s="134">
        <v>36270</v>
      </c>
    </row>
    <row r="51" spans="1:35" x14ac:dyDescent="0.2">
      <c r="A51" s="120"/>
      <c r="B51" s="114" t="s">
        <v>209</v>
      </c>
      <c r="C51" s="114" t="s">
        <v>210</v>
      </c>
      <c r="D51" s="115">
        <v>8708</v>
      </c>
      <c r="E51" s="115">
        <v>200</v>
      </c>
      <c r="F51" s="115">
        <v>8908</v>
      </c>
      <c r="G51" s="116">
        <v>-0.162781954887218</v>
      </c>
      <c r="H51" s="115">
        <v>0</v>
      </c>
      <c r="I51" s="115">
        <v>0</v>
      </c>
      <c r="J51" s="115">
        <v>0</v>
      </c>
      <c r="K51" s="116">
        <v>0</v>
      </c>
      <c r="L51" s="115">
        <v>0</v>
      </c>
      <c r="M51" s="143">
        <v>0</v>
      </c>
      <c r="N51" s="115">
        <v>8908</v>
      </c>
      <c r="O51" s="116">
        <v>-0.162781954887218</v>
      </c>
      <c r="P51" s="115">
        <v>13797</v>
      </c>
      <c r="Q51" s="115">
        <v>22705</v>
      </c>
      <c r="R51" s="116">
        <v>-2.3062690934125E-2</v>
      </c>
      <c r="S51" s="121">
        <v>0</v>
      </c>
      <c r="T51" s="114" t="s">
        <v>71</v>
      </c>
      <c r="U51" s="114" t="s">
        <v>71</v>
      </c>
      <c r="V51" s="134">
        <v>10524</v>
      </c>
      <c r="W51" s="134">
        <v>10640</v>
      </c>
      <c r="X51" s="134">
        <v>116</v>
      </c>
      <c r="Y51" s="134">
        <v>0</v>
      </c>
      <c r="Z51" s="134">
        <v>0</v>
      </c>
      <c r="AA51" s="134">
        <v>0</v>
      </c>
      <c r="AB51" s="134">
        <v>0</v>
      </c>
      <c r="AC51" s="134">
        <v>12601</v>
      </c>
      <c r="AD51" s="134">
        <v>10640</v>
      </c>
      <c r="AE51" s="134">
        <v>23241</v>
      </c>
      <c r="AF51" s="114" t="s">
        <v>211</v>
      </c>
      <c r="AG51" s="114" t="s">
        <v>133</v>
      </c>
      <c r="AH51" s="134">
        <v>90</v>
      </c>
      <c r="AI51" s="134">
        <v>36270</v>
      </c>
    </row>
    <row r="52" spans="1:35" x14ac:dyDescent="0.2">
      <c r="A52" s="120"/>
      <c r="B52" s="114" t="s">
        <v>212</v>
      </c>
      <c r="C52" s="114" t="s">
        <v>213</v>
      </c>
      <c r="D52" s="115">
        <v>6807</v>
      </c>
      <c r="E52" s="115">
        <v>0</v>
      </c>
      <c r="F52" s="115">
        <v>6807</v>
      </c>
      <c r="G52" s="116">
        <v>-3.1032028469750901E-2</v>
      </c>
      <c r="H52" s="115">
        <v>0</v>
      </c>
      <c r="I52" s="115">
        <v>0</v>
      </c>
      <c r="J52" s="115">
        <v>0</v>
      </c>
      <c r="K52" s="116">
        <v>0</v>
      </c>
      <c r="L52" s="115">
        <v>0</v>
      </c>
      <c r="M52" s="143">
        <v>0</v>
      </c>
      <c r="N52" s="115">
        <v>6807</v>
      </c>
      <c r="O52" s="116">
        <v>-3.1032028469750901E-2</v>
      </c>
      <c r="P52" s="115">
        <v>0</v>
      </c>
      <c r="Q52" s="115">
        <v>6807</v>
      </c>
      <c r="R52" s="116">
        <v>-3.1032028469750901E-2</v>
      </c>
      <c r="S52" s="121">
        <v>0</v>
      </c>
      <c r="T52" s="114" t="s">
        <v>71</v>
      </c>
      <c r="U52" s="114" t="s">
        <v>71</v>
      </c>
      <c r="V52" s="134">
        <v>7025</v>
      </c>
      <c r="W52" s="134">
        <v>7025</v>
      </c>
      <c r="X52" s="134">
        <v>0</v>
      </c>
      <c r="Y52" s="134">
        <v>0</v>
      </c>
      <c r="Z52" s="134">
        <v>0</v>
      </c>
      <c r="AA52" s="134">
        <v>0</v>
      </c>
      <c r="AB52" s="134">
        <v>0</v>
      </c>
      <c r="AC52" s="134">
        <v>0</v>
      </c>
      <c r="AD52" s="134">
        <v>7025</v>
      </c>
      <c r="AE52" s="134">
        <v>7025</v>
      </c>
      <c r="AF52" s="114" t="s">
        <v>214</v>
      </c>
      <c r="AG52" s="114" t="s">
        <v>133</v>
      </c>
      <c r="AH52" s="134">
        <v>90</v>
      </c>
      <c r="AI52" s="134">
        <v>36270</v>
      </c>
    </row>
    <row r="53" spans="1:35" x14ac:dyDescent="0.2">
      <c r="A53" s="122"/>
      <c r="B53" s="114" t="s">
        <v>215</v>
      </c>
      <c r="C53" s="114" t="s">
        <v>216</v>
      </c>
      <c r="D53" s="115">
        <v>82932</v>
      </c>
      <c r="E53" s="115">
        <v>586</v>
      </c>
      <c r="F53" s="115">
        <v>83518</v>
      </c>
      <c r="G53" s="116">
        <v>-6.4475659206487887E-2</v>
      </c>
      <c r="H53" s="115">
        <v>0</v>
      </c>
      <c r="I53" s="115">
        <v>0</v>
      </c>
      <c r="J53" s="115">
        <v>0</v>
      </c>
      <c r="K53" s="116">
        <v>0</v>
      </c>
      <c r="L53" s="115">
        <v>0</v>
      </c>
      <c r="M53" s="143">
        <v>0</v>
      </c>
      <c r="N53" s="115">
        <v>83518</v>
      </c>
      <c r="O53" s="116">
        <v>-6.4475659206487887E-2</v>
      </c>
      <c r="P53" s="115">
        <v>1938</v>
      </c>
      <c r="Q53" s="115">
        <v>85456</v>
      </c>
      <c r="R53" s="116">
        <v>-6.561553516953321E-2</v>
      </c>
      <c r="S53" s="121">
        <v>0</v>
      </c>
      <c r="T53" s="114" t="s">
        <v>71</v>
      </c>
      <c r="U53" s="114" t="s">
        <v>71</v>
      </c>
      <c r="V53" s="134">
        <v>88900</v>
      </c>
      <c r="W53" s="134">
        <v>89274</v>
      </c>
      <c r="X53" s="134">
        <v>374</v>
      </c>
      <c r="Y53" s="134">
        <v>0</v>
      </c>
      <c r="Z53" s="134">
        <v>0</v>
      </c>
      <c r="AA53" s="134">
        <v>0</v>
      </c>
      <c r="AB53" s="134">
        <v>0</v>
      </c>
      <c r="AC53" s="134">
        <v>2183</v>
      </c>
      <c r="AD53" s="134">
        <v>89274</v>
      </c>
      <c r="AE53" s="134">
        <v>91457</v>
      </c>
      <c r="AF53" s="114" t="s">
        <v>217</v>
      </c>
      <c r="AG53" s="114" t="s">
        <v>133</v>
      </c>
      <c r="AH53" s="134">
        <v>90</v>
      </c>
      <c r="AI53" s="134">
        <v>36270</v>
      </c>
    </row>
    <row r="54" spans="1:35" x14ac:dyDescent="0.2">
      <c r="A54" s="123" t="s">
        <v>85</v>
      </c>
      <c r="B54" s="123">
        <v>0</v>
      </c>
      <c r="C54" s="123">
        <v>0</v>
      </c>
      <c r="D54" s="124">
        <v>1060933</v>
      </c>
      <c r="E54" s="124">
        <v>36616</v>
      </c>
      <c r="F54" s="124">
        <v>1097549</v>
      </c>
      <c r="G54" s="126">
        <v>-5.4406870342784804E-2</v>
      </c>
      <c r="H54" s="124">
        <v>2308</v>
      </c>
      <c r="I54" s="124">
        <v>0</v>
      </c>
      <c r="J54" s="124">
        <v>2308</v>
      </c>
      <c r="K54" s="126">
        <v>-0.207689667009955</v>
      </c>
      <c r="L54" s="124">
        <v>61542</v>
      </c>
      <c r="M54" s="144">
        <v>-0.14946722500932902</v>
      </c>
      <c r="N54" s="124">
        <v>1161399</v>
      </c>
      <c r="O54" s="126">
        <v>-6.0333228422395697E-2</v>
      </c>
      <c r="P54" s="124">
        <v>248784</v>
      </c>
      <c r="Q54" s="124">
        <v>1410183</v>
      </c>
      <c r="R54" s="126">
        <v>-4.8575713762354297E-2</v>
      </c>
      <c r="S54" s="127">
        <v>0</v>
      </c>
      <c r="T54" s="128">
        <v>0</v>
      </c>
      <c r="U54" s="128">
        <v>0</v>
      </c>
      <c r="V54" s="135">
        <v>1123627</v>
      </c>
      <c r="W54" s="135">
        <v>1160699</v>
      </c>
      <c r="X54" s="135">
        <v>37072</v>
      </c>
      <c r="Y54" s="135">
        <v>2913</v>
      </c>
      <c r="Z54" s="135">
        <v>2913</v>
      </c>
      <c r="AA54" s="135">
        <v>0</v>
      </c>
      <c r="AB54" s="135">
        <v>72357</v>
      </c>
      <c r="AC54" s="135">
        <v>246212</v>
      </c>
      <c r="AD54" s="135">
        <v>1235969</v>
      </c>
      <c r="AE54" s="135">
        <v>1482181</v>
      </c>
      <c r="AF54" s="128">
        <v>0</v>
      </c>
      <c r="AG54" s="128">
        <v>0</v>
      </c>
      <c r="AH54" s="135">
        <v>2610</v>
      </c>
      <c r="AI54" s="135">
        <v>1051830</v>
      </c>
    </row>
    <row r="55" spans="1:35" s="132" customFormat="1" ht="22.5" x14ac:dyDescent="0.2">
      <c r="A55" s="129" t="s">
        <v>218</v>
      </c>
      <c r="B55" s="130"/>
      <c r="C55" s="130"/>
      <c r="D55" s="125">
        <f>D54+D24+D14</f>
        <v>6307421</v>
      </c>
      <c r="E55" s="125">
        <f>E54+E24+E14</f>
        <v>713224</v>
      </c>
      <c r="F55" s="125">
        <f>F54+F24+F14</f>
        <v>7020645</v>
      </c>
      <c r="G55" s="131">
        <f>((F54+F24+F14)-(W54+W24+W14))/(W54+W24+W14)</f>
        <v>-8.1310243087294246E-3</v>
      </c>
      <c r="H55" s="125">
        <f>H54+H24+H14</f>
        <v>885838</v>
      </c>
      <c r="I55" s="125">
        <f>I54+I24+I14</f>
        <v>2352</v>
      </c>
      <c r="J55" s="125">
        <f>J54+J24+J14</f>
        <v>888190</v>
      </c>
      <c r="K55" s="131">
        <f>((J54+J24+J14)-(Z54+Z24+Z14))/(Z54+Z24+Z14)</f>
        <v>-6.1118868847970791E-2</v>
      </c>
      <c r="L55" s="125">
        <f>L54+L24+L14</f>
        <v>121363</v>
      </c>
      <c r="M55" s="131">
        <f>((L54+L24+L14)-(AB54+AB24+AB14))/(AB54+AB24+AB14)</f>
        <v>-8.3174061175617389E-2</v>
      </c>
      <c r="N55" s="125">
        <f>N54+N24+N14</f>
        <v>8030198</v>
      </c>
      <c r="O55" s="131">
        <f>((N54+N24+N14)-(AD54+AD24+AD14))/(AD54+AD24+AD14)</f>
        <v>-1.5494484207842012E-2</v>
      </c>
      <c r="P55" s="125">
        <f>P54+P24+P14</f>
        <v>440595</v>
      </c>
      <c r="Q55" s="125">
        <f>Q54+Q24+Q14</f>
        <v>8470793</v>
      </c>
      <c r="R55" s="131">
        <f>((Q54+Q24+Q14)-(AE54+AE24+AE14))/(AE54+AE24+AE14)</f>
        <v>-1.4318046414641185E-2</v>
      </c>
    </row>
    <row r="56" spans="1:35" s="132" customFormat="1" x14ac:dyDescent="0.2">
      <c r="A56" s="129" t="s">
        <v>219</v>
      </c>
      <c r="B56" s="130"/>
      <c r="C56" s="130"/>
      <c r="D56" s="125">
        <f>D54+D24+D14+D9</f>
        <v>12571803</v>
      </c>
      <c r="E56" s="125">
        <f t="shared" ref="E56:Q56" si="0">E54+E24+E14+E9</f>
        <v>1339278</v>
      </c>
      <c r="F56" s="125">
        <f t="shared" si="0"/>
        <v>13911081</v>
      </c>
      <c r="G56" s="131">
        <f>((F54+F24+F14+F9)-(W54+W24+W14+W9))/(W54+W24+W14+W9)</f>
        <v>-2.0084660642099683E-2</v>
      </c>
      <c r="H56" s="125">
        <f t="shared" si="0"/>
        <v>4728778</v>
      </c>
      <c r="I56" s="125">
        <f t="shared" si="0"/>
        <v>134604</v>
      </c>
      <c r="J56" s="125">
        <f t="shared" si="0"/>
        <v>4863382</v>
      </c>
      <c r="K56" s="131">
        <f>((J54+J24+J14+J9)-(Z54+Z24+Z14+Z9))/(Z54+Z24+Z14+Z9)</f>
        <v>-1.8250665348888286E-2</v>
      </c>
      <c r="L56" s="125">
        <f t="shared" si="0"/>
        <v>469086</v>
      </c>
      <c r="M56" s="131">
        <f>((L54+L24+L14+L9)-(AB54+AB24+AB14+AB9))/(AB54+AB24+AB14+AB9)</f>
        <v>-0.10452428222357972</v>
      </c>
      <c r="N56" s="125">
        <f t="shared" si="0"/>
        <v>19243549</v>
      </c>
      <c r="O56" s="131">
        <f>((N54+N24+N14+N9)-(AD54+AD24+AD14+AD9))/(AD54+AD24+AD14+AD9)</f>
        <v>-2.1871176235609125E-2</v>
      </c>
      <c r="P56" s="125">
        <f t="shared" si="0"/>
        <v>518044</v>
      </c>
      <c r="Q56" s="125">
        <f t="shared" si="0"/>
        <v>19761593</v>
      </c>
      <c r="R56" s="131">
        <f>((Q54+Q24+Q14+Q9)-(AE54+AE24+AE14+AE9))/(AE54+AE24+AE14+AE9)</f>
        <v>-2.3689191015818914E-2</v>
      </c>
    </row>
    <row r="57" spans="1:35" s="132" customFormat="1" x14ac:dyDescent="0.2">
      <c r="A57" s="129" t="s">
        <v>220</v>
      </c>
      <c r="B57" s="130"/>
      <c r="C57" s="130"/>
      <c r="D57" s="125">
        <f>D54+D24+D14+D9+D5</f>
        <v>18390041</v>
      </c>
      <c r="E57" s="125">
        <f t="shared" ref="E57:Q57" si="1">E54+E24+E14+E9+E5</f>
        <v>3693504</v>
      </c>
      <c r="F57" s="125">
        <f t="shared" si="1"/>
        <v>22083545</v>
      </c>
      <c r="G57" s="131">
        <f>((F54+F24+F14+F9+F5)-(W54+W24+W14+W9+W5))/(W54+W24+W14+W9+W5)</f>
        <v>-1.3260313807021929E-2</v>
      </c>
      <c r="H57" s="125">
        <f t="shared" si="1"/>
        <v>13338005</v>
      </c>
      <c r="I57" s="125">
        <f t="shared" si="1"/>
        <v>2146896</v>
      </c>
      <c r="J57" s="125">
        <f t="shared" si="1"/>
        <v>15484901</v>
      </c>
      <c r="K57" s="131">
        <f>((J54+J24+J14+J9+J5)-(Z54+Z24+Z14+Z9+Z5))/(Z54+Z24+Z14+Z9+Z5)</f>
        <v>1.3053657644292702E-2</v>
      </c>
      <c r="L57" s="125">
        <f t="shared" si="1"/>
        <v>469086</v>
      </c>
      <c r="M57" s="131">
        <f>((L54+L24+L14+L9+L5)-(AB54+AB24+AB14+AB9+AB5))/(AB54+AB24+AB14+AB9+AB5)</f>
        <v>-0.10452428222357972</v>
      </c>
      <c r="N57" s="125">
        <f t="shared" si="1"/>
        <v>38037532</v>
      </c>
      <c r="O57" s="131">
        <f>((N54+N24+N14+N9+N5)-(AD54+AD24+AD14+AD9+AD5))/(AD54+AD24+AD14+AD9+AD5)</f>
        <v>-3.9799917914665923E-3</v>
      </c>
      <c r="P57" s="125">
        <f t="shared" si="1"/>
        <v>532340</v>
      </c>
      <c r="Q57" s="125">
        <f t="shared" si="1"/>
        <v>38569872</v>
      </c>
      <c r="R57" s="131">
        <f>((Q54+Q24+Q14+Q9+Q5)-(AE54+AE24+AE14+AE9+AE5))/(AE54+AE24+AE14+AE9+AE5)</f>
        <v>-5.6415142977597676E-3</v>
      </c>
    </row>
    <row r="58" spans="1:35" ht="10.5" customHeight="1" x14ac:dyDescent="0.2">
      <c r="A58" s="118" t="s">
        <v>221</v>
      </c>
      <c r="B58" s="114" t="s">
        <v>222</v>
      </c>
      <c r="C58" s="114" t="s">
        <v>223</v>
      </c>
      <c r="D58" s="115">
        <v>314</v>
      </c>
      <c r="E58" s="115">
        <v>0</v>
      </c>
      <c r="F58" s="115">
        <v>314</v>
      </c>
      <c r="G58" s="116">
        <v>2.9250000000000003</v>
      </c>
      <c r="H58" s="115">
        <v>1269115</v>
      </c>
      <c r="I58" s="115">
        <v>0</v>
      </c>
      <c r="J58" s="115">
        <v>1269115</v>
      </c>
      <c r="K58" s="116">
        <v>-0.10992577776250401</v>
      </c>
      <c r="L58" s="115">
        <v>0</v>
      </c>
      <c r="M58" s="143">
        <v>0</v>
      </c>
      <c r="N58" s="115">
        <v>1269429</v>
      </c>
      <c r="O58" s="116">
        <v>-0.109755507446703</v>
      </c>
      <c r="P58" s="115">
        <v>0</v>
      </c>
      <c r="Q58" s="115">
        <v>1269429</v>
      </c>
      <c r="R58" s="116">
        <v>-0.109755507446703</v>
      </c>
      <c r="S58" s="119">
        <v>6</v>
      </c>
      <c r="T58" s="114" t="s">
        <v>72</v>
      </c>
      <c r="U58" s="114" t="s">
        <v>72</v>
      </c>
      <c r="V58" s="134">
        <v>80</v>
      </c>
      <c r="W58" s="134">
        <v>80</v>
      </c>
      <c r="X58" s="134">
        <v>0</v>
      </c>
      <c r="Y58" s="134">
        <v>1425853</v>
      </c>
      <c r="Z58" s="134">
        <v>1425853</v>
      </c>
      <c r="AA58" s="134">
        <v>0</v>
      </c>
      <c r="AB58" s="134">
        <v>0</v>
      </c>
      <c r="AC58" s="134">
        <v>0</v>
      </c>
      <c r="AD58" s="134">
        <v>1425933</v>
      </c>
      <c r="AE58" s="134">
        <v>1425933</v>
      </c>
      <c r="AF58" s="114" t="s">
        <v>224</v>
      </c>
      <c r="AG58" s="114" t="s">
        <v>225</v>
      </c>
      <c r="AH58" s="134">
        <v>90</v>
      </c>
      <c r="AI58" s="134">
        <v>36270</v>
      </c>
    </row>
    <row r="59" spans="1:35" x14ac:dyDescent="0.2">
      <c r="A59" s="120"/>
      <c r="B59" s="114" t="s">
        <v>226</v>
      </c>
      <c r="C59" s="114" t="s">
        <v>227</v>
      </c>
      <c r="D59" s="115">
        <v>3670</v>
      </c>
      <c r="E59" s="115">
        <v>0</v>
      </c>
      <c r="F59" s="115">
        <v>3670</v>
      </c>
      <c r="G59" s="116">
        <v>-0.20321320017368602</v>
      </c>
      <c r="H59" s="115">
        <v>0</v>
      </c>
      <c r="I59" s="115">
        <v>0</v>
      </c>
      <c r="J59" s="115">
        <v>0</v>
      </c>
      <c r="K59" s="116">
        <v>-1</v>
      </c>
      <c r="L59" s="115">
        <v>0</v>
      </c>
      <c r="M59" s="143">
        <v>0</v>
      </c>
      <c r="N59" s="115">
        <v>3670</v>
      </c>
      <c r="O59" s="116">
        <v>-0.20528367258553498</v>
      </c>
      <c r="P59" s="115">
        <v>0</v>
      </c>
      <c r="Q59" s="115">
        <v>3670</v>
      </c>
      <c r="R59" s="116">
        <v>-0.20528367258553498</v>
      </c>
      <c r="S59" s="121">
        <v>0</v>
      </c>
      <c r="T59" s="114" t="s">
        <v>72</v>
      </c>
      <c r="U59" s="114" t="s">
        <v>72</v>
      </c>
      <c r="V59" s="134">
        <v>4606</v>
      </c>
      <c r="W59" s="134">
        <v>4606</v>
      </c>
      <c r="X59" s="134">
        <v>0</v>
      </c>
      <c r="Y59" s="134">
        <v>12</v>
      </c>
      <c r="Z59" s="134">
        <v>12</v>
      </c>
      <c r="AA59" s="134">
        <v>0</v>
      </c>
      <c r="AB59" s="134">
        <v>0</v>
      </c>
      <c r="AC59" s="134">
        <v>0</v>
      </c>
      <c r="AD59" s="134">
        <v>4618</v>
      </c>
      <c r="AE59" s="134">
        <v>4618</v>
      </c>
      <c r="AF59" s="114" t="s">
        <v>228</v>
      </c>
      <c r="AG59" s="114" t="s">
        <v>225</v>
      </c>
      <c r="AH59" s="134">
        <v>90</v>
      </c>
      <c r="AI59" s="134">
        <v>36270</v>
      </c>
    </row>
    <row r="60" spans="1:35" x14ac:dyDescent="0.2">
      <c r="A60" s="120"/>
      <c r="B60" s="114" t="s">
        <v>229</v>
      </c>
      <c r="C60" s="114" t="s">
        <v>230</v>
      </c>
      <c r="D60" s="115">
        <v>370530</v>
      </c>
      <c r="E60" s="115">
        <v>3068</v>
      </c>
      <c r="F60" s="115">
        <v>373598</v>
      </c>
      <c r="G60" s="116">
        <v>-0.21949191492917702</v>
      </c>
      <c r="H60" s="115">
        <v>813703</v>
      </c>
      <c r="I60" s="115">
        <v>806</v>
      </c>
      <c r="J60" s="115">
        <v>814509</v>
      </c>
      <c r="K60" s="116">
        <v>-6.1473119481390406E-2</v>
      </c>
      <c r="L60" s="115">
        <v>886</v>
      </c>
      <c r="M60" s="143">
        <v>0</v>
      </c>
      <c r="N60" s="115">
        <v>1188993</v>
      </c>
      <c r="O60" s="116">
        <v>-0.11698758056885901</v>
      </c>
      <c r="P60" s="115">
        <v>4696</v>
      </c>
      <c r="Q60" s="115">
        <v>1193689</v>
      </c>
      <c r="R60" s="116">
        <v>-0.115560557653209</v>
      </c>
      <c r="S60" s="121">
        <v>0</v>
      </c>
      <c r="T60" s="114" t="s">
        <v>72</v>
      </c>
      <c r="U60" s="114" t="s">
        <v>72</v>
      </c>
      <c r="V60" s="134">
        <v>476776</v>
      </c>
      <c r="W60" s="134">
        <v>478660</v>
      </c>
      <c r="X60" s="134">
        <v>1884</v>
      </c>
      <c r="Y60" s="134">
        <v>867447</v>
      </c>
      <c r="Z60" s="134">
        <v>867859</v>
      </c>
      <c r="AA60" s="134">
        <v>412</v>
      </c>
      <c r="AB60" s="134">
        <v>0</v>
      </c>
      <c r="AC60" s="134">
        <v>3137</v>
      </c>
      <c r="AD60" s="134">
        <v>1346519</v>
      </c>
      <c r="AE60" s="134">
        <v>1349656</v>
      </c>
      <c r="AF60" s="114" t="s">
        <v>231</v>
      </c>
      <c r="AG60" s="114" t="s">
        <v>225</v>
      </c>
      <c r="AH60" s="134">
        <v>90</v>
      </c>
      <c r="AI60" s="134">
        <v>36270</v>
      </c>
    </row>
    <row r="61" spans="1:35" x14ac:dyDescent="0.2">
      <c r="A61" s="120"/>
      <c r="B61" s="114" t="s">
        <v>232</v>
      </c>
      <c r="C61" s="114" t="s">
        <v>233</v>
      </c>
      <c r="D61" s="115">
        <v>13411</v>
      </c>
      <c r="E61" s="115">
        <v>0</v>
      </c>
      <c r="F61" s="115">
        <v>13411</v>
      </c>
      <c r="G61" s="116">
        <v>-0.45499248181411805</v>
      </c>
      <c r="H61" s="115">
        <v>0</v>
      </c>
      <c r="I61" s="115">
        <v>0</v>
      </c>
      <c r="J61" s="115">
        <v>0</v>
      </c>
      <c r="K61" s="116">
        <v>0</v>
      </c>
      <c r="L61" s="115">
        <v>0</v>
      </c>
      <c r="M61" s="143">
        <v>0</v>
      </c>
      <c r="N61" s="115">
        <v>13411</v>
      </c>
      <c r="O61" s="116">
        <v>-0.45499248181411805</v>
      </c>
      <c r="P61" s="115">
        <v>0</v>
      </c>
      <c r="Q61" s="115">
        <v>13411</v>
      </c>
      <c r="R61" s="116">
        <v>-0.45499248181411805</v>
      </c>
      <c r="S61" s="121">
        <v>0</v>
      </c>
      <c r="T61" s="114" t="s">
        <v>72</v>
      </c>
      <c r="U61" s="114" t="s">
        <v>72</v>
      </c>
      <c r="V61" s="134">
        <v>24607</v>
      </c>
      <c r="W61" s="134">
        <v>24607</v>
      </c>
      <c r="X61" s="134">
        <v>0</v>
      </c>
      <c r="Y61" s="134">
        <v>0</v>
      </c>
      <c r="Z61" s="134">
        <v>0</v>
      </c>
      <c r="AA61" s="134">
        <v>0</v>
      </c>
      <c r="AB61" s="134">
        <v>0</v>
      </c>
      <c r="AC61" s="134">
        <v>0</v>
      </c>
      <c r="AD61" s="134">
        <v>24607</v>
      </c>
      <c r="AE61" s="134">
        <v>24607</v>
      </c>
      <c r="AF61" s="114" t="s">
        <v>234</v>
      </c>
      <c r="AG61" s="114" t="s">
        <v>225</v>
      </c>
      <c r="AH61" s="134">
        <v>90</v>
      </c>
      <c r="AI61" s="134">
        <v>36270</v>
      </c>
    </row>
    <row r="62" spans="1:35" x14ac:dyDescent="0.2">
      <c r="A62" s="120"/>
      <c r="B62" s="114" t="s">
        <v>235</v>
      </c>
      <c r="C62" s="114" t="s">
        <v>236</v>
      </c>
      <c r="D62" s="115">
        <v>35741</v>
      </c>
      <c r="E62" s="115">
        <v>0</v>
      </c>
      <c r="F62" s="115">
        <v>35741</v>
      </c>
      <c r="G62" s="116">
        <v>0.32836542035233801</v>
      </c>
      <c r="H62" s="115">
        <v>0</v>
      </c>
      <c r="I62" s="115">
        <v>0</v>
      </c>
      <c r="J62" s="115">
        <v>0</v>
      </c>
      <c r="K62" s="116">
        <v>-1</v>
      </c>
      <c r="L62" s="115">
        <v>0</v>
      </c>
      <c r="M62" s="143">
        <v>0</v>
      </c>
      <c r="N62" s="115">
        <v>35741</v>
      </c>
      <c r="O62" s="116">
        <v>0.29905862683095297</v>
      </c>
      <c r="P62" s="115">
        <v>32</v>
      </c>
      <c r="Q62" s="115">
        <v>35773</v>
      </c>
      <c r="R62" s="116">
        <v>0.28628959764122097</v>
      </c>
      <c r="S62" s="121">
        <v>0</v>
      </c>
      <c r="T62" s="114" t="s">
        <v>72</v>
      </c>
      <c r="U62" s="114" t="s">
        <v>72</v>
      </c>
      <c r="V62" s="134">
        <v>26906</v>
      </c>
      <c r="W62" s="134">
        <v>26906</v>
      </c>
      <c r="X62" s="134">
        <v>0</v>
      </c>
      <c r="Y62" s="134">
        <v>607</v>
      </c>
      <c r="Z62" s="134">
        <v>607</v>
      </c>
      <c r="AA62" s="134">
        <v>0</v>
      </c>
      <c r="AB62" s="134">
        <v>0</v>
      </c>
      <c r="AC62" s="134">
        <v>298</v>
      </c>
      <c r="AD62" s="134">
        <v>27513</v>
      </c>
      <c r="AE62" s="134">
        <v>27811</v>
      </c>
      <c r="AF62" s="114" t="s">
        <v>237</v>
      </c>
      <c r="AG62" s="114" t="s">
        <v>225</v>
      </c>
      <c r="AH62" s="134">
        <v>90</v>
      </c>
      <c r="AI62" s="134">
        <v>36270</v>
      </c>
    </row>
    <row r="63" spans="1:35" x14ac:dyDescent="0.2">
      <c r="A63" s="122"/>
      <c r="B63" s="114" t="s">
        <v>238</v>
      </c>
      <c r="C63" s="114" t="s">
        <v>239</v>
      </c>
      <c r="D63" s="115">
        <v>3762</v>
      </c>
      <c r="E63" s="115">
        <v>0</v>
      </c>
      <c r="F63" s="115">
        <v>3762</v>
      </c>
      <c r="G63" s="116">
        <v>-6.6269545793000706E-2</v>
      </c>
      <c r="H63" s="115">
        <v>0</v>
      </c>
      <c r="I63" s="115">
        <v>0</v>
      </c>
      <c r="J63" s="115">
        <v>0</v>
      </c>
      <c r="K63" s="116">
        <v>0</v>
      </c>
      <c r="L63" s="115">
        <v>0</v>
      </c>
      <c r="M63" s="143">
        <v>0</v>
      </c>
      <c r="N63" s="115">
        <v>3762</v>
      </c>
      <c r="O63" s="116">
        <v>-6.6269545793000706E-2</v>
      </c>
      <c r="P63" s="115">
        <v>0</v>
      </c>
      <c r="Q63" s="115">
        <v>3762</v>
      </c>
      <c r="R63" s="116">
        <v>-6.6269545793000706E-2</v>
      </c>
      <c r="S63" s="121">
        <v>0</v>
      </c>
      <c r="T63" s="114" t="s">
        <v>72</v>
      </c>
      <c r="U63" s="114" t="s">
        <v>72</v>
      </c>
      <c r="V63" s="134">
        <v>4029</v>
      </c>
      <c r="W63" s="134">
        <v>4029</v>
      </c>
      <c r="X63" s="134">
        <v>0</v>
      </c>
      <c r="Y63" s="134">
        <v>0</v>
      </c>
      <c r="Z63" s="134">
        <v>0</v>
      </c>
      <c r="AA63" s="134">
        <v>0</v>
      </c>
      <c r="AB63" s="134">
        <v>0</v>
      </c>
      <c r="AC63" s="134">
        <v>0</v>
      </c>
      <c r="AD63" s="134">
        <v>4029</v>
      </c>
      <c r="AE63" s="134">
        <v>4029</v>
      </c>
      <c r="AF63" s="114" t="s">
        <v>240</v>
      </c>
      <c r="AG63" s="114" t="s">
        <v>225</v>
      </c>
      <c r="AH63" s="134">
        <v>90</v>
      </c>
      <c r="AI63" s="134">
        <v>36270</v>
      </c>
    </row>
    <row r="64" spans="1:35" x14ac:dyDescent="0.2">
      <c r="A64" s="123" t="s">
        <v>85</v>
      </c>
      <c r="B64" s="123">
        <v>0</v>
      </c>
      <c r="C64" s="123">
        <v>0</v>
      </c>
      <c r="D64" s="124">
        <v>427428</v>
      </c>
      <c r="E64" s="124">
        <v>3068</v>
      </c>
      <c r="F64" s="124">
        <v>430496</v>
      </c>
      <c r="G64" s="126">
        <v>-0.20114012559196001</v>
      </c>
      <c r="H64" s="124">
        <v>2082818</v>
      </c>
      <c r="I64" s="124">
        <v>806</v>
      </c>
      <c r="J64" s="124">
        <v>2083624</v>
      </c>
      <c r="K64" s="126">
        <v>-9.183810008233341E-2</v>
      </c>
      <c r="L64" s="124">
        <v>886</v>
      </c>
      <c r="M64" s="144">
        <v>0</v>
      </c>
      <c r="N64" s="124">
        <v>2515006</v>
      </c>
      <c r="O64" s="126">
        <v>-0.112315002828938</v>
      </c>
      <c r="P64" s="124">
        <v>4728</v>
      </c>
      <c r="Q64" s="124">
        <v>2519734</v>
      </c>
      <c r="R64" s="126">
        <v>-0.111723178082346</v>
      </c>
      <c r="S64" s="127">
        <v>0</v>
      </c>
      <c r="T64" s="128">
        <v>0</v>
      </c>
      <c r="U64" s="128">
        <v>0</v>
      </c>
      <c r="V64" s="135">
        <v>537004</v>
      </c>
      <c r="W64" s="135">
        <v>538888</v>
      </c>
      <c r="X64" s="135">
        <v>1884</v>
      </c>
      <c r="Y64" s="135">
        <v>2293919</v>
      </c>
      <c r="Z64" s="135">
        <v>2294331</v>
      </c>
      <c r="AA64" s="135">
        <v>412</v>
      </c>
      <c r="AB64" s="135">
        <v>0</v>
      </c>
      <c r="AC64" s="135">
        <v>3435</v>
      </c>
      <c r="AD64" s="135">
        <v>2833219</v>
      </c>
      <c r="AE64" s="135">
        <v>2836654</v>
      </c>
      <c r="AF64" s="128">
        <v>0</v>
      </c>
      <c r="AG64" s="128">
        <v>0</v>
      </c>
      <c r="AH64" s="135">
        <v>540</v>
      </c>
      <c r="AI64" s="135">
        <v>217620</v>
      </c>
    </row>
    <row r="65" spans="1:35" x14ac:dyDescent="0.2">
      <c r="A65" s="123" t="s">
        <v>241</v>
      </c>
      <c r="B65" s="123">
        <v>0</v>
      </c>
      <c r="C65" s="123">
        <v>0</v>
      </c>
      <c r="D65" s="124">
        <v>18817469</v>
      </c>
      <c r="E65" s="124">
        <v>3696572</v>
      </c>
      <c r="F65" s="124">
        <v>22514041</v>
      </c>
      <c r="G65" s="126">
        <v>-1.7677839844605404E-2</v>
      </c>
      <c r="H65" s="124">
        <v>15420823</v>
      </c>
      <c r="I65" s="124">
        <v>2147702</v>
      </c>
      <c r="J65" s="124">
        <v>17568525</v>
      </c>
      <c r="K65" s="126">
        <v>-6.3579007198187999E-4</v>
      </c>
      <c r="L65" s="124">
        <v>469972</v>
      </c>
      <c r="M65" s="144">
        <v>-0.102832926084301</v>
      </c>
      <c r="N65" s="124">
        <v>40552538</v>
      </c>
      <c r="O65" s="126">
        <v>-1.1462104742137602E-2</v>
      </c>
      <c r="P65" s="124">
        <v>537068</v>
      </c>
      <c r="Q65" s="124">
        <v>41089606</v>
      </c>
      <c r="R65" s="126">
        <v>-1.2870689649166501E-2</v>
      </c>
      <c r="S65" s="133">
        <v>0</v>
      </c>
      <c r="T65" s="128">
        <v>0</v>
      </c>
      <c r="U65" s="128">
        <v>0</v>
      </c>
      <c r="V65" s="135">
        <v>19347597</v>
      </c>
      <c r="W65" s="135">
        <v>22919203</v>
      </c>
      <c r="X65" s="135">
        <v>3571606</v>
      </c>
      <c r="Y65" s="135">
        <v>15552846</v>
      </c>
      <c r="Z65" s="135">
        <v>17579702</v>
      </c>
      <c r="AA65" s="135">
        <v>2026856</v>
      </c>
      <c r="AB65" s="135">
        <v>523840</v>
      </c>
      <c r="AC65" s="135">
        <v>602608</v>
      </c>
      <c r="AD65" s="135">
        <v>41022745</v>
      </c>
      <c r="AE65" s="135">
        <v>41625353</v>
      </c>
      <c r="AF65" s="128">
        <v>0</v>
      </c>
      <c r="AG65" s="128">
        <v>0</v>
      </c>
      <c r="AH65" s="135">
        <v>4680</v>
      </c>
      <c r="AI65" s="135">
        <v>1886040</v>
      </c>
    </row>
  </sheetData>
  <pageMargins left="0.25" right="0.25" top="0.75" bottom="0.75" header="0.3" footer="0.3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28" zoomScaleSheetLayoutView="53728" workbookViewId="0">
      <selection activeCell="A2" sqref="A2"/>
    </sheetView>
  </sheetViews>
  <sheetFormatPr defaultColWidth="11.5703125" defaultRowHeight="11.25" x14ac:dyDescent="0.2"/>
  <cols>
    <col min="1" max="1" width="27.42578125" style="111" bestFit="1" customWidth="1"/>
    <col min="2" max="2" width="4.28515625" style="111" bestFit="1" customWidth="1"/>
    <col min="3" max="3" width="22.85546875" style="111" bestFit="1" customWidth="1"/>
    <col min="4" max="15" width="15.7109375" style="111" customWidth="1"/>
    <col min="16" max="16" width="9.140625" style="111" hidden="1" customWidth="1"/>
    <col min="17" max="17" width="14.5703125" style="111" hidden="1" customWidth="1"/>
    <col min="18" max="18" width="6.5703125" style="111" hidden="1" customWidth="1"/>
    <col min="19" max="19" width="22.7109375" style="111" hidden="1" customWidth="1"/>
    <col min="20" max="20" width="22.140625" style="111" hidden="1" customWidth="1"/>
    <col min="21" max="21" width="18.42578125" style="111" hidden="1" customWidth="1"/>
    <col min="22" max="22" width="18" style="111" hidden="1" customWidth="1"/>
    <col min="23" max="23" width="23.28515625" style="111" hidden="1" customWidth="1"/>
    <col min="24" max="24" width="15.28515625" style="111" hidden="1" customWidth="1"/>
    <col min="25" max="25" width="30.28515625" style="111" hidden="1" customWidth="1"/>
    <col min="26" max="26" width="22" style="111" hidden="1" customWidth="1"/>
    <col min="27" max="16384" width="11.5703125" style="111"/>
  </cols>
  <sheetData>
    <row r="1" spans="1:26" ht="15.75" x14ac:dyDescent="0.25">
      <c r="A1" s="110" t="s">
        <v>242</v>
      </c>
    </row>
    <row r="4" spans="1:26" ht="22.5" x14ac:dyDescent="0.2">
      <c r="A4" s="130" t="s">
        <v>58</v>
      </c>
      <c r="B4" s="112" t="s">
        <v>59</v>
      </c>
      <c r="C4" s="112" t="s">
        <v>60</v>
      </c>
      <c r="D4" s="112" t="s">
        <v>243</v>
      </c>
      <c r="E4" s="112" t="s">
        <v>244</v>
      </c>
      <c r="F4" s="112" t="s">
        <v>245</v>
      </c>
      <c r="G4" s="112" t="s">
        <v>246</v>
      </c>
      <c r="H4" s="112" t="s">
        <v>247</v>
      </c>
      <c r="I4" s="112" t="s">
        <v>248</v>
      </c>
      <c r="J4" s="112" t="s">
        <v>249</v>
      </c>
      <c r="K4" s="112" t="s">
        <v>250</v>
      </c>
      <c r="L4" s="112" t="s">
        <v>31</v>
      </c>
      <c r="M4" s="112" t="s">
        <v>251</v>
      </c>
      <c r="N4" s="112" t="s">
        <v>61</v>
      </c>
      <c r="O4" s="112" t="s">
        <v>62</v>
      </c>
      <c r="P4" s="113" t="s">
        <v>63</v>
      </c>
      <c r="Q4" s="113" t="s">
        <v>64</v>
      </c>
      <c r="R4" s="113" t="s">
        <v>65</v>
      </c>
      <c r="S4" s="113" t="s">
        <v>252</v>
      </c>
      <c r="T4" s="113" t="s">
        <v>253</v>
      </c>
      <c r="U4" s="113" t="s">
        <v>254</v>
      </c>
      <c r="V4" s="113" t="s">
        <v>255</v>
      </c>
      <c r="W4" s="113" t="s">
        <v>256</v>
      </c>
      <c r="X4" s="113" t="s">
        <v>257</v>
      </c>
      <c r="Y4" s="113" t="s">
        <v>66</v>
      </c>
      <c r="Z4" s="113" t="s">
        <v>67</v>
      </c>
    </row>
    <row r="5" spans="1:26" x14ac:dyDescent="0.2">
      <c r="A5" s="114" t="s">
        <v>68</v>
      </c>
      <c r="B5" s="114" t="s">
        <v>69</v>
      </c>
      <c r="C5" s="114" t="s">
        <v>70</v>
      </c>
      <c r="D5" s="115">
        <v>11098</v>
      </c>
      <c r="E5" s="116">
        <v>9.0008182562051099E-3</v>
      </c>
      <c r="F5" s="115">
        <v>10856</v>
      </c>
      <c r="G5" s="116">
        <v>-3.9801875110560797E-2</v>
      </c>
      <c r="H5" s="115">
        <v>0</v>
      </c>
      <c r="I5" s="116" t="s">
        <v>258</v>
      </c>
      <c r="J5" s="115">
        <v>21954</v>
      </c>
      <c r="K5" s="116">
        <v>-1.5736381977135203E-2</v>
      </c>
      <c r="L5" s="115">
        <v>773</v>
      </c>
      <c r="M5" s="116">
        <v>-6.8674698795180691E-2</v>
      </c>
      <c r="N5" s="115">
        <v>22727</v>
      </c>
      <c r="O5" s="116">
        <v>-1.76356170304733E-2</v>
      </c>
      <c r="P5" s="117">
        <v>1</v>
      </c>
      <c r="Q5" s="114" t="s">
        <v>71</v>
      </c>
      <c r="R5" s="114" t="s">
        <v>72</v>
      </c>
      <c r="S5" s="134">
        <v>10999</v>
      </c>
      <c r="T5" s="134">
        <v>11306</v>
      </c>
      <c r="U5" s="134">
        <v>0</v>
      </c>
      <c r="V5" s="134">
        <v>22305</v>
      </c>
      <c r="W5" s="134">
        <v>830</v>
      </c>
      <c r="X5" s="134">
        <v>23135</v>
      </c>
      <c r="Y5" s="114" t="s">
        <v>73</v>
      </c>
      <c r="Z5" s="114" t="s">
        <v>73</v>
      </c>
    </row>
    <row r="6" spans="1:26" x14ac:dyDescent="0.2">
      <c r="A6" s="118" t="s">
        <v>74</v>
      </c>
      <c r="B6" s="114" t="s">
        <v>75</v>
      </c>
      <c r="C6" s="114" t="s">
        <v>76</v>
      </c>
      <c r="D6" s="115">
        <v>4975</v>
      </c>
      <c r="E6" s="116">
        <v>-4.8393267023718399E-2</v>
      </c>
      <c r="F6" s="115">
        <v>1930</v>
      </c>
      <c r="G6" s="116">
        <v>1.68598524762908E-2</v>
      </c>
      <c r="H6" s="115">
        <v>1177</v>
      </c>
      <c r="I6" s="116">
        <v>-0.21742021276595702</v>
      </c>
      <c r="J6" s="115">
        <v>8082</v>
      </c>
      <c r="K6" s="116">
        <v>-6.3499420625724196E-2</v>
      </c>
      <c r="L6" s="115">
        <v>982</v>
      </c>
      <c r="M6" s="116">
        <v>-2.6759167492566901E-2</v>
      </c>
      <c r="N6" s="115">
        <v>9064</v>
      </c>
      <c r="O6" s="116">
        <v>-5.9653491026040006E-2</v>
      </c>
      <c r="P6" s="119">
        <v>2</v>
      </c>
      <c r="Q6" s="114" t="s">
        <v>71</v>
      </c>
      <c r="R6" s="114" t="s">
        <v>71</v>
      </c>
      <c r="S6" s="134">
        <v>5228</v>
      </c>
      <c r="T6" s="134">
        <v>1898</v>
      </c>
      <c r="U6" s="134">
        <v>1504</v>
      </c>
      <c r="V6" s="134">
        <v>8630</v>
      </c>
      <c r="W6" s="134">
        <v>1009</v>
      </c>
      <c r="X6" s="134">
        <v>9639</v>
      </c>
      <c r="Y6" s="114" t="s">
        <v>77</v>
      </c>
      <c r="Z6" s="114" t="s">
        <v>78</v>
      </c>
    </row>
    <row r="7" spans="1:26" x14ac:dyDescent="0.2">
      <c r="A7" s="120"/>
      <c r="B7" s="114" t="s">
        <v>79</v>
      </c>
      <c r="C7" s="114" t="s">
        <v>80</v>
      </c>
      <c r="D7" s="115">
        <v>3132</v>
      </c>
      <c r="E7" s="116">
        <v>-1.91042906357657E-2</v>
      </c>
      <c r="F7" s="115">
        <v>2238</v>
      </c>
      <c r="G7" s="116">
        <v>-6.4381270903010004E-2</v>
      </c>
      <c r="H7" s="115">
        <v>1614</v>
      </c>
      <c r="I7" s="116">
        <v>-4.6099290780141799E-2</v>
      </c>
      <c r="J7" s="115">
        <v>6984</v>
      </c>
      <c r="K7" s="116">
        <v>-4.02638449910677E-2</v>
      </c>
      <c r="L7" s="115">
        <v>1282</v>
      </c>
      <c r="M7" s="116">
        <v>2.80673616680032E-2</v>
      </c>
      <c r="N7" s="115">
        <v>8266</v>
      </c>
      <c r="O7" s="116">
        <v>-3.0267480056311601E-2</v>
      </c>
      <c r="P7" s="121"/>
      <c r="Q7" s="114" t="s">
        <v>71</v>
      </c>
      <c r="R7" s="114" t="s">
        <v>71</v>
      </c>
      <c r="S7" s="134">
        <v>3193</v>
      </c>
      <c r="T7" s="134">
        <v>2392</v>
      </c>
      <c r="U7" s="134">
        <v>1692</v>
      </c>
      <c r="V7" s="134">
        <v>7277</v>
      </c>
      <c r="W7" s="134">
        <v>1247</v>
      </c>
      <c r="X7" s="134">
        <v>8524</v>
      </c>
      <c r="Y7" s="114" t="s">
        <v>81</v>
      </c>
      <c r="Z7" s="114" t="s">
        <v>78</v>
      </c>
    </row>
    <row r="8" spans="1:26" x14ac:dyDescent="0.2">
      <c r="A8" s="122"/>
      <c r="B8" s="114" t="s">
        <v>82</v>
      </c>
      <c r="C8" s="114" t="s">
        <v>83</v>
      </c>
      <c r="D8" s="115">
        <v>4258</v>
      </c>
      <c r="E8" s="116">
        <v>1.1161244360009502E-2</v>
      </c>
      <c r="F8" s="115">
        <v>785</v>
      </c>
      <c r="G8" s="116">
        <v>-5.1932367149758504E-2</v>
      </c>
      <c r="H8" s="115">
        <v>0</v>
      </c>
      <c r="I8" s="116" t="s">
        <v>258</v>
      </c>
      <c r="J8" s="115">
        <v>5043</v>
      </c>
      <c r="K8" s="116">
        <v>7.938082952966861E-4</v>
      </c>
      <c r="L8" s="115">
        <v>588</v>
      </c>
      <c r="M8" s="116">
        <v>-0.15395683453237399</v>
      </c>
      <c r="N8" s="115">
        <v>5631</v>
      </c>
      <c r="O8" s="116">
        <v>-1.79630275549355E-2</v>
      </c>
      <c r="P8" s="121"/>
      <c r="Q8" s="114" t="s">
        <v>71</v>
      </c>
      <c r="R8" s="114" t="s">
        <v>71</v>
      </c>
      <c r="S8" s="134">
        <v>4211</v>
      </c>
      <c r="T8" s="134">
        <v>828</v>
      </c>
      <c r="U8" s="134">
        <v>0</v>
      </c>
      <c r="V8" s="134">
        <v>5039</v>
      </c>
      <c r="W8" s="134">
        <v>695</v>
      </c>
      <c r="X8" s="134">
        <v>5734</v>
      </c>
      <c r="Y8" s="114" t="s">
        <v>84</v>
      </c>
      <c r="Z8" s="114" t="s">
        <v>78</v>
      </c>
    </row>
    <row r="9" spans="1:26" x14ac:dyDescent="0.2">
      <c r="A9" s="123" t="s">
        <v>85</v>
      </c>
      <c r="B9" s="123"/>
      <c r="C9" s="123"/>
      <c r="D9" s="124">
        <v>12365</v>
      </c>
      <c r="E9" s="126">
        <v>-2.1136795440151998E-2</v>
      </c>
      <c r="F9" s="124">
        <v>4953</v>
      </c>
      <c r="G9" s="126">
        <v>-3.2239155920281398E-2</v>
      </c>
      <c r="H9" s="124">
        <v>2791</v>
      </c>
      <c r="I9" s="126">
        <v>-0.12672090112640799</v>
      </c>
      <c r="J9" s="124">
        <v>20109</v>
      </c>
      <c r="K9" s="126">
        <v>-3.9959896877685495E-2</v>
      </c>
      <c r="L9" s="124">
        <v>2852</v>
      </c>
      <c r="M9" s="126">
        <v>-3.3547949847509299E-2</v>
      </c>
      <c r="N9" s="124">
        <v>22961</v>
      </c>
      <c r="O9" s="126">
        <v>-3.9168096413775798E-2</v>
      </c>
      <c r="P9" s="127"/>
      <c r="Q9" s="128"/>
      <c r="R9" s="128"/>
      <c r="S9" s="135">
        <v>12632</v>
      </c>
      <c r="T9" s="135">
        <v>5118</v>
      </c>
      <c r="U9" s="135">
        <v>3196</v>
      </c>
      <c r="V9" s="135">
        <v>20946</v>
      </c>
      <c r="W9" s="135">
        <v>2951</v>
      </c>
      <c r="X9" s="135">
        <v>23897</v>
      </c>
      <c r="Y9" s="128"/>
      <c r="Z9" s="128"/>
    </row>
    <row r="10" spans="1:26" x14ac:dyDescent="0.2">
      <c r="A10" s="118" t="s">
        <v>86</v>
      </c>
      <c r="B10" s="114" t="s">
        <v>87</v>
      </c>
      <c r="C10" s="114" t="s">
        <v>88</v>
      </c>
      <c r="D10" s="115">
        <v>3236</v>
      </c>
      <c r="E10" s="116">
        <v>5.2811432121776898E-3</v>
      </c>
      <c r="F10" s="115">
        <v>33</v>
      </c>
      <c r="G10" s="116">
        <v>-0.15384615384615402</v>
      </c>
      <c r="H10" s="115">
        <v>0</v>
      </c>
      <c r="I10" s="116" t="s">
        <v>258</v>
      </c>
      <c r="J10" s="115">
        <v>3269</v>
      </c>
      <c r="K10" s="116">
        <v>3.3763044812768601E-3</v>
      </c>
      <c r="L10" s="115">
        <v>650</v>
      </c>
      <c r="M10" s="116">
        <v>0.22873345935727801</v>
      </c>
      <c r="N10" s="115">
        <v>3919</v>
      </c>
      <c r="O10" s="116">
        <v>3.4856086612093995E-2</v>
      </c>
      <c r="P10" s="119">
        <v>3</v>
      </c>
      <c r="Q10" s="114" t="s">
        <v>71</v>
      </c>
      <c r="R10" s="114" t="s">
        <v>71</v>
      </c>
      <c r="S10" s="134">
        <v>3219</v>
      </c>
      <c r="T10" s="134">
        <v>39</v>
      </c>
      <c r="U10" s="134">
        <v>0</v>
      </c>
      <c r="V10" s="134">
        <v>3258</v>
      </c>
      <c r="W10" s="134">
        <v>529</v>
      </c>
      <c r="X10" s="134">
        <v>3787</v>
      </c>
      <c r="Y10" s="114" t="s">
        <v>89</v>
      </c>
      <c r="Z10" s="114" t="s">
        <v>90</v>
      </c>
    </row>
    <row r="11" spans="1:26" x14ac:dyDescent="0.2">
      <c r="A11" s="120"/>
      <c r="B11" s="114" t="s">
        <v>91</v>
      </c>
      <c r="C11" s="114" t="s">
        <v>92</v>
      </c>
      <c r="D11" s="115">
        <v>1044</v>
      </c>
      <c r="E11" s="116">
        <v>-9.5693779904306201E-4</v>
      </c>
      <c r="F11" s="115">
        <v>495</v>
      </c>
      <c r="G11" s="116">
        <v>-0.11449016100178901</v>
      </c>
      <c r="H11" s="115">
        <v>0</v>
      </c>
      <c r="I11" s="116" t="s">
        <v>258</v>
      </c>
      <c r="J11" s="115">
        <v>1539</v>
      </c>
      <c r="K11" s="116">
        <v>-4.0523690773067299E-2</v>
      </c>
      <c r="L11" s="115">
        <v>305</v>
      </c>
      <c r="M11" s="116">
        <v>-0.317673378076063</v>
      </c>
      <c r="N11" s="115">
        <v>1844</v>
      </c>
      <c r="O11" s="116">
        <v>-0.10092637737688899</v>
      </c>
      <c r="P11" s="121"/>
      <c r="Q11" s="114" t="s">
        <v>71</v>
      </c>
      <c r="R11" s="114" t="s">
        <v>71</v>
      </c>
      <c r="S11" s="134">
        <v>1045</v>
      </c>
      <c r="T11" s="134">
        <v>559</v>
      </c>
      <c r="U11" s="134">
        <v>0</v>
      </c>
      <c r="V11" s="134">
        <v>1604</v>
      </c>
      <c r="W11" s="134">
        <v>447</v>
      </c>
      <c r="X11" s="134">
        <v>2051</v>
      </c>
      <c r="Y11" s="114" t="s">
        <v>93</v>
      </c>
      <c r="Z11" s="114" t="s">
        <v>90</v>
      </c>
    </row>
    <row r="12" spans="1:26" x14ac:dyDescent="0.2">
      <c r="A12" s="120"/>
      <c r="B12" s="114" t="s">
        <v>94</v>
      </c>
      <c r="C12" s="114" t="s">
        <v>95</v>
      </c>
      <c r="D12" s="115">
        <v>2935</v>
      </c>
      <c r="E12" s="116">
        <v>-3.7338764426340801E-3</v>
      </c>
      <c r="F12" s="115">
        <v>84</v>
      </c>
      <c r="G12" s="116">
        <v>-0.19230769230769199</v>
      </c>
      <c r="H12" s="115">
        <v>0</v>
      </c>
      <c r="I12" s="116" t="s">
        <v>258</v>
      </c>
      <c r="J12" s="115">
        <v>3019</v>
      </c>
      <c r="K12" s="116">
        <v>-1.0163934426229499E-2</v>
      </c>
      <c r="L12" s="115">
        <v>850</v>
      </c>
      <c r="M12" s="116">
        <v>0.21428571428571402</v>
      </c>
      <c r="N12" s="115">
        <v>3869</v>
      </c>
      <c r="O12" s="116">
        <v>3.1733333333333301E-2</v>
      </c>
      <c r="P12" s="121"/>
      <c r="Q12" s="114" t="s">
        <v>71</v>
      </c>
      <c r="R12" s="114" t="s">
        <v>71</v>
      </c>
      <c r="S12" s="134">
        <v>2946</v>
      </c>
      <c r="T12" s="134">
        <v>104</v>
      </c>
      <c r="U12" s="134">
        <v>0</v>
      </c>
      <c r="V12" s="134">
        <v>3050</v>
      </c>
      <c r="W12" s="134">
        <v>700</v>
      </c>
      <c r="X12" s="134">
        <v>3750</v>
      </c>
      <c r="Y12" s="114" t="s">
        <v>96</v>
      </c>
      <c r="Z12" s="114" t="s">
        <v>90</v>
      </c>
    </row>
    <row r="13" spans="1:26" x14ac:dyDescent="0.2">
      <c r="A13" s="122"/>
      <c r="B13" s="114" t="s">
        <v>97</v>
      </c>
      <c r="C13" s="114" t="s">
        <v>98</v>
      </c>
      <c r="D13" s="115">
        <v>950</v>
      </c>
      <c r="E13" s="116">
        <v>6.1452513966480403E-2</v>
      </c>
      <c r="F13" s="115">
        <v>254</v>
      </c>
      <c r="G13" s="116">
        <v>-0.16447368421052599</v>
      </c>
      <c r="H13" s="115">
        <v>0</v>
      </c>
      <c r="I13" s="116" t="s">
        <v>258</v>
      </c>
      <c r="J13" s="115">
        <v>1204</v>
      </c>
      <c r="K13" s="116">
        <v>4.1701417848206803E-3</v>
      </c>
      <c r="L13" s="115">
        <v>291</v>
      </c>
      <c r="M13" s="116">
        <v>-8.7774294670846395E-2</v>
      </c>
      <c r="N13" s="115">
        <v>1495</v>
      </c>
      <c r="O13" s="116">
        <v>-1.5151515151515201E-2</v>
      </c>
      <c r="P13" s="121"/>
      <c r="Q13" s="114" t="s">
        <v>71</v>
      </c>
      <c r="R13" s="114" t="s">
        <v>71</v>
      </c>
      <c r="S13" s="134">
        <v>895</v>
      </c>
      <c r="T13" s="134">
        <v>304</v>
      </c>
      <c r="U13" s="134">
        <v>0</v>
      </c>
      <c r="V13" s="134">
        <v>1199</v>
      </c>
      <c r="W13" s="134">
        <v>319</v>
      </c>
      <c r="X13" s="134">
        <v>1518</v>
      </c>
      <c r="Y13" s="114" t="s">
        <v>99</v>
      </c>
      <c r="Z13" s="114" t="s">
        <v>90</v>
      </c>
    </row>
    <row r="14" spans="1:26" x14ac:dyDescent="0.2">
      <c r="A14" s="123" t="s">
        <v>85</v>
      </c>
      <c r="B14" s="123"/>
      <c r="C14" s="123"/>
      <c r="D14" s="124">
        <v>8165</v>
      </c>
      <c r="E14" s="126">
        <v>7.4028377544725502E-3</v>
      </c>
      <c r="F14" s="124">
        <v>866</v>
      </c>
      <c r="G14" s="126">
        <v>-0.13916500994035799</v>
      </c>
      <c r="H14" s="124">
        <v>0</v>
      </c>
      <c r="I14" s="126"/>
      <c r="J14" s="124">
        <v>9031</v>
      </c>
      <c r="K14" s="126">
        <v>-8.7805948853034808E-3</v>
      </c>
      <c r="L14" s="124">
        <v>2096</v>
      </c>
      <c r="M14" s="126">
        <v>5.0626566416040103E-2</v>
      </c>
      <c r="N14" s="124">
        <v>11127</v>
      </c>
      <c r="O14" s="126">
        <v>1.8908698001080502E-3</v>
      </c>
      <c r="P14" s="127"/>
      <c r="Q14" s="128"/>
      <c r="R14" s="128"/>
      <c r="S14" s="135">
        <v>8105</v>
      </c>
      <c r="T14" s="135">
        <v>1006</v>
      </c>
      <c r="U14" s="135">
        <v>0</v>
      </c>
      <c r="V14" s="135">
        <v>9111</v>
      </c>
      <c r="W14" s="135">
        <v>1995</v>
      </c>
      <c r="X14" s="135">
        <v>11106</v>
      </c>
      <c r="Y14" s="128"/>
      <c r="Z14" s="128"/>
    </row>
    <row r="15" spans="1:26" x14ac:dyDescent="0.2">
      <c r="A15" s="118" t="s">
        <v>100</v>
      </c>
      <c r="B15" s="114" t="s">
        <v>101</v>
      </c>
      <c r="C15" s="114" t="s">
        <v>102</v>
      </c>
      <c r="D15" s="115">
        <v>690</v>
      </c>
      <c r="E15" s="116">
        <v>-5.21978021978022E-2</v>
      </c>
      <c r="F15" s="115">
        <v>9</v>
      </c>
      <c r="G15" s="116">
        <v>-0.25</v>
      </c>
      <c r="H15" s="115">
        <v>72</v>
      </c>
      <c r="I15" s="116">
        <v>0.89473684210526294</v>
      </c>
      <c r="J15" s="115">
        <v>771</v>
      </c>
      <c r="K15" s="116">
        <v>-8.9974293059126003E-3</v>
      </c>
      <c r="L15" s="115">
        <v>505</v>
      </c>
      <c r="M15" s="116">
        <v>7.4468085106383003E-2</v>
      </c>
      <c r="N15" s="115">
        <v>1276</v>
      </c>
      <c r="O15" s="116">
        <v>2.2435897435897401E-2</v>
      </c>
      <c r="P15" s="119">
        <v>4</v>
      </c>
      <c r="Q15" s="114" t="s">
        <v>71</v>
      </c>
      <c r="R15" s="114" t="s">
        <v>71</v>
      </c>
      <c r="S15" s="134">
        <v>728</v>
      </c>
      <c r="T15" s="134">
        <v>12</v>
      </c>
      <c r="U15" s="134">
        <v>38</v>
      </c>
      <c r="V15" s="134">
        <v>778</v>
      </c>
      <c r="W15" s="134">
        <v>470</v>
      </c>
      <c r="X15" s="134">
        <v>1248</v>
      </c>
      <c r="Y15" s="114" t="s">
        <v>103</v>
      </c>
      <c r="Z15" s="114" t="s">
        <v>104</v>
      </c>
    </row>
    <row r="16" spans="1:26" x14ac:dyDescent="0.2">
      <c r="A16" s="120"/>
      <c r="B16" s="114" t="s">
        <v>105</v>
      </c>
      <c r="C16" s="114" t="s">
        <v>106</v>
      </c>
      <c r="D16" s="115">
        <v>177</v>
      </c>
      <c r="E16" s="116">
        <v>1.1428571428571401E-2</v>
      </c>
      <c r="F16" s="115">
        <v>5</v>
      </c>
      <c r="G16" s="116">
        <v>4</v>
      </c>
      <c r="H16" s="115">
        <v>0</v>
      </c>
      <c r="I16" s="116" t="s">
        <v>258</v>
      </c>
      <c r="J16" s="115">
        <v>182</v>
      </c>
      <c r="K16" s="116">
        <v>3.4090909090909095E-2</v>
      </c>
      <c r="L16" s="115">
        <v>350</v>
      </c>
      <c r="M16" s="116">
        <v>0.38888888888888901</v>
      </c>
      <c r="N16" s="115">
        <v>532</v>
      </c>
      <c r="O16" s="116">
        <v>0.242990654205607</v>
      </c>
      <c r="P16" s="121"/>
      <c r="Q16" s="114" t="s">
        <v>71</v>
      </c>
      <c r="R16" s="114" t="s">
        <v>71</v>
      </c>
      <c r="S16" s="134">
        <v>175</v>
      </c>
      <c r="T16" s="134">
        <v>1</v>
      </c>
      <c r="U16" s="134">
        <v>0</v>
      </c>
      <c r="V16" s="134">
        <v>176</v>
      </c>
      <c r="W16" s="134">
        <v>252</v>
      </c>
      <c r="X16" s="134">
        <v>428</v>
      </c>
      <c r="Y16" s="114" t="s">
        <v>107</v>
      </c>
      <c r="Z16" s="114" t="s">
        <v>104</v>
      </c>
    </row>
    <row r="17" spans="1:26" x14ac:dyDescent="0.2">
      <c r="A17" s="120"/>
      <c r="B17" s="114" t="s">
        <v>108</v>
      </c>
      <c r="C17" s="114" t="s">
        <v>109</v>
      </c>
      <c r="D17" s="115">
        <v>731</v>
      </c>
      <c r="E17" s="116">
        <v>-1.7473118279569901E-2</v>
      </c>
      <c r="F17" s="115">
        <v>24</v>
      </c>
      <c r="G17" s="116">
        <v>-0.4</v>
      </c>
      <c r="H17" s="115">
        <v>0</v>
      </c>
      <c r="I17" s="116" t="s">
        <v>258</v>
      </c>
      <c r="J17" s="115">
        <v>755</v>
      </c>
      <c r="K17" s="116">
        <v>-3.6989795918367305E-2</v>
      </c>
      <c r="L17" s="115">
        <v>274</v>
      </c>
      <c r="M17" s="116">
        <v>2.14942528735632</v>
      </c>
      <c r="N17" s="115">
        <v>1029</v>
      </c>
      <c r="O17" s="116">
        <v>0.18140068886337501</v>
      </c>
      <c r="P17" s="121"/>
      <c r="Q17" s="114" t="s">
        <v>71</v>
      </c>
      <c r="R17" s="114" t="s">
        <v>71</v>
      </c>
      <c r="S17" s="134">
        <v>744</v>
      </c>
      <c r="T17" s="134">
        <v>40</v>
      </c>
      <c r="U17" s="134">
        <v>0</v>
      </c>
      <c r="V17" s="134">
        <v>784</v>
      </c>
      <c r="W17" s="134">
        <v>87</v>
      </c>
      <c r="X17" s="134">
        <v>871</v>
      </c>
      <c r="Y17" s="114" t="s">
        <v>110</v>
      </c>
      <c r="Z17" s="114" t="s">
        <v>104</v>
      </c>
    </row>
    <row r="18" spans="1:26" x14ac:dyDescent="0.2">
      <c r="A18" s="120"/>
      <c r="B18" s="114" t="s">
        <v>111</v>
      </c>
      <c r="C18" s="114" t="s">
        <v>112</v>
      </c>
      <c r="D18" s="115">
        <v>509</v>
      </c>
      <c r="E18" s="116">
        <v>2.8282828282828302E-2</v>
      </c>
      <c r="F18" s="115">
        <v>176</v>
      </c>
      <c r="G18" s="116">
        <v>-0.16190476190476202</v>
      </c>
      <c r="H18" s="115">
        <v>0</v>
      </c>
      <c r="I18" s="116" t="s">
        <v>258</v>
      </c>
      <c r="J18" s="115">
        <v>685</v>
      </c>
      <c r="K18" s="116">
        <v>-2.8368794326241103E-2</v>
      </c>
      <c r="L18" s="115">
        <v>332</v>
      </c>
      <c r="M18" s="116">
        <v>0.41880341880341904</v>
      </c>
      <c r="N18" s="115">
        <v>1017</v>
      </c>
      <c r="O18" s="116">
        <v>8.3067092651757199E-2</v>
      </c>
      <c r="P18" s="121"/>
      <c r="Q18" s="114" t="s">
        <v>71</v>
      </c>
      <c r="R18" s="114" t="s">
        <v>71</v>
      </c>
      <c r="S18" s="134">
        <v>495</v>
      </c>
      <c r="T18" s="134">
        <v>210</v>
      </c>
      <c r="U18" s="134">
        <v>0</v>
      </c>
      <c r="V18" s="134">
        <v>705</v>
      </c>
      <c r="W18" s="134">
        <v>234</v>
      </c>
      <c r="X18" s="134">
        <v>939</v>
      </c>
      <c r="Y18" s="114" t="s">
        <v>113</v>
      </c>
      <c r="Z18" s="114" t="s">
        <v>104</v>
      </c>
    </row>
    <row r="19" spans="1:26" x14ac:dyDescent="0.2">
      <c r="A19" s="120"/>
      <c r="B19" s="114" t="s">
        <v>114</v>
      </c>
      <c r="C19" s="114" t="s">
        <v>115</v>
      </c>
      <c r="D19" s="115">
        <v>544</v>
      </c>
      <c r="E19" s="116">
        <v>-9.933774834437091E-2</v>
      </c>
      <c r="F19" s="115">
        <v>7</v>
      </c>
      <c r="G19" s="116">
        <v>-0.5</v>
      </c>
      <c r="H19" s="115">
        <v>0</v>
      </c>
      <c r="I19" s="116" t="s">
        <v>258</v>
      </c>
      <c r="J19" s="115">
        <v>551</v>
      </c>
      <c r="K19" s="116">
        <v>-0.108414239482201</v>
      </c>
      <c r="L19" s="115">
        <v>140</v>
      </c>
      <c r="M19" s="116">
        <v>-7.8947368421052613E-2</v>
      </c>
      <c r="N19" s="115">
        <v>691</v>
      </c>
      <c r="O19" s="116">
        <v>-0.10259740259740301</v>
      </c>
      <c r="P19" s="121"/>
      <c r="Q19" s="114" t="s">
        <v>71</v>
      </c>
      <c r="R19" s="114" t="s">
        <v>71</v>
      </c>
      <c r="S19" s="134">
        <v>604</v>
      </c>
      <c r="T19" s="134">
        <v>14</v>
      </c>
      <c r="U19" s="134">
        <v>0</v>
      </c>
      <c r="V19" s="134">
        <v>618</v>
      </c>
      <c r="W19" s="134">
        <v>152</v>
      </c>
      <c r="X19" s="134">
        <v>770</v>
      </c>
      <c r="Y19" s="114" t="s">
        <v>116</v>
      </c>
      <c r="Z19" s="114" t="s">
        <v>104</v>
      </c>
    </row>
    <row r="20" spans="1:26" x14ac:dyDescent="0.2">
      <c r="A20" s="120"/>
      <c r="B20" s="114" t="s">
        <v>117</v>
      </c>
      <c r="C20" s="114" t="s">
        <v>118</v>
      </c>
      <c r="D20" s="115">
        <v>566</v>
      </c>
      <c r="E20" s="116">
        <v>3.0965391621129303E-2</v>
      </c>
      <c r="F20" s="115">
        <v>7</v>
      </c>
      <c r="G20" s="116">
        <v>-0.75862068965517204</v>
      </c>
      <c r="H20" s="115">
        <v>515</v>
      </c>
      <c r="I20" s="116">
        <v>5.7494866529774105E-2</v>
      </c>
      <c r="J20" s="115">
        <v>1088</v>
      </c>
      <c r="K20" s="116">
        <v>2.1596244131455399E-2</v>
      </c>
      <c r="L20" s="115">
        <v>121</v>
      </c>
      <c r="M20" s="116">
        <v>0.34444444444444405</v>
      </c>
      <c r="N20" s="115">
        <v>1209</v>
      </c>
      <c r="O20" s="116">
        <v>4.6753246753246797E-2</v>
      </c>
      <c r="P20" s="121"/>
      <c r="Q20" s="114" t="s">
        <v>71</v>
      </c>
      <c r="R20" s="114" t="s">
        <v>71</v>
      </c>
      <c r="S20" s="134">
        <v>549</v>
      </c>
      <c r="T20" s="134">
        <v>29</v>
      </c>
      <c r="U20" s="134">
        <v>487</v>
      </c>
      <c r="V20" s="134">
        <v>1065</v>
      </c>
      <c r="W20" s="134">
        <v>90</v>
      </c>
      <c r="X20" s="134">
        <v>1155</v>
      </c>
      <c r="Y20" s="114" t="s">
        <v>119</v>
      </c>
      <c r="Z20" s="114" t="s">
        <v>104</v>
      </c>
    </row>
    <row r="21" spans="1:26" x14ac:dyDescent="0.2">
      <c r="A21" s="120"/>
      <c r="B21" s="114" t="s">
        <v>120</v>
      </c>
      <c r="C21" s="114" t="s">
        <v>121</v>
      </c>
      <c r="D21" s="115">
        <v>216</v>
      </c>
      <c r="E21" s="116">
        <v>-4.8458149779735699E-2</v>
      </c>
      <c r="F21" s="115">
        <v>2</v>
      </c>
      <c r="G21" s="116">
        <v>-0.81818181818181801</v>
      </c>
      <c r="H21" s="115">
        <v>0</v>
      </c>
      <c r="I21" s="116" t="s">
        <v>258</v>
      </c>
      <c r="J21" s="115">
        <v>218</v>
      </c>
      <c r="K21" s="116">
        <v>-8.40336134453782E-2</v>
      </c>
      <c r="L21" s="115">
        <v>75</v>
      </c>
      <c r="M21" s="116">
        <v>0.5625</v>
      </c>
      <c r="N21" s="115">
        <v>293</v>
      </c>
      <c r="O21" s="116">
        <v>2.44755244755245E-2</v>
      </c>
      <c r="P21" s="121"/>
      <c r="Q21" s="114" t="s">
        <v>71</v>
      </c>
      <c r="R21" s="114" t="s">
        <v>71</v>
      </c>
      <c r="S21" s="134">
        <v>227</v>
      </c>
      <c r="T21" s="134">
        <v>11</v>
      </c>
      <c r="U21" s="134">
        <v>0</v>
      </c>
      <c r="V21" s="134">
        <v>238</v>
      </c>
      <c r="W21" s="134">
        <v>48</v>
      </c>
      <c r="X21" s="134">
        <v>286</v>
      </c>
      <c r="Y21" s="114" t="s">
        <v>122</v>
      </c>
      <c r="Z21" s="114" t="s">
        <v>104</v>
      </c>
    </row>
    <row r="22" spans="1:26" x14ac:dyDescent="0.2">
      <c r="A22" s="120"/>
      <c r="B22" s="114" t="s">
        <v>123</v>
      </c>
      <c r="C22" s="114" t="s">
        <v>124</v>
      </c>
      <c r="D22" s="115">
        <v>715</v>
      </c>
      <c r="E22" s="116">
        <v>2.2889842632331903E-2</v>
      </c>
      <c r="F22" s="115">
        <v>39</v>
      </c>
      <c r="G22" s="116">
        <v>-0.22</v>
      </c>
      <c r="H22" s="115">
        <v>0</v>
      </c>
      <c r="I22" s="116">
        <v>-1</v>
      </c>
      <c r="J22" s="115">
        <v>754</v>
      </c>
      <c r="K22" s="116">
        <v>2.6595744680851102E-3</v>
      </c>
      <c r="L22" s="115">
        <v>148</v>
      </c>
      <c r="M22" s="116">
        <v>3.4965034965034995E-2</v>
      </c>
      <c r="N22" s="115">
        <v>902</v>
      </c>
      <c r="O22" s="116">
        <v>7.8212290502793318E-3</v>
      </c>
      <c r="P22" s="121"/>
      <c r="Q22" s="114" t="s">
        <v>71</v>
      </c>
      <c r="R22" s="114" t="s">
        <v>71</v>
      </c>
      <c r="S22" s="134">
        <v>699</v>
      </c>
      <c r="T22" s="134">
        <v>50</v>
      </c>
      <c r="U22" s="134">
        <v>3</v>
      </c>
      <c r="V22" s="134">
        <v>752</v>
      </c>
      <c r="W22" s="134">
        <v>143</v>
      </c>
      <c r="X22" s="134">
        <v>895</v>
      </c>
      <c r="Y22" s="114" t="s">
        <v>125</v>
      </c>
      <c r="Z22" s="114" t="s">
        <v>104</v>
      </c>
    </row>
    <row r="23" spans="1:26" x14ac:dyDescent="0.2">
      <c r="A23" s="122"/>
      <c r="B23" s="114" t="s">
        <v>126</v>
      </c>
      <c r="C23" s="114" t="s">
        <v>127</v>
      </c>
      <c r="D23" s="115">
        <v>314</v>
      </c>
      <c r="E23" s="116">
        <v>-0.14441416893733003</v>
      </c>
      <c r="F23" s="115">
        <v>3</v>
      </c>
      <c r="G23" s="116">
        <v>-0.70000000000000007</v>
      </c>
      <c r="H23" s="115">
        <v>0</v>
      </c>
      <c r="I23" s="116" t="s">
        <v>258</v>
      </c>
      <c r="J23" s="115">
        <v>317</v>
      </c>
      <c r="K23" s="116">
        <v>-0.159151193633952</v>
      </c>
      <c r="L23" s="115">
        <v>243</v>
      </c>
      <c r="M23" s="116">
        <v>4.1322314049586795E-3</v>
      </c>
      <c r="N23" s="115">
        <v>560</v>
      </c>
      <c r="O23" s="116">
        <v>-9.53150242326333E-2</v>
      </c>
      <c r="P23" s="121"/>
      <c r="Q23" s="114" t="s">
        <v>71</v>
      </c>
      <c r="R23" s="114" t="s">
        <v>71</v>
      </c>
      <c r="S23" s="134">
        <v>367</v>
      </c>
      <c r="T23" s="134">
        <v>10</v>
      </c>
      <c r="U23" s="134">
        <v>0</v>
      </c>
      <c r="V23" s="134">
        <v>377</v>
      </c>
      <c r="W23" s="134">
        <v>242</v>
      </c>
      <c r="X23" s="134">
        <v>619</v>
      </c>
      <c r="Y23" s="114" t="s">
        <v>128</v>
      </c>
      <c r="Z23" s="114" t="s">
        <v>104</v>
      </c>
    </row>
    <row r="24" spans="1:26" x14ac:dyDescent="0.2">
      <c r="A24" s="123" t="s">
        <v>85</v>
      </c>
      <c r="B24" s="123"/>
      <c r="C24" s="123"/>
      <c r="D24" s="124">
        <v>4462</v>
      </c>
      <c r="E24" s="126">
        <v>-2.7462946817785501E-2</v>
      </c>
      <c r="F24" s="124">
        <v>272</v>
      </c>
      <c r="G24" s="126">
        <v>-0.27851458885941605</v>
      </c>
      <c r="H24" s="124">
        <v>587</v>
      </c>
      <c r="I24" s="126">
        <v>0.11174242424242402</v>
      </c>
      <c r="J24" s="124">
        <v>5321</v>
      </c>
      <c r="K24" s="126">
        <v>-3.1312579646823199E-2</v>
      </c>
      <c r="L24" s="124">
        <v>2188</v>
      </c>
      <c r="M24" s="126">
        <v>0.273573923166473</v>
      </c>
      <c r="N24" s="124">
        <v>7509</v>
      </c>
      <c r="O24" s="126">
        <v>4.1325752322840102E-2</v>
      </c>
      <c r="P24" s="127"/>
      <c r="Q24" s="128"/>
      <c r="R24" s="128"/>
      <c r="S24" s="135">
        <v>4588</v>
      </c>
      <c r="T24" s="135">
        <v>377</v>
      </c>
      <c r="U24" s="135">
        <v>528</v>
      </c>
      <c r="V24" s="135">
        <v>5493</v>
      </c>
      <c r="W24" s="135">
        <v>1718</v>
      </c>
      <c r="X24" s="135">
        <v>7211</v>
      </c>
      <c r="Y24" s="128"/>
      <c r="Z24" s="128"/>
    </row>
    <row r="25" spans="1:26" x14ac:dyDescent="0.2">
      <c r="A25" s="118" t="s">
        <v>129</v>
      </c>
      <c r="B25" s="114" t="s">
        <v>130</v>
      </c>
      <c r="C25" s="114" t="s">
        <v>131</v>
      </c>
      <c r="D25" s="115">
        <v>254</v>
      </c>
      <c r="E25" s="116">
        <v>-2.3076923076923102E-2</v>
      </c>
      <c r="F25" s="115">
        <v>1</v>
      </c>
      <c r="G25" s="116" t="s">
        <v>258</v>
      </c>
      <c r="H25" s="115">
        <v>0</v>
      </c>
      <c r="I25" s="116" t="s">
        <v>258</v>
      </c>
      <c r="J25" s="115">
        <v>255</v>
      </c>
      <c r="K25" s="116">
        <v>-1.9230769230769201E-2</v>
      </c>
      <c r="L25" s="115">
        <v>12</v>
      </c>
      <c r="M25" s="116">
        <v>0.71428571428571397</v>
      </c>
      <c r="N25" s="115">
        <v>267</v>
      </c>
      <c r="O25" s="116">
        <v>0</v>
      </c>
      <c r="P25" s="119">
        <v>5</v>
      </c>
      <c r="Q25" s="114" t="s">
        <v>71</v>
      </c>
      <c r="R25" s="114" t="s">
        <v>71</v>
      </c>
      <c r="S25" s="134">
        <v>260</v>
      </c>
      <c r="T25" s="134">
        <v>0</v>
      </c>
      <c r="U25" s="134">
        <v>0</v>
      </c>
      <c r="V25" s="134">
        <v>260</v>
      </c>
      <c r="W25" s="134">
        <v>7</v>
      </c>
      <c r="X25" s="134">
        <v>267</v>
      </c>
      <c r="Y25" s="114" t="s">
        <v>132</v>
      </c>
      <c r="Z25" s="114" t="s">
        <v>133</v>
      </c>
    </row>
    <row r="26" spans="1:26" x14ac:dyDescent="0.2">
      <c r="A26" s="120"/>
      <c r="B26" s="114" t="s">
        <v>134</v>
      </c>
      <c r="C26" s="114" t="s">
        <v>135</v>
      </c>
      <c r="D26" s="115">
        <v>150</v>
      </c>
      <c r="E26" s="116">
        <v>-5.0632911392405097E-2</v>
      </c>
      <c r="F26" s="115">
        <v>0</v>
      </c>
      <c r="G26" s="116" t="s">
        <v>258</v>
      </c>
      <c r="H26" s="115">
        <v>0</v>
      </c>
      <c r="I26" s="116" t="s">
        <v>258</v>
      </c>
      <c r="J26" s="115">
        <v>150</v>
      </c>
      <c r="K26" s="116">
        <v>-5.0632911392405097E-2</v>
      </c>
      <c r="L26" s="115">
        <v>20</v>
      </c>
      <c r="M26" s="116">
        <v>4</v>
      </c>
      <c r="N26" s="115">
        <v>170</v>
      </c>
      <c r="O26" s="116">
        <v>4.9382716049382706E-2</v>
      </c>
      <c r="P26" s="121"/>
      <c r="Q26" s="114" t="s">
        <v>71</v>
      </c>
      <c r="R26" s="114" t="s">
        <v>71</v>
      </c>
      <c r="S26" s="134">
        <v>158</v>
      </c>
      <c r="T26" s="134">
        <v>0</v>
      </c>
      <c r="U26" s="134">
        <v>0</v>
      </c>
      <c r="V26" s="134">
        <v>158</v>
      </c>
      <c r="W26" s="134">
        <v>4</v>
      </c>
      <c r="X26" s="134">
        <v>162</v>
      </c>
      <c r="Y26" s="114" t="s">
        <v>136</v>
      </c>
      <c r="Z26" s="114" t="s">
        <v>133</v>
      </c>
    </row>
    <row r="27" spans="1:26" x14ac:dyDescent="0.2">
      <c r="A27" s="120"/>
      <c r="B27" s="114" t="s">
        <v>137</v>
      </c>
      <c r="C27" s="114" t="s">
        <v>138</v>
      </c>
      <c r="D27" s="115">
        <v>565</v>
      </c>
      <c r="E27" s="116">
        <v>2.3550724637681202E-2</v>
      </c>
      <c r="F27" s="115">
        <v>0</v>
      </c>
      <c r="G27" s="116" t="s">
        <v>258</v>
      </c>
      <c r="H27" s="115">
        <v>82</v>
      </c>
      <c r="I27" s="116">
        <v>7.8947368421052613E-2</v>
      </c>
      <c r="J27" s="115">
        <v>647</v>
      </c>
      <c r="K27" s="116">
        <v>3.0254777070063701E-2</v>
      </c>
      <c r="L27" s="115">
        <v>215</v>
      </c>
      <c r="M27" s="116">
        <v>2.8708133971291901E-2</v>
      </c>
      <c r="N27" s="115">
        <v>862</v>
      </c>
      <c r="O27" s="116">
        <v>2.9868578255675002E-2</v>
      </c>
      <c r="P27" s="121"/>
      <c r="Q27" s="114" t="s">
        <v>71</v>
      </c>
      <c r="R27" s="114" t="s">
        <v>71</v>
      </c>
      <c r="S27" s="134">
        <v>552</v>
      </c>
      <c r="T27" s="134">
        <v>0</v>
      </c>
      <c r="U27" s="134">
        <v>76</v>
      </c>
      <c r="V27" s="134">
        <v>628</v>
      </c>
      <c r="W27" s="134">
        <v>209</v>
      </c>
      <c r="X27" s="134">
        <v>837</v>
      </c>
      <c r="Y27" s="114" t="s">
        <v>139</v>
      </c>
      <c r="Z27" s="114" t="s">
        <v>133</v>
      </c>
    </row>
    <row r="28" spans="1:26" x14ac:dyDescent="0.2">
      <c r="A28" s="120"/>
      <c r="B28" s="114" t="s">
        <v>140</v>
      </c>
      <c r="C28" s="114" t="s">
        <v>141</v>
      </c>
      <c r="D28" s="115">
        <v>200</v>
      </c>
      <c r="E28" s="116">
        <v>0</v>
      </c>
      <c r="F28" s="115">
        <v>0</v>
      </c>
      <c r="G28" s="116" t="s">
        <v>258</v>
      </c>
      <c r="H28" s="115">
        <v>0</v>
      </c>
      <c r="I28" s="116" t="s">
        <v>258</v>
      </c>
      <c r="J28" s="115">
        <v>200</v>
      </c>
      <c r="K28" s="116">
        <v>0</v>
      </c>
      <c r="L28" s="115">
        <v>6</v>
      </c>
      <c r="M28" s="116">
        <v>-0.57142857142857095</v>
      </c>
      <c r="N28" s="115">
        <v>206</v>
      </c>
      <c r="O28" s="116">
        <v>-3.7383177570093497E-2</v>
      </c>
      <c r="P28" s="121"/>
      <c r="Q28" s="114" t="s">
        <v>71</v>
      </c>
      <c r="R28" s="114" t="s">
        <v>71</v>
      </c>
      <c r="S28" s="134">
        <v>200</v>
      </c>
      <c r="T28" s="134">
        <v>0</v>
      </c>
      <c r="U28" s="134">
        <v>0</v>
      </c>
      <c r="V28" s="134">
        <v>200</v>
      </c>
      <c r="W28" s="134">
        <v>14</v>
      </c>
      <c r="X28" s="134">
        <v>214</v>
      </c>
      <c r="Y28" s="114" t="s">
        <v>142</v>
      </c>
      <c r="Z28" s="114" t="s">
        <v>133</v>
      </c>
    </row>
    <row r="29" spans="1:26" x14ac:dyDescent="0.2">
      <c r="A29" s="120"/>
      <c r="B29" s="114" t="s">
        <v>143</v>
      </c>
      <c r="C29" s="114" t="s">
        <v>144</v>
      </c>
      <c r="D29" s="115">
        <v>89</v>
      </c>
      <c r="E29" s="116">
        <v>-3.2608695652173905E-2</v>
      </c>
      <c r="F29" s="115">
        <v>0</v>
      </c>
      <c r="G29" s="116">
        <v>-1</v>
      </c>
      <c r="H29" s="115">
        <v>0</v>
      </c>
      <c r="I29" s="116" t="s">
        <v>258</v>
      </c>
      <c r="J29" s="115">
        <v>89</v>
      </c>
      <c r="K29" s="116">
        <v>-5.31914893617021E-2</v>
      </c>
      <c r="L29" s="115">
        <v>145</v>
      </c>
      <c r="M29" s="116">
        <v>-0.13690476190476203</v>
      </c>
      <c r="N29" s="115">
        <v>234</v>
      </c>
      <c r="O29" s="116">
        <v>-0.106870229007634</v>
      </c>
      <c r="P29" s="121"/>
      <c r="Q29" s="114" t="s">
        <v>71</v>
      </c>
      <c r="R29" s="114" t="s">
        <v>71</v>
      </c>
      <c r="S29" s="134">
        <v>92</v>
      </c>
      <c r="T29" s="134">
        <v>2</v>
      </c>
      <c r="U29" s="134">
        <v>0</v>
      </c>
      <c r="V29" s="134">
        <v>94</v>
      </c>
      <c r="W29" s="134">
        <v>168</v>
      </c>
      <c r="X29" s="134">
        <v>262</v>
      </c>
      <c r="Y29" s="114" t="s">
        <v>145</v>
      </c>
      <c r="Z29" s="114" t="s">
        <v>133</v>
      </c>
    </row>
    <row r="30" spans="1:26" x14ac:dyDescent="0.2">
      <c r="A30" s="120"/>
      <c r="B30" s="114" t="s">
        <v>146</v>
      </c>
      <c r="C30" s="114" t="s">
        <v>147</v>
      </c>
      <c r="D30" s="115">
        <v>629</v>
      </c>
      <c r="E30" s="116">
        <v>-3.6753445635528299E-2</v>
      </c>
      <c r="F30" s="115">
        <v>1</v>
      </c>
      <c r="G30" s="116" t="s">
        <v>258</v>
      </c>
      <c r="H30" s="115">
        <v>250</v>
      </c>
      <c r="I30" s="116">
        <v>-0.24698795180722902</v>
      </c>
      <c r="J30" s="115">
        <v>880</v>
      </c>
      <c r="K30" s="116">
        <v>-0.10659898477157399</v>
      </c>
      <c r="L30" s="115">
        <v>41</v>
      </c>
      <c r="M30" s="116">
        <v>7.8947368421052613E-2</v>
      </c>
      <c r="N30" s="115">
        <v>921</v>
      </c>
      <c r="O30" s="116">
        <v>-9.9706744868035199E-2</v>
      </c>
      <c r="P30" s="121"/>
      <c r="Q30" s="114" t="s">
        <v>71</v>
      </c>
      <c r="R30" s="114" t="s">
        <v>71</v>
      </c>
      <c r="S30" s="134">
        <v>653</v>
      </c>
      <c r="T30" s="134">
        <v>0</v>
      </c>
      <c r="U30" s="134">
        <v>332</v>
      </c>
      <c r="V30" s="134">
        <v>985</v>
      </c>
      <c r="W30" s="134">
        <v>38</v>
      </c>
      <c r="X30" s="134">
        <v>1023</v>
      </c>
      <c r="Y30" s="114" t="s">
        <v>148</v>
      </c>
      <c r="Z30" s="114" t="s">
        <v>133</v>
      </c>
    </row>
    <row r="31" spans="1:26" x14ac:dyDescent="0.2">
      <c r="A31" s="120"/>
      <c r="B31" s="114" t="s">
        <v>149</v>
      </c>
      <c r="C31" s="114" t="s">
        <v>150</v>
      </c>
      <c r="D31" s="115">
        <v>358</v>
      </c>
      <c r="E31" s="116">
        <v>-1.1049723756906101E-2</v>
      </c>
      <c r="F31" s="115">
        <v>0</v>
      </c>
      <c r="G31" s="116" t="s">
        <v>258</v>
      </c>
      <c r="H31" s="115">
        <v>0</v>
      </c>
      <c r="I31" s="116" t="s">
        <v>258</v>
      </c>
      <c r="J31" s="115">
        <v>358</v>
      </c>
      <c r="K31" s="116">
        <v>-1.1049723756906101E-2</v>
      </c>
      <c r="L31" s="115">
        <v>393</v>
      </c>
      <c r="M31" s="116">
        <v>-0.28153564899451605</v>
      </c>
      <c r="N31" s="115">
        <v>751</v>
      </c>
      <c r="O31" s="116">
        <v>-0.17381738173817399</v>
      </c>
      <c r="P31" s="121"/>
      <c r="Q31" s="114" t="s">
        <v>71</v>
      </c>
      <c r="R31" s="114" t="s">
        <v>71</v>
      </c>
      <c r="S31" s="134">
        <v>362</v>
      </c>
      <c r="T31" s="134">
        <v>0</v>
      </c>
      <c r="U31" s="134">
        <v>0</v>
      </c>
      <c r="V31" s="134">
        <v>362</v>
      </c>
      <c r="W31" s="134">
        <v>547</v>
      </c>
      <c r="X31" s="134">
        <v>909</v>
      </c>
      <c r="Y31" s="114" t="s">
        <v>151</v>
      </c>
      <c r="Z31" s="114" t="s">
        <v>133</v>
      </c>
    </row>
    <row r="32" spans="1:26" x14ac:dyDescent="0.2">
      <c r="A32" s="120"/>
      <c r="B32" s="114" t="s">
        <v>152</v>
      </c>
      <c r="C32" s="114" t="s">
        <v>153</v>
      </c>
      <c r="D32" s="115">
        <v>824</v>
      </c>
      <c r="E32" s="116">
        <v>2.7431421446384E-2</v>
      </c>
      <c r="F32" s="115">
        <v>0</v>
      </c>
      <c r="G32" s="116" t="s">
        <v>258</v>
      </c>
      <c r="H32" s="115">
        <v>290</v>
      </c>
      <c r="I32" s="116">
        <v>0.69590643274853792</v>
      </c>
      <c r="J32" s="115">
        <v>1114</v>
      </c>
      <c r="K32" s="116">
        <v>0.14491264131551901</v>
      </c>
      <c r="L32" s="115">
        <v>248</v>
      </c>
      <c r="M32" s="116">
        <v>-7.1161048689138598E-2</v>
      </c>
      <c r="N32" s="115">
        <v>1362</v>
      </c>
      <c r="O32" s="116">
        <v>9.8387096774193494E-2</v>
      </c>
      <c r="P32" s="121"/>
      <c r="Q32" s="114" t="s">
        <v>71</v>
      </c>
      <c r="R32" s="114" t="s">
        <v>71</v>
      </c>
      <c r="S32" s="134">
        <v>802</v>
      </c>
      <c r="T32" s="134">
        <v>0</v>
      </c>
      <c r="U32" s="134">
        <v>171</v>
      </c>
      <c r="V32" s="134">
        <v>973</v>
      </c>
      <c r="W32" s="134">
        <v>267</v>
      </c>
      <c r="X32" s="134">
        <v>1240</v>
      </c>
      <c r="Y32" s="114" t="s">
        <v>154</v>
      </c>
      <c r="Z32" s="114" t="s">
        <v>133</v>
      </c>
    </row>
    <row r="33" spans="1:26" x14ac:dyDescent="0.2">
      <c r="A33" s="120"/>
      <c r="B33" s="114" t="s">
        <v>155</v>
      </c>
      <c r="C33" s="114" t="s">
        <v>156</v>
      </c>
      <c r="D33" s="115">
        <v>94</v>
      </c>
      <c r="E33" s="116">
        <v>-2.0833333333333301E-2</v>
      </c>
      <c r="F33" s="115">
        <v>0</v>
      </c>
      <c r="G33" s="116" t="s">
        <v>258</v>
      </c>
      <c r="H33" s="115">
        <v>0</v>
      </c>
      <c r="I33" s="116" t="s">
        <v>258</v>
      </c>
      <c r="J33" s="115">
        <v>94</v>
      </c>
      <c r="K33" s="116">
        <v>-2.0833333333333301E-2</v>
      </c>
      <c r="L33" s="115">
        <v>16</v>
      </c>
      <c r="M33" s="116">
        <v>0.45454545454545503</v>
      </c>
      <c r="N33" s="115">
        <v>110</v>
      </c>
      <c r="O33" s="116">
        <v>2.80373831775701E-2</v>
      </c>
      <c r="P33" s="121"/>
      <c r="Q33" s="114" t="s">
        <v>71</v>
      </c>
      <c r="R33" s="114" t="s">
        <v>71</v>
      </c>
      <c r="S33" s="134">
        <v>96</v>
      </c>
      <c r="T33" s="134">
        <v>0</v>
      </c>
      <c r="U33" s="134">
        <v>0</v>
      </c>
      <c r="V33" s="134">
        <v>96</v>
      </c>
      <c r="W33" s="134">
        <v>11</v>
      </c>
      <c r="X33" s="134">
        <v>107</v>
      </c>
      <c r="Y33" s="114" t="s">
        <v>157</v>
      </c>
      <c r="Z33" s="114" t="s">
        <v>133</v>
      </c>
    </row>
    <row r="34" spans="1:26" x14ac:dyDescent="0.2">
      <c r="A34" s="120"/>
      <c r="B34" s="114" t="s">
        <v>158</v>
      </c>
      <c r="C34" s="114" t="s">
        <v>159</v>
      </c>
      <c r="D34" s="115">
        <v>191</v>
      </c>
      <c r="E34" s="116">
        <v>-5.4455445544554497E-2</v>
      </c>
      <c r="F34" s="115">
        <v>0</v>
      </c>
      <c r="G34" s="116" t="s">
        <v>258</v>
      </c>
      <c r="H34" s="115">
        <v>0</v>
      </c>
      <c r="I34" s="116" t="s">
        <v>258</v>
      </c>
      <c r="J34" s="115">
        <v>191</v>
      </c>
      <c r="K34" s="116">
        <v>-5.4455445544554497E-2</v>
      </c>
      <c r="L34" s="115">
        <v>12</v>
      </c>
      <c r="M34" s="116">
        <v>1</v>
      </c>
      <c r="N34" s="115">
        <v>203</v>
      </c>
      <c r="O34" s="116">
        <v>-2.4038461538461502E-2</v>
      </c>
      <c r="P34" s="121"/>
      <c r="Q34" s="114" t="s">
        <v>71</v>
      </c>
      <c r="R34" s="114" t="s">
        <v>71</v>
      </c>
      <c r="S34" s="134">
        <v>202</v>
      </c>
      <c r="T34" s="134">
        <v>0</v>
      </c>
      <c r="U34" s="134">
        <v>0</v>
      </c>
      <c r="V34" s="134">
        <v>202</v>
      </c>
      <c r="W34" s="134">
        <v>6</v>
      </c>
      <c r="X34" s="134">
        <v>208</v>
      </c>
      <c r="Y34" s="114" t="s">
        <v>160</v>
      </c>
      <c r="Z34" s="114" t="s">
        <v>133</v>
      </c>
    </row>
    <row r="35" spans="1:26" x14ac:dyDescent="0.2">
      <c r="A35" s="120"/>
      <c r="B35" s="114" t="s">
        <v>161</v>
      </c>
      <c r="C35" s="114" t="s">
        <v>162</v>
      </c>
      <c r="D35" s="115">
        <v>414</v>
      </c>
      <c r="E35" s="116">
        <v>1.4705882352941202E-2</v>
      </c>
      <c r="F35" s="115">
        <v>0</v>
      </c>
      <c r="G35" s="116" t="s">
        <v>258</v>
      </c>
      <c r="H35" s="115">
        <v>0</v>
      </c>
      <c r="I35" s="116" t="s">
        <v>258</v>
      </c>
      <c r="J35" s="115">
        <v>414</v>
      </c>
      <c r="K35" s="116">
        <v>1.4705882352941202E-2</v>
      </c>
      <c r="L35" s="115">
        <v>99</v>
      </c>
      <c r="M35" s="116">
        <v>5.31914893617021E-2</v>
      </c>
      <c r="N35" s="115">
        <v>513</v>
      </c>
      <c r="O35" s="116">
        <v>2.1912350597609601E-2</v>
      </c>
      <c r="P35" s="121"/>
      <c r="Q35" s="114" t="s">
        <v>71</v>
      </c>
      <c r="R35" s="114" t="s">
        <v>71</v>
      </c>
      <c r="S35" s="134">
        <v>408</v>
      </c>
      <c r="T35" s="134">
        <v>0</v>
      </c>
      <c r="U35" s="134">
        <v>0</v>
      </c>
      <c r="V35" s="134">
        <v>408</v>
      </c>
      <c r="W35" s="134">
        <v>94</v>
      </c>
      <c r="X35" s="134">
        <v>502</v>
      </c>
      <c r="Y35" s="114" t="s">
        <v>163</v>
      </c>
      <c r="Z35" s="114" t="s">
        <v>133</v>
      </c>
    </row>
    <row r="36" spans="1:26" x14ac:dyDescent="0.2">
      <c r="A36" s="120"/>
      <c r="B36" s="114" t="s">
        <v>164</v>
      </c>
      <c r="C36" s="114" t="s">
        <v>165</v>
      </c>
      <c r="D36" s="115">
        <v>188</v>
      </c>
      <c r="E36" s="116">
        <v>-0.06</v>
      </c>
      <c r="F36" s="115">
        <v>0</v>
      </c>
      <c r="G36" s="116" t="s">
        <v>258</v>
      </c>
      <c r="H36" s="115">
        <v>0</v>
      </c>
      <c r="I36" s="116" t="s">
        <v>258</v>
      </c>
      <c r="J36" s="115">
        <v>188</v>
      </c>
      <c r="K36" s="116">
        <v>-0.06</v>
      </c>
      <c r="L36" s="115">
        <v>34</v>
      </c>
      <c r="M36" s="116">
        <v>0.17241379310344801</v>
      </c>
      <c r="N36" s="115">
        <v>222</v>
      </c>
      <c r="O36" s="116">
        <v>-3.0567685589519701E-2</v>
      </c>
      <c r="P36" s="121"/>
      <c r="Q36" s="114" t="s">
        <v>71</v>
      </c>
      <c r="R36" s="114" t="s">
        <v>71</v>
      </c>
      <c r="S36" s="134">
        <v>200</v>
      </c>
      <c r="T36" s="134">
        <v>0</v>
      </c>
      <c r="U36" s="134">
        <v>0</v>
      </c>
      <c r="V36" s="134">
        <v>200</v>
      </c>
      <c r="W36" s="134">
        <v>29</v>
      </c>
      <c r="X36" s="134">
        <v>229</v>
      </c>
      <c r="Y36" s="114" t="s">
        <v>166</v>
      </c>
      <c r="Z36" s="114" t="s">
        <v>133</v>
      </c>
    </row>
    <row r="37" spans="1:26" x14ac:dyDescent="0.2">
      <c r="A37" s="120"/>
      <c r="B37" s="114" t="s">
        <v>167</v>
      </c>
      <c r="C37" s="114" t="s">
        <v>168</v>
      </c>
      <c r="D37" s="115">
        <v>529</v>
      </c>
      <c r="E37" s="116">
        <v>6.0120240480961901E-2</v>
      </c>
      <c r="F37" s="115">
        <v>0</v>
      </c>
      <c r="G37" s="116" t="s">
        <v>258</v>
      </c>
      <c r="H37" s="115">
        <v>0</v>
      </c>
      <c r="I37" s="116" t="s">
        <v>258</v>
      </c>
      <c r="J37" s="115">
        <v>529</v>
      </c>
      <c r="K37" s="116">
        <v>6.0120240480961901E-2</v>
      </c>
      <c r="L37" s="115">
        <v>230</v>
      </c>
      <c r="M37" s="116">
        <v>0.36094674556212997</v>
      </c>
      <c r="N37" s="115">
        <v>759</v>
      </c>
      <c r="O37" s="116">
        <v>0.13622754491017999</v>
      </c>
      <c r="P37" s="121"/>
      <c r="Q37" s="114" t="s">
        <v>71</v>
      </c>
      <c r="R37" s="114" t="s">
        <v>71</v>
      </c>
      <c r="S37" s="134">
        <v>499</v>
      </c>
      <c r="T37" s="134">
        <v>0</v>
      </c>
      <c r="U37" s="134">
        <v>0</v>
      </c>
      <c r="V37" s="134">
        <v>499</v>
      </c>
      <c r="W37" s="134">
        <v>169</v>
      </c>
      <c r="X37" s="134">
        <v>668</v>
      </c>
      <c r="Y37" s="114" t="s">
        <v>169</v>
      </c>
      <c r="Z37" s="114" t="s">
        <v>133</v>
      </c>
    </row>
    <row r="38" spans="1:26" x14ac:dyDescent="0.2">
      <c r="A38" s="120"/>
      <c r="B38" s="114" t="s">
        <v>170</v>
      </c>
      <c r="C38" s="114" t="s">
        <v>171</v>
      </c>
      <c r="D38" s="115">
        <v>463</v>
      </c>
      <c r="E38" s="116">
        <v>5.2272727272727297E-2</v>
      </c>
      <c r="F38" s="115">
        <v>0</v>
      </c>
      <c r="G38" s="116" t="s">
        <v>258</v>
      </c>
      <c r="H38" s="115">
        <v>0</v>
      </c>
      <c r="I38" s="116" t="s">
        <v>258</v>
      </c>
      <c r="J38" s="115">
        <v>463</v>
      </c>
      <c r="K38" s="116">
        <v>5.2272727272727297E-2</v>
      </c>
      <c r="L38" s="115">
        <v>63</v>
      </c>
      <c r="M38" s="116">
        <v>0.3125</v>
      </c>
      <c r="N38" s="115">
        <v>526</v>
      </c>
      <c r="O38" s="116">
        <v>7.7868852459016397E-2</v>
      </c>
      <c r="P38" s="121"/>
      <c r="Q38" s="114" t="s">
        <v>71</v>
      </c>
      <c r="R38" s="114" t="s">
        <v>71</v>
      </c>
      <c r="S38" s="134">
        <v>440</v>
      </c>
      <c r="T38" s="134">
        <v>0</v>
      </c>
      <c r="U38" s="134">
        <v>0</v>
      </c>
      <c r="V38" s="134">
        <v>440</v>
      </c>
      <c r="W38" s="134">
        <v>48</v>
      </c>
      <c r="X38" s="134">
        <v>488</v>
      </c>
      <c r="Y38" s="114" t="s">
        <v>172</v>
      </c>
      <c r="Z38" s="114" t="s">
        <v>133</v>
      </c>
    </row>
    <row r="39" spans="1:26" x14ac:dyDescent="0.2">
      <c r="A39" s="120"/>
      <c r="B39" s="114" t="s">
        <v>173</v>
      </c>
      <c r="C39" s="114" t="s">
        <v>174</v>
      </c>
      <c r="D39" s="115">
        <v>256</v>
      </c>
      <c r="E39" s="116">
        <v>2.4E-2</v>
      </c>
      <c r="F39" s="115">
        <v>0</v>
      </c>
      <c r="G39" s="116" t="s">
        <v>258</v>
      </c>
      <c r="H39" s="115">
        <v>0</v>
      </c>
      <c r="I39" s="116" t="s">
        <v>258</v>
      </c>
      <c r="J39" s="115">
        <v>256</v>
      </c>
      <c r="K39" s="116">
        <v>2.4E-2</v>
      </c>
      <c r="L39" s="115">
        <v>60</v>
      </c>
      <c r="M39" s="116">
        <v>7.1428571428571397E-2</v>
      </c>
      <c r="N39" s="115">
        <v>316</v>
      </c>
      <c r="O39" s="116">
        <v>3.2679738562091505E-2</v>
      </c>
      <c r="P39" s="121"/>
      <c r="Q39" s="114" t="s">
        <v>71</v>
      </c>
      <c r="R39" s="114" t="s">
        <v>71</v>
      </c>
      <c r="S39" s="134">
        <v>250</v>
      </c>
      <c r="T39" s="134">
        <v>0</v>
      </c>
      <c r="U39" s="134">
        <v>0</v>
      </c>
      <c r="V39" s="134">
        <v>250</v>
      </c>
      <c r="W39" s="134">
        <v>56</v>
      </c>
      <c r="X39" s="134">
        <v>306</v>
      </c>
      <c r="Y39" s="114" t="s">
        <v>175</v>
      </c>
      <c r="Z39" s="114" t="s">
        <v>133</v>
      </c>
    </row>
    <row r="40" spans="1:26" x14ac:dyDescent="0.2">
      <c r="A40" s="120"/>
      <c r="B40" s="114" t="s">
        <v>176</v>
      </c>
      <c r="C40" s="114" t="s">
        <v>177</v>
      </c>
      <c r="D40" s="115">
        <v>166</v>
      </c>
      <c r="E40" s="116">
        <v>3.7499999999999999E-2</v>
      </c>
      <c r="F40" s="115">
        <v>0</v>
      </c>
      <c r="G40" s="116" t="s">
        <v>258</v>
      </c>
      <c r="H40" s="115">
        <v>0</v>
      </c>
      <c r="I40" s="116" t="s">
        <v>258</v>
      </c>
      <c r="J40" s="115">
        <v>166</v>
      </c>
      <c r="K40" s="116">
        <v>3.7499999999999999E-2</v>
      </c>
      <c r="L40" s="115">
        <v>76</v>
      </c>
      <c r="M40" s="116">
        <v>0.13432835820895503</v>
      </c>
      <c r="N40" s="115">
        <v>242</v>
      </c>
      <c r="O40" s="116">
        <v>6.6079295154184994E-2</v>
      </c>
      <c r="P40" s="121"/>
      <c r="Q40" s="114" t="s">
        <v>71</v>
      </c>
      <c r="R40" s="114" t="s">
        <v>71</v>
      </c>
      <c r="S40" s="134">
        <v>160</v>
      </c>
      <c r="T40" s="134">
        <v>0</v>
      </c>
      <c r="U40" s="134">
        <v>0</v>
      </c>
      <c r="V40" s="134">
        <v>160</v>
      </c>
      <c r="W40" s="134">
        <v>67</v>
      </c>
      <c r="X40" s="134">
        <v>227</v>
      </c>
      <c r="Y40" s="114" t="s">
        <v>178</v>
      </c>
      <c r="Z40" s="114" t="s">
        <v>133</v>
      </c>
    </row>
    <row r="41" spans="1:26" x14ac:dyDescent="0.2">
      <c r="A41" s="120"/>
      <c r="B41" s="114" t="s">
        <v>179</v>
      </c>
      <c r="C41" s="114" t="s">
        <v>180</v>
      </c>
      <c r="D41" s="115">
        <v>105</v>
      </c>
      <c r="E41" s="116">
        <v>-9.4339622641509396E-3</v>
      </c>
      <c r="F41" s="115">
        <v>3</v>
      </c>
      <c r="G41" s="116">
        <v>0.5</v>
      </c>
      <c r="H41" s="115">
        <v>0</v>
      </c>
      <c r="I41" s="116" t="s">
        <v>258</v>
      </c>
      <c r="J41" s="115">
        <v>108</v>
      </c>
      <c r="K41" s="116">
        <v>0</v>
      </c>
      <c r="L41" s="115">
        <v>65</v>
      </c>
      <c r="M41" s="116">
        <v>-0.55479452054794498</v>
      </c>
      <c r="N41" s="115">
        <v>173</v>
      </c>
      <c r="O41" s="116">
        <v>-0.31889763779527597</v>
      </c>
      <c r="P41" s="121"/>
      <c r="Q41" s="114" t="s">
        <v>71</v>
      </c>
      <c r="R41" s="114" t="s">
        <v>71</v>
      </c>
      <c r="S41" s="134">
        <v>106</v>
      </c>
      <c r="T41" s="134">
        <v>2</v>
      </c>
      <c r="U41" s="134">
        <v>0</v>
      </c>
      <c r="V41" s="134">
        <v>108</v>
      </c>
      <c r="W41" s="134">
        <v>146</v>
      </c>
      <c r="X41" s="134">
        <v>254</v>
      </c>
      <c r="Y41" s="114" t="s">
        <v>181</v>
      </c>
      <c r="Z41" s="114" t="s">
        <v>133</v>
      </c>
    </row>
    <row r="42" spans="1:26" x14ac:dyDescent="0.2">
      <c r="A42" s="120"/>
      <c r="B42" s="114" t="s">
        <v>182</v>
      </c>
      <c r="C42" s="114" t="s">
        <v>183</v>
      </c>
      <c r="D42" s="115">
        <v>256</v>
      </c>
      <c r="E42" s="116">
        <v>7.8740157480314994E-3</v>
      </c>
      <c r="F42" s="115">
        <v>0</v>
      </c>
      <c r="G42" s="116" t="s">
        <v>258</v>
      </c>
      <c r="H42" s="115">
        <v>0</v>
      </c>
      <c r="I42" s="116" t="s">
        <v>258</v>
      </c>
      <c r="J42" s="115">
        <v>256</v>
      </c>
      <c r="K42" s="116">
        <v>7.8740157480314994E-3</v>
      </c>
      <c r="L42" s="115">
        <v>17</v>
      </c>
      <c r="M42" s="116">
        <v>-0.22727272727272702</v>
      </c>
      <c r="N42" s="115">
        <v>273</v>
      </c>
      <c r="O42" s="116">
        <v>-1.0869565217391301E-2</v>
      </c>
      <c r="P42" s="121"/>
      <c r="Q42" s="114" t="s">
        <v>71</v>
      </c>
      <c r="R42" s="114" t="s">
        <v>71</v>
      </c>
      <c r="S42" s="134">
        <v>254</v>
      </c>
      <c r="T42" s="134">
        <v>0</v>
      </c>
      <c r="U42" s="134">
        <v>0</v>
      </c>
      <c r="V42" s="134">
        <v>254</v>
      </c>
      <c r="W42" s="134">
        <v>22</v>
      </c>
      <c r="X42" s="134">
        <v>276</v>
      </c>
      <c r="Y42" s="114" t="s">
        <v>184</v>
      </c>
      <c r="Z42" s="114" t="s">
        <v>133</v>
      </c>
    </row>
    <row r="43" spans="1:26" x14ac:dyDescent="0.2">
      <c r="A43" s="120"/>
      <c r="B43" s="114" t="s">
        <v>185</v>
      </c>
      <c r="C43" s="114" t="s">
        <v>186</v>
      </c>
      <c r="D43" s="115">
        <v>98</v>
      </c>
      <c r="E43" s="116">
        <v>0</v>
      </c>
      <c r="F43" s="115">
        <v>0</v>
      </c>
      <c r="G43" s="116" t="s">
        <v>258</v>
      </c>
      <c r="H43" s="115">
        <v>0</v>
      </c>
      <c r="I43" s="116" t="s">
        <v>258</v>
      </c>
      <c r="J43" s="115">
        <v>98</v>
      </c>
      <c r="K43" s="116">
        <v>0</v>
      </c>
      <c r="L43" s="115">
        <v>0</v>
      </c>
      <c r="M43" s="116">
        <v>-1</v>
      </c>
      <c r="N43" s="115">
        <v>98</v>
      </c>
      <c r="O43" s="116">
        <v>-0.109090909090909</v>
      </c>
      <c r="P43" s="121"/>
      <c r="Q43" s="114" t="s">
        <v>71</v>
      </c>
      <c r="R43" s="114" t="s">
        <v>71</v>
      </c>
      <c r="S43" s="134">
        <v>98</v>
      </c>
      <c r="T43" s="134">
        <v>0</v>
      </c>
      <c r="U43" s="134">
        <v>0</v>
      </c>
      <c r="V43" s="134">
        <v>98</v>
      </c>
      <c r="W43" s="134">
        <v>12</v>
      </c>
      <c r="X43" s="134">
        <v>110</v>
      </c>
      <c r="Y43" s="114" t="s">
        <v>187</v>
      </c>
      <c r="Z43" s="114" t="s">
        <v>133</v>
      </c>
    </row>
    <row r="44" spans="1:26" x14ac:dyDescent="0.2">
      <c r="A44" s="120"/>
      <c r="B44" s="114" t="s">
        <v>188</v>
      </c>
      <c r="C44" s="114" t="s">
        <v>189</v>
      </c>
      <c r="D44" s="115">
        <v>207</v>
      </c>
      <c r="E44" s="116">
        <v>1.9704433497536901E-2</v>
      </c>
      <c r="F44" s="115">
        <v>4</v>
      </c>
      <c r="G44" s="116" t="s">
        <v>258</v>
      </c>
      <c r="H44" s="115">
        <v>0</v>
      </c>
      <c r="I44" s="116" t="s">
        <v>258</v>
      </c>
      <c r="J44" s="115">
        <v>211</v>
      </c>
      <c r="K44" s="116">
        <v>3.9408866995073899E-2</v>
      </c>
      <c r="L44" s="115">
        <v>43</v>
      </c>
      <c r="M44" s="116">
        <v>-0.6640625</v>
      </c>
      <c r="N44" s="115">
        <v>254</v>
      </c>
      <c r="O44" s="116">
        <v>-0.23262839879154101</v>
      </c>
      <c r="P44" s="121"/>
      <c r="Q44" s="114" t="s">
        <v>71</v>
      </c>
      <c r="R44" s="114" t="s">
        <v>71</v>
      </c>
      <c r="S44" s="134">
        <v>203</v>
      </c>
      <c r="T44" s="134">
        <v>0</v>
      </c>
      <c r="U44" s="134">
        <v>0</v>
      </c>
      <c r="V44" s="134">
        <v>203</v>
      </c>
      <c r="W44" s="134">
        <v>128</v>
      </c>
      <c r="X44" s="134">
        <v>331</v>
      </c>
      <c r="Y44" s="114" t="s">
        <v>190</v>
      </c>
      <c r="Z44" s="114" t="s">
        <v>133</v>
      </c>
    </row>
    <row r="45" spans="1:26" x14ac:dyDescent="0.2">
      <c r="A45" s="120"/>
      <c r="B45" s="114" t="s">
        <v>191</v>
      </c>
      <c r="C45" s="114" t="s">
        <v>192</v>
      </c>
      <c r="D45" s="115">
        <v>522</v>
      </c>
      <c r="E45" s="116">
        <v>-3.3333333333333298E-2</v>
      </c>
      <c r="F45" s="115">
        <v>0</v>
      </c>
      <c r="G45" s="116" t="s">
        <v>258</v>
      </c>
      <c r="H45" s="115">
        <v>0</v>
      </c>
      <c r="I45" s="116">
        <v>-1</v>
      </c>
      <c r="J45" s="115">
        <v>522</v>
      </c>
      <c r="K45" s="116">
        <v>-3.6900369003690002E-2</v>
      </c>
      <c r="L45" s="115">
        <v>74</v>
      </c>
      <c r="M45" s="116">
        <v>2.7777777777777801E-2</v>
      </c>
      <c r="N45" s="115">
        <v>596</v>
      </c>
      <c r="O45" s="116">
        <v>-2.9315960912052103E-2</v>
      </c>
      <c r="P45" s="121"/>
      <c r="Q45" s="114" t="s">
        <v>71</v>
      </c>
      <c r="R45" s="114" t="s">
        <v>71</v>
      </c>
      <c r="S45" s="134">
        <v>540</v>
      </c>
      <c r="T45" s="134">
        <v>0</v>
      </c>
      <c r="U45" s="134">
        <v>2</v>
      </c>
      <c r="V45" s="134">
        <v>542</v>
      </c>
      <c r="W45" s="134">
        <v>72</v>
      </c>
      <c r="X45" s="134">
        <v>614</v>
      </c>
      <c r="Y45" s="114" t="s">
        <v>193</v>
      </c>
      <c r="Z45" s="114" t="s">
        <v>133</v>
      </c>
    </row>
    <row r="46" spans="1:26" x14ac:dyDescent="0.2">
      <c r="A46" s="120"/>
      <c r="B46" s="114" t="s">
        <v>194</v>
      </c>
      <c r="C46" s="114" t="s">
        <v>195</v>
      </c>
      <c r="D46" s="115">
        <v>470</v>
      </c>
      <c r="E46" s="116">
        <v>2.62008733624454E-2</v>
      </c>
      <c r="F46" s="115">
        <v>0</v>
      </c>
      <c r="G46" s="116" t="s">
        <v>258</v>
      </c>
      <c r="H46" s="115">
        <v>0</v>
      </c>
      <c r="I46" s="116" t="s">
        <v>258</v>
      </c>
      <c r="J46" s="115">
        <v>470</v>
      </c>
      <c r="K46" s="116">
        <v>2.62008733624454E-2</v>
      </c>
      <c r="L46" s="115">
        <v>55</v>
      </c>
      <c r="M46" s="116">
        <v>0.22222222222222202</v>
      </c>
      <c r="N46" s="115">
        <v>525</v>
      </c>
      <c r="O46" s="116">
        <v>4.37375745526839E-2</v>
      </c>
      <c r="P46" s="121"/>
      <c r="Q46" s="114" t="s">
        <v>71</v>
      </c>
      <c r="R46" s="114" t="s">
        <v>71</v>
      </c>
      <c r="S46" s="134">
        <v>458</v>
      </c>
      <c r="T46" s="134">
        <v>0</v>
      </c>
      <c r="U46" s="134">
        <v>0</v>
      </c>
      <c r="V46" s="134">
        <v>458</v>
      </c>
      <c r="W46" s="134">
        <v>45</v>
      </c>
      <c r="X46" s="134">
        <v>503</v>
      </c>
      <c r="Y46" s="114" t="s">
        <v>196</v>
      </c>
      <c r="Z46" s="114" t="s">
        <v>133</v>
      </c>
    </row>
    <row r="47" spans="1:26" x14ac:dyDescent="0.2">
      <c r="A47" s="120"/>
      <c r="B47" s="114" t="s">
        <v>197</v>
      </c>
      <c r="C47" s="114" t="s">
        <v>198</v>
      </c>
      <c r="D47" s="115">
        <v>436</v>
      </c>
      <c r="E47" s="116">
        <v>-4.1758241758241797E-2</v>
      </c>
      <c r="F47" s="115">
        <v>0</v>
      </c>
      <c r="G47" s="116" t="s">
        <v>258</v>
      </c>
      <c r="H47" s="115">
        <v>0</v>
      </c>
      <c r="I47" s="116" t="s">
        <v>258</v>
      </c>
      <c r="J47" s="115">
        <v>436</v>
      </c>
      <c r="K47" s="116">
        <v>-4.1758241758241797E-2</v>
      </c>
      <c r="L47" s="115">
        <v>88</v>
      </c>
      <c r="M47" s="116">
        <v>6.02409638554217E-2</v>
      </c>
      <c r="N47" s="115">
        <v>524</v>
      </c>
      <c r="O47" s="116">
        <v>-2.6022304832713804E-2</v>
      </c>
      <c r="P47" s="121"/>
      <c r="Q47" s="114" t="s">
        <v>71</v>
      </c>
      <c r="R47" s="114" t="s">
        <v>71</v>
      </c>
      <c r="S47" s="134">
        <v>455</v>
      </c>
      <c r="T47" s="134">
        <v>0</v>
      </c>
      <c r="U47" s="134">
        <v>0</v>
      </c>
      <c r="V47" s="134">
        <v>455</v>
      </c>
      <c r="W47" s="134">
        <v>83</v>
      </c>
      <c r="X47" s="134">
        <v>538</v>
      </c>
      <c r="Y47" s="114" t="s">
        <v>199</v>
      </c>
      <c r="Z47" s="114" t="s">
        <v>133</v>
      </c>
    </row>
    <row r="48" spans="1:26" x14ac:dyDescent="0.2">
      <c r="A48" s="120"/>
      <c r="B48" s="114" t="s">
        <v>200</v>
      </c>
      <c r="C48" s="114" t="s">
        <v>201</v>
      </c>
      <c r="D48" s="115">
        <v>329</v>
      </c>
      <c r="E48" s="116">
        <v>3.1347962382445103E-2</v>
      </c>
      <c r="F48" s="115">
        <v>0</v>
      </c>
      <c r="G48" s="116" t="s">
        <v>258</v>
      </c>
      <c r="H48" s="115">
        <v>0</v>
      </c>
      <c r="I48" s="116" t="s">
        <v>258</v>
      </c>
      <c r="J48" s="115">
        <v>329</v>
      </c>
      <c r="K48" s="116">
        <v>3.1347962382445103E-2</v>
      </c>
      <c r="L48" s="115">
        <v>79</v>
      </c>
      <c r="M48" s="116">
        <v>1.8214285714285698</v>
      </c>
      <c r="N48" s="115">
        <v>408</v>
      </c>
      <c r="O48" s="116">
        <v>0.17579250720461101</v>
      </c>
      <c r="P48" s="121"/>
      <c r="Q48" s="114" t="s">
        <v>71</v>
      </c>
      <c r="R48" s="114" t="s">
        <v>71</v>
      </c>
      <c r="S48" s="134">
        <v>319</v>
      </c>
      <c r="T48" s="134">
        <v>0</v>
      </c>
      <c r="U48" s="134">
        <v>0</v>
      </c>
      <c r="V48" s="134">
        <v>319</v>
      </c>
      <c r="W48" s="134">
        <v>28</v>
      </c>
      <c r="X48" s="134">
        <v>347</v>
      </c>
      <c r="Y48" s="114" t="s">
        <v>202</v>
      </c>
      <c r="Z48" s="114" t="s">
        <v>133</v>
      </c>
    </row>
    <row r="49" spans="1:26" x14ac:dyDescent="0.2">
      <c r="A49" s="120"/>
      <c r="B49" s="114" t="s">
        <v>203</v>
      </c>
      <c r="C49" s="114" t="s">
        <v>204</v>
      </c>
      <c r="D49" s="115">
        <v>176</v>
      </c>
      <c r="E49" s="116">
        <v>-6.3829787234042604E-2</v>
      </c>
      <c r="F49" s="115">
        <v>0</v>
      </c>
      <c r="G49" s="116" t="s">
        <v>258</v>
      </c>
      <c r="H49" s="115">
        <v>0</v>
      </c>
      <c r="I49" s="116" t="s">
        <v>258</v>
      </c>
      <c r="J49" s="115">
        <v>176</v>
      </c>
      <c r="K49" s="116">
        <v>-6.3829787234042604E-2</v>
      </c>
      <c r="L49" s="115">
        <v>34</v>
      </c>
      <c r="M49" s="116">
        <v>0.36</v>
      </c>
      <c r="N49" s="115">
        <v>210</v>
      </c>
      <c r="O49" s="116">
        <v>-1.4084507042253501E-2</v>
      </c>
      <c r="P49" s="121"/>
      <c r="Q49" s="114" t="s">
        <v>71</v>
      </c>
      <c r="R49" s="114" t="s">
        <v>71</v>
      </c>
      <c r="S49" s="134">
        <v>188</v>
      </c>
      <c r="T49" s="134">
        <v>0</v>
      </c>
      <c r="U49" s="134">
        <v>0</v>
      </c>
      <c r="V49" s="134">
        <v>188</v>
      </c>
      <c r="W49" s="134">
        <v>25</v>
      </c>
      <c r="X49" s="134">
        <v>213</v>
      </c>
      <c r="Y49" s="114" t="s">
        <v>205</v>
      </c>
      <c r="Z49" s="114" t="s">
        <v>133</v>
      </c>
    </row>
    <row r="50" spans="1:26" x14ac:dyDescent="0.2">
      <c r="A50" s="120"/>
      <c r="B50" s="114" t="s">
        <v>206</v>
      </c>
      <c r="C50" s="114" t="s">
        <v>207</v>
      </c>
      <c r="D50" s="115">
        <v>567</v>
      </c>
      <c r="E50" s="116">
        <v>-7.0052539404553407E-3</v>
      </c>
      <c r="F50" s="115">
        <v>0</v>
      </c>
      <c r="G50" s="116" t="s">
        <v>258</v>
      </c>
      <c r="H50" s="115">
        <v>0</v>
      </c>
      <c r="I50" s="116" t="s">
        <v>258</v>
      </c>
      <c r="J50" s="115">
        <v>567</v>
      </c>
      <c r="K50" s="116">
        <v>-7.0052539404553407E-3</v>
      </c>
      <c r="L50" s="115">
        <v>48</v>
      </c>
      <c r="M50" s="116">
        <v>0.45454545454545503</v>
      </c>
      <c r="N50" s="115">
        <v>615</v>
      </c>
      <c r="O50" s="116">
        <v>1.82119205298013E-2</v>
      </c>
      <c r="P50" s="121"/>
      <c r="Q50" s="114" t="s">
        <v>71</v>
      </c>
      <c r="R50" s="114" t="s">
        <v>71</v>
      </c>
      <c r="S50" s="134">
        <v>571</v>
      </c>
      <c r="T50" s="134">
        <v>0</v>
      </c>
      <c r="U50" s="134">
        <v>0</v>
      </c>
      <c r="V50" s="134">
        <v>571</v>
      </c>
      <c r="W50" s="134">
        <v>33</v>
      </c>
      <c r="X50" s="134">
        <v>604</v>
      </c>
      <c r="Y50" s="114" t="s">
        <v>208</v>
      </c>
      <c r="Z50" s="114" t="s">
        <v>133</v>
      </c>
    </row>
    <row r="51" spans="1:26" x14ac:dyDescent="0.2">
      <c r="A51" s="120"/>
      <c r="B51" s="114" t="s">
        <v>209</v>
      </c>
      <c r="C51" s="114" t="s">
        <v>210</v>
      </c>
      <c r="D51" s="115">
        <v>198</v>
      </c>
      <c r="E51" s="116">
        <v>-2.9411764705882401E-2</v>
      </c>
      <c r="F51" s="115">
        <v>0</v>
      </c>
      <c r="G51" s="116" t="s">
        <v>258</v>
      </c>
      <c r="H51" s="115">
        <v>0</v>
      </c>
      <c r="I51" s="116" t="s">
        <v>258</v>
      </c>
      <c r="J51" s="115">
        <v>198</v>
      </c>
      <c r="K51" s="116">
        <v>-2.9411764705882401E-2</v>
      </c>
      <c r="L51" s="115">
        <v>16</v>
      </c>
      <c r="M51" s="116">
        <v>-0.27272727272727298</v>
      </c>
      <c r="N51" s="115">
        <v>214</v>
      </c>
      <c r="O51" s="116">
        <v>-5.3097345132743397E-2</v>
      </c>
      <c r="P51" s="121"/>
      <c r="Q51" s="114" t="s">
        <v>71</v>
      </c>
      <c r="R51" s="114" t="s">
        <v>71</v>
      </c>
      <c r="S51" s="134">
        <v>204</v>
      </c>
      <c r="T51" s="134">
        <v>0</v>
      </c>
      <c r="U51" s="134">
        <v>0</v>
      </c>
      <c r="V51" s="134">
        <v>204</v>
      </c>
      <c r="W51" s="134">
        <v>22</v>
      </c>
      <c r="X51" s="134">
        <v>226</v>
      </c>
      <c r="Y51" s="114" t="s">
        <v>211</v>
      </c>
      <c r="Z51" s="114" t="s">
        <v>133</v>
      </c>
    </row>
    <row r="52" spans="1:26" x14ac:dyDescent="0.2">
      <c r="A52" s="120"/>
      <c r="B52" s="114" t="s">
        <v>212</v>
      </c>
      <c r="C52" s="114" t="s">
        <v>213</v>
      </c>
      <c r="D52" s="115">
        <v>102</v>
      </c>
      <c r="E52" s="116">
        <v>-3.77358490566038E-2</v>
      </c>
      <c r="F52" s="115">
        <v>0</v>
      </c>
      <c r="G52" s="116" t="s">
        <v>258</v>
      </c>
      <c r="H52" s="115">
        <v>0</v>
      </c>
      <c r="I52" s="116" t="s">
        <v>258</v>
      </c>
      <c r="J52" s="115">
        <v>102</v>
      </c>
      <c r="K52" s="116">
        <v>-3.77358490566038E-2</v>
      </c>
      <c r="L52" s="115">
        <v>0</v>
      </c>
      <c r="M52" s="116">
        <v>-1</v>
      </c>
      <c r="N52" s="115">
        <v>102</v>
      </c>
      <c r="O52" s="116">
        <v>-4.67289719626168E-2</v>
      </c>
      <c r="P52" s="121"/>
      <c r="Q52" s="114" t="s">
        <v>71</v>
      </c>
      <c r="R52" s="114" t="s">
        <v>71</v>
      </c>
      <c r="S52" s="134">
        <v>106</v>
      </c>
      <c r="T52" s="134">
        <v>0</v>
      </c>
      <c r="U52" s="134">
        <v>0</v>
      </c>
      <c r="V52" s="134">
        <v>106</v>
      </c>
      <c r="W52" s="134">
        <v>1</v>
      </c>
      <c r="X52" s="134">
        <v>107</v>
      </c>
      <c r="Y52" s="114" t="s">
        <v>214</v>
      </c>
      <c r="Z52" s="114" t="s">
        <v>133</v>
      </c>
    </row>
    <row r="53" spans="1:26" x14ac:dyDescent="0.2">
      <c r="A53" s="122"/>
      <c r="B53" s="114" t="s">
        <v>215</v>
      </c>
      <c r="C53" s="114" t="s">
        <v>216</v>
      </c>
      <c r="D53" s="115">
        <v>425</v>
      </c>
      <c r="E53" s="116">
        <v>-2.96803652968037E-2</v>
      </c>
      <c r="F53" s="115">
        <v>0</v>
      </c>
      <c r="G53" s="116" t="s">
        <v>258</v>
      </c>
      <c r="H53" s="115">
        <v>0</v>
      </c>
      <c r="I53" s="116" t="s">
        <v>258</v>
      </c>
      <c r="J53" s="115">
        <v>425</v>
      </c>
      <c r="K53" s="116">
        <v>-2.96803652968037E-2</v>
      </c>
      <c r="L53" s="115">
        <v>187</v>
      </c>
      <c r="M53" s="116">
        <v>0.48412698412698396</v>
      </c>
      <c r="N53" s="115">
        <v>612</v>
      </c>
      <c r="O53" s="116">
        <v>8.5106382978723402E-2</v>
      </c>
      <c r="P53" s="121"/>
      <c r="Q53" s="114" t="s">
        <v>71</v>
      </c>
      <c r="R53" s="114" t="s">
        <v>71</v>
      </c>
      <c r="S53" s="134">
        <v>438</v>
      </c>
      <c r="T53" s="134">
        <v>0</v>
      </c>
      <c r="U53" s="134">
        <v>0</v>
      </c>
      <c r="V53" s="134">
        <v>438</v>
      </c>
      <c r="W53" s="134">
        <v>126</v>
      </c>
      <c r="X53" s="134">
        <v>564</v>
      </c>
      <c r="Y53" s="114" t="s">
        <v>217</v>
      </c>
      <c r="Z53" s="114" t="s">
        <v>133</v>
      </c>
    </row>
    <row r="54" spans="1:26" x14ac:dyDescent="0.2">
      <c r="A54" s="123" t="s">
        <v>85</v>
      </c>
      <c r="B54" s="123"/>
      <c r="C54" s="123"/>
      <c r="D54" s="124">
        <v>9261</v>
      </c>
      <c r="E54" s="126">
        <v>-1.40176838473151E-3</v>
      </c>
      <c r="F54" s="124">
        <v>9</v>
      </c>
      <c r="G54" s="126">
        <v>1.25</v>
      </c>
      <c r="H54" s="124">
        <v>622</v>
      </c>
      <c r="I54" s="126">
        <v>7.0567986230636801E-2</v>
      </c>
      <c r="J54" s="124">
        <v>9892</v>
      </c>
      <c r="K54" s="126">
        <v>3.3471954559285899E-3</v>
      </c>
      <c r="L54" s="124">
        <v>2376</v>
      </c>
      <c r="M54" s="126">
        <v>-4.0775131207105395E-2</v>
      </c>
      <c r="N54" s="124">
        <v>12268</v>
      </c>
      <c r="O54" s="126">
        <v>-5.5123216601815801E-3</v>
      </c>
      <c r="P54" s="127"/>
      <c r="Q54" s="128"/>
      <c r="R54" s="128"/>
      <c r="S54" s="135">
        <v>9274</v>
      </c>
      <c r="T54" s="135">
        <v>4</v>
      </c>
      <c r="U54" s="135">
        <v>581</v>
      </c>
      <c r="V54" s="135">
        <v>9859</v>
      </c>
      <c r="W54" s="135">
        <v>2477</v>
      </c>
      <c r="X54" s="135">
        <v>12336</v>
      </c>
      <c r="Y54" s="128"/>
      <c r="Z54" s="128"/>
    </row>
    <row r="55" spans="1:26" s="132" customFormat="1" ht="22.5" x14ac:dyDescent="0.2">
      <c r="A55" s="129" t="s">
        <v>218</v>
      </c>
      <c r="B55" s="130"/>
      <c r="C55" s="130"/>
      <c r="D55" s="125">
        <f>D54+D24+D14</f>
        <v>21888</v>
      </c>
      <c r="E55" s="131">
        <f>((D54+D24+D14)-(S54+S24+S14))/(S54+S24+S14)</f>
        <v>-3.5963035462284335E-3</v>
      </c>
      <c r="F55" s="125">
        <f>F54+F24+F14</f>
        <v>1147</v>
      </c>
      <c r="G55" s="131">
        <f>((F54+F24+F14)-(T54+T24+T14))/(T54+T24+T14)</f>
        <v>-0.17303532804614274</v>
      </c>
      <c r="H55" s="125">
        <f>H54+H24+H14</f>
        <v>1209</v>
      </c>
      <c r="I55" s="131">
        <f>((H54+H24+H14)-(U54+U24+U14))/(U54+U24+U14)</f>
        <v>9.0171325518485126E-2</v>
      </c>
      <c r="J55" s="125">
        <f>J54+J24+J14</f>
        <v>24244</v>
      </c>
      <c r="K55" s="131">
        <f>((J54+J24+J14)-(V54+V24+V14))/(V54+V24+V14)</f>
        <v>-8.9522953031108202E-3</v>
      </c>
      <c r="L55" s="125">
        <f>L54+L24+L14</f>
        <v>6660</v>
      </c>
      <c r="M55" s="131">
        <f>((L54+L24+L14)-(W54+W24+W14))/(W54+W24+W14)</f>
        <v>7.5928917609046853E-2</v>
      </c>
      <c r="N55" s="125">
        <f>N54+N24+N14</f>
        <v>30904</v>
      </c>
      <c r="O55" s="131">
        <f>((N54+N24+N14)-(X54+X24+X14))/(X54+X24+X14)</f>
        <v>8.1884318011287635E-3</v>
      </c>
      <c r="P55" s="136"/>
      <c r="Q55" s="136"/>
      <c r="R55" s="137"/>
      <c r="S55" s="137"/>
      <c r="T55" s="137"/>
      <c r="U55" s="137"/>
      <c r="V55" s="137"/>
      <c r="W55" s="137"/>
      <c r="X55" s="137"/>
    </row>
    <row r="56" spans="1:26" s="132" customFormat="1" x14ac:dyDescent="0.2">
      <c r="A56" s="129" t="s">
        <v>219</v>
      </c>
      <c r="B56" s="130"/>
      <c r="C56" s="130"/>
      <c r="D56" s="125">
        <f>D54+D24+D14+D9</f>
        <v>34253</v>
      </c>
      <c r="E56" s="131">
        <f>((D54+D24+D14+D9)-(S54+S24+S14+S9))/(S54+S24+S14+S9)</f>
        <v>-1.0000289025694385E-2</v>
      </c>
      <c r="F56" s="125">
        <f>F54+F24+F14+F9</f>
        <v>6100</v>
      </c>
      <c r="G56" s="131">
        <f>((F54+F24+F14+F9)-(T54+T24+T14+T9))/(T54+T24+T14+T9)</f>
        <v>-6.2259800153727902E-2</v>
      </c>
      <c r="H56" s="125">
        <f>H54+H24+H14+H9</f>
        <v>4000</v>
      </c>
      <c r="I56" s="131">
        <f>((H54+H24+H14+H9)-(U54+U24+U14+U9))/(U54+U24+U14+U9)</f>
        <v>-7.0847851335656215E-2</v>
      </c>
      <c r="J56" s="125">
        <f>J54+J24+J14+J9</f>
        <v>44353</v>
      </c>
      <c r="K56" s="131">
        <f>((J54+J24+J14+J9)-(V54+V24+V14+V9))/(V54+V24+V14+V9)</f>
        <v>-2.325530181241604E-2</v>
      </c>
      <c r="L56" s="125">
        <f>L54+L24+L14+L9</f>
        <v>9512</v>
      </c>
      <c r="M56" s="131">
        <f>((L54+L24+L14+L9)-(W54+W24+W14+W9))/(W54+W24+W14+W9)</f>
        <v>4.05863691062247E-2</v>
      </c>
      <c r="N56" s="125">
        <f>N54+N24+N14+N9</f>
        <v>53865</v>
      </c>
      <c r="O56" s="131">
        <f>((N54+N24+N14+N9)-(X54+X24+X14+X9))/(X54+X24+X14+X9)</f>
        <v>-1.2557286892758937E-2</v>
      </c>
      <c r="P56" s="136"/>
      <c r="Q56" s="136"/>
      <c r="R56" s="137"/>
      <c r="S56" s="137"/>
      <c r="T56" s="137"/>
      <c r="U56" s="137"/>
      <c r="V56" s="137"/>
      <c r="W56" s="137"/>
      <c r="X56" s="137"/>
    </row>
    <row r="57" spans="1:26" s="132" customFormat="1" x14ac:dyDescent="0.2">
      <c r="A57" s="129" t="s">
        <v>220</v>
      </c>
      <c r="B57" s="130"/>
      <c r="C57" s="130"/>
      <c r="D57" s="125">
        <f>D54+D24+D14+D9+D5</f>
        <v>45351</v>
      </c>
      <c r="E57" s="131">
        <f>((D54+D24+D14+D9+D5)-(S54+S24+S14+S9+S5))/(S54+S24+S14+S9+S5)</f>
        <v>-5.4169042501864117E-3</v>
      </c>
      <c r="F57" s="125">
        <f>F54+F24+F14+F9+F5</f>
        <v>16956</v>
      </c>
      <c r="G57" s="131">
        <f>((F54+F24+F14+F9+F5)-(T54+T24+T14+T9+T5))/(T54+T24+T14+T9+T5)</f>
        <v>-4.8004042445679636E-2</v>
      </c>
      <c r="H57" s="125">
        <f>H54+H24+H14+H9+H5</f>
        <v>4000</v>
      </c>
      <c r="I57" s="131">
        <f>((H54+H24+H14+H9+H5)-(U54+U24+U14+U9+U5))/(U54+U24+U14+U9+U5)</f>
        <v>-7.0847851335656215E-2</v>
      </c>
      <c r="J57" s="125">
        <f>J54+J24+J14+J9+J5</f>
        <v>66307</v>
      </c>
      <c r="K57" s="131">
        <f>((J54+J24+J14+J9+J5)-(V54+V24+V14+V9+V5))/(V54+V24+V14+V9+V5)</f>
        <v>-2.0778568685943823E-2</v>
      </c>
      <c r="L57" s="125">
        <f>L54+L24+L14+L9+L5</f>
        <v>10285</v>
      </c>
      <c r="M57" s="131">
        <f>((L54+L24+L14+L9+L5)-(W54+W24+W14+W9+W5))/(W54+W24+W14+W9+W5)</f>
        <v>3.1491324842041923E-2</v>
      </c>
      <c r="N57" s="125">
        <f>N54+N24+N14+N9+N5</f>
        <v>76592</v>
      </c>
      <c r="O57" s="131">
        <f>((N54+N24+N14+N9+N5)-(X54+X24+X14+X9+X5))/(X54+X24+X14+X9+X5)</f>
        <v>-1.4069640213683465E-2</v>
      </c>
      <c r="P57" s="136"/>
      <c r="Q57" s="136"/>
      <c r="R57" s="137"/>
      <c r="S57" s="137"/>
      <c r="T57" s="137"/>
      <c r="U57" s="137"/>
      <c r="V57" s="137"/>
      <c r="W57" s="137"/>
      <c r="X57" s="137"/>
    </row>
    <row r="58" spans="1:26" x14ac:dyDescent="0.2">
      <c r="A58" s="118" t="s">
        <v>221</v>
      </c>
      <c r="B58" s="114" t="s">
        <v>222</v>
      </c>
      <c r="C58" s="114" t="s">
        <v>223</v>
      </c>
      <c r="D58" s="115">
        <v>3</v>
      </c>
      <c r="E58" s="116">
        <v>-0.72727272727272696</v>
      </c>
      <c r="F58" s="115">
        <v>1015</v>
      </c>
      <c r="G58" s="116">
        <v>-0.184738955823293</v>
      </c>
      <c r="H58" s="115">
        <v>0</v>
      </c>
      <c r="I58" s="116" t="s">
        <v>258</v>
      </c>
      <c r="J58" s="115">
        <v>1018</v>
      </c>
      <c r="K58" s="116">
        <v>-0.18949044585987299</v>
      </c>
      <c r="L58" s="115">
        <v>550</v>
      </c>
      <c r="M58" s="116">
        <v>5.3639846743295E-2</v>
      </c>
      <c r="N58" s="115">
        <v>1568</v>
      </c>
      <c r="O58" s="116">
        <v>-0.118110236220472</v>
      </c>
      <c r="P58" s="119">
        <v>6</v>
      </c>
      <c r="Q58" s="114" t="s">
        <v>72</v>
      </c>
      <c r="R58" s="114" t="s">
        <v>72</v>
      </c>
      <c r="S58" s="134">
        <v>11</v>
      </c>
      <c r="T58" s="134">
        <v>1245</v>
      </c>
      <c r="U58" s="134">
        <v>0</v>
      </c>
      <c r="V58" s="134">
        <v>1256</v>
      </c>
      <c r="W58" s="134">
        <v>522</v>
      </c>
      <c r="X58" s="134">
        <v>1778</v>
      </c>
      <c r="Y58" s="114" t="s">
        <v>224</v>
      </c>
      <c r="Z58" s="114" t="s">
        <v>225</v>
      </c>
    </row>
    <row r="59" spans="1:26" x14ac:dyDescent="0.2">
      <c r="A59" s="120"/>
      <c r="B59" s="114" t="s">
        <v>226</v>
      </c>
      <c r="C59" s="114" t="s">
        <v>227</v>
      </c>
      <c r="D59" s="115">
        <v>65</v>
      </c>
      <c r="E59" s="116">
        <v>-0.34343434343434304</v>
      </c>
      <c r="F59" s="115">
        <v>0</v>
      </c>
      <c r="G59" s="116" t="s">
        <v>258</v>
      </c>
      <c r="H59" s="115">
        <v>0</v>
      </c>
      <c r="I59" s="116" t="s">
        <v>258</v>
      </c>
      <c r="J59" s="115">
        <v>65</v>
      </c>
      <c r="K59" s="116">
        <v>-0.34343434343434304</v>
      </c>
      <c r="L59" s="115">
        <v>278</v>
      </c>
      <c r="M59" s="116">
        <v>-0.43380855397148699</v>
      </c>
      <c r="N59" s="115">
        <v>343</v>
      </c>
      <c r="O59" s="116">
        <v>-0.41864406779660995</v>
      </c>
      <c r="P59" s="121"/>
      <c r="Q59" s="114" t="s">
        <v>72</v>
      </c>
      <c r="R59" s="114" t="s">
        <v>72</v>
      </c>
      <c r="S59" s="134">
        <v>99</v>
      </c>
      <c r="T59" s="134">
        <v>0</v>
      </c>
      <c r="U59" s="134">
        <v>0</v>
      </c>
      <c r="V59" s="134">
        <v>99</v>
      </c>
      <c r="W59" s="134">
        <v>491</v>
      </c>
      <c r="X59" s="134">
        <v>590</v>
      </c>
      <c r="Y59" s="114" t="s">
        <v>228</v>
      </c>
      <c r="Z59" s="114" t="s">
        <v>225</v>
      </c>
    </row>
    <row r="60" spans="1:26" x14ac:dyDescent="0.2">
      <c r="A60" s="120"/>
      <c r="B60" s="114" t="s">
        <v>229</v>
      </c>
      <c r="C60" s="114" t="s">
        <v>230</v>
      </c>
      <c r="D60" s="115">
        <v>876</v>
      </c>
      <c r="E60" s="116">
        <v>-0.127490039840637</v>
      </c>
      <c r="F60" s="115">
        <v>846</v>
      </c>
      <c r="G60" s="116">
        <v>-0.193517635843661</v>
      </c>
      <c r="H60" s="115">
        <v>0</v>
      </c>
      <c r="I60" s="116" t="s">
        <v>258</v>
      </c>
      <c r="J60" s="115">
        <v>1722</v>
      </c>
      <c r="K60" s="116">
        <v>-0.16122747199220702</v>
      </c>
      <c r="L60" s="115">
        <v>1407</v>
      </c>
      <c r="M60" s="116">
        <v>-0.16150178784267</v>
      </c>
      <c r="N60" s="115">
        <v>3129</v>
      </c>
      <c r="O60" s="116">
        <v>-0.16135084427767399</v>
      </c>
      <c r="P60" s="121"/>
      <c r="Q60" s="114" t="s">
        <v>72</v>
      </c>
      <c r="R60" s="114" t="s">
        <v>72</v>
      </c>
      <c r="S60" s="134">
        <v>1004</v>
      </c>
      <c r="T60" s="134">
        <v>1049</v>
      </c>
      <c r="U60" s="134">
        <v>0</v>
      </c>
      <c r="V60" s="134">
        <v>2053</v>
      </c>
      <c r="W60" s="134">
        <v>1678</v>
      </c>
      <c r="X60" s="134">
        <v>3731</v>
      </c>
      <c r="Y60" s="114" t="s">
        <v>231</v>
      </c>
      <c r="Z60" s="114" t="s">
        <v>225</v>
      </c>
    </row>
    <row r="61" spans="1:26" x14ac:dyDescent="0.2">
      <c r="A61" s="120"/>
      <c r="B61" s="114" t="s">
        <v>232</v>
      </c>
      <c r="C61" s="114" t="s">
        <v>233</v>
      </c>
      <c r="D61" s="115">
        <v>1</v>
      </c>
      <c r="E61" s="116">
        <v>-0.99295774647887303</v>
      </c>
      <c r="F61" s="115">
        <v>0</v>
      </c>
      <c r="G61" s="116">
        <v>-1</v>
      </c>
      <c r="H61" s="115">
        <v>0</v>
      </c>
      <c r="I61" s="116" t="s">
        <v>258</v>
      </c>
      <c r="J61" s="115">
        <v>1</v>
      </c>
      <c r="K61" s="116">
        <v>-0.99300699300699302</v>
      </c>
      <c r="L61" s="115">
        <v>184</v>
      </c>
      <c r="M61" s="116">
        <v>-0.76319176319176296</v>
      </c>
      <c r="N61" s="115">
        <v>185</v>
      </c>
      <c r="O61" s="116">
        <v>-0.79891304347826098</v>
      </c>
      <c r="P61" s="121"/>
      <c r="Q61" s="114" t="s">
        <v>72</v>
      </c>
      <c r="R61" s="114" t="s">
        <v>72</v>
      </c>
      <c r="S61" s="134">
        <v>142</v>
      </c>
      <c r="T61" s="134">
        <v>1</v>
      </c>
      <c r="U61" s="134">
        <v>0</v>
      </c>
      <c r="V61" s="134">
        <v>143</v>
      </c>
      <c r="W61" s="134">
        <v>777</v>
      </c>
      <c r="X61" s="134">
        <v>920</v>
      </c>
      <c r="Y61" s="114" t="s">
        <v>234</v>
      </c>
      <c r="Z61" s="114" t="s">
        <v>225</v>
      </c>
    </row>
    <row r="62" spans="1:26" x14ac:dyDescent="0.2">
      <c r="A62" s="120"/>
      <c r="B62" s="114" t="s">
        <v>235</v>
      </c>
      <c r="C62" s="114" t="s">
        <v>236</v>
      </c>
      <c r="D62" s="115">
        <v>154</v>
      </c>
      <c r="E62" s="116">
        <v>4.7619047619047603E-2</v>
      </c>
      <c r="F62" s="115">
        <v>0</v>
      </c>
      <c r="G62" s="116">
        <v>-1</v>
      </c>
      <c r="H62" s="115">
        <v>0</v>
      </c>
      <c r="I62" s="116" t="s">
        <v>258</v>
      </c>
      <c r="J62" s="115">
        <v>154</v>
      </c>
      <c r="K62" s="116">
        <v>4.0540540540540501E-2</v>
      </c>
      <c r="L62" s="115">
        <v>340</v>
      </c>
      <c r="M62" s="116">
        <v>0.28301886792452802</v>
      </c>
      <c r="N62" s="115">
        <v>494</v>
      </c>
      <c r="O62" s="116">
        <v>0.19612590799031498</v>
      </c>
      <c r="P62" s="121"/>
      <c r="Q62" s="114" t="s">
        <v>72</v>
      </c>
      <c r="R62" s="114" t="s">
        <v>72</v>
      </c>
      <c r="S62" s="134">
        <v>147</v>
      </c>
      <c r="T62" s="134">
        <v>1</v>
      </c>
      <c r="U62" s="134">
        <v>0</v>
      </c>
      <c r="V62" s="134">
        <v>148</v>
      </c>
      <c r="W62" s="134">
        <v>265</v>
      </c>
      <c r="X62" s="134">
        <v>413</v>
      </c>
      <c r="Y62" s="114" t="s">
        <v>237</v>
      </c>
      <c r="Z62" s="114" t="s">
        <v>225</v>
      </c>
    </row>
    <row r="63" spans="1:26" x14ac:dyDescent="0.2">
      <c r="A63" s="122"/>
      <c r="B63" s="114" t="s">
        <v>238</v>
      </c>
      <c r="C63" s="114" t="s">
        <v>239</v>
      </c>
      <c r="D63" s="115">
        <v>61</v>
      </c>
      <c r="E63" s="116">
        <v>-0.18666666666666701</v>
      </c>
      <c r="F63" s="115">
        <v>2</v>
      </c>
      <c r="G63" s="116">
        <v>-0.92857142857142905</v>
      </c>
      <c r="H63" s="115">
        <v>0</v>
      </c>
      <c r="I63" s="116">
        <v>-1</v>
      </c>
      <c r="J63" s="115">
        <v>63</v>
      </c>
      <c r="K63" s="116">
        <v>-0.4</v>
      </c>
      <c r="L63" s="115">
        <v>111</v>
      </c>
      <c r="M63" s="116">
        <v>0.98214285714285698</v>
      </c>
      <c r="N63" s="115">
        <v>174</v>
      </c>
      <c r="O63" s="116">
        <v>8.0745341614906804E-2</v>
      </c>
      <c r="P63" s="121"/>
      <c r="Q63" s="114" t="s">
        <v>72</v>
      </c>
      <c r="R63" s="114" t="s">
        <v>72</v>
      </c>
      <c r="S63" s="134">
        <v>75</v>
      </c>
      <c r="T63" s="134">
        <v>28</v>
      </c>
      <c r="U63" s="134">
        <v>2</v>
      </c>
      <c r="V63" s="134">
        <v>105</v>
      </c>
      <c r="W63" s="134">
        <v>56</v>
      </c>
      <c r="X63" s="134">
        <v>161</v>
      </c>
      <c r="Y63" s="114" t="s">
        <v>240</v>
      </c>
      <c r="Z63" s="114" t="s">
        <v>225</v>
      </c>
    </row>
    <row r="64" spans="1:26" x14ac:dyDescent="0.2">
      <c r="A64" s="123" t="s">
        <v>85</v>
      </c>
      <c r="B64" s="123"/>
      <c r="C64" s="123"/>
      <c r="D64" s="124">
        <v>1160</v>
      </c>
      <c r="E64" s="126">
        <v>-0.21515561569688799</v>
      </c>
      <c r="F64" s="124">
        <v>1863</v>
      </c>
      <c r="G64" s="126">
        <v>-0.198364888123924</v>
      </c>
      <c r="H64" s="124">
        <v>0</v>
      </c>
      <c r="I64" s="126">
        <v>-1</v>
      </c>
      <c r="J64" s="124">
        <v>3023</v>
      </c>
      <c r="K64" s="126">
        <v>-0.205310199789695</v>
      </c>
      <c r="L64" s="124">
        <v>2870</v>
      </c>
      <c r="M64" s="126">
        <v>-0.24254420691475301</v>
      </c>
      <c r="N64" s="124">
        <v>5893</v>
      </c>
      <c r="O64" s="126">
        <v>-0.22389042539180801</v>
      </c>
      <c r="P64" s="127"/>
      <c r="Q64" s="128"/>
      <c r="R64" s="128"/>
      <c r="S64" s="135">
        <v>1478</v>
      </c>
      <c r="T64" s="135">
        <v>2324</v>
      </c>
      <c r="U64" s="135">
        <v>2</v>
      </c>
      <c r="V64" s="135">
        <v>3804</v>
      </c>
      <c r="W64" s="135">
        <v>3789</v>
      </c>
      <c r="X64" s="135">
        <v>7593</v>
      </c>
      <c r="Y64" s="128"/>
      <c r="Z64" s="128"/>
    </row>
    <row r="65" spans="1:26" x14ac:dyDescent="0.2">
      <c r="A65" s="123" t="s">
        <v>241</v>
      </c>
      <c r="B65" s="123"/>
      <c r="C65" s="123"/>
      <c r="D65" s="124">
        <v>46511</v>
      </c>
      <c r="E65" s="126">
        <v>-1.2001869317698999E-2</v>
      </c>
      <c r="F65" s="124">
        <v>18819</v>
      </c>
      <c r="G65" s="126">
        <v>-6.5358827911596695E-2</v>
      </c>
      <c r="H65" s="124">
        <v>4000</v>
      </c>
      <c r="I65" s="126">
        <v>-7.1279312746691401E-2</v>
      </c>
      <c r="J65" s="124">
        <v>69330</v>
      </c>
      <c r="K65" s="126">
        <v>-3.05936966917419E-2</v>
      </c>
      <c r="L65" s="124">
        <v>13155</v>
      </c>
      <c r="M65" s="126">
        <v>-4.3968023255814004E-2</v>
      </c>
      <c r="N65" s="124">
        <v>82485</v>
      </c>
      <c r="O65" s="126">
        <v>-3.2751706184479E-2</v>
      </c>
      <c r="P65" s="133"/>
      <c r="Q65" s="128"/>
      <c r="R65" s="128"/>
      <c r="S65" s="135">
        <v>47076</v>
      </c>
      <c r="T65" s="135">
        <v>20135</v>
      </c>
      <c r="U65" s="135">
        <v>4307</v>
      </c>
      <c r="V65" s="135">
        <v>71518</v>
      </c>
      <c r="W65" s="135">
        <v>13760</v>
      </c>
      <c r="X65" s="135">
        <v>85278</v>
      </c>
      <c r="Y65" s="128"/>
      <c r="Z65" s="128"/>
    </row>
  </sheetData>
  <pageMargins left="0.25" right="0.25" top="0.75" bottom="0.75" header="0.3" footer="0.3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zoomScaleNormal="16677" zoomScaleSheetLayoutView="38350" workbookViewId="0">
      <selection activeCell="A2" sqref="A2"/>
    </sheetView>
  </sheetViews>
  <sheetFormatPr defaultColWidth="11.5703125" defaultRowHeight="11.25" x14ac:dyDescent="0.2"/>
  <cols>
    <col min="1" max="1" width="27.42578125" style="111" bestFit="1" customWidth="1"/>
    <col min="2" max="2" width="4.28515625" style="111" bestFit="1" customWidth="1"/>
    <col min="3" max="3" width="22.85546875" style="111" bestFit="1" customWidth="1"/>
    <col min="4" max="15" width="15.7109375" style="111" customWidth="1"/>
    <col min="16" max="16" width="9.140625" style="111" hidden="1" customWidth="1"/>
    <col min="17" max="17" width="14.5703125" style="111" hidden="1" customWidth="1"/>
    <col min="18" max="18" width="6.5703125" style="111" hidden="1" customWidth="1"/>
    <col min="19" max="19" width="22.7109375" style="111" hidden="1" customWidth="1"/>
    <col min="20" max="20" width="22.140625" style="111" hidden="1" customWidth="1"/>
    <col min="21" max="21" width="18.42578125" style="111" hidden="1" customWidth="1"/>
    <col min="22" max="22" width="18" style="111" hidden="1" customWidth="1"/>
    <col min="23" max="23" width="23.28515625" style="111" hidden="1" customWidth="1"/>
    <col min="24" max="24" width="15.28515625" style="111" hidden="1" customWidth="1"/>
    <col min="25" max="25" width="30.28515625" style="111" hidden="1" customWidth="1"/>
    <col min="26" max="26" width="22" style="111" hidden="1" customWidth="1"/>
    <col min="27" max="16384" width="11.5703125" style="111"/>
  </cols>
  <sheetData>
    <row r="1" spans="1:26" ht="15.75" x14ac:dyDescent="0.25">
      <c r="A1" s="110" t="s">
        <v>259</v>
      </c>
    </row>
    <row r="4" spans="1:26" ht="22.5" x14ac:dyDescent="0.2">
      <c r="A4" s="112" t="s">
        <v>58</v>
      </c>
      <c r="B4" s="112" t="s">
        <v>59</v>
      </c>
      <c r="C4" s="112" t="s">
        <v>60</v>
      </c>
      <c r="D4" s="112" t="s">
        <v>243</v>
      </c>
      <c r="E4" s="112" t="s">
        <v>244</v>
      </c>
      <c r="F4" s="112" t="s">
        <v>245</v>
      </c>
      <c r="G4" s="112" t="s">
        <v>246</v>
      </c>
      <c r="H4" s="112" t="s">
        <v>247</v>
      </c>
      <c r="I4" s="112" t="s">
        <v>248</v>
      </c>
      <c r="J4" s="112" t="s">
        <v>249</v>
      </c>
      <c r="K4" s="112" t="s">
        <v>250</v>
      </c>
      <c r="L4" s="112" t="s">
        <v>31</v>
      </c>
      <c r="M4" s="112" t="s">
        <v>251</v>
      </c>
      <c r="N4" s="112" t="s">
        <v>61</v>
      </c>
      <c r="O4" s="112" t="s">
        <v>62</v>
      </c>
      <c r="P4" s="113" t="s">
        <v>63</v>
      </c>
      <c r="Q4" s="113" t="s">
        <v>64</v>
      </c>
      <c r="R4" s="113" t="s">
        <v>65</v>
      </c>
      <c r="S4" s="113" t="s">
        <v>252</v>
      </c>
      <c r="T4" s="113" t="s">
        <v>253</v>
      </c>
      <c r="U4" s="113" t="s">
        <v>254</v>
      </c>
      <c r="V4" s="113" t="s">
        <v>255</v>
      </c>
      <c r="W4" s="113" t="s">
        <v>256</v>
      </c>
      <c r="X4" s="113" t="s">
        <v>257</v>
      </c>
      <c r="Y4" s="113" t="s">
        <v>66</v>
      </c>
      <c r="Z4" s="113" t="s">
        <v>67</v>
      </c>
    </row>
    <row r="5" spans="1:26" x14ac:dyDescent="0.2">
      <c r="A5" s="114" t="s">
        <v>68</v>
      </c>
      <c r="B5" s="114" t="s">
        <v>69</v>
      </c>
      <c r="C5" s="114" t="s">
        <v>70</v>
      </c>
      <c r="D5" s="115">
        <v>87077</v>
      </c>
      <c r="E5" s="116">
        <v>-2.9014596505313399E-2</v>
      </c>
      <c r="F5" s="115">
        <v>89198</v>
      </c>
      <c r="G5" s="116">
        <v>-4.15207066256904E-2</v>
      </c>
      <c r="H5" s="115">
        <v>0</v>
      </c>
      <c r="I5" s="116" t="s">
        <v>258</v>
      </c>
      <c r="J5" s="115">
        <v>176275</v>
      </c>
      <c r="K5" s="116">
        <v>-3.5383411494957301E-2</v>
      </c>
      <c r="L5" s="115">
        <v>6392</v>
      </c>
      <c r="M5" s="116">
        <v>3.1633311814073597E-2</v>
      </c>
      <c r="N5" s="115">
        <v>182667</v>
      </c>
      <c r="O5" s="116">
        <v>-3.3185665062957496E-2</v>
      </c>
      <c r="P5" s="117">
        <v>1</v>
      </c>
      <c r="Q5" s="114" t="s">
        <v>71</v>
      </c>
      <c r="R5" s="114" t="s">
        <v>72</v>
      </c>
      <c r="S5" s="134">
        <v>89679</v>
      </c>
      <c r="T5" s="134">
        <v>93062</v>
      </c>
      <c r="U5" s="134">
        <v>0</v>
      </c>
      <c r="V5" s="134">
        <v>182741</v>
      </c>
      <c r="W5" s="134">
        <v>6196</v>
      </c>
      <c r="X5" s="134">
        <v>188937</v>
      </c>
      <c r="Y5" s="114" t="s">
        <v>73</v>
      </c>
      <c r="Z5" s="114" t="s">
        <v>73</v>
      </c>
    </row>
    <row r="6" spans="1:26" x14ac:dyDescent="0.2">
      <c r="A6" s="118" t="s">
        <v>74</v>
      </c>
      <c r="B6" s="114" t="s">
        <v>75</v>
      </c>
      <c r="C6" s="114" t="s">
        <v>76</v>
      </c>
      <c r="D6" s="115">
        <v>40140</v>
      </c>
      <c r="E6" s="116">
        <v>-4.3192219679633902E-2</v>
      </c>
      <c r="F6" s="115">
        <v>15806</v>
      </c>
      <c r="G6" s="116">
        <v>-4.40882975506501E-2</v>
      </c>
      <c r="H6" s="115">
        <v>11539</v>
      </c>
      <c r="I6" s="116">
        <v>-0.119899321180688</v>
      </c>
      <c r="J6" s="115">
        <v>67485</v>
      </c>
      <c r="K6" s="116">
        <v>-5.7445738707785098E-2</v>
      </c>
      <c r="L6" s="115">
        <v>8028</v>
      </c>
      <c r="M6" s="116">
        <v>9.0316447100366695E-2</v>
      </c>
      <c r="N6" s="115">
        <v>75513</v>
      </c>
      <c r="O6" s="116">
        <v>-4.3667126809437601E-2</v>
      </c>
      <c r="P6" s="119">
        <v>2</v>
      </c>
      <c r="Q6" s="114" t="s">
        <v>71</v>
      </c>
      <c r="R6" s="114" t="s">
        <v>71</v>
      </c>
      <c r="S6" s="134">
        <v>41952</v>
      </c>
      <c r="T6" s="134">
        <v>16535</v>
      </c>
      <c r="U6" s="134">
        <v>13111</v>
      </c>
      <c r="V6" s="134">
        <v>71598</v>
      </c>
      <c r="W6" s="134">
        <v>7363</v>
      </c>
      <c r="X6" s="134">
        <v>78961</v>
      </c>
      <c r="Y6" s="114" t="s">
        <v>77</v>
      </c>
      <c r="Z6" s="114" t="s">
        <v>78</v>
      </c>
    </row>
    <row r="7" spans="1:26" x14ac:dyDescent="0.2">
      <c r="A7" s="120"/>
      <c r="B7" s="114" t="s">
        <v>79</v>
      </c>
      <c r="C7" s="114" t="s">
        <v>80</v>
      </c>
      <c r="D7" s="115">
        <v>23678</v>
      </c>
      <c r="E7" s="116">
        <v>-2.2216716220680499E-2</v>
      </c>
      <c r="F7" s="115">
        <v>18971</v>
      </c>
      <c r="G7" s="116">
        <v>-6.7764127764127796E-2</v>
      </c>
      <c r="H7" s="115">
        <v>14008</v>
      </c>
      <c r="I7" s="116">
        <v>-9.8990158873094494E-2</v>
      </c>
      <c r="J7" s="115">
        <v>56657</v>
      </c>
      <c r="K7" s="116">
        <v>-5.7491723919950798E-2</v>
      </c>
      <c r="L7" s="115">
        <v>9154</v>
      </c>
      <c r="M7" s="116">
        <v>-3.6218151189724192E-2</v>
      </c>
      <c r="N7" s="115">
        <v>65811</v>
      </c>
      <c r="O7" s="116">
        <v>-5.4589073565959406E-2</v>
      </c>
      <c r="P7" s="121"/>
      <c r="Q7" s="114" t="s">
        <v>71</v>
      </c>
      <c r="R7" s="114" t="s">
        <v>71</v>
      </c>
      <c r="S7" s="134">
        <v>24216</v>
      </c>
      <c r="T7" s="134">
        <v>20350</v>
      </c>
      <c r="U7" s="134">
        <v>15547</v>
      </c>
      <c r="V7" s="134">
        <v>60113</v>
      </c>
      <c r="W7" s="134">
        <v>9498</v>
      </c>
      <c r="X7" s="134">
        <v>69611</v>
      </c>
      <c r="Y7" s="114" t="s">
        <v>81</v>
      </c>
      <c r="Z7" s="114" t="s">
        <v>78</v>
      </c>
    </row>
    <row r="8" spans="1:26" x14ac:dyDescent="0.2">
      <c r="A8" s="122"/>
      <c r="B8" s="114" t="s">
        <v>82</v>
      </c>
      <c r="C8" s="114" t="s">
        <v>83</v>
      </c>
      <c r="D8" s="115">
        <v>33641</v>
      </c>
      <c r="E8" s="116">
        <v>4.2689115768105605E-3</v>
      </c>
      <c r="F8" s="115">
        <v>6709</v>
      </c>
      <c r="G8" s="116">
        <v>-0.10006706908115399</v>
      </c>
      <c r="H8" s="115">
        <v>0</v>
      </c>
      <c r="I8" s="116">
        <v>-1</v>
      </c>
      <c r="J8" s="115">
        <v>40350</v>
      </c>
      <c r="K8" s="116">
        <v>-1.4868527063649E-2</v>
      </c>
      <c r="L8" s="115">
        <v>5355</v>
      </c>
      <c r="M8" s="116">
        <v>-2.72479564032698E-2</v>
      </c>
      <c r="N8" s="115">
        <v>45705</v>
      </c>
      <c r="O8" s="116">
        <v>-1.6335227272727303E-2</v>
      </c>
      <c r="P8" s="121"/>
      <c r="Q8" s="114" t="s">
        <v>71</v>
      </c>
      <c r="R8" s="114" t="s">
        <v>71</v>
      </c>
      <c r="S8" s="134">
        <v>33498</v>
      </c>
      <c r="T8" s="134">
        <v>7455</v>
      </c>
      <c r="U8" s="134">
        <v>6</v>
      </c>
      <c r="V8" s="134">
        <v>40959</v>
      </c>
      <c r="W8" s="134">
        <v>5505</v>
      </c>
      <c r="X8" s="134">
        <v>46464</v>
      </c>
      <c r="Y8" s="114" t="s">
        <v>84</v>
      </c>
      <c r="Z8" s="114" t="s">
        <v>78</v>
      </c>
    </row>
    <row r="9" spans="1:26" x14ac:dyDescent="0.2">
      <c r="A9" s="123" t="s">
        <v>85</v>
      </c>
      <c r="B9" s="123"/>
      <c r="C9" s="123"/>
      <c r="D9" s="124">
        <v>97459</v>
      </c>
      <c r="E9" s="126">
        <v>-2.2143960829169401E-2</v>
      </c>
      <c r="F9" s="124">
        <v>41486</v>
      </c>
      <c r="G9" s="126">
        <v>-6.4366260712674789E-2</v>
      </c>
      <c r="H9" s="124">
        <v>25547</v>
      </c>
      <c r="I9" s="126">
        <v>-0.108742673737092</v>
      </c>
      <c r="J9" s="124">
        <v>164492</v>
      </c>
      <c r="K9" s="126">
        <v>-4.73620200382232E-2</v>
      </c>
      <c r="L9" s="124">
        <v>22537</v>
      </c>
      <c r="M9" s="126">
        <v>7.6455333989090598E-3</v>
      </c>
      <c r="N9" s="124">
        <v>187029</v>
      </c>
      <c r="O9" s="126">
        <v>-4.1053959269057999E-2</v>
      </c>
      <c r="P9" s="127"/>
      <c r="Q9" s="128"/>
      <c r="R9" s="128"/>
      <c r="S9" s="135">
        <v>99666</v>
      </c>
      <c r="T9" s="135">
        <v>44340</v>
      </c>
      <c r="U9" s="135">
        <v>28664</v>
      </c>
      <c r="V9" s="135">
        <v>172670</v>
      </c>
      <c r="W9" s="135">
        <v>22366</v>
      </c>
      <c r="X9" s="135">
        <v>195036</v>
      </c>
      <c r="Y9" s="128"/>
      <c r="Z9" s="128"/>
    </row>
    <row r="10" spans="1:26" x14ac:dyDescent="0.2">
      <c r="A10" s="118" t="s">
        <v>86</v>
      </c>
      <c r="B10" s="114" t="s">
        <v>87</v>
      </c>
      <c r="C10" s="114" t="s">
        <v>88</v>
      </c>
      <c r="D10" s="115">
        <v>27007</v>
      </c>
      <c r="E10" s="116">
        <v>-1.5421071819176102E-2</v>
      </c>
      <c r="F10" s="115">
        <v>353</v>
      </c>
      <c r="G10" s="116">
        <v>2.3188405797101401E-2</v>
      </c>
      <c r="H10" s="115">
        <v>6</v>
      </c>
      <c r="I10" s="116">
        <v>2</v>
      </c>
      <c r="J10" s="115">
        <v>27366</v>
      </c>
      <c r="K10" s="116">
        <v>-1.4796414299600403E-2</v>
      </c>
      <c r="L10" s="115">
        <v>5302</v>
      </c>
      <c r="M10" s="116">
        <v>1.9419342434147301E-2</v>
      </c>
      <c r="N10" s="115">
        <v>32668</v>
      </c>
      <c r="O10" s="116">
        <v>-9.4002061980714407E-3</v>
      </c>
      <c r="P10" s="119">
        <v>3</v>
      </c>
      <c r="Q10" s="114" t="s">
        <v>71</v>
      </c>
      <c r="R10" s="114" t="s">
        <v>71</v>
      </c>
      <c r="S10" s="134">
        <v>27430</v>
      </c>
      <c r="T10" s="134">
        <v>345</v>
      </c>
      <c r="U10" s="134">
        <v>2</v>
      </c>
      <c r="V10" s="134">
        <v>27777</v>
      </c>
      <c r="W10" s="134">
        <v>5201</v>
      </c>
      <c r="X10" s="134">
        <v>32978</v>
      </c>
      <c r="Y10" s="114" t="s">
        <v>89</v>
      </c>
      <c r="Z10" s="114" t="s">
        <v>90</v>
      </c>
    </row>
    <row r="11" spans="1:26" x14ac:dyDescent="0.2">
      <c r="A11" s="120"/>
      <c r="B11" s="114" t="s">
        <v>91</v>
      </c>
      <c r="C11" s="114" t="s">
        <v>92</v>
      </c>
      <c r="D11" s="115">
        <v>8319</v>
      </c>
      <c r="E11" s="116">
        <v>1.7988252569750403E-2</v>
      </c>
      <c r="F11" s="115">
        <v>4084</v>
      </c>
      <c r="G11" s="116">
        <v>-6.4804213418823003E-2</v>
      </c>
      <c r="H11" s="115">
        <v>4</v>
      </c>
      <c r="I11" s="116">
        <v>1</v>
      </c>
      <c r="J11" s="115">
        <v>12407</v>
      </c>
      <c r="K11" s="116">
        <v>-1.0684953353002201E-2</v>
      </c>
      <c r="L11" s="115">
        <v>2813</v>
      </c>
      <c r="M11" s="116">
        <v>-5.3180747223157201E-2</v>
      </c>
      <c r="N11" s="115">
        <v>15220</v>
      </c>
      <c r="O11" s="116">
        <v>-1.8824136152656001E-2</v>
      </c>
      <c r="P11" s="121"/>
      <c r="Q11" s="114" t="s">
        <v>71</v>
      </c>
      <c r="R11" s="114" t="s">
        <v>71</v>
      </c>
      <c r="S11" s="134">
        <v>8172</v>
      </c>
      <c r="T11" s="134">
        <v>4367</v>
      </c>
      <c r="U11" s="134">
        <v>2</v>
      </c>
      <c r="V11" s="134">
        <v>12541</v>
      </c>
      <c r="W11" s="134">
        <v>2971</v>
      </c>
      <c r="X11" s="134">
        <v>15512</v>
      </c>
      <c r="Y11" s="114" t="s">
        <v>93</v>
      </c>
      <c r="Z11" s="114" t="s">
        <v>90</v>
      </c>
    </row>
    <row r="12" spans="1:26" x14ac:dyDescent="0.2">
      <c r="A12" s="120"/>
      <c r="B12" s="114" t="s">
        <v>94</v>
      </c>
      <c r="C12" s="114" t="s">
        <v>95</v>
      </c>
      <c r="D12" s="115">
        <v>24312</v>
      </c>
      <c r="E12" s="116">
        <v>-4.14761078694212E-2</v>
      </c>
      <c r="F12" s="115">
        <v>1022</v>
      </c>
      <c r="G12" s="116">
        <v>-0.10507880910683</v>
      </c>
      <c r="H12" s="115">
        <v>9</v>
      </c>
      <c r="I12" s="116">
        <v>0.125</v>
      </c>
      <c r="J12" s="115">
        <v>25343</v>
      </c>
      <c r="K12" s="116">
        <v>-4.4165346609338504E-2</v>
      </c>
      <c r="L12" s="115">
        <v>6765</v>
      </c>
      <c r="M12" s="116">
        <v>-2.96901893287435E-2</v>
      </c>
      <c r="N12" s="115">
        <v>32108</v>
      </c>
      <c r="O12" s="116">
        <v>-4.1151526010870201E-2</v>
      </c>
      <c r="P12" s="121"/>
      <c r="Q12" s="114" t="s">
        <v>71</v>
      </c>
      <c r="R12" s="114" t="s">
        <v>71</v>
      </c>
      <c r="S12" s="134">
        <v>25364</v>
      </c>
      <c r="T12" s="134">
        <v>1142</v>
      </c>
      <c r="U12" s="134">
        <v>8</v>
      </c>
      <c r="V12" s="134">
        <v>26514</v>
      </c>
      <c r="W12" s="134">
        <v>6972</v>
      </c>
      <c r="X12" s="134">
        <v>33486</v>
      </c>
      <c r="Y12" s="114" t="s">
        <v>96</v>
      </c>
      <c r="Z12" s="114" t="s">
        <v>90</v>
      </c>
    </row>
    <row r="13" spans="1:26" x14ac:dyDescent="0.2">
      <c r="A13" s="122"/>
      <c r="B13" s="114" t="s">
        <v>97</v>
      </c>
      <c r="C13" s="114" t="s">
        <v>98</v>
      </c>
      <c r="D13" s="115">
        <v>7731</v>
      </c>
      <c r="E13" s="116">
        <v>7.4346859366314605E-2</v>
      </c>
      <c r="F13" s="115">
        <v>2644</v>
      </c>
      <c r="G13" s="116">
        <v>-5.1649928263988502E-2</v>
      </c>
      <c r="H13" s="115">
        <v>0</v>
      </c>
      <c r="I13" s="116">
        <v>-1</v>
      </c>
      <c r="J13" s="115">
        <v>10375</v>
      </c>
      <c r="K13" s="116">
        <v>3.9058587881822704E-2</v>
      </c>
      <c r="L13" s="115">
        <v>2659</v>
      </c>
      <c r="M13" s="116">
        <v>-2.4578136463683099E-2</v>
      </c>
      <c r="N13" s="115">
        <v>13034</v>
      </c>
      <c r="O13" s="116">
        <v>2.5411061285500698E-2</v>
      </c>
      <c r="P13" s="121"/>
      <c r="Q13" s="114" t="s">
        <v>71</v>
      </c>
      <c r="R13" s="114" t="s">
        <v>71</v>
      </c>
      <c r="S13" s="134">
        <v>7196</v>
      </c>
      <c r="T13" s="134">
        <v>2788</v>
      </c>
      <c r="U13" s="134">
        <v>1</v>
      </c>
      <c r="V13" s="134">
        <v>9985</v>
      </c>
      <c r="W13" s="134">
        <v>2726</v>
      </c>
      <c r="X13" s="134">
        <v>12711</v>
      </c>
      <c r="Y13" s="114" t="s">
        <v>99</v>
      </c>
      <c r="Z13" s="114" t="s">
        <v>90</v>
      </c>
    </row>
    <row r="14" spans="1:26" x14ac:dyDescent="0.2">
      <c r="A14" s="123" t="s">
        <v>85</v>
      </c>
      <c r="B14" s="123"/>
      <c r="C14" s="123"/>
      <c r="D14" s="124">
        <v>67369</v>
      </c>
      <c r="E14" s="126">
        <v>-1.1634048296704899E-2</v>
      </c>
      <c r="F14" s="124">
        <v>8103</v>
      </c>
      <c r="G14" s="126">
        <v>-6.2369821800509102E-2</v>
      </c>
      <c r="H14" s="124">
        <v>19</v>
      </c>
      <c r="I14" s="126">
        <v>0.46153846153846201</v>
      </c>
      <c r="J14" s="124">
        <v>75491</v>
      </c>
      <c r="K14" s="126">
        <v>-1.7261804027754301E-2</v>
      </c>
      <c r="L14" s="124">
        <v>17539</v>
      </c>
      <c r="M14" s="126">
        <v>-1.8522663682148902E-2</v>
      </c>
      <c r="N14" s="124">
        <v>93030</v>
      </c>
      <c r="O14" s="126">
        <v>-1.74997623749828E-2</v>
      </c>
      <c r="P14" s="127"/>
      <c r="Q14" s="128"/>
      <c r="R14" s="128"/>
      <c r="S14" s="135">
        <v>68162</v>
      </c>
      <c r="T14" s="135">
        <v>8642</v>
      </c>
      <c r="U14" s="135">
        <v>13</v>
      </c>
      <c r="V14" s="135">
        <v>76817</v>
      </c>
      <c r="W14" s="135">
        <v>17870</v>
      </c>
      <c r="X14" s="135">
        <v>94687</v>
      </c>
      <c r="Y14" s="128"/>
      <c r="Z14" s="128"/>
    </row>
    <row r="15" spans="1:26" x14ac:dyDescent="0.2">
      <c r="A15" s="118" t="s">
        <v>100</v>
      </c>
      <c r="B15" s="114" t="s">
        <v>101</v>
      </c>
      <c r="C15" s="114" t="s">
        <v>102</v>
      </c>
      <c r="D15" s="115">
        <v>5425</v>
      </c>
      <c r="E15" s="116">
        <v>-3.4869240348692404E-2</v>
      </c>
      <c r="F15" s="115">
        <v>89</v>
      </c>
      <c r="G15" s="116">
        <v>-0.18348623853210999</v>
      </c>
      <c r="H15" s="115">
        <v>455</v>
      </c>
      <c r="I15" s="116">
        <v>1.5418994413407798</v>
      </c>
      <c r="J15" s="115">
        <v>5969</v>
      </c>
      <c r="K15" s="116">
        <v>1.0154002369267201E-2</v>
      </c>
      <c r="L15" s="115">
        <v>3463</v>
      </c>
      <c r="M15" s="116">
        <v>5.8050717995722596E-2</v>
      </c>
      <c r="N15" s="115">
        <v>9432</v>
      </c>
      <c r="O15" s="116">
        <v>2.72271836201263E-2</v>
      </c>
      <c r="P15" s="119">
        <v>4</v>
      </c>
      <c r="Q15" s="114" t="s">
        <v>71</v>
      </c>
      <c r="R15" s="114" t="s">
        <v>71</v>
      </c>
      <c r="S15" s="134">
        <v>5621</v>
      </c>
      <c r="T15" s="134">
        <v>109</v>
      </c>
      <c r="U15" s="134">
        <v>179</v>
      </c>
      <c r="V15" s="134">
        <v>5909</v>
      </c>
      <c r="W15" s="134">
        <v>3273</v>
      </c>
      <c r="X15" s="134">
        <v>9182</v>
      </c>
      <c r="Y15" s="114" t="s">
        <v>103</v>
      </c>
      <c r="Z15" s="114" t="s">
        <v>104</v>
      </c>
    </row>
    <row r="16" spans="1:26" x14ac:dyDescent="0.2">
      <c r="A16" s="120"/>
      <c r="B16" s="114" t="s">
        <v>105</v>
      </c>
      <c r="C16" s="114" t="s">
        <v>106</v>
      </c>
      <c r="D16" s="115">
        <v>1568</v>
      </c>
      <c r="E16" s="116">
        <v>-1.7543859649122799E-2</v>
      </c>
      <c r="F16" s="115">
        <v>29</v>
      </c>
      <c r="G16" s="116">
        <v>1.2307692307692299</v>
      </c>
      <c r="H16" s="115">
        <v>0</v>
      </c>
      <c r="I16" s="116" t="s">
        <v>258</v>
      </c>
      <c r="J16" s="115">
        <v>1597</v>
      </c>
      <c r="K16" s="116">
        <v>-7.4580484773151007E-3</v>
      </c>
      <c r="L16" s="115">
        <v>3724</v>
      </c>
      <c r="M16" s="116">
        <v>0.27229244960710602</v>
      </c>
      <c r="N16" s="115">
        <v>5321</v>
      </c>
      <c r="O16" s="116">
        <v>0.17305996472663102</v>
      </c>
      <c r="P16" s="121"/>
      <c r="Q16" s="114" t="s">
        <v>71</v>
      </c>
      <c r="R16" s="114" t="s">
        <v>71</v>
      </c>
      <c r="S16" s="134">
        <v>1596</v>
      </c>
      <c r="T16" s="134">
        <v>13</v>
      </c>
      <c r="U16" s="134">
        <v>0</v>
      </c>
      <c r="V16" s="134">
        <v>1609</v>
      </c>
      <c r="W16" s="134">
        <v>2927</v>
      </c>
      <c r="X16" s="134">
        <v>4536</v>
      </c>
      <c r="Y16" s="114" t="s">
        <v>107</v>
      </c>
      <c r="Z16" s="114" t="s">
        <v>104</v>
      </c>
    </row>
    <row r="17" spans="1:26" x14ac:dyDescent="0.2">
      <c r="A17" s="120"/>
      <c r="B17" s="114" t="s">
        <v>108</v>
      </c>
      <c r="C17" s="114" t="s">
        <v>109</v>
      </c>
      <c r="D17" s="115">
        <v>6197</v>
      </c>
      <c r="E17" s="116">
        <v>-9.0682318415260504E-2</v>
      </c>
      <c r="F17" s="115">
        <v>330</v>
      </c>
      <c r="G17" s="116">
        <v>-7.303370786516851E-2</v>
      </c>
      <c r="H17" s="115">
        <v>0</v>
      </c>
      <c r="I17" s="116" t="s">
        <v>258</v>
      </c>
      <c r="J17" s="115">
        <v>6527</v>
      </c>
      <c r="K17" s="116">
        <v>-8.9806163714963E-2</v>
      </c>
      <c r="L17" s="115">
        <v>1819</v>
      </c>
      <c r="M17" s="116">
        <v>0.52985702270815804</v>
      </c>
      <c r="N17" s="115">
        <v>8346</v>
      </c>
      <c r="O17" s="116">
        <v>-1.67464114832536E-3</v>
      </c>
      <c r="P17" s="121"/>
      <c r="Q17" s="114" t="s">
        <v>71</v>
      </c>
      <c r="R17" s="114" t="s">
        <v>71</v>
      </c>
      <c r="S17" s="134">
        <v>6815</v>
      </c>
      <c r="T17" s="134">
        <v>356</v>
      </c>
      <c r="U17" s="134">
        <v>0</v>
      </c>
      <c r="V17" s="134">
        <v>7171</v>
      </c>
      <c r="W17" s="134">
        <v>1189</v>
      </c>
      <c r="X17" s="134">
        <v>8360</v>
      </c>
      <c r="Y17" s="114" t="s">
        <v>110</v>
      </c>
      <c r="Z17" s="114" t="s">
        <v>104</v>
      </c>
    </row>
    <row r="18" spans="1:26" x14ac:dyDescent="0.2">
      <c r="A18" s="120"/>
      <c r="B18" s="114" t="s">
        <v>111</v>
      </c>
      <c r="C18" s="114" t="s">
        <v>112</v>
      </c>
      <c r="D18" s="115">
        <v>3939</v>
      </c>
      <c r="E18" s="116">
        <v>-2.4275452068367603E-2</v>
      </c>
      <c r="F18" s="115">
        <v>1653</v>
      </c>
      <c r="G18" s="116">
        <v>-0.13636363636363602</v>
      </c>
      <c r="H18" s="115">
        <v>13</v>
      </c>
      <c r="I18" s="116" t="s">
        <v>258</v>
      </c>
      <c r="J18" s="115">
        <v>5605</v>
      </c>
      <c r="K18" s="116">
        <v>-5.8141488825407497E-2</v>
      </c>
      <c r="L18" s="115">
        <v>2254</v>
      </c>
      <c r="M18" s="116">
        <v>9.8440545808966898E-2</v>
      </c>
      <c r="N18" s="115">
        <v>7859</v>
      </c>
      <c r="O18" s="116">
        <v>-1.7993252530301099E-2</v>
      </c>
      <c r="P18" s="121"/>
      <c r="Q18" s="114" t="s">
        <v>71</v>
      </c>
      <c r="R18" s="114" t="s">
        <v>71</v>
      </c>
      <c r="S18" s="134">
        <v>4037</v>
      </c>
      <c r="T18" s="134">
        <v>1914</v>
      </c>
      <c r="U18" s="134">
        <v>0</v>
      </c>
      <c r="V18" s="134">
        <v>5951</v>
      </c>
      <c r="W18" s="134">
        <v>2052</v>
      </c>
      <c r="X18" s="134">
        <v>8003</v>
      </c>
      <c r="Y18" s="114" t="s">
        <v>113</v>
      </c>
      <c r="Z18" s="114" t="s">
        <v>104</v>
      </c>
    </row>
    <row r="19" spans="1:26" x14ac:dyDescent="0.2">
      <c r="A19" s="120"/>
      <c r="B19" s="114" t="s">
        <v>114</v>
      </c>
      <c r="C19" s="114" t="s">
        <v>115</v>
      </c>
      <c r="D19" s="115">
        <v>4714</v>
      </c>
      <c r="E19" s="116">
        <v>-4.72918350848828E-2</v>
      </c>
      <c r="F19" s="115">
        <v>46</v>
      </c>
      <c r="G19" s="116">
        <v>-0.48888888888888904</v>
      </c>
      <c r="H19" s="115">
        <v>0</v>
      </c>
      <c r="I19" s="116" t="s">
        <v>258</v>
      </c>
      <c r="J19" s="115">
        <v>4760</v>
      </c>
      <c r="K19" s="116">
        <v>-5.5180627233028995E-2</v>
      </c>
      <c r="L19" s="115">
        <v>1200</v>
      </c>
      <c r="M19" s="116">
        <v>-0.13669064748201401</v>
      </c>
      <c r="N19" s="115">
        <v>5960</v>
      </c>
      <c r="O19" s="116">
        <v>-7.2806471686372096E-2</v>
      </c>
      <c r="P19" s="121"/>
      <c r="Q19" s="114" t="s">
        <v>71</v>
      </c>
      <c r="R19" s="114" t="s">
        <v>71</v>
      </c>
      <c r="S19" s="134">
        <v>4948</v>
      </c>
      <c r="T19" s="134">
        <v>90</v>
      </c>
      <c r="U19" s="134">
        <v>0</v>
      </c>
      <c r="V19" s="134">
        <v>5038</v>
      </c>
      <c r="W19" s="134">
        <v>1390</v>
      </c>
      <c r="X19" s="134">
        <v>6428</v>
      </c>
      <c r="Y19" s="114" t="s">
        <v>116</v>
      </c>
      <c r="Z19" s="114" t="s">
        <v>104</v>
      </c>
    </row>
    <row r="20" spans="1:26" x14ac:dyDescent="0.2">
      <c r="A20" s="120"/>
      <c r="B20" s="114" t="s">
        <v>117</v>
      </c>
      <c r="C20" s="114" t="s">
        <v>118</v>
      </c>
      <c r="D20" s="115">
        <v>4672</v>
      </c>
      <c r="E20" s="116">
        <v>-3.7296517617968296E-2</v>
      </c>
      <c r="F20" s="115">
        <v>64</v>
      </c>
      <c r="G20" s="116">
        <v>-0.81120943952802405</v>
      </c>
      <c r="H20" s="115">
        <v>4520</v>
      </c>
      <c r="I20" s="116">
        <v>2.2128789555211299E-4</v>
      </c>
      <c r="J20" s="115">
        <v>9256</v>
      </c>
      <c r="K20" s="116">
        <v>-4.6854082998661298E-2</v>
      </c>
      <c r="L20" s="115">
        <v>981</v>
      </c>
      <c r="M20" s="116">
        <v>-1.1088709677419401E-2</v>
      </c>
      <c r="N20" s="115">
        <v>10237</v>
      </c>
      <c r="O20" s="116">
        <v>-4.3539194618331299E-2</v>
      </c>
      <c r="P20" s="121"/>
      <c r="Q20" s="114" t="s">
        <v>71</v>
      </c>
      <c r="R20" s="114" t="s">
        <v>71</v>
      </c>
      <c r="S20" s="134">
        <v>4853</v>
      </c>
      <c r="T20" s="134">
        <v>339</v>
      </c>
      <c r="U20" s="134">
        <v>4519</v>
      </c>
      <c r="V20" s="134">
        <v>9711</v>
      </c>
      <c r="W20" s="134">
        <v>992</v>
      </c>
      <c r="X20" s="134">
        <v>10703</v>
      </c>
      <c r="Y20" s="114" t="s">
        <v>119</v>
      </c>
      <c r="Z20" s="114" t="s">
        <v>104</v>
      </c>
    </row>
    <row r="21" spans="1:26" x14ac:dyDescent="0.2">
      <c r="A21" s="120"/>
      <c r="B21" s="114" t="s">
        <v>120</v>
      </c>
      <c r="C21" s="114" t="s">
        <v>121</v>
      </c>
      <c r="D21" s="115">
        <v>2009</v>
      </c>
      <c r="E21" s="116">
        <v>-1.2776412776412801E-2</v>
      </c>
      <c r="F21" s="115">
        <v>70</v>
      </c>
      <c r="G21" s="116">
        <v>0.20689655172413801</v>
      </c>
      <c r="H21" s="115">
        <v>0</v>
      </c>
      <c r="I21" s="116">
        <v>-1</v>
      </c>
      <c r="J21" s="115">
        <v>2079</v>
      </c>
      <c r="K21" s="116">
        <v>-7.6372315035799507E-3</v>
      </c>
      <c r="L21" s="115">
        <v>537</v>
      </c>
      <c r="M21" s="116">
        <v>0.14012738853503198</v>
      </c>
      <c r="N21" s="115">
        <v>2616</v>
      </c>
      <c r="O21" s="116">
        <v>1.9485580670303999E-2</v>
      </c>
      <c r="P21" s="121"/>
      <c r="Q21" s="114" t="s">
        <v>71</v>
      </c>
      <c r="R21" s="114" t="s">
        <v>71</v>
      </c>
      <c r="S21" s="134">
        <v>2035</v>
      </c>
      <c r="T21" s="134">
        <v>58</v>
      </c>
      <c r="U21" s="134">
        <v>2</v>
      </c>
      <c r="V21" s="134">
        <v>2095</v>
      </c>
      <c r="W21" s="134">
        <v>471</v>
      </c>
      <c r="X21" s="134">
        <v>2566</v>
      </c>
      <c r="Y21" s="114" t="s">
        <v>122</v>
      </c>
      <c r="Z21" s="114" t="s">
        <v>104</v>
      </c>
    </row>
    <row r="22" spans="1:26" x14ac:dyDescent="0.2">
      <c r="A22" s="120"/>
      <c r="B22" s="114" t="s">
        <v>123</v>
      </c>
      <c r="C22" s="114" t="s">
        <v>124</v>
      </c>
      <c r="D22" s="115">
        <v>5700</v>
      </c>
      <c r="E22" s="116">
        <v>5.1854585716921905E-2</v>
      </c>
      <c r="F22" s="115">
        <v>304</v>
      </c>
      <c r="G22" s="116">
        <v>-0.21038961038960999</v>
      </c>
      <c r="H22" s="115">
        <v>6</v>
      </c>
      <c r="I22" s="116">
        <v>-0.64705882352941202</v>
      </c>
      <c r="J22" s="115">
        <v>6010</v>
      </c>
      <c r="K22" s="116">
        <v>3.2468647998625699E-2</v>
      </c>
      <c r="L22" s="115">
        <v>1380</v>
      </c>
      <c r="M22" s="116">
        <v>-4.9586776859504099E-2</v>
      </c>
      <c r="N22" s="115">
        <v>7390</v>
      </c>
      <c r="O22" s="116">
        <v>1.60868967413722E-2</v>
      </c>
      <c r="P22" s="121"/>
      <c r="Q22" s="114" t="s">
        <v>71</v>
      </c>
      <c r="R22" s="114" t="s">
        <v>71</v>
      </c>
      <c r="S22" s="134">
        <v>5419</v>
      </c>
      <c r="T22" s="134">
        <v>385</v>
      </c>
      <c r="U22" s="134">
        <v>17</v>
      </c>
      <c r="V22" s="134">
        <v>5821</v>
      </c>
      <c r="W22" s="134">
        <v>1452</v>
      </c>
      <c r="X22" s="134">
        <v>7273</v>
      </c>
      <c r="Y22" s="114" t="s">
        <v>125</v>
      </c>
      <c r="Z22" s="114" t="s">
        <v>104</v>
      </c>
    </row>
    <row r="23" spans="1:26" x14ac:dyDescent="0.2">
      <c r="A23" s="122"/>
      <c r="B23" s="114" t="s">
        <v>126</v>
      </c>
      <c r="C23" s="114" t="s">
        <v>127</v>
      </c>
      <c r="D23" s="115">
        <v>3138</v>
      </c>
      <c r="E23" s="116">
        <v>-7.0772875333135907E-2</v>
      </c>
      <c r="F23" s="115">
        <v>147</v>
      </c>
      <c r="G23" s="116">
        <v>0.18548387096774199</v>
      </c>
      <c r="H23" s="115">
        <v>0</v>
      </c>
      <c r="I23" s="116" t="s">
        <v>258</v>
      </c>
      <c r="J23" s="115">
        <v>3285</v>
      </c>
      <c r="K23" s="116">
        <v>-6.1696658097686395E-2</v>
      </c>
      <c r="L23" s="115">
        <v>1979</v>
      </c>
      <c r="M23" s="116">
        <v>5.9989287627209398E-2</v>
      </c>
      <c r="N23" s="115">
        <v>5264</v>
      </c>
      <c r="O23" s="116">
        <v>-1.9374068554396402E-2</v>
      </c>
      <c r="P23" s="121"/>
      <c r="Q23" s="114" t="s">
        <v>71</v>
      </c>
      <c r="R23" s="114" t="s">
        <v>71</v>
      </c>
      <c r="S23" s="134">
        <v>3377</v>
      </c>
      <c r="T23" s="134">
        <v>124</v>
      </c>
      <c r="U23" s="134">
        <v>0</v>
      </c>
      <c r="V23" s="134">
        <v>3501</v>
      </c>
      <c r="W23" s="134">
        <v>1867</v>
      </c>
      <c r="X23" s="134">
        <v>5368</v>
      </c>
      <c r="Y23" s="114" t="s">
        <v>128</v>
      </c>
      <c r="Z23" s="114" t="s">
        <v>104</v>
      </c>
    </row>
    <row r="24" spans="1:26" x14ac:dyDescent="0.2">
      <c r="A24" s="123" t="s">
        <v>85</v>
      </c>
      <c r="B24" s="123"/>
      <c r="C24" s="123"/>
      <c r="D24" s="124">
        <v>37362</v>
      </c>
      <c r="E24" s="126">
        <v>-3.4598589183742007E-2</v>
      </c>
      <c r="F24" s="124">
        <v>2732</v>
      </c>
      <c r="G24" s="126">
        <v>-0.19362455726092101</v>
      </c>
      <c r="H24" s="124">
        <v>4994</v>
      </c>
      <c r="I24" s="126">
        <v>5.8723765104939596E-2</v>
      </c>
      <c r="J24" s="124">
        <v>45088</v>
      </c>
      <c r="K24" s="126">
        <v>-3.6704695979147994E-2</v>
      </c>
      <c r="L24" s="124">
        <v>17337</v>
      </c>
      <c r="M24" s="126">
        <v>0.11042080317684</v>
      </c>
      <c r="N24" s="124">
        <v>62425</v>
      </c>
      <c r="O24" s="126">
        <v>9.6124577452378289E-5</v>
      </c>
      <c r="P24" s="127"/>
      <c r="Q24" s="128"/>
      <c r="R24" s="128"/>
      <c r="S24" s="135">
        <v>38701</v>
      </c>
      <c r="T24" s="135">
        <v>3388</v>
      </c>
      <c r="U24" s="135">
        <v>4717</v>
      </c>
      <c r="V24" s="135">
        <v>46806</v>
      </c>
      <c r="W24" s="135">
        <v>15613</v>
      </c>
      <c r="X24" s="135">
        <v>62419</v>
      </c>
      <c r="Y24" s="128"/>
      <c r="Z24" s="128"/>
    </row>
    <row r="25" spans="1:26" x14ac:dyDescent="0.2">
      <c r="A25" s="118" t="s">
        <v>129</v>
      </c>
      <c r="B25" s="114" t="s">
        <v>130</v>
      </c>
      <c r="C25" s="114" t="s">
        <v>131</v>
      </c>
      <c r="D25" s="115">
        <v>2291</v>
      </c>
      <c r="E25" s="116">
        <v>-1.2500000000000001E-2</v>
      </c>
      <c r="F25" s="115">
        <v>5</v>
      </c>
      <c r="G25" s="116">
        <v>0.25</v>
      </c>
      <c r="H25" s="115">
        <v>0</v>
      </c>
      <c r="I25" s="116" t="s">
        <v>258</v>
      </c>
      <c r="J25" s="115">
        <v>2296</v>
      </c>
      <c r="K25" s="116">
        <v>-1.20481927710843E-2</v>
      </c>
      <c r="L25" s="115">
        <v>98</v>
      </c>
      <c r="M25" s="116">
        <v>6.5217391304347797E-2</v>
      </c>
      <c r="N25" s="115">
        <v>2394</v>
      </c>
      <c r="O25" s="116">
        <v>-9.1059602649006602E-3</v>
      </c>
      <c r="P25" s="119">
        <v>5</v>
      </c>
      <c r="Q25" s="114" t="s">
        <v>71</v>
      </c>
      <c r="R25" s="114" t="s">
        <v>71</v>
      </c>
      <c r="S25" s="134">
        <v>2320</v>
      </c>
      <c r="T25" s="134">
        <v>4</v>
      </c>
      <c r="U25" s="134">
        <v>0</v>
      </c>
      <c r="V25" s="134">
        <v>2324</v>
      </c>
      <c r="W25" s="134">
        <v>92</v>
      </c>
      <c r="X25" s="134">
        <v>2416</v>
      </c>
      <c r="Y25" s="114" t="s">
        <v>132</v>
      </c>
      <c r="Z25" s="114" t="s">
        <v>133</v>
      </c>
    </row>
    <row r="26" spans="1:26" x14ac:dyDescent="0.2">
      <c r="A26" s="120"/>
      <c r="B26" s="114" t="s">
        <v>134</v>
      </c>
      <c r="C26" s="114" t="s">
        <v>135</v>
      </c>
      <c r="D26" s="115">
        <v>1309</v>
      </c>
      <c r="E26" s="116">
        <v>1.53022188217292E-3</v>
      </c>
      <c r="F26" s="115">
        <v>0</v>
      </c>
      <c r="G26" s="116" t="s">
        <v>258</v>
      </c>
      <c r="H26" s="115">
        <v>0</v>
      </c>
      <c r="I26" s="116" t="s">
        <v>258</v>
      </c>
      <c r="J26" s="115">
        <v>1309</v>
      </c>
      <c r="K26" s="116">
        <v>1.53022188217292E-3</v>
      </c>
      <c r="L26" s="115">
        <v>85</v>
      </c>
      <c r="M26" s="116">
        <v>0.63461538461538514</v>
      </c>
      <c r="N26" s="115">
        <v>1394</v>
      </c>
      <c r="O26" s="116">
        <v>2.5754231052244302E-2</v>
      </c>
      <c r="P26" s="121"/>
      <c r="Q26" s="114" t="s">
        <v>71</v>
      </c>
      <c r="R26" s="114" t="s">
        <v>71</v>
      </c>
      <c r="S26" s="134">
        <v>1307</v>
      </c>
      <c r="T26" s="134">
        <v>0</v>
      </c>
      <c r="U26" s="134">
        <v>0</v>
      </c>
      <c r="V26" s="134">
        <v>1307</v>
      </c>
      <c r="W26" s="134">
        <v>52</v>
      </c>
      <c r="X26" s="134">
        <v>1359</v>
      </c>
      <c r="Y26" s="114" t="s">
        <v>136</v>
      </c>
      <c r="Z26" s="114" t="s">
        <v>133</v>
      </c>
    </row>
    <row r="27" spans="1:26" x14ac:dyDescent="0.2">
      <c r="A27" s="120"/>
      <c r="B27" s="114" t="s">
        <v>137</v>
      </c>
      <c r="C27" s="114" t="s">
        <v>138</v>
      </c>
      <c r="D27" s="115">
        <v>4804</v>
      </c>
      <c r="E27" s="116">
        <v>-5.2652336817195805E-2</v>
      </c>
      <c r="F27" s="115">
        <v>1</v>
      </c>
      <c r="G27" s="116" t="s">
        <v>258</v>
      </c>
      <c r="H27" s="115">
        <v>710</v>
      </c>
      <c r="I27" s="116">
        <v>-0.25887265135699394</v>
      </c>
      <c r="J27" s="115">
        <v>5515</v>
      </c>
      <c r="K27" s="116">
        <v>-8.5254602753358791E-2</v>
      </c>
      <c r="L27" s="115">
        <v>1927</v>
      </c>
      <c r="M27" s="116">
        <v>-2.5783619817998003E-2</v>
      </c>
      <c r="N27" s="115">
        <v>7442</v>
      </c>
      <c r="O27" s="116">
        <v>-7.0563257149993799E-2</v>
      </c>
      <c r="P27" s="121"/>
      <c r="Q27" s="114" t="s">
        <v>71</v>
      </c>
      <c r="R27" s="114" t="s">
        <v>71</v>
      </c>
      <c r="S27" s="134">
        <v>5071</v>
      </c>
      <c r="T27" s="134">
        <v>0</v>
      </c>
      <c r="U27" s="134">
        <v>958</v>
      </c>
      <c r="V27" s="134">
        <v>6029</v>
      </c>
      <c r="W27" s="134">
        <v>1978</v>
      </c>
      <c r="X27" s="134">
        <v>8007</v>
      </c>
      <c r="Y27" s="114" t="s">
        <v>139</v>
      </c>
      <c r="Z27" s="114" t="s">
        <v>133</v>
      </c>
    </row>
    <row r="28" spans="1:26" x14ac:dyDescent="0.2">
      <c r="A28" s="120"/>
      <c r="B28" s="114" t="s">
        <v>140</v>
      </c>
      <c r="C28" s="114" t="s">
        <v>141</v>
      </c>
      <c r="D28" s="115">
        <v>1736</v>
      </c>
      <c r="E28" s="116">
        <v>-1.6987542468856198E-2</v>
      </c>
      <c r="F28" s="115">
        <v>0</v>
      </c>
      <c r="G28" s="116" t="s">
        <v>258</v>
      </c>
      <c r="H28" s="115">
        <v>0</v>
      </c>
      <c r="I28" s="116" t="s">
        <v>258</v>
      </c>
      <c r="J28" s="115">
        <v>1736</v>
      </c>
      <c r="K28" s="116">
        <v>-1.6987542468856198E-2</v>
      </c>
      <c r="L28" s="115">
        <v>136</v>
      </c>
      <c r="M28" s="116">
        <v>-1.4492753623188401E-2</v>
      </c>
      <c r="N28" s="115">
        <v>1872</v>
      </c>
      <c r="O28" s="116">
        <v>-1.6806722689075602E-2</v>
      </c>
      <c r="P28" s="121"/>
      <c r="Q28" s="114" t="s">
        <v>71</v>
      </c>
      <c r="R28" s="114" t="s">
        <v>71</v>
      </c>
      <c r="S28" s="134">
        <v>1766</v>
      </c>
      <c r="T28" s="134">
        <v>0</v>
      </c>
      <c r="U28" s="134">
        <v>0</v>
      </c>
      <c r="V28" s="134">
        <v>1766</v>
      </c>
      <c r="W28" s="134">
        <v>138</v>
      </c>
      <c r="X28" s="134">
        <v>1904</v>
      </c>
      <c r="Y28" s="114" t="s">
        <v>142</v>
      </c>
      <c r="Z28" s="114" t="s">
        <v>133</v>
      </c>
    </row>
    <row r="29" spans="1:26" x14ac:dyDescent="0.2">
      <c r="A29" s="120"/>
      <c r="B29" s="114" t="s">
        <v>143</v>
      </c>
      <c r="C29" s="114" t="s">
        <v>144</v>
      </c>
      <c r="D29" s="115">
        <v>774</v>
      </c>
      <c r="E29" s="116">
        <v>-4.4444444444444405E-2</v>
      </c>
      <c r="F29" s="115">
        <v>32</v>
      </c>
      <c r="G29" s="116">
        <v>0.14285714285714299</v>
      </c>
      <c r="H29" s="115">
        <v>0</v>
      </c>
      <c r="I29" s="116" t="s">
        <v>258</v>
      </c>
      <c r="J29" s="115">
        <v>806</v>
      </c>
      <c r="K29" s="116">
        <v>-3.8186157517899798E-2</v>
      </c>
      <c r="L29" s="115">
        <v>967</v>
      </c>
      <c r="M29" s="116">
        <v>7.5639599555061207E-2</v>
      </c>
      <c r="N29" s="115">
        <v>1773</v>
      </c>
      <c r="O29" s="116">
        <v>2.0725388601036301E-2</v>
      </c>
      <c r="P29" s="121"/>
      <c r="Q29" s="114" t="s">
        <v>71</v>
      </c>
      <c r="R29" s="114" t="s">
        <v>71</v>
      </c>
      <c r="S29" s="134">
        <v>810</v>
      </c>
      <c r="T29" s="134">
        <v>28</v>
      </c>
      <c r="U29" s="134">
        <v>0</v>
      </c>
      <c r="V29" s="134">
        <v>838</v>
      </c>
      <c r="W29" s="134">
        <v>899</v>
      </c>
      <c r="X29" s="134">
        <v>1737</v>
      </c>
      <c r="Y29" s="114" t="s">
        <v>145</v>
      </c>
      <c r="Z29" s="114" t="s">
        <v>133</v>
      </c>
    </row>
    <row r="30" spans="1:26" x14ac:dyDescent="0.2">
      <c r="A30" s="120"/>
      <c r="B30" s="114" t="s">
        <v>146</v>
      </c>
      <c r="C30" s="114" t="s">
        <v>147</v>
      </c>
      <c r="D30" s="115">
        <v>5422</v>
      </c>
      <c r="E30" s="116">
        <v>-4.2049469964664306E-2</v>
      </c>
      <c r="F30" s="115">
        <v>8</v>
      </c>
      <c r="G30" s="116">
        <v>-0.27272727272727298</v>
      </c>
      <c r="H30" s="115">
        <v>2315</v>
      </c>
      <c r="I30" s="116">
        <v>-0.21231711466485201</v>
      </c>
      <c r="J30" s="115">
        <v>7745</v>
      </c>
      <c r="K30" s="116">
        <v>-0.10046457607433201</v>
      </c>
      <c r="L30" s="115">
        <v>329</v>
      </c>
      <c r="M30" s="116">
        <v>-0.103542234332425</v>
      </c>
      <c r="N30" s="115">
        <v>8074</v>
      </c>
      <c r="O30" s="116">
        <v>-0.100590397682968</v>
      </c>
      <c r="P30" s="121"/>
      <c r="Q30" s="114" t="s">
        <v>71</v>
      </c>
      <c r="R30" s="114" t="s">
        <v>71</v>
      </c>
      <c r="S30" s="134">
        <v>5660</v>
      </c>
      <c r="T30" s="134">
        <v>11</v>
      </c>
      <c r="U30" s="134">
        <v>2939</v>
      </c>
      <c r="V30" s="134">
        <v>8610</v>
      </c>
      <c r="W30" s="134">
        <v>367</v>
      </c>
      <c r="X30" s="134">
        <v>8977</v>
      </c>
      <c r="Y30" s="114" t="s">
        <v>148</v>
      </c>
      <c r="Z30" s="114" t="s">
        <v>133</v>
      </c>
    </row>
    <row r="31" spans="1:26" x14ac:dyDescent="0.2">
      <c r="A31" s="120"/>
      <c r="B31" s="114" t="s">
        <v>149</v>
      </c>
      <c r="C31" s="114" t="s">
        <v>150</v>
      </c>
      <c r="D31" s="115">
        <v>2992</v>
      </c>
      <c r="E31" s="116">
        <v>-2.9201817001946802E-2</v>
      </c>
      <c r="F31" s="115">
        <v>1</v>
      </c>
      <c r="G31" s="116">
        <v>-0.66666666666666696</v>
      </c>
      <c r="H31" s="115">
        <v>0</v>
      </c>
      <c r="I31" s="116">
        <v>-1</v>
      </c>
      <c r="J31" s="115">
        <v>2993</v>
      </c>
      <c r="K31" s="116">
        <v>-3.0136098509397302E-2</v>
      </c>
      <c r="L31" s="115">
        <v>2350</v>
      </c>
      <c r="M31" s="116">
        <v>-0.28046540110226603</v>
      </c>
      <c r="N31" s="115">
        <v>5343</v>
      </c>
      <c r="O31" s="116">
        <v>-0.15884760705289702</v>
      </c>
      <c r="P31" s="121"/>
      <c r="Q31" s="114" t="s">
        <v>71</v>
      </c>
      <c r="R31" s="114" t="s">
        <v>71</v>
      </c>
      <c r="S31" s="134">
        <v>3082</v>
      </c>
      <c r="T31" s="134">
        <v>3</v>
      </c>
      <c r="U31" s="134">
        <v>1</v>
      </c>
      <c r="V31" s="134">
        <v>3086</v>
      </c>
      <c r="W31" s="134">
        <v>3266</v>
      </c>
      <c r="X31" s="134">
        <v>6352</v>
      </c>
      <c r="Y31" s="114" t="s">
        <v>151</v>
      </c>
      <c r="Z31" s="114" t="s">
        <v>133</v>
      </c>
    </row>
    <row r="32" spans="1:26" x14ac:dyDescent="0.2">
      <c r="A32" s="120"/>
      <c r="B32" s="114" t="s">
        <v>152</v>
      </c>
      <c r="C32" s="114" t="s">
        <v>153</v>
      </c>
      <c r="D32" s="115">
        <v>6422</v>
      </c>
      <c r="E32" s="116">
        <v>-5.33608490566038E-2</v>
      </c>
      <c r="F32" s="115">
        <v>1</v>
      </c>
      <c r="G32" s="116">
        <v>-0.83333333333333293</v>
      </c>
      <c r="H32" s="115">
        <v>1864</v>
      </c>
      <c r="I32" s="116">
        <v>0.19640564826700901</v>
      </c>
      <c r="J32" s="115">
        <v>8287</v>
      </c>
      <c r="K32" s="116">
        <v>-7.3071394345951106E-3</v>
      </c>
      <c r="L32" s="115">
        <v>2340</v>
      </c>
      <c r="M32" s="116">
        <v>-0.14285714285714299</v>
      </c>
      <c r="N32" s="115">
        <v>10627</v>
      </c>
      <c r="O32" s="116">
        <v>-4.07113197328038E-2</v>
      </c>
      <c r="P32" s="121"/>
      <c r="Q32" s="114" t="s">
        <v>71</v>
      </c>
      <c r="R32" s="114" t="s">
        <v>71</v>
      </c>
      <c r="S32" s="134">
        <v>6784</v>
      </c>
      <c r="T32" s="134">
        <v>6</v>
      </c>
      <c r="U32" s="134">
        <v>1558</v>
      </c>
      <c r="V32" s="134">
        <v>8348</v>
      </c>
      <c r="W32" s="134">
        <v>2730</v>
      </c>
      <c r="X32" s="134">
        <v>11078</v>
      </c>
      <c r="Y32" s="114" t="s">
        <v>154</v>
      </c>
      <c r="Z32" s="114" t="s">
        <v>133</v>
      </c>
    </row>
    <row r="33" spans="1:26" x14ac:dyDescent="0.2">
      <c r="A33" s="120"/>
      <c r="B33" s="114" t="s">
        <v>155</v>
      </c>
      <c r="C33" s="114" t="s">
        <v>156</v>
      </c>
      <c r="D33" s="115">
        <v>829</v>
      </c>
      <c r="E33" s="116">
        <v>-8.3732057416267911E-3</v>
      </c>
      <c r="F33" s="115">
        <v>0</v>
      </c>
      <c r="G33" s="116" t="s">
        <v>258</v>
      </c>
      <c r="H33" s="115">
        <v>0</v>
      </c>
      <c r="I33" s="116" t="s">
        <v>258</v>
      </c>
      <c r="J33" s="115">
        <v>829</v>
      </c>
      <c r="K33" s="116">
        <v>-8.3732057416267911E-3</v>
      </c>
      <c r="L33" s="115">
        <v>126</v>
      </c>
      <c r="M33" s="116">
        <v>3.2786885245901599E-2</v>
      </c>
      <c r="N33" s="115">
        <v>955</v>
      </c>
      <c r="O33" s="116">
        <v>-3.1315240083507299E-3</v>
      </c>
      <c r="P33" s="121"/>
      <c r="Q33" s="114" t="s">
        <v>71</v>
      </c>
      <c r="R33" s="114" t="s">
        <v>71</v>
      </c>
      <c r="S33" s="134">
        <v>836</v>
      </c>
      <c r="T33" s="134">
        <v>0</v>
      </c>
      <c r="U33" s="134">
        <v>0</v>
      </c>
      <c r="V33" s="134">
        <v>836</v>
      </c>
      <c r="W33" s="134">
        <v>122</v>
      </c>
      <c r="X33" s="134">
        <v>958</v>
      </c>
      <c r="Y33" s="114" t="s">
        <v>157</v>
      </c>
      <c r="Z33" s="114" t="s">
        <v>133</v>
      </c>
    </row>
    <row r="34" spans="1:26" x14ac:dyDescent="0.2">
      <c r="A34" s="120"/>
      <c r="B34" s="114" t="s">
        <v>158</v>
      </c>
      <c r="C34" s="114" t="s">
        <v>159</v>
      </c>
      <c r="D34" s="115">
        <v>1586</v>
      </c>
      <c r="E34" s="116">
        <v>-2.4E-2</v>
      </c>
      <c r="F34" s="115">
        <v>2</v>
      </c>
      <c r="G34" s="116" t="s">
        <v>258</v>
      </c>
      <c r="H34" s="115">
        <v>0</v>
      </c>
      <c r="I34" s="116">
        <v>-1</v>
      </c>
      <c r="J34" s="115">
        <v>1588</v>
      </c>
      <c r="K34" s="116">
        <v>-2.3970497848801502E-2</v>
      </c>
      <c r="L34" s="115">
        <v>170</v>
      </c>
      <c r="M34" s="116">
        <v>-2.2988505747126402E-2</v>
      </c>
      <c r="N34" s="115">
        <v>1758</v>
      </c>
      <c r="O34" s="116">
        <v>-2.3875624652970599E-2</v>
      </c>
      <c r="P34" s="121"/>
      <c r="Q34" s="114" t="s">
        <v>71</v>
      </c>
      <c r="R34" s="114" t="s">
        <v>71</v>
      </c>
      <c r="S34" s="134">
        <v>1625</v>
      </c>
      <c r="T34" s="134">
        <v>0</v>
      </c>
      <c r="U34" s="134">
        <v>2</v>
      </c>
      <c r="V34" s="134">
        <v>1627</v>
      </c>
      <c r="W34" s="134">
        <v>174</v>
      </c>
      <c r="X34" s="134">
        <v>1801</v>
      </c>
      <c r="Y34" s="114" t="s">
        <v>160</v>
      </c>
      <c r="Z34" s="114" t="s">
        <v>133</v>
      </c>
    </row>
    <row r="35" spans="1:26" x14ac:dyDescent="0.2">
      <c r="A35" s="120"/>
      <c r="B35" s="114" t="s">
        <v>161</v>
      </c>
      <c r="C35" s="114" t="s">
        <v>162</v>
      </c>
      <c r="D35" s="115">
        <v>3536</v>
      </c>
      <c r="E35" s="116">
        <v>-2.1311929144755101E-2</v>
      </c>
      <c r="F35" s="115">
        <v>1</v>
      </c>
      <c r="G35" s="116">
        <v>-0.5</v>
      </c>
      <c r="H35" s="115">
        <v>0</v>
      </c>
      <c r="I35" s="116" t="s">
        <v>258</v>
      </c>
      <c r="J35" s="115">
        <v>3537</v>
      </c>
      <c r="K35" s="116">
        <v>-2.1576763485477202E-2</v>
      </c>
      <c r="L35" s="115">
        <v>973</v>
      </c>
      <c r="M35" s="116">
        <v>7.2767364939360507E-2</v>
      </c>
      <c r="N35" s="115">
        <v>4510</v>
      </c>
      <c r="O35" s="116">
        <v>-2.65369305616984E-3</v>
      </c>
      <c r="P35" s="121"/>
      <c r="Q35" s="114" t="s">
        <v>71</v>
      </c>
      <c r="R35" s="114" t="s">
        <v>71</v>
      </c>
      <c r="S35" s="134">
        <v>3613</v>
      </c>
      <c r="T35" s="134">
        <v>2</v>
      </c>
      <c r="U35" s="134">
        <v>0</v>
      </c>
      <c r="V35" s="134">
        <v>3615</v>
      </c>
      <c r="W35" s="134">
        <v>907</v>
      </c>
      <c r="X35" s="134">
        <v>4522</v>
      </c>
      <c r="Y35" s="114" t="s">
        <v>163</v>
      </c>
      <c r="Z35" s="114" t="s">
        <v>133</v>
      </c>
    </row>
    <row r="36" spans="1:26" x14ac:dyDescent="0.2">
      <c r="A36" s="120"/>
      <c r="B36" s="114" t="s">
        <v>164</v>
      </c>
      <c r="C36" s="114" t="s">
        <v>165</v>
      </c>
      <c r="D36" s="115">
        <v>1714</v>
      </c>
      <c r="E36" s="116">
        <v>-2.2247575584711902E-2</v>
      </c>
      <c r="F36" s="115">
        <v>0</v>
      </c>
      <c r="G36" s="116" t="s">
        <v>258</v>
      </c>
      <c r="H36" s="115">
        <v>1</v>
      </c>
      <c r="I36" s="116" t="s">
        <v>258</v>
      </c>
      <c r="J36" s="115">
        <v>1715</v>
      </c>
      <c r="K36" s="116">
        <v>-2.1677124928693701E-2</v>
      </c>
      <c r="L36" s="115">
        <v>338</v>
      </c>
      <c r="M36" s="116">
        <v>-2.8735632183908E-2</v>
      </c>
      <c r="N36" s="115">
        <v>2053</v>
      </c>
      <c r="O36" s="116">
        <v>-2.2846263683960002E-2</v>
      </c>
      <c r="P36" s="121"/>
      <c r="Q36" s="114" t="s">
        <v>71</v>
      </c>
      <c r="R36" s="114" t="s">
        <v>71</v>
      </c>
      <c r="S36" s="134">
        <v>1753</v>
      </c>
      <c r="T36" s="134">
        <v>0</v>
      </c>
      <c r="U36" s="134">
        <v>0</v>
      </c>
      <c r="V36" s="134">
        <v>1753</v>
      </c>
      <c r="W36" s="134">
        <v>348</v>
      </c>
      <c r="X36" s="134">
        <v>2101</v>
      </c>
      <c r="Y36" s="114" t="s">
        <v>166</v>
      </c>
      <c r="Z36" s="114" t="s">
        <v>133</v>
      </c>
    </row>
    <row r="37" spans="1:26" x14ac:dyDescent="0.2">
      <c r="A37" s="120"/>
      <c r="B37" s="114" t="s">
        <v>167</v>
      </c>
      <c r="C37" s="114" t="s">
        <v>168</v>
      </c>
      <c r="D37" s="115">
        <v>4450</v>
      </c>
      <c r="E37" s="116">
        <v>-2.5831873905429101E-2</v>
      </c>
      <c r="F37" s="115">
        <v>0</v>
      </c>
      <c r="G37" s="116">
        <v>-1</v>
      </c>
      <c r="H37" s="115">
        <v>0</v>
      </c>
      <c r="I37" s="116" t="s">
        <v>258</v>
      </c>
      <c r="J37" s="115">
        <v>4450</v>
      </c>
      <c r="K37" s="116">
        <v>-2.6258205689277898E-2</v>
      </c>
      <c r="L37" s="115">
        <v>1337</v>
      </c>
      <c r="M37" s="116">
        <v>0.225481209899175</v>
      </c>
      <c r="N37" s="115">
        <v>5787</v>
      </c>
      <c r="O37" s="116">
        <v>2.2257551669316401E-2</v>
      </c>
      <c r="P37" s="121"/>
      <c r="Q37" s="114" t="s">
        <v>71</v>
      </c>
      <c r="R37" s="114" t="s">
        <v>71</v>
      </c>
      <c r="S37" s="134">
        <v>4568</v>
      </c>
      <c r="T37" s="134">
        <v>2</v>
      </c>
      <c r="U37" s="134">
        <v>0</v>
      </c>
      <c r="V37" s="134">
        <v>4570</v>
      </c>
      <c r="W37" s="134">
        <v>1091</v>
      </c>
      <c r="X37" s="134">
        <v>5661</v>
      </c>
      <c r="Y37" s="114" t="s">
        <v>169</v>
      </c>
      <c r="Z37" s="114" t="s">
        <v>133</v>
      </c>
    </row>
    <row r="38" spans="1:26" x14ac:dyDescent="0.2">
      <c r="A38" s="120"/>
      <c r="B38" s="114" t="s">
        <v>170</v>
      </c>
      <c r="C38" s="114" t="s">
        <v>171</v>
      </c>
      <c r="D38" s="115">
        <v>4074</v>
      </c>
      <c r="E38" s="116">
        <v>-1.14049987867023E-2</v>
      </c>
      <c r="F38" s="115">
        <v>0</v>
      </c>
      <c r="G38" s="116" t="s">
        <v>258</v>
      </c>
      <c r="H38" s="115">
        <v>0</v>
      </c>
      <c r="I38" s="116" t="s">
        <v>258</v>
      </c>
      <c r="J38" s="115">
        <v>4074</v>
      </c>
      <c r="K38" s="116">
        <v>-1.14049987867023E-2</v>
      </c>
      <c r="L38" s="115">
        <v>455</v>
      </c>
      <c r="M38" s="116">
        <v>4.8387096774193498E-2</v>
      </c>
      <c r="N38" s="115">
        <v>4529</v>
      </c>
      <c r="O38" s="116">
        <v>-5.7080131723380905E-3</v>
      </c>
      <c r="P38" s="121"/>
      <c r="Q38" s="114" t="s">
        <v>71</v>
      </c>
      <c r="R38" s="114" t="s">
        <v>71</v>
      </c>
      <c r="S38" s="134">
        <v>4121</v>
      </c>
      <c r="T38" s="134">
        <v>0</v>
      </c>
      <c r="U38" s="134">
        <v>0</v>
      </c>
      <c r="V38" s="134">
        <v>4121</v>
      </c>
      <c r="W38" s="134">
        <v>434</v>
      </c>
      <c r="X38" s="134">
        <v>4555</v>
      </c>
      <c r="Y38" s="114" t="s">
        <v>172</v>
      </c>
      <c r="Z38" s="114" t="s">
        <v>133</v>
      </c>
    </row>
    <row r="39" spans="1:26" x14ac:dyDescent="0.2">
      <c r="A39" s="120"/>
      <c r="B39" s="114" t="s">
        <v>173</v>
      </c>
      <c r="C39" s="114" t="s">
        <v>174</v>
      </c>
      <c r="D39" s="115">
        <v>2232</v>
      </c>
      <c r="E39" s="116">
        <v>4.4822949350067199E-4</v>
      </c>
      <c r="F39" s="115">
        <v>0</v>
      </c>
      <c r="G39" s="116">
        <v>-1</v>
      </c>
      <c r="H39" s="115">
        <v>0</v>
      </c>
      <c r="I39" s="116" t="s">
        <v>258</v>
      </c>
      <c r="J39" s="115">
        <v>2232</v>
      </c>
      <c r="K39" s="116">
        <v>-4.4782803403493096E-4</v>
      </c>
      <c r="L39" s="115">
        <v>485</v>
      </c>
      <c r="M39" s="116">
        <v>0.381766381766382</v>
      </c>
      <c r="N39" s="115">
        <v>2717</v>
      </c>
      <c r="O39" s="116">
        <v>5.1470588235294101E-2</v>
      </c>
      <c r="P39" s="121"/>
      <c r="Q39" s="114" t="s">
        <v>71</v>
      </c>
      <c r="R39" s="114" t="s">
        <v>71</v>
      </c>
      <c r="S39" s="134">
        <v>2231</v>
      </c>
      <c r="T39" s="134">
        <v>2</v>
      </c>
      <c r="U39" s="134">
        <v>0</v>
      </c>
      <c r="V39" s="134">
        <v>2233</v>
      </c>
      <c r="W39" s="134">
        <v>351</v>
      </c>
      <c r="X39" s="134">
        <v>2584</v>
      </c>
      <c r="Y39" s="114" t="s">
        <v>175</v>
      </c>
      <c r="Z39" s="114" t="s">
        <v>133</v>
      </c>
    </row>
    <row r="40" spans="1:26" x14ac:dyDescent="0.2">
      <c r="A40" s="120"/>
      <c r="B40" s="114" t="s">
        <v>176</v>
      </c>
      <c r="C40" s="114" t="s">
        <v>177</v>
      </c>
      <c r="D40" s="115">
        <v>1310</v>
      </c>
      <c r="E40" s="116">
        <v>-3.6764705882352901E-2</v>
      </c>
      <c r="F40" s="115">
        <v>1</v>
      </c>
      <c r="G40" s="116" t="s">
        <v>258</v>
      </c>
      <c r="H40" s="115">
        <v>0</v>
      </c>
      <c r="I40" s="116" t="s">
        <v>258</v>
      </c>
      <c r="J40" s="115">
        <v>1311</v>
      </c>
      <c r="K40" s="116">
        <v>-3.6029411764705893E-2</v>
      </c>
      <c r="L40" s="115">
        <v>614</v>
      </c>
      <c r="M40" s="116">
        <v>-7.6691729323308297E-2</v>
      </c>
      <c r="N40" s="115">
        <v>1925</v>
      </c>
      <c r="O40" s="116">
        <v>-4.9382716049382706E-2</v>
      </c>
      <c r="P40" s="121"/>
      <c r="Q40" s="114" t="s">
        <v>71</v>
      </c>
      <c r="R40" s="114" t="s">
        <v>71</v>
      </c>
      <c r="S40" s="134">
        <v>1360</v>
      </c>
      <c r="T40" s="134">
        <v>0</v>
      </c>
      <c r="U40" s="134">
        <v>0</v>
      </c>
      <c r="V40" s="134">
        <v>1360</v>
      </c>
      <c r="W40" s="134">
        <v>665</v>
      </c>
      <c r="X40" s="134">
        <v>2025</v>
      </c>
      <c r="Y40" s="114" t="s">
        <v>178</v>
      </c>
      <c r="Z40" s="114" t="s">
        <v>133</v>
      </c>
    </row>
    <row r="41" spans="1:26" x14ac:dyDescent="0.2">
      <c r="A41" s="120"/>
      <c r="B41" s="114" t="s">
        <v>179</v>
      </c>
      <c r="C41" s="114" t="s">
        <v>180</v>
      </c>
      <c r="D41" s="115">
        <v>927</v>
      </c>
      <c r="E41" s="116">
        <v>-6.4308681672025705E-3</v>
      </c>
      <c r="F41" s="115">
        <v>44</v>
      </c>
      <c r="G41" s="116">
        <v>0.29411764705882404</v>
      </c>
      <c r="H41" s="115">
        <v>0</v>
      </c>
      <c r="I41" s="116" t="s">
        <v>258</v>
      </c>
      <c r="J41" s="115">
        <v>971</v>
      </c>
      <c r="K41" s="116">
        <v>4.1365046535677408E-3</v>
      </c>
      <c r="L41" s="115">
        <v>1054</v>
      </c>
      <c r="M41" s="116">
        <v>-0.20332577475434602</v>
      </c>
      <c r="N41" s="115">
        <v>2025</v>
      </c>
      <c r="O41" s="116">
        <v>-0.11572052401746702</v>
      </c>
      <c r="P41" s="121"/>
      <c r="Q41" s="114" t="s">
        <v>71</v>
      </c>
      <c r="R41" s="114" t="s">
        <v>71</v>
      </c>
      <c r="S41" s="134">
        <v>933</v>
      </c>
      <c r="T41" s="134">
        <v>34</v>
      </c>
      <c r="U41" s="134">
        <v>0</v>
      </c>
      <c r="V41" s="134">
        <v>967</v>
      </c>
      <c r="W41" s="134">
        <v>1323</v>
      </c>
      <c r="X41" s="134">
        <v>2290</v>
      </c>
      <c r="Y41" s="114" t="s">
        <v>181</v>
      </c>
      <c r="Z41" s="114" t="s">
        <v>133</v>
      </c>
    </row>
    <row r="42" spans="1:26" x14ac:dyDescent="0.2">
      <c r="A42" s="120"/>
      <c r="B42" s="114" t="s">
        <v>182</v>
      </c>
      <c r="C42" s="114" t="s">
        <v>183</v>
      </c>
      <c r="D42" s="115">
        <v>2221</v>
      </c>
      <c r="E42" s="116">
        <v>-7.15243629861422E-3</v>
      </c>
      <c r="F42" s="115">
        <v>0</v>
      </c>
      <c r="G42" s="116" t="s">
        <v>258</v>
      </c>
      <c r="H42" s="115">
        <v>0</v>
      </c>
      <c r="I42" s="116" t="s">
        <v>258</v>
      </c>
      <c r="J42" s="115">
        <v>2221</v>
      </c>
      <c r="K42" s="116">
        <v>-7.15243629861422E-3</v>
      </c>
      <c r="L42" s="115">
        <v>220</v>
      </c>
      <c r="M42" s="116">
        <v>-3.9301310043668096E-2</v>
      </c>
      <c r="N42" s="115">
        <v>2441</v>
      </c>
      <c r="O42" s="116">
        <v>-1.0137875101378801E-2</v>
      </c>
      <c r="P42" s="121"/>
      <c r="Q42" s="114" t="s">
        <v>71</v>
      </c>
      <c r="R42" s="114" t="s">
        <v>71</v>
      </c>
      <c r="S42" s="134">
        <v>2237</v>
      </c>
      <c r="T42" s="134">
        <v>0</v>
      </c>
      <c r="U42" s="134">
        <v>0</v>
      </c>
      <c r="V42" s="134">
        <v>2237</v>
      </c>
      <c r="W42" s="134">
        <v>229</v>
      </c>
      <c r="X42" s="134">
        <v>2466</v>
      </c>
      <c r="Y42" s="114" t="s">
        <v>184</v>
      </c>
      <c r="Z42" s="114" t="s">
        <v>133</v>
      </c>
    </row>
    <row r="43" spans="1:26" x14ac:dyDescent="0.2">
      <c r="A43" s="120"/>
      <c r="B43" s="114" t="s">
        <v>185</v>
      </c>
      <c r="C43" s="114" t="s">
        <v>186</v>
      </c>
      <c r="D43" s="115">
        <v>891</v>
      </c>
      <c r="E43" s="116">
        <v>-5.5803571428571404E-3</v>
      </c>
      <c r="F43" s="115">
        <v>0</v>
      </c>
      <c r="G43" s="116" t="s">
        <v>258</v>
      </c>
      <c r="H43" s="115">
        <v>0</v>
      </c>
      <c r="I43" s="116" t="s">
        <v>258</v>
      </c>
      <c r="J43" s="115">
        <v>891</v>
      </c>
      <c r="K43" s="116">
        <v>-5.5803571428571404E-3</v>
      </c>
      <c r="L43" s="115">
        <v>136</v>
      </c>
      <c r="M43" s="116">
        <v>0.20353982300885001</v>
      </c>
      <c r="N43" s="115">
        <v>1027</v>
      </c>
      <c r="O43" s="116">
        <v>1.7839444995044602E-2</v>
      </c>
      <c r="P43" s="121"/>
      <c r="Q43" s="114" t="s">
        <v>71</v>
      </c>
      <c r="R43" s="114" t="s">
        <v>71</v>
      </c>
      <c r="S43" s="134">
        <v>896</v>
      </c>
      <c r="T43" s="134">
        <v>0</v>
      </c>
      <c r="U43" s="134">
        <v>0</v>
      </c>
      <c r="V43" s="134">
        <v>896</v>
      </c>
      <c r="W43" s="134">
        <v>113</v>
      </c>
      <c r="X43" s="134">
        <v>1009</v>
      </c>
      <c r="Y43" s="114" t="s">
        <v>187</v>
      </c>
      <c r="Z43" s="114" t="s">
        <v>133</v>
      </c>
    </row>
    <row r="44" spans="1:26" x14ac:dyDescent="0.2">
      <c r="A44" s="120"/>
      <c r="B44" s="114" t="s">
        <v>188</v>
      </c>
      <c r="C44" s="114" t="s">
        <v>189</v>
      </c>
      <c r="D44" s="115">
        <v>1756</v>
      </c>
      <c r="E44" s="116">
        <v>4.5766590389016001E-3</v>
      </c>
      <c r="F44" s="115">
        <v>18</v>
      </c>
      <c r="G44" s="116">
        <v>8</v>
      </c>
      <c r="H44" s="115">
        <v>0</v>
      </c>
      <c r="I44" s="116" t="s">
        <v>258</v>
      </c>
      <c r="J44" s="115">
        <v>1774</v>
      </c>
      <c r="K44" s="116">
        <v>1.37142857142857E-2</v>
      </c>
      <c r="L44" s="115">
        <v>484</v>
      </c>
      <c r="M44" s="116">
        <v>-0.23899371069182399</v>
      </c>
      <c r="N44" s="115">
        <v>2258</v>
      </c>
      <c r="O44" s="116">
        <v>-5.3646269907795495E-2</v>
      </c>
      <c r="P44" s="121"/>
      <c r="Q44" s="114" t="s">
        <v>71</v>
      </c>
      <c r="R44" s="114" t="s">
        <v>71</v>
      </c>
      <c r="S44" s="134">
        <v>1748</v>
      </c>
      <c r="T44" s="134">
        <v>2</v>
      </c>
      <c r="U44" s="134">
        <v>0</v>
      </c>
      <c r="V44" s="134">
        <v>1750</v>
      </c>
      <c r="W44" s="134">
        <v>636</v>
      </c>
      <c r="X44" s="134">
        <v>2386</v>
      </c>
      <c r="Y44" s="114" t="s">
        <v>190</v>
      </c>
      <c r="Z44" s="114" t="s">
        <v>133</v>
      </c>
    </row>
    <row r="45" spans="1:26" x14ac:dyDescent="0.2">
      <c r="A45" s="120"/>
      <c r="B45" s="114" t="s">
        <v>191</v>
      </c>
      <c r="C45" s="114" t="s">
        <v>192</v>
      </c>
      <c r="D45" s="115">
        <v>4462</v>
      </c>
      <c r="E45" s="116">
        <v>2.0352160987880202E-2</v>
      </c>
      <c r="F45" s="115">
        <v>4</v>
      </c>
      <c r="G45" s="116">
        <v>1</v>
      </c>
      <c r="H45" s="115">
        <v>0</v>
      </c>
      <c r="I45" s="116">
        <v>-1</v>
      </c>
      <c r="J45" s="115">
        <v>4466</v>
      </c>
      <c r="K45" s="116">
        <v>1.9401963022141099E-2</v>
      </c>
      <c r="L45" s="115">
        <v>674</v>
      </c>
      <c r="M45" s="116">
        <v>8.5346215780998408E-2</v>
      </c>
      <c r="N45" s="115">
        <v>5140</v>
      </c>
      <c r="O45" s="116">
        <v>2.75889644142343E-2</v>
      </c>
      <c r="P45" s="121"/>
      <c r="Q45" s="114" t="s">
        <v>71</v>
      </c>
      <c r="R45" s="114" t="s">
        <v>71</v>
      </c>
      <c r="S45" s="134">
        <v>4373</v>
      </c>
      <c r="T45" s="134">
        <v>2</v>
      </c>
      <c r="U45" s="134">
        <v>6</v>
      </c>
      <c r="V45" s="134">
        <v>4381</v>
      </c>
      <c r="W45" s="134">
        <v>621</v>
      </c>
      <c r="X45" s="134">
        <v>5002</v>
      </c>
      <c r="Y45" s="114" t="s">
        <v>193</v>
      </c>
      <c r="Z45" s="114" t="s">
        <v>133</v>
      </c>
    </row>
    <row r="46" spans="1:26" x14ac:dyDescent="0.2">
      <c r="A46" s="120"/>
      <c r="B46" s="114" t="s">
        <v>194</v>
      </c>
      <c r="C46" s="114" t="s">
        <v>195</v>
      </c>
      <c r="D46" s="115">
        <v>3911</v>
      </c>
      <c r="E46" s="116">
        <v>-3.3127317676143395E-2</v>
      </c>
      <c r="F46" s="115">
        <v>2</v>
      </c>
      <c r="G46" s="116" t="s">
        <v>258</v>
      </c>
      <c r="H46" s="115">
        <v>0</v>
      </c>
      <c r="I46" s="116" t="s">
        <v>258</v>
      </c>
      <c r="J46" s="115">
        <v>3913</v>
      </c>
      <c r="K46" s="116">
        <v>-3.2632880098887505E-2</v>
      </c>
      <c r="L46" s="115">
        <v>362</v>
      </c>
      <c r="M46" s="116">
        <v>-0.12980769230769199</v>
      </c>
      <c r="N46" s="115">
        <v>4275</v>
      </c>
      <c r="O46" s="116">
        <v>-4.1694687289845295E-2</v>
      </c>
      <c r="P46" s="121"/>
      <c r="Q46" s="114" t="s">
        <v>71</v>
      </c>
      <c r="R46" s="114" t="s">
        <v>71</v>
      </c>
      <c r="S46" s="134">
        <v>4045</v>
      </c>
      <c r="T46" s="134">
        <v>0</v>
      </c>
      <c r="U46" s="134">
        <v>0</v>
      </c>
      <c r="V46" s="134">
        <v>4045</v>
      </c>
      <c r="W46" s="134">
        <v>416</v>
      </c>
      <c r="X46" s="134">
        <v>4461</v>
      </c>
      <c r="Y46" s="114" t="s">
        <v>196</v>
      </c>
      <c r="Z46" s="114" t="s">
        <v>133</v>
      </c>
    </row>
    <row r="47" spans="1:26" x14ac:dyDescent="0.2">
      <c r="A47" s="120"/>
      <c r="B47" s="114" t="s">
        <v>197</v>
      </c>
      <c r="C47" s="114" t="s">
        <v>198</v>
      </c>
      <c r="D47" s="115">
        <v>3715</v>
      </c>
      <c r="E47" s="116">
        <v>-2.5190238782471803E-2</v>
      </c>
      <c r="F47" s="115">
        <v>0</v>
      </c>
      <c r="G47" s="116" t="s">
        <v>258</v>
      </c>
      <c r="H47" s="115">
        <v>0</v>
      </c>
      <c r="I47" s="116" t="s">
        <v>258</v>
      </c>
      <c r="J47" s="115">
        <v>3715</v>
      </c>
      <c r="K47" s="116">
        <v>-2.5190238782471803E-2</v>
      </c>
      <c r="L47" s="115">
        <v>871</v>
      </c>
      <c r="M47" s="116">
        <v>1.5151515151515201E-2</v>
      </c>
      <c r="N47" s="115">
        <v>4586</v>
      </c>
      <c r="O47" s="116">
        <v>-1.7776825872777898E-2</v>
      </c>
      <c r="P47" s="121"/>
      <c r="Q47" s="114" t="s">
        <v>71</v>
      </c>
      <c r="R47" s="114" t="s">
        <v>71</v>
      </c>
      <c r="S47" s="134">
        <v>3811</v>
      </c>
      <c r="T47" s="134">
        <v>0</v>
      </c>
      <c r="U47" s="134">
        <v>0</v>
      </c>
      <c r="V47" s="134">
        <v>3811</v>
      </c>
      <c r="W47" s="134">
        <v>858</v>
      </c>
      <c r="X47" s="134">
        <v>4669</v>
      </c>
      <c r="Y47" s="114" t="s">
        <v>199</v>
      </c>
      <c r="Z47" s="114" t="s">
        <v>133</v>
      </c>
    </row>
    <row r="48" spans="1:26" x14ac:dyDescent="0.2">
      <c r="A48" s="120"/>
      <c r="B48" s="114" t="s">
        <v>200</v>
      </c>
      <c r="C48" s="114" t="s">
        <v>201</v>
      </c>
      <c r="D48" s="115">
        <v>2863</v>
      </c>
      <c r="E48" s="116">
        <v>-1.1736278909216399E-2</v>
      </c>
      <c r="F48" s="115">
        <v>0</v>
      </c>
      <c r="G48" s="116">
        <v>-1</v>
      </c>
      <c r="H48" s="115">
        <v>0</v>
      </c>
      <c r="I48" s="116" t="s">
        <v>258</v>
      </c>
      <c r="J48" s="115">
        <v>2863</v>
      </c>
      <c r="K48" s="116">
        <v>-1.2077294685990302E-2</v>
      </c>
      <c r="L48" s="115">
        <v>510</v>
      </c>
      <c r="M48" s="116">
        <v>0.11111111111111101</v>
      </c>
      <c r="N48" s="115">
        <v>3373</v>
      </c>
      <c r="O48" s="116">
        <v>4.76616026213881E-3</v>
      </c>
      <c r="P48" s="121"/>
      <c r="Q48" s="114" t="s">
        <v>71</v>
      </c>
      <c r="R48" s="114" t="s">
        <v>71</v>
      </c>
      <c r="S48" s="134">
        <v>2897</v>
      </c>
      <c r="T48" s="134">
        <v>1</v>
      </c>
      <c r="U48" s="134">
        <v>0</v>
      </c>
      <c r="V48" s="134">
        <v>2898</v>
      </c>
      <c r="W48" s="134">
        <v>459</v>
      </c>
      <c r="X48" s="134">
        <v>3357</v>
      </c>
      <c r="Y48" s="114" t="s">
        <v>202</v>
      </c>
      <c r="Z48" s="114" t="s">
        <v>133</v>
      </c>
    </row>
    <row r="49" spans="1:26" x14ac:dyDescent="0.2">
      <c r="A49" s="120"/>
      <c r="B49" s="114" t="s">
        <v>203</v>
      </c>
      <c r="C49" s="114" t="s">
        <v>204</v>
      </c>
      <c r="D49" s="115">
        <v>1510</v>
      </c>
      <c r="E49" s="116">
        <v>-2.8938906752411602E-2</v>
      </c>
      <c r="F49" s="115">
        <v>0</v>
      </c>
      <c r="G49" s="116" t="s">
        <v>258</v>
      </c>
      <c r="H49" s="115">
        <v>0</v>
      </c>
      <c r="I49" s="116" t="s">
        <v>258</v>
      </c>
      <c r="J49" s="115">
        <v>1510</v>
      </c>
      <c r="K49" s="116">
        <v>-2.8938906752411602E-2</v>
      </c>
      <c r="L49" s="115">
        <v>242</v>
      </c>
      <c r="M49" s="116">
        <v>4.1493775933610002E-3</v>
      </c>
      <c r="N49" s="115">
        <v>1752</v>
      </c>
      <c r="O49" s="116">
        <v>-2.4498886414253903E-2</v>
      </c>
      <c r="P49" s="121"/>
      <c r="Q49" s="114" t="s">
        <v>71</v>
      </c>
      <c r="R49" s="114" t="s">
        <v>71</v>
      </c>
      <c r="S49" s="134">
        <v>1555</v>
      </c>
      <c r="T49" s="134">
        <v>0</v>
      </c>
      <c r="U49" s="134">
        <v>0</v>
      </c>
      <c r="V49" s="134">
        <v>1555</v>
      </c>
      <c r="W49" s="134">
        <v>241</v>
      </c>
      <c r="X49" s="134">
        <v>1796</v>
      </c>
      <c r="Y49" s="114" t="s">
        <v>205</v>
      </c>
      <c r="Z49" s="114" t="s">
        <v>133</v>
      </c>
    </row>
    <row r="50" spans="1:26" x14ac:dyDescent="0.2">
      <c r="A50" s="120"/>
      <c r="B50" s="114" t="s">
        <v>206</v>
      </c>
      <c r="C50" s="114" t="s">
        <v>207</v>
      </c>
      <c r="D50" s="115">
        <v>4877</v>
      </c>
      <c r="E50" s="116">
        <v>-8.9412720991668398E-3</v>
      </c>
      <c r="F50" s="115">
        <v>0</v>
      </c>
      <c r="G50" s="116" t="s">
        <v>258</v>
      </c>
      <c r="H50" s="115">
        <v>0</v>
      </c>
      <c r="I50" s="116" t="s">
        <v>258</v>
      </c>
      <c r="J50" s="115">
        <v>4877</v>
      </c>
      <c r="K50" s="116">
        <v>-8.9412720991668398E-3</v>
      </c>
      <c r="L50" s="115">
        <v>359</v>
      </c>
      <c r="M50" s="116">
        <v>-6.02094240837696E-2</v>
      </c>
      <c r="N50" s="115">
        <v>5236</v>
      </c>
      <c r="O50" s="116">
        <v>-1.26343579106166E-2</v>
      </c>
      <c r="P50" s="121"/>
      <c r="Q50" s="114" t="s">
        <v>71</v>
      </c>
      <c r="R50" s="114" t="s">
        <v>71</v>
      </c>
      <c r="S50" s="134">
        <v>4921</v>
      </c>
      <c r="T50" s="134">
        <v>0</v>
      </c>
      <c r="U50" s="134">
        <v>0</v>
      </c>
      <c r="V50" s="134">
        <v>4921</v>
      </c>
      <c r="W50" s="134">
        <v>382</v>
      </c>
      <c r="X50" s="134">
        <v>5303</v>
      </c>
      <c r="Y50" s="114" t="s">
        <v>208</v>
      </c>
      <c r="Z50" s="114" t="s">
        <v>133</v>
      </c>
    </row>
    <row r="51" spans="1:26" x14ac:dyDescent="0.2">
      <c r="A51" s="120"/>
      <c r="B51" s="114" t="s">
        <v>209</v>
      </c>
      <c r="C51" s="114" t="s">
        <v>210</v>
      </c>
      <c r="D51" s="115">
        <v>1678</v>
      </c>
      <c r="E51" s="116">
        <v>-2.5551684088269501E-2</v>
      </c>
      <c r="F51" s="115">
        <v>0</v>
      </c>
      <c r="G51" s="116" t="s">
        <v>258</v>
      </c>
      <c r="H51" s="115">
        <v>0</v>
      </c>
      <c r="I51" s="116" t="s">
        <v>258</v>
      </c>
      <c r="J51" s="115">
        <v>1678</v>
      </c>
      <c r="K51" s="116">
        <v>-2.5551684088269501E-2</v>
      </c>
      <c r="L51" s="115">
        <v>125</v>
      </c>
      <c r="M51" s="116">
        <v>-0.34895833333333298</v>
      </c>
      <c r="N51" s="115">
        <v>1803</v>
      </c>
      <c r="O51" s="116">
        <v>-5.7993730407523501E-2</v>
      </c>
      <c r="P51" s="121"/>
      <c r="Q51" s="114" t="s">
        <v>71</v>
      </c>
      <c r="R51" s="114" t="s">
        <v>71</v>
      </c>
      <c r="S51" s="134">
        <v>1722</v>
      </c>
      <c r="T51" s="134">
        <v>0</v>
      </c>
      <c r="U51" s="134">
        <v>0</v>
      </c>
      <c r="V51" s="134">
        <v>1722</v>
      </c>
      <c r="W51" s="134">
        <v>192</v>
      </c>
      <c r="X51" s="134">
        <v>1914</v>
      </c>
      <c r="Y51" s="114" t="s">
        <v>211</v>
      </c>
      <c r="Z51" s="114" t="s">
        <v>133</v>
      </c>
    </row>
    <row r="52" spans="1:26" x14ac:dyDescent="0.2">
      <c r="A52" s="120"/>
      <c r="B52" s="114" t="s">
        <v>212</v>
      </c>
      <c r="C52" s="114" t="s">
        <v>213</v>
      </c>
      <c r="D52" s="115">
        <v>895</v>
      </c>
      <c r="E52" s="116">
        <v>-3.86680988184748E-2</v>
      </c>
      <c r="F52" s="115">
        <v>0</v>
      </c>
      <c r="G52" s="116" t="s">
        <v>258</v>
      </c>
      <c r="H52" s="115">
        <v>0</v>
      </c>
      <c r="I52" s="116" t="s">
        <v>258</v>
      </c>
      <c r="J52" s="115">
        <v>895</v>
      </c>
      <c r="K52" s="116">
        <v>-3.86680988184748E-2</v>
      </c>
      <c r="L52" s="115">
        <v>10</v>
      </c>
      <c r="M52" s="116">
        <v>-9.0909090909090898E-2</v>
      </c>
      <c r="N52" s="115">
        <v>905</v>
      </c>
      <c r="O52" s="116">
        <v>-3.9278131634819503E-2</v>
      </c>
      <c r="P52" s="121"/>
      <c r="Q52" s="114" t="s">
        <v>71</v>
      </c>
      <c r="R52" s="114" t="s">
        <v>71</v>
      </c>
      <c r="S52" s="134">
        <v>931</v>
      </c>
      <c r="T52" s="134">
        <v>0</v>
      </c>
      <c r="U52" s="134">
        <v>0</v>
      </c>
      <c r="V52" s="134">
        <v>931</v>
      </c>
      <c r="W52" s="134">
        <v>11</v>
      </c>
      <c r="X52" s="134">
        <v>942</v>
      </c>
      <c r="Y52" s="114" t="s">
        <v>214</v>
      </c>
      <c r="Z52" s="114" t="s">
        <v>133</v>
      </c>
    </row>
    <row r="53" spans="1:26" x14ac:dyDescent="0.2">
      <c r="A53" s="122"/>
      <c r="B53" s="114" t="s">
        <v>215</v>
      </c>
      <c r="C53" s="114" t="s">
        <v>216</v>
      </c>
      <c r="D53" s="115">
        <v>3700</v>
      </c>
      <c r="E53" s="116">
        <v>8.9991818925552209E-3</v>
      </c>
      <c r="F53" s="115">
        <v>0</v>
      </c>
      <c r="G53" s="116">
        <v>-1</v>
      </c>
      <c r="H53" s="115">
        <v>0</v>
      </c>
      <c r="I53" s="116" t="s">
        <v>258</v>
      </c>
      <c r="J53" s="115">
        <v>3700</v>
      </c>
      <c r="K53" s="116">
        <v>8.4491687108203904E-3</v>
      </c>
      <c r="L53" s="115">
        <v>1597</v>
      </c>
      <c r="M53" s="116">
        <v>0.229407236335643</v>
      </c>
      <c r="N53" s="115">
        <v>5297</v>
      </c>
      <c r="O53" s="116">
        <v>6.6223832528180399E-2</v>
      </c>
      <c r="P53" s="121"/>
      <c r="Q53" s="114" t="s">
        <v>71</v>
      </c>
      <c r="R53" s="114" t="s">
        <v>71</v>
      </c>
      <c r="S53" s="134">
        <v>3667</v>
      </c>
      <c r="T53" s="134">
        <v>2</v>
      </c>
      <c r="U53" s="134">
        <v>0</v>
      </c>
      <c r="V53" s="134">
        <v>3669</v>
      </c>
      <c r="W53" s="134">
        <v>1299</v>
      </c>
      <c r="X53" s="134">
        <v>4968</v>
      </c>
      <c r="Y53" s="114" t="s">
        <v>217</v>
      </c>
      <c r="Z53" s="114" t="s">
        <v>133</v>
      </c>
    </row>
    <row r="54" spans="1:26" x14ac:dyDescent="0.2">
      <c r="A54" s="123" t="s">
        <v>85</v>
      </c>
      <c r="B54" s="123"/>
      <c r="C54" s="123"/>
      <c r="D54" s="124">
        <v>78887</v>
      </c>
      <c r="E54" s="126">
        <v>-2.1774983569559699E-2</v>
      </c>
      <c r="F54" s="124">
        <v>120</v>
      </c>
      <c r="G54" s="126">
        <v>0.21212121212121199</v>
      </c>
      <c r="H54" s="124">
        <v>4890</v>
      </c>
      <c r="I54" s="126">
        <v>-0.105051244509517</v>
      </c>
      <c r="J54" s="124">
        <v>83897</v>
      </c>
      <c r="K54" s="126">
        <v>-2.6784678560656999E-2</v>
      </c>
      <c r="L54" s="124">
        <v>19374</v>
      </c>
      <c r="M54" s="126">
        <v>-5.0014710208885003E-2</v>
      </c>
      <c r="N54" s="124">
        <v>103271</v>
      </c>
      <c r="O54" s="126">
        <v>-3.1228893058161403E-2</v>
      </c>
      <c r="P54" s="127"/>
      <c r="Q54" s="128"/>
      <c r="R54" s="128"/>
      <c r="S54" s="135">
        <v>80643</v>
      </c>
      <c r="T54" s="135">
        <v>99</v>
      </c>
      <c r="U54" s="135">
        <v>5464</v>
      </c>
      <c r="V54" s="135">
        <v>86206</v>
      </c>
      <c r="W54" s="135">
        <v>20394</v>
      </c>
      <c r="X54" s="135">
        <v>106600</v>
      </c>
      <c r="Y54" s="128"/>
      <c r="Z54" s="128"/>
    </row>
    <row r="55" spans="1:26" s="132" customFormat="1" ht="22.5" x14ac:dyDescent="0.2">
      <c r="A55" s="129" t="s">
        <v>218</v>
      </c>
      <c r="B55" s="130"/>
      <c r="C55" s="130"/>
      <c r="D55" s="125">
        <f>D54+D24+D14</f>
        <v>183618</v>
      </c>
      <c r="E55" s="131">
        <f>((D54+D24+D14)-(S54+S24+S14))/(S54+S24+S14)</f>
        <v>-2.0735336469232986E-2</v>
      </c>
      <c r="F55" s="125">
        <f>F54+F24+F14</f>
        <v>10955</v>
      </c>
      <c r="G55" s="131">
        <f>((F54+F24+F14)-(T54+T24+T14))/(T54+T24+T14)</f>
        <v>-9.6792810619177175E-2</v>
      </c>
      <c r="H55" s="125">
        <f>H54+H24+H14</f>
        <v>9903</v>
      </c>
      <c r="I55" s="131">
        <f>((H54+H24+H14)-(U54+U24+U14))/(U54+U24+U14)</f>
        <v>-2.8546203649205414E-2</v>
      </c>
      <c r="J55" s="125">
        <f>J54+J24+J14</f>
        <v>204476</v>
      </c>
      <c r="K55" s="131">
        <f>((J54+J24+J14)-(V54+V24+V14))/(V54+V24+V14)</f>
        <v>-2.5511249636608859E-2</v>
      </c>
      <c r="L55" s="125">
        <f>L54+L24+L14</f>
        <v>54250</v>
      </c>
      <c r="M55" s="131">
        <f>((L54+L24+L14)-(W54+W24+W14))/(W54+W24+W14)</f>
        <v>6.9231768658240067E-3</v>
      </c>
      <c r="N55" s="125">
        <f>N54+N24+N14</f>
        <v>258726</v>
      </c>
      <c r="O55" s="131">
        <f>((N54+N24+N14)-(X54+X24+X14))/(X54+X24+X14)</f>
        <v>-1.8884667015540032E-2</v>
      </c>
      <c r="P55" s="136"/>
      <c r="Q55" s="136"/>
      <c r="R55" s="137"/>
      <c r="S55" s="137"/>
      <c r="T55" s="137"/>
      <c r="U55" s="137"/>
      <c r="V55" s="137"/>
      <c r="W55" s="137"/>
      <c r="X55" s="137"/>
    </row>
    <row r="56" spans="1:26" s="132" customFormat="1" x14ac:dyDescent="0.2">
      <c r="A56" s="129" t="s">
        <v>219</v>
      </c>
      <c r="B56" s="130"/>
      <c r="C56" s="130"/>
      <c r="D56" s="125">
        <f>D54+D24+D14+D9</f>
        <v>281077</v>
      </c>
      <c r="E56" s="131">
        <f>((D54+D24+D14+D9)-(S54+S24+S14+S9))/(S54+S24+S14+S9)</f>
        <v>-2.1224214059866561E-2</v>
      </c>
      <c r="F56" s="125">
        <f>F54+F24+F14+F9</f>
        <v>52441</v>
      </c>
      <c r="G56" s="131">
        <f>((F54+F24+F14+F9)-(T54+T24+T14+T9))/(T54+T24+T14+T9)</f>
        <v>-7.1331172855903235E-2</v>
      </c>
      <c r="H56" s="125">
        <f>H54+H24+H14+H9</f>
        <v>35450</v>
      </c>
      <c r="I56" s="131">
        <f>((H54+H24+H14+H9)-(U54+U24+U14+U9))/(U54+U24+U14+U9)</f>
        <v>-8.7703947707035879E-2</v>
      </c>
      <c r="J56" s="125">
        <f>J54+J24+J14+J9</f>
        <v>368968</v>
      </c>
      <c r="K56" s="131">
        <f>((J54+J24+J14+J9)-(V54+V24+V14+V9))/(V54+V24+V14+V9)</f>
        <v>-3.5375255883021914E-2</v>
      </c>
      <c r="L56" s="125">
        <f>L54+L24+L14+L9</f>
        <v>76787</v>
      </c>
      <c r="M56" s="131">
        <f>((L54+L24+L14+L9)-(W54+W24+W14+W9))/(W54+W24+W14+W9)</f>
        <v>7.1350812533609639E-3</v>
      </c>
      <c r="N56" s="125">
        <f>N54+N24+N14+N9</f>
        <v>445755</v>
      </c>
      <c r="O56" s="131">
        <f>((N54+N24+N14+N9)-(X54+X24+X14+X9))/(X54+X24+X14+X9)</f>
        <v>-2.8310030474645878E-2</v>
      </c>
      <c r="P56" s="136"/>
      <c r="Q56" s="136"/>
      <c r="R56" s="137"/>
      <c r="S56" s="137"/>
      <c r="T56" s="137"/>
      <c r="U56" s="137"/>
      <c r="V56" s="137"/>
      <c r="W56" s="137"/>
      <c r="X56" s="137"/>
    </row>
    <row r="57" spans="1:26" s="132" customFormat="1" x14ac:dyDescent="0.2">
      <c r="A57" s="129" t="s">
        <v>220</v>
      </c>
      <c r="B57" s="130"/>
      <c r="C57" s="130"/>
      <c r="D57" s="125">
        <f>D54+D24+D14+D9+D5</f>
        <v>368154</v>
      </c>
      <c r="E57" s="131">
        <f>((D54+D24+D14+D9+D5)-(S54+S24+S14+S9+S5))/(S54+S24+S14+S9+S5)</f>
        <v>-2.3078086564716559E-2</v>
      </c>
      <c r="F57" s="125">
        <f>F54+F24+F14+F9+F5</f>
        <v>141639</v>
      </c>
      <c r="G57" s="131">
        <f>((F54+F24+F14+F9+F5)-(T54+T24+T14+T9+T5))/(T54+T24+T14+T9+T5)</f>
        <v>-5.2778353652419903E-2</v>
      </c>
      <c r="H57" s="125">
        <f>H54+H24+H14+H9+H5</f>
        <v>35450</v>
      </c>
      <c r="I57" s="131">
        <f>((H54+H24+H14+H9+H5)-(U54+U24+U14+U9+U5))/(U54+U24+U14+U9+U5)</f>
        <v>-8.7703947707035879E-2</v>
      </c>
      <c r="J57" s="125">
        <f>J54+J24+J14+J9+J5</f>
        <v>545243</v>
      </c>
      <c r="K57" s="131">
        <f>((J54+J24+J14+J9+J5)-(V54+V24+V14+V9+V5))/(V54+V24+V14+V9+V5)</f>
        <v>-3.5377892576604626E-2</v>
      </c>
      <c r="L57" s="125">
        <f>L54+L24+L14+L9+L5</f>
        <v>83179</v>
      </c>
      <c r="M57" s="131">
        <f>((L54+L24+L14+L9+L5)-(W54+W24+W14+W9+W5))/(W54+W24+W14+W9+W5)</f>
        <v>8.9763340166668683E-3</v>
      </c>
      <c r="N57" s="125">
        <f>N54+N24+N14+N9+N5</f>
        <v>628422</v>
      </c>
      <c r="O57" s="131">
        <f>((N54+N24+N14+N9+N5)-(X54+X24+X14+X9+X5))/(X54+X24+X14+X9+X5)</f>
        <v>-2.973232110350961E-2</v>
      </c>
      <c r="P57" s="136"/>
      <c r="Q57" s="136"/>
      <c r="R57" s="137"/>
      <c r="S57" s="137"/>
      <c r="T57" s="137"/>
      <c r="U57" s="137"/>
      <c r="V57" s="137"/>
      <c r="W57" s="137"/>
      <c r="X57" s="137"/>
    </row>
    <row r="58" spans="1:26" x14ac:dyDescent="0.2">
      <c r="A58" s="118" t="s">
        <v>221</v>
      </c>
      <c r="B58" s="114" t="s">
        <v>222</v>
      </c>
      <c r="C58" s="114" t="s">
        <v>223</v>
      </c>
      <c r="D58" s="115">
        <v>74</v>
      </c>
      <c r="E58" s="116">
        <v>0.89743589743589702</v>
      </c>
      <c r="F58" s="115">
        <v>8693</v>
      </c>
      <c r="G58" s="116">
        <v>-0.19300037133308601</v>
      </c>
      <c r="H58" s="115">
        <v>0</v>
      </c>
      <c r="I58" s="116" t="s">
        <v>258</v>
      </c>
      <c r="J58" s="115">
        <v>8767</v>
      </c>
      <c r="K58" s="116">
        <v>-0.18906669133290199</v>
      </c>
      <c r="L58" s="115">
        <v>4432</v>
      </c>
      <c r="M58" s="116">
        <v>0.15748237137633803</v>
      </c>
      <c r="N58" s="115">
        <v>13199</v>
      </c>
      <c r="O58" s="116">
        <v>-9.8428961748633886E-2</v>
      </c>
      <c r="P58" s="119">
        <v>6</v>
      </c>
      <c r="Q58" s="114" t="s">
        <v>72</v>
      </c>
      <c r="R58" s="114" t="s">
        <v>72</v>
      </c>
      <c r="S58" s="134">
        <v>39</v>
      </c>
      <c r="T58" s="134">
        <v>10772</v>
      </c>
      <c r="U58" s="134">
        <v>0</v>
      </c>
      <c r="V58" s="134">
        <v>10811</v>
      </c>
      <c r="W58" s="134">
        <v>3829</v>
      </c>
      <c r="X58" s="134">
        <v>14640</v>
      </c>
      <c r="Y58" s="114" t="s">
        <v>224</v>
      </c>
      <c r="Z58" s="114" t="s">
        <v>225</v>
      </c>
    </row>
    <row r="59" spans="1:26" x14ac:dyDescent="0.2">
      <c r="A59" s="120"/>
      <c r="B59" s="114" t="s">
        <v>226</v>
      </c>
      <c r="C59" s="114" t="s">
        <v>227</v>
      </c>
      <c r="D59" s="115">
        <v>709</v>
      </c>
      <c r="E59" s="116">
        <v>-0.17844727694090398</v>
      </c>
      <c r="F59" s="115">
        <v>2</v>
      </c>
      <c r="G59" s="116">
        <v>0</v>
      </c>
      <c r="H59" s="115">
        <v>0</v>
      </c>
      <c r="I59" s="116" t="s">
        <v>258</v>
      </c>
      <c r="J59" s="115">
        <v>711</v>
      </c>
      <c r="K59" s="116">
        <v>-0.17803468208092499</v>
      </c>
      <c r="L59" s="115">
        <v>3817</v>
      </c>
      <c r="M59" s="116">
        <v>-9.0974041438437708E-2</v>
      </c>
      <c r="N59" s="115">
        <v>4528</v>
      </c>
      <c r="O59" s="116">
        <v>-0.105845181674566</v>
      </c>
      <c r="P59" s="121"/>
      <c r="Q59" s="114" t="s">
        <v>72</v>
      </c>
      <c r="R59" s="114" t="s">
        <v>72</v>
      </c>
      <c r="S59" s="134">
        <v>863</v>
      </c>
      <c r="T59" s="134">
        <v>2</v>
      </c>
      <c r="U59" s="134">
        <v>0</v>
      </c>
      <c r="V59" s="134">
        <v>865</v>
      </c>
      <c r="W59" s="134">
        <v>4199</v>
      </c>
      <c r="X59" s="134">
        <v>5064</v>
      </c>
      <c r="Y59" s="114" t="s">
        <v>228</v>
      </c>
      <c r="Z59" s="114" t="s">
        <v>225</v>
      </c>
    </row>
    <row r="60" spans="1:26" x14ac:dyDescent="0.2">
      <c r="A60" s="120"/>
      <c r="B60" s="114" t="s">
        <v>229</v>
      </c>
      <c r="C60" s="114" t="s">
        <v>230</v>
      </c>
      <c r="D60" s="115">
        <v>7452</v>
      </c>
      <c r="E60" s="116">
        <v>-9.1551871266609811E-2</v>
      </c>
      <c r="F60" s="115">
        <v>7503</v>
      </c>
      <c r="G60" s="116">
        <v>-0.11154529307282401</v>
      </c>
      <c r="H60" s="115">
        <v>1</v>
      </c>
      <c r="I60" s="116" t="s">
        <v>258</v>
      </c>
      <c r="J60" s="115">
        <v>14956</v>
      </c>
      <c r="K60" s="116">
        <v>-0.101633829889476</v>
      </c>
      <c r="L60" s="115">
        <v>14330</v>
      </c>
      <c r="M60" s="116">
        <v>8.9402463129086202E-2</v>
      </c>
      <c r="N60" s="115">
        <v>29286</v>
      </c>
      <c r="O60" s="116">
        <v>-1.73142742097846E-2</v>
      </c>
      <c r="P60" s="121"/>
      <c r="Q60" s="114" t="s">
        <v>72</v>
      </c>
      <c r="R60" s="114" t="s">
        <v>72</v>
      </c>
      <c r="S60" s="134">
        <v>8203</v>
      </c>
      <c r="T60" s="134">
        <v>8445</v>
      </c>
      <c r="U60" s="134">
        <v>0</v>
      </c>
      <c r="V60" s="134">
        <v>16648</v>
      </c>
      <c r="W60" s="134">
        <v>13154</v>
      </c>
      <c r="X60" s="134">
        <v>29802</v>
      </c>
      <c r="Y60" s="114" t="s">
        <v>231</v>
      </c>
      <c r="Z60" s="114" t="s">
        <v>225</v>
      </c>
    </row>
    <row r="61" spans="1:26" x14ac:dyDescent="0.2">
      <c r="A61" s="120"/>
      <c r="B61" s="114" t="s">
        <v>232</v>
      </c>
      <c r="C61" s="114" t="s">
        <v>233</v>
      </c>
      <c r="D61" s="115">
        <v>536</v>
      </c>
      <c r="E61" s="116">
        <v>-0.50735294117647101</v>
      </c>
      <c r="F61" s="115">
        <v>8</v>
      </c>
      <c r="G61" s="116">
        <v>0.14285714285714299</v>
      </c>
      <c r="H61" s="115">
        <v>0</v>
      </c>
      <c r="I61" s="116" t="s">
        <v>258</v>
      </c>
      <c r="J61" s="115">
        <v>544</v>
      </c>
      <c r="K61" s="116">
        <v>-0.50319634703196292</v>
      </c>
      <c r="L61" s="115">
        <v>3340</v>
      </c>
      <c r="M61" s="116">
        <v>-0.33213357328534299</v>
      </c>
      <c r="N61" s="115">
        <v>3884</v>
      </c>
      <c r="O61" s="116">
        <v>-0.36286089238845098</v>
      </c>
      <c r="P61" s="121"/>
      <c r="Q61" s="114" t="s">
        <v>72</v>
      </c>
      <c r="R61" s="114" t="s">
        <v>72</v>
      </c>
      <c r="S61" s="134">
        <v>1088</v>
      </c>
      <c r="T61" s="134">
        <v>7</v>
      </c>
      <c r="U61" s="134">
        <v>0</v>
      </c>
      <c r="V61" s="134">
        <v>1095</v>
      </c>
      <c r="W61" s="134">
        <v>5001</v>
      </c>
      <c r="X61" s="134">
        <v>6096</v>
      </c>
      <c r="Y61" s="114" t="s">
        <v>234</v>
      </c>
      <c r="Z61" s="114" t="s">
        <v>225</v>
      </c>
    </row>
    <row r="62" spans="1:26" x14ac:dyDescent="0.2">
      <c r="A62" s="120"/>
      <c r="B62" s="114" t="s">
        <v>235</v>
      </c>
      <c r="C62" s="114" t="s">
        <v>236</v>
      </c>
      <c r="D62" s="115">
        <v>1265</v>
      </c>
      <c r="E62" s="116">
        <v>0.11159929701230201</v>
      </c>
      <c r="F62" s="115">
        <v>2</v>
      </c>
      <c r="G62" s="116">
        <v>-0.92592592592592604</v>
      </c>
      <c r="H62" s="115">
        <v>0</v>
      </c>
      <c r="I62" s="116" t="s">
        <v>258</v>
      </c>
      <c r="J62" s="115">
        <v>1267</v>
      </c>
      <c r="K62" s="116">
        <v>8.7553648068669498E-2</v>
      </c>
      <c r="L62" s="115">
        <v>2063</v>
      </c>
      <c r="M62" s="116">
        <v>0.15444879686625601</v>
      </c>
      <c r="N62" s="115">
        <v>3330</v>
      </c>
      <c r="O62" s="116">
        <v>0.12804878048780499</v>
      </c>
      <c r="P62" s="121"/>
      <c r="Q62" s="114" t="s">
        <v>72</v>
      </c>
      <c r="R62" s="114" t="s">
        <v>72</v>
      </c>
      <c r="S62" s="134">
        <v>1138</v>
      </c>
      <c r="T62" s="134">
        <v>27</v>
      </c>
      <c r="U62" s="134">
        <v>0</v>
      </c>
      <c r="V62" s="134">
        <v>1165</v>
      </c>
      <c r="W62" s="134">
        <v>1787</v>
      </c>
      <c r="X62" s="134">
        <v>2952</v>
      </c>
      <c r="Y62" s="114" t="s">
        <v>237</v>
      </c>
      <c r="Z62" s="114" t="s">
        <v>225</v>
      </c>
    </row>
    <row r="63" spans="1:26" x14ac:dyDescent="0.2">
      <c r="A63" s="122"/>
      <c r="B63" s="114" t="s">
        <v>238</v>
      </c>
      <c r="C63" s="114" t="s">
        <v>239</v>
      </c>
      <c r="D63" s="115">
        <v>495</v>
      </c>
      <c r="E63" s="116">
        <v>1.22699386503067E-2</v>
      </c>
      <c r="F63" s="115">
        <v>83</v>
      </c>
      <c r="G63" s="116">
        <v>-0.20192307692307701</v>
      </c>
      <c r="H63" s="115">
        <v>6</v>
      </c>
      <c r="I63" s="116">
        <v>2</v>
      </c>
      <c r="J63" s="115">
        <v>584</v>
      </c>
      <c r="K63" s="116">
        <v>-1.84873949579832E-2</v>
      </c>
      <c r="L63" s="115">
        <v>931</v>
      </c>
      <c r="M63" s="116">
        <v>0.96</v>
      </c>
      <c r="N63" s="115">
        <v>1515</v>
      </c>
      <c r="O63" s="116">
        <v>0.41588785046728999</v>
      </c>
      <c r="P63" s="121"/>
      <c r="Q63" s="114" t="s">
        <v>72</v>
      </c>
      <c r="R63" s="114" t="s">
        <v>72</v>
      </c>
      <c r="S63" s="134">
        <v>489</v>
      </c>
      <c r="T63" s="134">
        <v>104</v>
      </c>
      <c r="U63" s="134">
        <v>2</v>
      </c>
      <c r="V63" s="134">
        <v>595</v>
      </c>
      <c r="W63" s="134">
        <v>475</v>
      </c>
      <c r="X63" s="134">
        <v>1070</v>
      </c>
      <c r="Y63" s="114" t="s">
        <v>240</v>
      </c>
      <c r="Z63" s="114" t="s">
        <v>225</v>
      </c>
    </row>
    <row r="64" spans="1:26" x14ac:dyDescent="0.2">
      <c r="A64" s="123" t="s">
        <v>85</v>
      </c>
      <c r="B64" s="123"/>
      <c r="C64" s="123"/>
      <c r="D64" s="124">
        <v>10531</v>
      </c>
      <c r="E64" s="126">
        <v>-0.10905245346869701</v>
      </c>
      <c r="F64" s="124">
        <v>16291</v>
      </c>
      <c r="G64" s="126">
        <v>-0.15839231285839703</v>
      </c>
      <c r="H64" s="124">
        <v>7</v>
      </c>
      <c r="I64" s="126">
        <v>2.5</v>
      </c>
      <c r="J64" s="124">
        <v>26829</v>
      </c>
      <c r="K64" s="126">
        <v>-0.13951698258443201</v>
      </c>
      <c r="L64" s="124">
        <v>28913</v>
      </c>
      <c r="M64" s="126">
        <v>1.64528036561786E-2</v>
      </c>
      <c r="N64" s="124">
        <v>55742</v>
      </c>
      <c r="O64" s="126">
        <v>-6.5108010197236013E-2</v>
      </c>
      <c r="P64" s="127"/>
      <c r="Q64" s="128"/>
      <c r="R64" s="128"/>
      <c r="S64" s="135">
        <v>11820</v>
      </c>
      <c r="T64" s="135">
        <v>19357</v>
      </c>
      <c r="U64" s="135">
        <v>2</v>
      </c>
      <c r="V64" s="135">
        <v>31179</v>
      </c>
      <c r="W64" s="135">
        <v>28445</v>
      </c>
      <c r="X64" s="135">
        <v>59624</v>
      </c>
      <c r="Y64" s="128"/>
      <c r="Z64" s="128"/>
    </row>
    <row r="65" spans="1:26" x14ac:dyDescent="0.2">
      <c r="A65" s="123" t="s">
        <v>241</v>
      </c>
      <c r="B65" s="123"/>
      <c r="C65" s="123"/>
      <c r="D65" s="124">
        <v>378685</v>
      </c>
      <c r="E65" s="126">
        <v>-2.5692680956387298E-2</v>
      </c>
      <c r="F65" s="124">
        <v>157930</v>
      </c>
      <c r="G65" s="126">
        <v>-6.4883236227559093E-2</v>
      </c>
      <c r="H65" s="124">
        <v>35457</v>
      </c>
      <c r="I65" s="126">
        <v>-8.757076685537829E-2</v>
      </c>
      <c r="J65" s="124">
        <v>572072</v>
      </c>
      <c r="K65" s="126">
        <v>-4.0821972472372597E-2</v>
      </c>
      <c r="L65" s="124">
        <v>112092</v>
      </c>
      <c r="M65" s="126">
        <v>1.0894267883554E-2</v>
      </c>
      <c r="N65" s="124">
        <v>684164</v>
      </c>
      <c r="O65" s="126">
        <v>-3.2714409524630894E-2</v>
      </c>
      <c r="P65" s="133"/>
      <c r="Q65" s="128"/>
      <c r="R65" s="128"/>
      <c r="S65" s="135">
        <v>388671</v>
      </c>
      <c r="T65" s="135">
        <v>168888</v>
      </c>
      <c r="U65" s="135">
        <v>38860</v>
      </c>
      <c r="V65" s="135">
        <v>596419</v>
      </c>
      <c r="W65" s="135">
        <v>110884</v>
      </c>
      <c r="X65" s="135">
        <v>707303</v>
      </c>
      <c r="Y65" s="128"/>
      <c r="Z65" s="128"/>
    </row>
  </sheetData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workbookViewId="0">
      <selection activeCell="A2" sqref="A2"/>
    </sheetView>
  </sheetViews>
  <sheetFormatPr defaultRowHeight="11.25" x14ac:dyDescent="0.2"/>
  <cols>
    <col min="1" max="1" width="28.71093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9.42578125" style="111" hidden="1" customWidth="1"/>
    <col min="20" max="20" width="15.28515625" style="111" hidden="1" customWidth="1"/>
    <col min="21" max="21" width="6.7109375" style="111" hidden="1" customWidth="1"/>
    <col min="22" max="22" width="32.42578125" style="111" hidden="1" customWidth="1"/>
    <col min="23" max="23" width="23.28515625" style="111" hidden="1" customWidth="1"/>
    <col min="24" max="16384" width="9.140625" style="111"/>
  </cols>
  <sheetData>
    <row r="1" spans="1:23" ht="15.75" x14ac:dyDescent="0.25">
      <c r="A1" s="110" t="s">
        <v>285</v>
      </c>
    </row>
    <row r="4" spans="1:23" ht="22.5" x14ac:dyDescent="0.2">
      <c r="A4" s="112" t="s">
        <v>58</v>
      </c>
      <c r="B4" s="112" t="s">
        <v>59</v>
      </c>
      <c r="C4" s="112" t="s">
        <v>60</v>
      </c>
      <c r="D4" s="112" t="s">
        <v>286</v>
      </c>
      <c r="E4" s="112" t="s">
        <v>287</v>
      </c>
      <c r="F4" s="112" t="s">
        <v>288</v>
      </c>
      <c r="G4" s="112" t="s">
        <v>289</v>
      </c>
      <c r="H4" s="112" t="s">
        <v>290</v>
      </c>
      <c r="I4" s="112" t="s">
        <v>291</v>
      </c>
      <c r="J4" s="112" t="s">
        <v>292</v>
      </c>
      <c r="K4" s="112" t="s">
        <v>293</v>
      </c>
      <c r="L4" s="112" t="s">
        <v>294</v>
      </c>
      <c r="M4" s="112" t="s">
        <v>295</v>
      </c>
      <c r="N4" s="112" t="s">
        <v>296</v>
      </c>
      <c r="O4" s="112" t="s">
        <v>297</v>
      </c>
      <c r="P4" s="112" t="s">
        <v>61</v>
      </c>
      <c r="Q4" s="112" t="s">
        <v>298</v>
      </c>
      <c r="R4" s="112" t="s">
        <v>62</v>
      </c>
      <c r="S4" s="113" t="s">
        <v>63</v>
      </c>
      <c r="T4" s="113" t="s">
        <v>64</v>
      </c>
      <c r="U4" s="113" t="s">
        <v>65</v>
      </c>
      <c r="V4" s="113" t="s">
        <v>66</v>
      </c>
      <c r="W4" s="113" t="s">
        <v>67</v>
      </c>
    </row>
    <row r="5" spans="1:23" x14ac:dyDescent="0.2">
      <c r="A5" s="114" t="s">
        <v>68</v>
      </c>
      <c r="B5" s="114" t="s">
        <v>69</v>
      </c>
      <c r="C5" s="114" t="s">
        <v>70</v>
      </c>
      <c r="D5" s="115">
        <v>617276</v>
      </c>
      <c r="E5" s="145">
        <v>688468</v>
      </c>
      <c r="F5" s="116">
        <v>-0.10340640378347299</v>
      </c>
      <c r="G5" s="115">
        <v>8521979</v>
      </c>
      <c r="H5" s="145">
        <v>8354711</v>
      </c>
      <c r="I5" s="116">
        <v>2.0020800240726503E-2</v>
      </c>
      <c r="J5" s="145">
        <v>1698267</v>
      </c>
      <c r="K5" s="145">
        <v>1943108</v>
      </c>
      <c r="L5" s="116">
        <v>-0.12600483349355801</v>
      </c>
      <c r="M5" s="115">
        <v>454448</v>
      </c>
      <c r="N5" s="145">
        <v>490588</v>
      </c>
      <c r="O5" s="116">
        <v>-7.3666701998418196E-2</v>
      </c>
      <c r="P5" s="115">
        <v>11291970</v>
      </c>
      <c r="Q5" s="145">
        <v>11476875</v>
      </c>
      <c r="R5" s="116">
        <v>-1.6111092958666903E-2</v>
      </c>
      <c r="S5" s="117">
        <v>1</v>
      </c>
      <c r="T5" s="114" t="s">
        <v>71</v>
      </c>
      <c r="U5" s="114" t="s">
        <v>72</v>
      </c>
      <c r="V5" s="114" t="s">
        <v>73</v>
      </c>
      <c r="W5" s="114" t="s">
        <v>73</v>
      </c>
    </row>
    <row r="6" spans="1:23" x14ac:dyDescent="0.2">
      <c r="A6" s="118" t="s">
        <v>74</v>
      </c>
      <c r="B6" s="114" t="s">
        <v>75</v>
      </c>
      <c r="C6" s="114" t="s">
        <v>76</v>
      </c>
      <c r="D6" s="115">
        <v>268433</v>
      </c>
      <c r="E6" s="145">
        <v>284608</v>
      </c>
      <c r="F6" s="116">
        <v>-5.68325556554981E-2</v>
      </c>
      <c r="G6" s="115">
        <v>31022</v>
      </c>
      <c r="H6" s="145">
        <v>51558</v>
      </c>
      <c r="I6" s="116">
        <v>-0.39830870088056203</v>
      </c>
      <c r="J6" s="145">
        <v>379498</v>
      </c>
      <c r="K6" s="145">
        <v>486178</v>
      </c>
      <c r="L6" s="116">
        <v>-0.219425807008956</v>
      </c>
      <c r="M6" s="115">
        <v>0</v>
      </c>
      <c r="N6" s="145">
        <v>347</v>
      </c>
      <c r="O6" s="116">
        <v>-1</v>
      </c>
      <c r="P6" s="115">
        <v>678953</v>
      </c>
      <c r="Q6" s="145">
        <v>822691</v>
      </c>
      <c r="R6" s="116">
        <v>-0.17471687425777099</v>
      </c>
      <c r="S6" s="119">
        <v>2</v>
      </c>
      <c r="T6" s="114" t="s">
        <v>71</v>
      </c>
      <c r="U6" s="114" t="s">
        <v>71</v>
      </c>
      <c r="V6" s="114" t="s">
        <v>77</v>
      </c>
      <c r="W6" s="114" t="s">
        <v>78</v>
      </c>
    </row>
    <row r="7" spans="1:23" x14ac:dyDescent="0.2">
      <c r="A7" s="120"/>
      <c r="B7" s="114" t="s">
        <v>79</v>
      </c>
      <c r="C7" s="114" t="s">
        <v>80</v>
      </c>
      <c r="D7" s="115">
        <v>100902</v>
      </c>
      <c r="E7" s="145">
        <v>107172</v>
      </c>
      <c r="F7" s="116">
        <v>-5.8504086888366398E-2</v>
      </c>
      <c r="G7" s="115">
        <v>411541</v>
      </c>
      <c r="H7" s="145">
        <v>212134</v>
      </c>
      <c r="I7" s="116">
        <v>0.94000490256158797</v>
      </c>
      <c r="J7" s="145">
        <v>139917</v>
      </c>
      <c r="K7" s="145">
        <v>174306</v>
      </c>
      <c r="L7" s="116">
        <v>-0.19729097105091001</v>
      </c>
      <c r="M7" s="115">
        <v>3227</v>
      </c>
      <c r="N7" s="145">
        <v>3552</v>
      </c>
      <c r="O7" s="116">
        <v>-9.1497747747747701E-2</v>
      </c>
      <c r="P7" s="115">
        <v>655587</v>
      </c>
      <c r="Q7" s="145">
        <v>497164</v>
      </c>
      <c r="R7" s="116">
        <v>0.31865340209669202</v>
      </c>
      <c r="S7" s="121">
        <v>0</v>
      </c>
      <c r="T7" s="114" t="s">
        <v>71</v>
      </c>
      <c r="U7" s="114" t="s">
        <v>71</v>
      </c>
      <c r="V7" s="114" t="s">
        <v>81</v>
      </c>
      <c r="W7" s="114" t="s">
        <v>78</v>
      </c>
    </row>
    <row r="8" spans="1:23" x14ac:dyDescent="0.2">
      <c r="A8" s="122"/>
      <c r="B8" s="114" t="s">
        <v>82</v>
      </c>
      <c r="C8" s="114" t="s">
        <v>83</v>
      </c>
      <c r="D8" s="115">
        <v>126461</v>
      </c>
      <c r="E8" s="145">
        <v>97230</v>
      </c>
      <c r="F8" s="116">
        <v>0.30063766327265207</v>
      </c>
      <c r="G8" s="115">
        <v>1903</v>
      </c>
      <c r="H8" s="145">
        <v>1695</v>
      </c>
      <c r="I8" s="116">
        <v>0.12271386430678501</v>
      </c>
      <c r="J8" s="145">
        <v>344875</v>
      </c>
      <c r="K8" s="145">
        <v>368750</v>
      </c>
      <c r="L8" s="116">
        <v>-6.4745762711864399E-2</v>
      </c>
      <c r="M8" s="115">
        <v>0</v>
      </c>
      <c r="N8" s="145">
        <v>0</v>
      </c>
      <c r="O8" s="116">
        <v>0</v>
      </c>
      <c r="P8" s="115">
        <v>473239</v>
      </c>
      <c r="Q8" s="145">
        <v>467675</v>
      </c>
      <c r="R8" s="116">
        <v>1.1897150799166102E-2</v>
      </c>
      <c r="S8" s="121">
        <v>0</v>
      </c>
      <c r="T8" s="114" t="s">
        <v>71</v>
      </c>
      <c r="U8" s="114" t="s">
        <v>71</v>
      </c>
      <c r="V8" s="114" t="s">
        <v>84</v>
      </c>
      <c r="W8" s="114" t="s">
        <v>78</v>
      </c>
    </row>
    <row r="9" spans="1:23" x14ac:dyDescent="0.2">
      <c r="A9" s="123" t="s">
        <v>85</v>
      </c>
      <c r="B9" s="123">
        <v>0</v>
      </c>
      <c r="C9" s="123">
        <v>0</v>
      </c>
      <c r="D9" s="124">
        <v>495796</v>
      </c>
      <c r="E9" s="125">
        <v>489010</v>
      </c>
      <c r="F9" s="126">
        <v>1.3877016829921702E-2</v>
      </c>
      <c r="G9" s="124">
        <v>444466</v>
      </c>
      <c r="H9" s="125">
        <v>265387</v>
      </c>
      <c r="I9" s="126">
        <v>0.67478437150274906</v>
      </c>
      <c r="J9" s="125">
        <v>864290</v>
      </c>
      <c r="K9" s="125">
        <v>1029234</v>
      </c>
      <c r="L9" s="126">
        <v>-0.16025898872365299</v>
      </c>
      <c r="M9" s="124">
        <v>3227</v>
      </c>
      <c r="N9" s="125">
        <v>3899</v>
      </c>
      <c r="O9" s="126">
        <v>-0.17235188509874302</v>
      </c>
      <c r="P9" s="124">
        <v>1807779</v>
      </c>
      <c r="Q9" s="125">
        <v>1787530</v>
      </c>
      <c r="R9" s="126">
        <v>1.13279217691451E-2</v>
      </c>
      <c r="S9" s="127">
        <v>0</v>
      </c>
      <c r="T9" s="128">
        <v>0</v>
      </c>
      <c r="U9" s="128">
        <v>0</v>
      </c>
      <c r="V9" s="128">
        <v>0</v>
      </c>
      <c r="W9" s="128">
        <v>0</v>
      </c>
    </row>
    <row r="10" spans="1:23" x14ac:dyDescent="0.2">
      <c r="A10" s="118" t="s">
        <v>86</v>
      </c>
      <c r="B10" s="114" t="s">
        <v>87</v>
      </c>
      <c r="C10" s="114" t="s">
        <v>88</v>
      </c>
      <c r="D10" s="115">
        <v>96039</v>
      </c>
      <c r="E10" s="145">
        <v>67063</v>
      </c>
      <c r="F10" s="116">
        <v>0.43207133590802699</v>
      </c>
      <c r="G10" s="115">
        <v>3434</v>
      </c>
      <c r="H10" s="145">
        <v>3117</v>
      </c>
      <c r="I10" s="116">
        <v>0.10170035290343302</v>
      </c>
      <c r="J10" s="145">
        <v>233408</v>
      </c>
      <c r="K10" s="145">
        <v>210142</v>
      </c>
      <c r="L10" s="116">
        <v>0.11071561134851701</v>
      </c>
      <c r="M10" s="115">
        <v>0</v>
      </c>
      <c r="N10" s="145">
        <v>0</v>
      </c>
      <c r="O10" s="116">
        <v>0</v>
      </c>
      <c r="P10" s="115">
        <v>332881</v>
      </c>
      <c r="Q10" s="145">
        <v>280322</v>
      </c>
      <c r="R10" s="116">
        <v>0.18749509492654901</v>
      </c>
      <c r="S10" s="119">
        <v>3</v>
      </c>
      <c r="T10" s="114" t="s">
        <v>71</v>
      </c>
      <c r="U10" s="114" t="s">
        <v>71</v>
      </c>
      <c r="V10" s="114" t="s">
        <v>89</v>
      </c>
      <c r="W10" s="114" t="s">
        <v>90</v>
      </c>
    </row>
    <row r="11" spans="1:23" x14ac:dyDescent="0.2">
      <c r="A11" s="120"/>
      <c r="B11" s="114" t="s">
        <v>91</v>
      </c>
      <c r="C11" s="114" t="s">
        <v>92</v>
      </c>
      <c r="D11" s="115">
        <v>21598</v>
      </c>
      <c r="E11" s="145">
        <v>18204</v>
      </c>
      <c r="F11" s="116">
        <v>0.186442540101077</v>
      </c>
      <c r="G11" s="115">
        <v>69637</v>
      </c>
      <c r="H11" s="145">
        <v>0</v>
      </c>
      <c r="I11" s="116">
        <v>0</v>
      </c>
      <c r="J11" s="145">
        <v>94</v>
      </c>
      <c r="K11" s="145">
        <v>77895</v>
      </c>
      <c r="L11" s="116">
        <v>-0.99879324732010999</v>
      </c>
      <c r="M11" s="115">
        <v>0</v>
      </c>
      <c r="N11" s="145">
        <v>0</v>
      </c>
      <c r="O11" s="116">
        <v>0</v>
      </c>
      <c r="P11" s="115">
        <v>91329</v>
      </c>
      <c r="Q11" s="145">
        <v>96099</v>
      </c>
      <c r="R11" s="116">
        <v>-4.9636312552680001E-2</v>
      </c>
      <c r="S11" s="121">
        <v>0</v>
      </c>
      <c r="T11" s="114" t="s">
        <v>71</v>
      </c>
      <c r="U11" s="114" t="s">
        <v>71</v>
      </c>
      <c r="V11" s="114" t="s">
        <v>93</v>
      </c>
      <c r="W11" s="114" t="s">
        <v>90</v>
      </c>
    </row>
    <row r="12" spans="1:23" x14ac:dyDescent="0.2">
      <c r="A12" s="120"/>
      <c r="B12" s="114" t="s">
        <v>94</v>
      </c>
      <c r="C12" s="114" t="s">
        <v>95</v>
      </c>
      <c r="D12" s="115">
        <v>138798</v>
      </c>
      <c r="E12" s="145">
        <v>87886</v>
      </c>
      <c r="F12" s="116">
        <v>0.57929590606012293</v>
      </c>
      <c r="G12" s="115">
        <v>1002</v>
      </c>
      <c r="H12" s="145">
        <v>2910</v>
      </c>
      <c r="I12" s="116">
        <v>-0.65567010309278406</v>
      </c>
      <c r="J12" s="145">
        <v>227755</v>
      </c>
      <c r="K12" s="145">
        <v>175823</v>
      </c>
      <c r="L12" s="116">
        <v>0.29536522525494402</v>
      </c>
      <c r="M12" s="115">
        <v>0</v>
      </c>
      <c r="N12" s="145">
        <v>0</v>
      </c>
      <c r="O12" s="116">
        <v>0</v>
      </c>
      <c r="P12" s="115">
        <v>367555</v>
      </c>
      <c r="Q12" s="145">
        <v>266619</v>
      </c>
      <c r="R12" s="116">
        <v>0.37857767075864801</v>
      </c>
      <c r="S12" s="121">
        <v>0</v>
      </c>
      <c r="T12" s="114" t="s">
        <v>71</v>
      </c>
      <c r="U12" s="114" t="s">
        <v>71</v>
      </c>
      <c r="V12" s="114" t="s">
        <v>96</v>
      </c>
      <c r="W12" s="114" t="s">
        <v>90</v>
      </c>
    </row>
    <row r="13" spans="1:23" x14ac:dyDescent="0.2">
      <c r="A13" s="122"/>
      <c r="B13" s="114" t="s">
        <v>97</v>
      </c>
      <c r="C13" s="114" t="s">
        <v>98</v>
      </c>
      <c r="D13" s="115">
        <v>24367</v>
      </c>
      <c r="E13" s="145">
        <v>32750</v>
      </c>
      <c r="F13" s="116">
        <v>-0.25596946564885498</v>
      </c>
      <c r="G13" s="115">
        <v>159</v>
      </c>
      <c r="H13" s="145">
        <v>1006</v>
      </c>
      <c r="I13" s="116">
        <v>-0.84194831013916505</v>
      </c>
      <c r="J13" s="145">
        <v>30</v>
      </c>
      <c r="K13" s="145">
        <v>330</v>
      </c>
      <c r="L13" s="116">
        <v>-0.90909090909090906</v>
      </c>
      <c r="M13" s="115">
        <v>150</v>
      </c>
      <c r="N13" s="145">
        <v>0</v>
      </c>
      <c r="O13" s="116">
        <v>0</v>
      </c>
      <c r="P13" s="115">
        <v>24706</v>
      </c>
      <c r="Q13" s="145">
        <v>34086</v>
      </c>
      <c r="R13" s="116">
        <v>-0.27518629349293</v>
      </c>
      <c r="S13" s="121">
        <v>0</v>
      </c>
      <c r="T13" s="114" t="s">
        <v>71</v>
      </c>
      <c r="U13" s="114" t="s">
        <v>71</v>
      </c>
      <c r="V13" s="114" t="s">
        <v>99</v>
      </c>
      <c r="W13" s="114" t="s">
        <v>90</v>
      </c>
    </row>
    <row r="14" spans="1:23" x14ac:dyDescent="0.2">
      <c r="A14" s="123" t="s">
        <v>85</v>
      </c>
      <c r="B14" s="123">
        <v>0</v>
      </c>
      <c r="C14" s="123">
        <v>0</v>
      </c>
      <c r="D14" s="124">
        <v>280802</v>
      </c>
      <c r="E14" s="125">
        <v>205903</v>
      </c>
      <c r="F14" s="126">
        <v>0.36375866305978999</v>
      </c>
      <c r="G14" s="124">
        <v>74232</v>
      </c>
      <c r="H14" s="125">
        <v>7033</v>
      </c>
      <c r="I14" s="126">
        <v>9.5548130243139493</v>
      </c>
      <c r="J14" s="125">
        <v>461287</v>
      </c>
      <c r="K14" s="125">
        <v>464190</v>
      </c>
      <c r="L14" s="126">
        <v>-6.25390465111269E-3</v>
      </c>
      <c r="M14" s="124">
        <v>150</v>
      </c>
      <c r="N14" s="125">
        <v>0</v>
      </c>
      <c r="O14" s="126">
        <v>0</v>
      </c>
      <c r="P14" s="124">
        <v>816471</v>
      </c>
      <c r="Q14" s="125">
        <v>677126</v>
      </c>
      <c r="R14" s="126">
        <v>0.20578887828853101</v>
      </c>
      <c r="S14" s="127">
        <v>0</v>
      </c>
      <c r="T14" s="128">
        <v>0</v>
      </c>
      <c r="U14" s="128">
        <v>0</v>
      </c>
      <c r="V14" s="128">
        <v>0</v>
      </c>
      <c r="W14" s="128">
        <v>0</v>
      </c>
    </row>
    <row r="15" spans="1:23" x14ac:dyDescent="0.2">
      <c r="A15" s="118" t="s">
        <v>100</v>
      </c>
      <c r="B15" s="114" t="s">
        <v>101</v>
      </c>
      <c r="C15" s="114" t="s">
        <v>102</v>
      </c>
      <c r="D15" s="115">
        <v>30717</v>
      </c>
      <c r="E15" s="145">
        <v>23032</v>
      </c>
      <c r="F15" s="116">
        <v>0.33366620354289706</v>
      </c>
      <c r="G15" s="115">
        <v>0</v>
      </c>
      <c r="H15" s="145">
        <v>13</v>
      </c>
      <c r="I15" s="116">
        <v>-1</v>
      </c>
      <c r="J15" s="145">
        <v>19358</v>
      </c>
      <c r="K15" s="145">
        <v>0</v>
      </c>
      <c r="L15" s="116">
        <v>0</v>
      </c>
      <c r="M15" s="115">
        <v>0</v>
      </c>
      <c r="N15" s="145">
        <v>0</v>
      </c>
      <c r="O15" s="116">
        <v>0</v>
      </c>
      <c r="P15" s="115">
        <v>50075</v>
      </c>
      <c r="Q15" s="145">
        <v>23045</v>
      </c>
      <c r="R15" s="116">
        <v>1.17292254285094</v>
      </c>
      <c r="S15" s="119">
        <v>4</v>
      </c>
      <c r="T15" s="114" t="s">
        <v>71</v>
      </c>
      <c r="U15" s="114" t="s">
        <v>71</v>
      </c>
      <c r="V15" s="114" t="s">
        <v>103</v>
      </c>
      <c r="W15" s="114" t="s">
        <v>104</v>
      </c>
    </row>
    <row r="16" spans="1:23" x14ac:dyDescent="0.2">
      <c r="A16" s="120"/>
      <c r="B16" s="114" t="s">
        <v>105</v>
      </c>
      <c r="C16" s="114" t="s">
        <v>106</v>
      </c>
      <c r="D16" s="115">
        <v>5320</v>
      </c>
      <c r="E16" s="145">
        <v>4666</v>
      </c>
      <c r="F16" s="116">
        <v>0.14016288041148697</v>
      </c>
      <c r="G16" s="115">
        <v>0</v>
      </c>
      <c r="H16" s="145">
        <v>0</v>
      </c>
      <c r="I16" s="116">
        <v>0</v>
      </c>
      <c r="J16" s="145">
        <v>0</v>
      </c>
      <c r="K16" s="145">
        <v>0</v>
      </c>
      <c r="L16" s="116">
        <v>0</v>
      </c>
      <c r="M16" s="115">
        <v>0</v>
      </c>
      <c r="N16" s="145">
        <v>0</v>
      </c>
      <c r="O16" s="116">
        <v>0</v>
      </c>
      <c r="P16" s="115">
        <v>5320</v>
      </c>
      <c r="Q16" s="145">
        <v>4666</v>
      </c>
      <c r="R16" s="116">
        <v>0.14016288041148697</v>
      </c>
      <c r="S16" s="121">
        <v>0</v>
      </c>
      <c r="T16" s="114" t="s">
        <v>71</v>
      </c>
      <c r="U16" s="114" t="s">
        <v>71</v>
      </c>
      <c r="V16" s="114" t="s">
        <v>107</v>
      </c>
      <c r="W16" s="114" t="s">
        <v>104</v>
      </c>
    </row>
    <row r="17" spans="1:23" x14ac:dyDescent="0.2">
      <c r="A17" s="120"/>
      <c r="B17" s="114" t="s">
        <v>108</v>
      </c>
      <c r="C17" s="114" t="s">
        <v>109</v>
      </c>
      <c r="D17" s="115">
        <v>29452</v>
      </c>
      <c r="E17" s="145">
        <v>25293</v>
      </c>
      <c r="F17" s="116">
        <v>0.164432847032776</v>
      </c>
      <c r="G17" s="115">
        <v>0</v>
      </c>
      <c r="H17" s="145">
        <v>0</v>
      </c>
      <c r="I17" s="116">
        <v>0</v>
      </c>
      <c r="J17" s="145">
        <v>261</v>
      </c>
      <c r="K17" s="145">
        <v>117405</v>
      </c>
      <c r="L17" s="116">
        <v>-0.99777692602529711</v>
      </c>
      <c r="M17" s="115">
        <v>0</v>
      </c>
      <c r="N17" s="145">
        <v>0</v>
      </c>
      <c r="O17" s="116">
        <v>0</v>
      </c>
      <c r="P17" s="115">
        <v>29713</v>
      </c>
      <c r="Q17" s="145">
        <v>142698</v>
      </c>
      <c r="R17" s="116">
        <v>-0.79177703962213897</v>
      </c>
      <c r="S17" s="121">
        <v>0</v>
      </c>
      <c r="T17" s="114" t="s">
        <v>71</v>
      </c>
      <c r="U17" s="114" t="s">
        <v>71</v>
      </c>
      <c r="V17" s="114" t="s">
        <v>110</v>
      </c>
      <c r="W17" s="114" t="s">
        <v>104</v>
      </c>
    </row>
    <row r="18" spans="1:23" x14ac:dyDescent="0.2">
      <c r="A18" s="120"/>
      <c r="B18" s="114" t="s">
        <v>111</v>
      </c>
      <c r="C18" s="114" t="s">
        <v>112</v>
      </c>
      <c r="D18" s="115">
        <v>18785</v>
      </c>
      <c r="E18" s="145">
        <v>23022</v>
      </c>
      <c r="F18" s="116">
        <v>-0.18404135175049999</v>
      </c>
      <c r="G18" s="115">
        <v>462</v>
      </c>
      <c r="H18" s="145">
        <v>312</v>
      </c>
      <c r="I18" s="116">
        <v>0.48076923076923095</v>
      </c>
      <c r="J18" s="145">
        <v>0</v>
      </c>
      <c r="K18" s="145">
        <v>0</v>
      </c>
      <c r="L18" s="116">
        <v>0</v>
      </c>
      <c r="M18" s="115">
        <v>0</v>
      </c>
      <c r="N18" s="145">
        <v>0</v>
      </c>
      <c r="O18" s="116">
        <v>0</v>
      </c>
      <c r="P18" s="115">
        <v>19247</v>
      </c>
      <c r="Q18" s="145">
        <v>23334</v>
      </c>
      <c r="R18" s="116">
        <v>-0.17515213851032801</v>
      </c>
      <c r="S18" s="121">
        <v>0</v>
      </c>
      <c r="T18" s="114" t="s">
        <v>71</v>
      </c>
      <c r="U18" s="114" t="s">
        <v>71</v>
      </c>
      <c r="V18" s="114" t="s">
        <v>113</v>
      </c>
      <c r="W18" s="114" t="s">
        <v>104</v>
      </c>
    </row>
    <row r="19" spans="1:23" x14ac:dyDescent="0.2">
      <c r="A19" s="120"/>
      <c r="B19" s="114" t="s">
        <v>114</v>
      </c>
      <c r="C19" s="114" t="s">
        <v>115</v>
      </c>
      <c r="D19" s="115">
        <v>43949</v>
      </c>
      <c r="E19" s="145">
        <v>33307</v>
      </c>
      <c r="F19" s="116">
        <v>0.31951241480769804</v>
      </c>
      <c r="G19" s="115">
        <v>0</v>
      </c>
      <c r="H19" s="145">
        <v>0</v>
      </c>
      <c r="I19" s="116">
        <v>0</v>
      </c>
      <c r="J19" s="145">
        <v>13024</v>
      </c>
      <c r="K19" s="145">
        <v>714</v>
      </c>
      <c r="L19" s="116">
        <v>17.240896358543399</v>
      </c>
      <c r="M19" s="115">
        <v>0</v>
      </c>
      <c r="N19" s="145">
        <v>0</v>
      </c>
      <c r="O19" s="116">
        <v>0</v>
      </c>
      <c r="P19" s="115">
        <v>56973</v>
      </c>
      <c r="Q19" s="145">
        <v>34021</v>
      </c>
      <c r="R19" s="116">
        <v>0.67464213280032903</v>
      </c>
      <c r="S19" s="121">
        <v>0</v>
      </c>
      <c r="T19" s="114" t="s">
        <v>71</v>
      </c>
      <c r="U19" s="114" t="s">
        <v>71</v>
      </c>
      <c r="V19" s="114" t="s">
        <v>116</v>
      </c>
      <c r="W19" s="114" t="s">
        <v>104</v>
      </c>
    </row>
    <row r="20" spans="1:23" x14ac:dyDescent="0.2">
      <c r="A20" s="120"/>
      <c r="B20" s="114" t="s">
        <v>117</v>
      </c>
      <c r="C20" s="114" t="s">
        <v>118</v>
      </c>
      <c r="D20" s="115">
        <v>12947</v>
      </c>
      <c r="E20" s="145">
        <v>10352</v>
      </c>
      <c r="F20" s="116">
        <v>0.25067619783616701</v>
      </c>
      <c r="G20" s="115">
        <v>0</v>
      </c>
      <c r="H20" s="145">
        <v>0</v>
      </c>
      <c r="I20" s="116">
        <v>0</v>
      </c>
      <c r="J20" s="145">
        <v>18</v>
      </c>
      <c r="K20" s="145">
        <v>141</v>
      </c>
      <c r="L20" s="116">
        <v>-0.87234042553191504</v>
      </c>
      <c r="M20" s="115">
        <v>0</v>
      </c>
      <c r="N20" s="145">
        <v>0</v>
      </c>
      <c r="O20" s="116">
        <v>0</v>
      </c>
      <c r="P20" s="115">
        <v>12965</v>
      </c>
      <c r="Q20" s="145">
        <v>10493</v>
      </c>
      <c r="R20" s="116">
        <v>0.235585628514248</v>
      </c>
      <c r="S20" s="121">
        <v>0</v>
      </c>
      <c r="T20" s="114" t="s">
        <v>71</v>
      </c>
      <c r="U20" s="114" t="s">
        <v>71</v>
      </c>
      <c r="V20" s="114" t="s">
        <v>119</v>
      </c>
      <c r="W20" s="114" t="s">
        <v>104</v>
      </c>
    </row>
    <row r="21" spans="1:23" x14ac:dyDescent="0.2">
      <c r="A21" s="120"/>
      <c r="B21" s="114" t="s">
        <v>120</v>
      </c>
      <c r="C21" s="114" t="s">
        <v>121</v>
      </c>
      <c r="D21" s="115">
        <v>3288</v>
      </c>
      <c r="E21" s="145">
        <v>4058</v>
      </c>
      <c r="F21" s="116">
        <v>-0.18974864465253799</v>
      </c>
      <c r="G21" s="115">
        <v>7000</v>
      </c>
      <c r="H21" s="145">
        <v>84000</v>
      </c>
      <c r="I21" s="116">
        <v>-0.91666666666666696</v>
      </c>
      <c r="J21" s="145">
        <v>10960</v>
      </c>
      <c r="K21" s="145">
        <v>10927</v>
      </c>
      <c r="L21" s="116">
        <v>3.0200420975565103E-3</v>
      </c>
      <c r="M21" s="115">
        <v>0</v>
      </c>
      <c r="N21" s="145">
        <v>0</v>
      </c>
      <c r="O21" s="116">
        <v>0</v>
      </c>
      <c r="P21" s="115">
        <v>21248</v>
      </c>
      <c r="Q21" s="145">
        <v>98985</v>
      </c>
      <c r="R21" s="116">
        <v>-0.78534121331514906</v>
      </c>
      <c r="S21" s="121">
        <v>0</v>
      </c>
      <c r="T21" s="114" t="s">
        <v>71</v>
      </c>
      <c r="U21" s="114" t="s">
        <v>71</v>
      </c>
      <c r="V21" s="114" t="s">
        <v>122</v>
      </c>
      <c r="W21" s="114" t="s">
        <v>104</v>
      </c>
    </row>
    <row r="22" spans="1:23" x14ac:dyDescent="0.2">
      <c r="A22" s="120"/>
      <c r="B22" s="114" t="s">
        <v>123</v>
      </c>
      <c r="C22" s="114" t="s">
        <v>124</v>
      </c>
      <c r="D22" s="115">
        <v>126039</v>
      </c>
      <c r="E22" s="145">
        <v>27929</v>
      </c>
      <c r="F22" s="116">
        <v>3.5128361201618397</v>
      </c>
      <c r="G22" s="115">
        <v>900</v>
      </c>
      <c r="H22" s="145">
        <v>0</v>
      </c>
      <c r="I22" s="116">
        <v>0</v>
      </c>
      <c r="J22" s="145">
        <v>214259</v>
      </c>
      <c r="K22" s="145">
        <v>244494</v>
      </c>
      <c r="L22" s="116">
        <v>-0.12366356638608701</v>
      </c>
      <c r="M22" s="115">
        <v>0</v>
      </c>
      <c r="N22" s="145">
        <v>0</v>
      </c>
      <c r="O22" s="116">
        <v>0</v>
      </c>
      <c r="P22" s="115">
        <v>341198</v>
      </c>
      <c r="Q22" s="145">
        <v>272423</v>
      </c>
      <c r="R22" s="116">
        <v>0.25245665747752599</v>
      </c>
      <c r="S22" s="121">
        <v>0</v>
      </c>
      <c r="T22" s="114" t="s">
        <v>71</v>
      </c>
      <c r="U22" s="114" t="s">
        <v>71</v>
      </c>
      <c r="V22" s="114" t="s">
        <v>125</v>
      </c>
      <c r="W22" s="114" t="s">
        <v>104</v>
      </c>
    </row>
    <row r="23" spans="1:23" x14ac:dyDescent="0.2">
      <c r="A23" s="122"/>
      <c r="B23" s="114" t="s">
        <v>126</v>
      </c>
      <c r="C23" s="114" t="s">
        <v>127</v>
      </c>
      <c r="D23" s="115">
        <v>23887</v>
      </c>
      <c r="E23" s="145">
        <v>26782</v>
      </c>
      <c r="F23" s="116">
        <v>-0.108094989171832</v>
      </c>
      <c r="G23" s="115">
        <v>0</v>
      </c>
      <c r="H23" s="145">
        <v>0</v>
      </c>
      <c r="I23" s="116">
        <v>0</v>
      </c>
      <c r="J23" s="145">
        <v>0</v>
      </c>
      <c r="K23" s="145">
        <v>166</v>
      </c>
      <c r="L23" s="116">
        <v>-1</v>
      </c>
      <c r="M23" s="115">
        <v>0</v>
      </c>
      <c r="N23" s="145">
        <v>0</v>
      </c>
      <c r="O23" s="116">
        <v>0</v>
      </c>
      <c r="P23" s="115">
        <v>23887</v>
      </c>
      <c r="Q23" s="145">
        <v>26948</v>
      </c>
      <c r="R23" s="116">
        <v>-0.113589134629657</v>
      </c>
      <c r="S23" s="121">
        <v>0</v>
      </c>
      <c r="T23" s="114" t="s">
        <v>71</v>
      </c>
      <c r="U23" s="114" t="s">
        <v>71</v>
      </c>
      <c r="V23" s="114" t="s">
        <v>128</v>
      </c>
      <c r="W23" s="114" t="s">
        <v>104</v>
      </c>
    </row>
    <row r="24" spans="1:23" x14ac:dyDescent="0.2">
      <c r="A24" s="123" t="s">
        <v>85</v>
      </c>
      <c r="B24" s="123">
        <v>0</v>
      </c>
      <c r="C24" s="123">
        <v>0</v>
      </c>
      <c r="D24" s="124">
        <v>294384</v>
      </c>
      <c r="E24" s="125">
        <v>178441</v>
      </c>
      <c r="F24" s="126">
        <v>0.64975538133052402</v>
      </c>
      <c r="G24" s="124">
        <v>8362</v>
      </c>
      <c r="H24" s="125">
        <v>84325</v>
      </c>
      <c r="I24" s="126">
        <v>-0.90083605099318098</v>
      </c>
      <c r="J24" s="125">
        <v>257880</v>
      </c>
      <c r="K24" s="125">
        <v>373847</v>
      </c>
      <c r="L24" s="126">
        <v>-0.310199092141973</v>
      </c>
      <c r="M24" s="124">
        <v>0</v>
      </c>
      <c r="N24" s="125">
        <v>0</v>
      </c>
      <c r="O24" s="126">
        <v>0</v>
      </c>
      <c r="P24" s="124">
        <v>560626</v>
      </c>
      <c r="Q24" s="125">
        <v>636613</v>
      </c>
      <c r="R24" s="126">
        <v>-0.119361370251629</v>
      </c>
      <c r="S24" s="127">
        <v>0</v>
      </c>
      <c r="T24" s="128">
        <v>0</v>
      </c>
      <c r="U24" s="128">
        <v>0</v>
      </c>
      <c r="V24" s="128">
        <v>0</v>
      </c>
      <c r="W24" s="128">
        <v>0</v>
      </c>
    </row>
    <row r="25" spans="1:23" x14ac:dyDescent="0.2">
      <c r="A25" s="118" t="s">
        <v>129</v>
      </c>
      <c r="B25" s="114" t="s">
        <v>130</v>
      </c>
      <c r="C25" s="114" t="s">
        <v>131</v>
      </c>
      <c r="D25" s="115">
        <v>1398</v>
      </c>
      <c r="E25" s="145">
        <v>0</v>
      </c>
      <c r="F25" s="116">
        <v>0</v>
      </c>
      <c r="G25" s="115">
        <v>0</v>
      </c>
      <c r="H25" s="145">
        <v>0</v>
      </c>
      <c r="I25" s="116">
        <v>0</v>
      </c>
      <c r="J25" s="145">
        <v>0</v>
      </c>
      <c r="K25" s="145">
        <v>0</v>
      </c>
      <c r="L25" s="116">
        <v>0</v>
      </c>
      <c r="M25" s="115">
        <v>0</v>
      </c>
      <c r="N25" s="145">
        <v>0</v>
      </c>
      <c r="O25" s="116">
        <v>0</v>
      </c>
      <c r="P25" s="115">
        <v>1398</v>
      </c>
      <c r="Q25" s="145">
        <v>0</v>
      </c>
      <c r="R25" s="116">
        <v>0</v>
      </c>
      <c r="S25" s="119">
        <v>5</v>
      </c>
      <c r="T25" s="114" t="s">
        <v>71</v>
      </c>
      <c r="U25" s="114" t="s">
        <v>71</v>
      </c>
      <c r="V25" s="114" t="s">
        <v>132</v>
      </c>
      <c r="W25" s="114" t="s">
        <v>133</v>
      </c>
    </row>
    <row r="26" spans="1:23" x14ac:dyDescent="0.2">
      <c r="A26" s="120"/>
      <c r="B26" s="114" t="s">
        <v>134</v>
      </c>
      <c r="C26" s="114" t="s">
        <v>135</v>
      </c>
      <c r="D26" s="115">
        <v>886</v>
      </c>
      <c r="E26" s="145">
        <v>0</v>
      </c>
      <c r="F26" s="116">
        <v>0</v>
      </c>
      <c r="G26" s="115">
        <v>0</v>
      </c>
      <c r="H26" s="145">
        <v>0</v>
      </c>
      <c r="I26" s="116">
        <v>0</v>
      </c>
      <c r="J26" s="145">
        <v>1623</v>
      </c>
      <c r="K26" s="145">
        <v>0</v>
      </c>
      <c r="L26" s="116">
        <v>0</v>
      </c>
      <c r="M26" s="115">
        <v>0</v>
      </c>
      <c r="N26" s="145">
        <v>0</v>
      </c>
      <c r="O26" s="116">
        <v>0</v>
      </c>
      <c r="P26" s="115">
        <v>2509</v>
      </c>
      <c r="Q26" s="145">
        <v>0</v>
      </c>
      <c r="R26" s="116">
        <v>0</v>
      </c>
      <c r="S26" s="121">
        <v>0</v>
      </c>
      <c r="T26" s="114" t="s">
        <v>71</v>
      </c>
      <c r="U26" s="114" t="s">
        <v>71</v>
      </c>
      <c r="V26" s="114" t="s">
        <v>136</v>
      </c>
      <c r="W26" s="114" t="s">
        <v>133</v>
      </c>
    </row>
    <row r="27" spans="1:23" x14ac:dyDescent="0.2">
      <c r="A27" s="120"/>
      <c r="B27" s="114" t="s">
        <v>137</v>
      </c>
      <c r="C27" s="114" t="s">
        <v>138</v>
      </c>
      <c r="D27" s="115">
        <v>1373</v>
      </c>
      <c r="E27" s="145">
        <v>0</v>
      </c>
      <c r="F27" s="116">
        <v>0</v>
      </c>
      <c r="G27" s="115">
        <v>0</v>
      </c>
      <c r="H27" s="145">
        <v>0</v>
      </c>
      <c r="I27" s="116">
        <v>0</v>
      </c>
      <c r="J27" s="145">
        <v>15007</v>
      </c>
      <c r="K27" s="145">
        <v>0</v>
      </c>
      <c r="L27" s="116">
        <v>0</v>
      </c>
      <c r="M27" s="115">
        <v>0</v>
      </c>
      <c r="N27" s="145">
        <v>0</v>
      </c>
      <c r="O27" s="116">
        <v>0</v>
      </c>
      <c r="P27" s="115">
        <v>16380</v>
      </c>
      <c r="Q27" s="145">
        <v>0</v>
      </c>
      <c r="R27" s="116">
        <v>0</v>
      </c>
      <c r="S27" s="121">
        <v>0</v>
      </c>
      <c r="T27" s="114" t="s">
        <v>71</v>
      </c>
      <c r="U27" s="114" t="s">
        <v>71</v>
      </c>
      <c r="V27" s="114" t="s">
        <v>139</v>
      </c>
      <c r="W27" s="114" t="s">
        <v>133</v>
      </c>
    </row>
    <row r="28" spans="1:23" x14ac:dyDescent="0.2">
      <c r="A28" s="120"/>
      <c r="B28" s="114" t="s">
        <v>140</v>
      </c>
      <c r="C28" s="114" t="s">
        <v>141</v>
      </c>
      <c r="D28" s="115">
        <v>1461</v>
      </c>
      <c r="E28" s="145">
        <v>0</v>
      </c>
      <c r="F28" s="116">
        <v>0</v>
      </c>
      <c r="G28" s="115">
        <v>0</v>
      </c>
      <c r="H28" s="145">
        <v>0</v>
      </c>
      <c r="I28" s="116">
        <v>0</v>
      </c>
      <c r="J28" s="145">
        <v>2386</v>
      </c>
      <c r="K28" s="145">
        <v>0</v>
      </c>
      <c r="L28" s="116">
        <v>0</v>
      </c>
      <c r="M28" s="115">
        <v>0</v>
      </c>
      <c r="N28" s="145">
        <v>0</v>
      </c>
      <c r="O28" s="116">
        <v>0</v>
      </c>
      <c r="P28" s="115">
        <v>3847</v>
      </c>
      <c r="Q28" s="145">
        <v>0</v>
      </c>
      <c r="R28" s="116">
        <v>0</v>
      </c>
      <c r="S28" s="121">
        <v>0</v>
      </c>
      <c r="T28" s="114" t="s">
        <v>71</v>
      </c>
      <c r="U28" s="114" t="s">
        <v>71</v>
      </c>
      <c r="V28" s="114" t="s">
        <v>142</v>
      </c>
      <c r="W28" s="114" t="s">
        <v>133</v>
      </c>
    </row>
    <row r="29" spans="1:23" x14ac:dyDescent="0.2">
      <c r="A29" s="120"/>
      <c r="B29" s="114" t="s">
        <v>143</v>
      </c>
      <c r="C29" s="114" t="s">
        <v>144</v>
      </c>
      <c r="D29" s="115">
        <v>0</v>
      </c>
      <c r="E29" s="145">
        <v>0</v>
      </c>
      <c r="F29" s="116">
        <v>0</v>
      </c>
      <c r="G29" s="115">
        <v>0</v>
      </c>
      <c r="H29" s="145">
        <v>0</v>
      </c>
      <c r="I29" s="116">
        <v>0</v>
      </c>
      <c r="J29" s="145">
        <v>0</v>
      </c>
      <c r="K29" s="145">
        <v>0</v>
      </c>
      <c r="L29" s="116">
        <v>0</v>
      </c>
      <c r="M29" s="115">
        <v>0</v>
      </c>
      <c r="N29" s="145">
        <v>0</v>
      </c>
      <c r="O29" s="116">
        <v>0</v>
      </c>
      <c r="P29" s="115">
        <v>0</v>
      </c>
      <c r="Q29" s="145">
        <v>0</v>
      </c>
      <c r="R29" s="116">
        <v>0</v>
      </c>
      <c r="S29" s="121">
        <v>0</v>
      </c>
      <c r="T29" s="114" t="s">
        <v>71</v>
      </c>
      <c r="U29" s="114" t="s">
        <v>71</v>
      </c>
      <c r="V29" s="114" t="s">
        <v>145</v>
      </c>
      <c r="W29" s="114" t="s">
        <v>133</v>
      </c>
    </row>
    <row r="30" spans="1:23" x14ac:dyDescent="0.2">
      <c r="A30" s="120"/>
      <c r="B30" s="114" t="s">
        <v>146</v>
      </c>
      <c r="C30" s="114" t="s">
        <v>147</v>
      </c>
      <c r="D30" s="115">
        <v>3377</v>
      </c>
      <c r="E30" s="145">
        <v>1</v>
      </c>
      <c r="F30" s="146">
        <v>3376</v>
      </c>
      <c r="G30" s="115">
        <v>0</v>
      </c>
      <c r="H30" s="145">
        <v>0</v>
      </c>
      <c r="I30" s="116">
        <v>0</v>
      </c>
      <c r="J30" s="145">
        <v>1</v>
      </c>
      <c r="K30" s="145">
        <v>0</v>
      </c>
      <c r="L30" s="116">
        <v>0</v>
      </c>
      <c r="M30" s="115">
        <v>0</v>
      </c>
      <c r="N30" s="145">
        <v>0</v>
      </c>
      <c r="O30" s="116">
        <v>0</v>
      </c>
      <c r="P30" s="115">
        <v>3378</v>
      </c>
      <c r="Q30" s="145">
        <v>1</v>
      </c>
      <c r="R30" s="146">
        <v>3377</v>
      </c>
      <c r="S30" s="121">
        <v>0</v>
      </c>
      <c r="T30" s="114" t="s">
        <v>71</v>
      </c>
      <c r="U30" s="114" t="s">
        <v>71</v>
      </c>
      <c r="V30" s="114" t="s">
        <v>148</v>
      </c>
      <c r="W30" s="114" t="s">
        <v>133</v>
      </c>
    </row>
    <row r="31" spans="1:23" x14ac:dyDescent="0.2">
      <c r="A31" s="120"/>
      <c r="B31" s="114" t="s">
        <v>149</v>
      </c>
      <c r="C31" s="114" t="s">
        <v>150</v>
      </c>
      <c r="D31" s="115">
        <v>3832</v>
      </c>
      <c r="E31" s="145">
        <v>0</v>
      </c>
      <c r="F31" s="116">
        <v>0</v>
      </c>
      <c r="G31" s="115">
        <v>0</v>
      </c>
      <c r="H31" s="145">
        <v>0</v>
      </c>
      <c r="I31" s="116">
        <v>0</v>
      </c>
      <c r="J31" s="145">
        <v>0</v>
      </c>
      <c r="K31" s="145">
        <v>0</v>
      </c>
      <c r="L31" s="116">
        <v>0</v>
      </c>
      <c r="M31" s="115">
        <v>0</v>
      </c>
      <c r="N31" s="145">
        <v>0</v>
      </c>
      <c r="O31" s="116">
        <v>0</v>
      </c>
      <c r="P31" s="115">
        <v>3832</v>
      </c>
      <c r="Q31" s="145">
        <v>0</v>
      </c>
      <c r="R31" s="116">
        <v>0</v>
      </c>
      <c r="S31" s="121">
        <v>0</v>
      </c>
      <c r="T31" s="114" t="s">
        <v>71</v>
      </c>
      <c r="U31" s="114" t="s">
        <v>71</v>
      </c>
      <c r="V31" s="114" t="s">
        <v>151</v>
      </c>
      <c r="W31" s="114" t="s">
        <v>133</v>
      </c>
    </row>
    <row r="32" spans="1:23" x14ac:dyDescent="0.2">
      <c r="A32" s="120"/>
      <c r="B32" s="114" t="s">
        <v>152</v>
      </c>
      <c r="C32" s="114" t="s">
        <v>153</v>
      </c>
      <c r="D32" s="115">
        <v>14480</v>
      </c>
      <c r="E32" s="145">
        <v>0</v>
      </c>
      <c r="F32" s="116">
        <v>0</v>
      </c>
      <c r="G32" s="115">
        <v>0</v>
      </c>
      <c r="H32" s="145">
        <v>0</v>
      </c>
      <c r="I32" s="116">
        <v>0</v>
      </c>
      <c r="J32" s="145">
        <v>12258</v>
      </c>
      <c r="K32" s="145">
        <v>0</v>
      </c>
      <c r="L32" s="116">
        <v>0</v>
      </c>
      <c r="M32" s="115">
        <v>0</v>
      </c>
      <c r="N32" s="145">
        <v>0</v>
      </c>
      <c r="O32" s="116">
        <v>0</v>
      </c>
      <c r="P32" s="115">
        <v>26738</v>
      </c>
      <c r="Q32" s="145">
        <v>0</v>
      </c>
      <c r="R32" s="116">
        <v>0</v>
      </c>
      <c r="S32" s="121">
        <v>0</v>
      </c>
      <c r="T32" s="114" t="s">
        <v>71</v>
      </c>
      <c r="U32" s="114" t="s">
        <v>71</v>
      </c>
      <c r="V32" s="114" t="s">
        <v>154</v>
      </c>
      <c r="W32" s="114" t="s">
        <v>133</v>
      </c>
    </row>
    <row r="33" spans="1:23" x14ac:dyDescent="0.2">
      <c r="A33" s="120"/>
      <c r="B33" s="114" t="s">
        <v>155</v>
      </c>
      <c r="C33" s="114" t="s">
        <v>156</v>
      </c>
      <c r="D33" s="115">
        <v>356</v>
      </c>
      <c r="E33" s="145">
        <v>0</v>
      </c>
      <c r="F33" s="116">
        <v>0</v>
      </c>
      <c r="G33" s="115">
        <v>0</v>
      </c>
      <c r="H33" s="145">
        <v>0</v>
      </c>
      <c r="I33" s="116">
        <v>0</v>
      </c>
      <c r="J33" s="145">
        <v>2124</v>
      </c>
      <c r="K33" s="145">
        <v>0</v>
      </c>
      <c r="L33" s="116">
        <v>0</v>
      </c>
      <c r="M33" s="115">
        <v>0</v>
      </c>
      <c r="N33" s="145">
        <v>0</v>
      </c>
      <c r="O33" s="116">
        <v>0</v>
      </c>
      <c r="P33" s="115">
        <v>2480</v>
      </c>
      <c r="Q33" s="145">
        <v>0</v>
      </c>
      <c r="R33" s="116">
        <v>0</v>
      </c>
      <c r="S33" s="121">
        <v>0</v>
      </c>
      <c r="T33" s="114" t="s">
        <v>71</v>
      </c>
      <c r="U33" s="114" t="s">
        <v>71</v>
      </c>
      <c r="V33" s="114" t="s">
        <v>157</v>
      </c>
      <c r="W33" s="114" t="s">
        <v>133</v>
      </c>
    </row>
    <row r="34" spans="1:23" x14ac:dyDescent="0.2">
      <c r="A34" s="120"/>
      <c r="B34" s="114" t="s">
        <v>158</v>
      </c>
      <c r="C34" s="114" t="s">
        <v>159</v>
      </c>
      <c r="D34" s="115">
        <v>1871</v>
      </c>
      <c r="E34" s="145">
        <v>0</v>
      </c>
      <c r="F34" s="116">
        <v>0</v>
      </c>
      <c r="G34" s="115">
        <v>0</v>
      </c>
      <c r="H34" s="145">
        <v>0</v>
      </c>
      <c r="I34" s="116">
        <v>0</v>
      </c>
      <c r="J34" s="145">
        <v>260</v>
      </c>
      <c r="K34" s="145">
        <v>0</v>
      </c>
      <c r="L34" s="116">
        <v>0</v>
      </c>
      <c r="M34" s="115">
        <v>0</v>
      </c>
      <c r="N34" s="145">
        <v>0</v>
      </c>
      <c r="O34" s="116">
        <v>0</v>
      </c>
      <c r="P34" s="115">
        <v>2131</v>
      </c>
      <c r="Q34" s="145">
        <v>0</v>
      </c>
      <c r="R34" s="116">
        <v>0</v>
      </c>
      <c r="S34" s="121">
        <v>0</v>
      </c>
      <c r="T34" s="114" t="s">
        <v>71</v>
      </c>
      <c r="U34" s="114" t="s">
        <v>71</v>
      </c>
      <c r="V34" s="114" t="s">
        <v>160</v>
      </c>
      <c r="W34" s="114" t="s">
        <v>133</v>
      </c>
    </row>
    <row r="35" spans="1:23" x14ac:dyDescent="0.2">
      <c r="A35" s="120"/>
      <c r="B35" s="114" t="s">
        <v>161</v>
      </c>
      <c r="C35" s="114" t="s">
        <v>162</v>
      </c>
      <c r="D35" s="115">
        <v>3973</v>
      </c>
      <c r="E35" s="145">
        <v>0</v>
      </c>
      <c r="F35" s="116">
        <v>0</v>
      </c>
      <c r="G35" s="115">
        <v>0</v>
      </c>
      <c r="H35" s="145">
        <v>0</v>
      </c>
      <c r="I35" s="116">
        <v>0</v>
      </c>
      <c r="J35" s="145">
        <v>11534</v>
      </c>
      <c r="K35" s="145">
        <v>0</v>
      </c>
      <c r="L35" s="116">
        <v>0</v>
      </c>
      <c r="M35" s="115">
        <v>0</v>
      </c>
      <c r="N35" s="145">
        <v>0</v>
      </c>
      <c r="O35" s="116">
        <v>0</v>
      </c>
      <c r="P35" s="115">
        <v>15507</v>
      </c>
      <c r="Q35" s="145">
        <v>0</v>
      </c>
      <c r="R35" s="116">
        <v>0</v>
      </c>
      <c r="S35" s="121">
        <v>0</v>
      </c>
      <c r="T35" s="114" t="s">
        <v>71</v>
      </c>
      <c r="U35" s="114" t="s">
        <v>71</v>
      </c>
      <c r="V35" s="114" t="s">
        <v>163</v>
      </c>
      <c r="W35" s="114" t="s">
        <v>133</v>
      </c>
    </row>
    <row r="36" spans="1:23" x14ac:dyDescent="0.2">
      <c r="A36" s="120"/>
      <c r="B36" s="114" t="s">
        <v>164</v>
      </c>
      <c r="C36" s="114" t="s">
        <v>165</v>
      </c>
      <c r="D36" s="115">
        <v>906</v>
      </c>
      <c r="E36" s="145">
        <v>0</v>
      </c>
      <c r="F36" s="116">
        <v>0</v>
      </c>
      <c r="G36" s="115">
        <v>0</v>
      </c>
      <c r="H36" s="145">
        <v>0</v>
      </c>
      <c r="I36" s="116">
        <v>0</v>
      </c>
      <c r="J36" s="145">
        <v>2534</v>
      </c>
      <c r="K36" s="145">
        <v>0</v>
      </c>
      <c r="L36" s="116">
        <v>0</v>
      </c>
      <c r="M36" s="115">
        <v>0</v>
      </c>
      <c r="N36" s="145">
        <v>0</v>
      </c>
      <c r="O36" s="116">
        <v>0</v>
      </c>
      <c r="P36" s="115">
        <v>3440</v>
      </c>
      <c r="Q36" s="145">
        <v>0</v>
      </c>
      <c r="R36" s="116">
        <v>0</v>
      </c>
      <c r="S36" s="121">
        <v>0</v>
      </c>
      <c r="T36" s="114" t="s">
        <v>71</v>
      </c>
      <c r="U36" s="114" t="s">
        <v>71</v>
      </c>
      <c r="V36" s="114" t="s">
        <v>166</v>
      </c>
      <c r="W36" s="114" t="s">
        <v>133</v>
      </c>
    </row>
    <row r="37" spans="1:23" x14ac:dyDescent="0.2">
      <c r="A37" s="120"/>
      <c r="B37" s="114" t="s">
        <v>167</v>
      </c>
      <c r="C37" s="114" t="s">
        <v>168</v>
      </c>
      <c r="D37" s="115">
        <v>12361</v>
      </c>
      <c r="E37" s="145">
        <v>0</v>
      </c>
      <c r="F37" s="116">
        <v>0</v>
      </c>
      <c r="G37" s="115">
        <v>0</v>
      </c>
      <c r="H37" s="145">
        <v>0</v>
      </c>
      <c r="I37" s="116">
        <v>0</v>
      </c>
      <c r="J37" s="145">
        <v>1689</v>
      </c>
      <c r="K37" s="145">
        <v>0</v>
      </c>
      <c r="L37" s="116">
        <v>0</v>
      </c>
      <c r="M37" s="115">
        <v>0</v>
      </c>
      <c r="N37" s="145">
        <v>0</v>
      </c>
      <c r="O37" s="116">
        <v>0</v>
      </c>
      <c r="P37" s="115">
        <v>14050</v>
      </c>
      <c r="Q37" s="145">
        <v>0</v>
      </c>
      <c r="R37" s="116">
        <v>0</v>
      </c>
      <c r="S37" s="121">
        <v>0</v>
      </c>
      <c r="T37" s="114" t="s">
        <v>71</v>
      </c>
      <c r="U37" s="114" t="s">
        <v>71</v>
      </c>
      <c r="V37" s="114" t="s">
        <v>169</v>
      </c>
      <c r="W37" s="114" t="s">
        <v>133</v>
      </c>
    </row>
    <row r="38" spans="1:23" x14ac:dyDescent="0.2">
      <c r="A38" s="120"/>
      <c r="B38" s="114" t="s">
        <v>170</v>
      </c>
      <c r="C38" s="114" t="s">
        <v>171</v>
      </c>
      <c r="D38" s="115">
        <v>5498</v>
      </c>
      <c r="E38" s="145">
        <v>0</v>
      </c>
      <c r="F38" s="116">
        <v>0</v>
      </c>
      <c r="G38" s="115">
        <v>0</v>
      </c>
      <c r="H38" s="145">
        <v>0</v>
      </c>
      <c r="I38" s="116">
        <v>0</v>
      </c>
      <c r="J38" s="145">
        <v>13044</v>
      </c>
      <c r="K38" s="145">
        <v>0</v>
      </c>
      <c r="L38" s="116">
        <v>0</v>
      </c>
      <c r="M38" s="115">
        <v>0</v>
      </c>
      <c r="N38" s="145">
        <v>0</v>
      </c>
      <c r="O38" s="116">
        <v>0</v>
      </c>
      <c r="P38" s="115">
        <v>18542</v>
      </c>
      <c r="Q38" s="145">
        <v>0</v>
      </c>
      <c r="R38" s="116">
        <v>0</v>
      </c>
      <c r="S38" s="121">
        <v>0</v>
      </c>
      <c r="T38" s="114" t="s">
        <v>71</v>
      </c>
      <c r="U38" s="114" t="s">
        <v>71</v>
      </c>
      <c r="V38" s="114" t="s">
        <v>172</v>
      </c>
      <c r="W38" s="114" t="s">
        <v>133</v>
      </c>
    </row>
    <row r="39" spans="1:23" x14ac:dyDescent="0.2">
      <c r="A39" s="120"/>
      <c r="B39" s="114" t="s">
        <v>173</v>
      </c>
      <c r="C39" s="114" t="s">
        <v>174</v>
      </c>
      <c r="D39" s="115">
        <v>1296</v>
      </c>
      <c r="E39" s="145">
        <v>473</v>
      </c>
      <c r="F39" s="116">
        <v>1.7399577167019</v>
      </c>
      <c r="G39" s="115">
        <v>0</v>
      </c>
      <c r="H39" s="145">
        <v>0</v>
      </c>
      <c r="I39" s="116">
        <v>0</v>
      </c>
      <c r="J39" s="145">
        <v>0</v>
      </c>
      <c r="K39" s="145">
        <v>0</v>
      </c>
      <c r="L39" s="116">
        <v>0</v>
      </c>
      <c r="M39" s="115">
        <v>0</v>
      </c>
      <c r="N39" s="145">
        <v>0</v>
      </c>
      <c r="O39" s="116">
        <v>0</v>
      </c>
      <c r="P39" s="115">
        <v>1296</v>
      </c>
      <c r="Q39" s="145">
        <v>473</v>
      </c>
      <c r="R39" s="116">
        <v>1.7399577167019</v>
      </c>
      <c r="S39" s="121">
        <v>0</v>
      </c>
      <c r="T39" s="114" t="s">
        <v>71</v>
      </c>
      <c r="U39" s="114" t="s">
        <v>71</v>
      </c>
      <c r="V39" s="114" t="s">
        <v>175</v>
      </c>
      <c r="W39" s="114" t="s">
        <v>133</v>
      </c>
    </row>
    <row r="40" spans="1:23" x14ac:dyDescent="0.2">
      <c r="A40" s="120"/>
      <c r="B40" s="114" t="s">
        <v>176</v>
      </c>
      <c r="C40" s="114" t="s">
        <v>177</v>
      </c>
      <c r="D40" s="115">
        <v>1886</v>
      </c>
      <c r="E40" s="145">
        <v>0</v>
      </c>
      <c r="F40" s="116">
        <v>0</v>
      </c>
      <c r="G40" s="115">
        <v>0</v>
      </c>
      <c r="H40" s="145">
        <v>0</v>
      </c>
      <c r="I40" s="116">
        <v>0</v>
      </c>
      <c r="J40" s="145">
        <v>23</v>
      </c>
      <c r="K40" s="145">
        <v>0</v>
      </c>
      <c r="L40" s="116">
        <v>0</v>
      </c>
      <c r="M40" s="115">
        <v>0</v>
      </c>
      <c r="N40" s="145">
        <v>0</v>
      </c>
      <c r="O40" s="116">
        <v>0</v>
      </c>
      <c r="P40" s="115">
        <v>1909</v>
      </c>
      <c r="Q40" s="145">
        <v>0</v>
      </c>
      <c r="R40" s="116">
        <v>0</v>
      </c>
      <c r="S40" s="121">
        <v>0</v>
      </c>
      <c r="T40" s="114" t="s">
        <v>71</v>
      </c>
      <c r="U40" s="114" t="s">
        <v>71</v>
      </c>
      <c r="V40" s="114" t="s">
        <v>178</v>
      </c>
      <c r="W40" s="114" t="s">
        <v>133</v>
      </c>
    </row>
    <row r="41" spans="1:23" x14ac:dyDescent="0.2">
      <c r="A41" s="120"/>
      <c r="B41" s="114" t="s">
        <v>179</v>
      </c>
      <c r="C41" s="114" t="s">
        <v>180</v>
      </c>
      <c r="D41" s="115">
        <v>300</v>
      </c>
      <c r="E41" s="145">
        <v>0</v>
      </c>
      <c r="F41" s="116">
        <v>0</v>
      </c>
      <c r="G41" s="115">
        <v>0</v>
      </c>
      <c r="H41" s="145">
        <v>0</v>
      </c>
      <c r="I41" s="116">
        <v>0</v>
      </c>
      <c r="J41" s="145">
        <v>0</v>
      </c>
      <c r="K41" s="145">
        <v>0</v>
      </c>
      <c r="L41" s="116">
        <v>0</v>
      </c>
      <c r="M41" s="115">
        <v>0</v>
      </c>
      <c r="N41" s="145">
        <v>0</v>
      </c>
      <c r="O41" s="116">
        <v>0</v>
      </c>
      <c r="P41" s="115">
        <v>300</v>
      </c>
      <c r="Q41" s="145">
        <v>0</v>
      </c>
      <c r="R41" s="116">
        <v>0</v>
      </c>
      <c r="S41" s="121">
        <v>0</v>
      </c>
      <c r="T41" s="114" t="s">
        <v>71</v>
      </c>
      <c r="U41" s="114" t="s">
        <v>71</v>
      </c>
      <c r="V41" s="114" t="s">
        <v>181</v>
      </c>
      <c r="W41" s="114" t="s">
        <v>133</v>
      </c>
    </row>
    <row r="42" spans="1:23" x14ac:dyDescent="0.2">
      <c r="A42" s="120"/>
      <c r="B42" s="114" t="s">
        <v>182</v>
      </c>
      <c r="C42" s="114" t="s">
        <v>183</v>
      </c>
      <c r="D42" s="115">
        <v>596</v>
      </c>
      <c r="E42" s="145">
        <v>220</v>
      </c>
      <c r="F42" s="116">
        <v>1.7090909090909099</v>
      </c>
      <c r="G42" s="115">
        <v>0</v>
      </c>
      <c r="H42" s="145">
        <v>0</v>
      </c>
      <c r="I42" s="116">
        <v>0</v>
      </c>
      <c r="J42" s="145">
        <v>616</v>
      </c>
      <c r="K42" s="145">
        <v>643</v>
      </c>
      <c r="L42" s="116">
        <v>-4.1990668740279902E-2</v>
      </c>
      <c r="M42" s="115">
        <v>0</v>
      </c>
      <c r="N42" s="145">
        <v>0</v>
      </c>
      <c r="O42" s="116">
        <v>0</v>
      </c>
      <c r="P42" s="115">
        <v>1212</v>
      </c>
      <c r="Q42" s="145">
        <v>863</v>
      </c>
      <c r="R42" s="116">
        <v>0.404403244495944</v>
      </c>
      <c r="S42" s="121">
        <v>0</v>
      </c>
      <c r="T42" s="114" t="s">
        <v>71</v>
      </c>
      <c r="U42" s="114" t="s">
        <v>71</v>
      </c>
      <c r="V42" s="114" t="s">
        <v>184</v>
      </c>
      <c r="W42" s="114" t="s">
        <v>133</v>
      </c>
    </row>
    <row r="43" spans="1:23" x14ac:dyDescent="0.2">
      <c r="A43" s="120"/>
      <c r="B43" s="114" t="s">
        <v>185</v>
      </c>
      <c r="C43" s="114" t="s">
        <v>186</v>
      </c>
      <c r="D43" s="115">
        <v>267</v>
      </c>
      <c r="E43" s="145">
        <v>0</v>
      </c>
      <c r="F43" s="116">
        <v>0</v>
      </c>
      <c r="G43" s="115">
        <v>0</v>
      </c>
      <c r="H43" s="145">
        <v>0</v>
      </c>
      <c r="I43" s="116">
        <v>0</v>
      </c>
      <c r="J43" s="145">
        <v>1976</v>
      </c>
      <c r="K43" s="145">
        <v>0</v>
      </c>
      <c r="L43" s="116">
        <v>0</v>
      </c>
      <c r="M43" s="115">
        <v>0</v>
      </c>
      <c r="N43" s="145">
        <v>0</v>
      </c>
      <c r="O43" s="116">
        <v>0</v>
      </c>
      <c r="P43" s="115">
        <v>2243</v>
      </c>
      <c r="Q43" s="145">
        <v>0</v>
      </c>
      <c r="R43" s="116">
        <v>0</v>
      </c>
      <c r="S43" s="121">
        <v>0</v>
      </c>
      <c r="T43" s="114" t="s">
        <v>71</v>
      </c>
      <c r="U43" s="114" t="s">
        <v>71</v>
      </c>
      <c r="V43" s="114" t="s">
        <v>187</v>
      </c>
      <c r="W43" s="114" t="s">
        <v>133</v>
      </c>
    </row>
    <row r="44" spans="1:23" x14ac:dyDescent="0.2">
      <c r="A44" s="120"/>
      <c r="B44" s="114" t="s">
        <v>188</v>
      </c>
      <c r="C44" s="114" t="s">
        <v>189</v>
      </c>
      <c r="D44" s="115">
        <v>2419</v>
      </c>
      <c r="E44" s="145">
        <v>0</v>
      </c>
      <c r="F44" s="116">
        <v>0</v>
      </c>
      <c r="G44" s="115">
        <v>0</v>
      </c>
      <c r="H44" s="145">
        <v>0</v>
      </c>
      <c r="I44" s="116">
        <v>0</v>
      </c>
      <c r="J44" s="145">
        <v>5</v>
      </c>
      <c r="K44" s="145">
        <v>0</v>
      </c>
      <c r="L44" s="116">
        <v>0</v>
      </c>
      <c r="M44" s="115">
        <v>0</v>
      </c>
      <c r="N44" s="145">
        <v>0</v>
      </c>
      <c r="O44" s="116">
        <v>0</v>
      </c>
      <c r="P44" s="115">
        <v>2424</v>
      </c>
      <c r="Q44" s="145">
        <v>0</v>
      </c>
      <c r="R44" s="116">
        <v>0</v>
      </c>
      <c r="S44" s="121">
        <v>0</v>
      </c>
      <c r="T44" s="114" t="s">
        <v>71</v>
      </c>
      <c r="U44" s="114" t="s">
        <v>71</v>
      </c>
      <c r="V44" s="114" t="s">
        <v>190</v>
      </c>
      <c r="W44" s="114" t="s">
        <v>133</v>
      </c>
    </row>
    <row r="45" spans="1:23" x14ac:dyDescent="0.2">
      <c r="A45" s="120"/>
      <c r="B45" s="114" t="s">
        <v>191</v>
      </c>
      <c r="C45" s="114" t="s">
        <v>192</v>
      </c>
      <c r="D45" s="115">
        <v>3078</v>
      </c>
      <c r="E45" s="145">
        <v>1982</v>
      </c>
      <c r="F45" s="116">
        <v>0.55297679112008102</v>
      </c>
      <c r="G45" s="115">
        <v>0</v>
      </c>
      <c r="H45" s="145">
        <v>0</v>
      </c>
      <c r="I45" s="116">
        <v>0</v>
      </c>
      <c r="J45" s="145">
        <v>12962</v>
      </c>
      <c r="K45" s="145">
        <v>15073</v>
      </c>
      <c r="L45" s="116">
        <v>-0.14005174815896002</v>
      </c>
      <c r="M45" s="115">
        <v>0</v>
      </c>
      <c r="N45" s="145">
        <v>0</v>
      </c>
      <c r="O45" s="116">
        <v>0</v>
      </c>
      <c r="P45" s="115">
        <v>16040</v>
      </c>
      <c r="Q45" s="145">
        <v>17055</v>
      </c>
      <c r="R45" s="116">
        <v>-5.9513339196716503E-2</v>
      </c>
      <c r="S45" s="121">
        <v>0</v>
      </c>
      <c r="T45" s="114" t="s">
        <v>71</v>
      </c>
      <c r="U45" s="114" t="s">
        <v>71</v>
      </c>
      <c r="V45" s="114" t="s">
        <v>193</v>
      </c>
      <c r="W45" s="114" t="s">
        <v>133</v>
      </c>
    </row>
    <row r="46" spans="1:23" x14ac:dyDescent="0.2">
      <c r="A46" s="120"/>
      <c r="B46" s="114" t="s">
        <v>194</v>
      </c>
      <c r="C46" s="114" t="s">
        <v>195</v>
      </c>
      <c r="D46" s="115">
        <v>4174</v>
      </c>
      <c r="E46" s="145">
        <v>0</v>
      </c>
      <c r="F46" s="116">
        <v>0</v>
      </c>
      <c r="G46" s="115">
        <v>0</v>
      </c>
      <c r="H46" s="145">
        <v>0</v>
      </c>
      <c r="I46" s="116">
        <v>0</v>
      </c>
      <c r="J46" s="145">
        <v>3</v>
      </c>
      <c r="K46" s="145">
        <v>0</v>
      </c>
      <c r="L46" s="116">
        <v>0</v>
      </c>
      <c r="M46" s="115">
        <v>0</v>
      </c>
      <c r="N46" s="145">
        <v>0</v>
      </c>
      <c r="O46" s="116">
        <v>0</v>
      </c>
      <c r="P46" s="115">
        <v>4177</v>
      </c>
      <c r="Q46" s="145">
        <v>0</v>
      </c>
      <c r="R46" s="116">
        <v>0</v>
      </c>
      <c r="S46" s="121">
        <v>0</v>
      </c>
      <c r="T46" s="114" t="s">
        <v>71</v>
      </c>
      <c r="U46" s="114" t="s">
        <v>71</v>
      </c>
      <c r="V46" s="114" t="s">
        <v>196</v>
      </c>
      <c r="W46" s="114" t="s">
        <v>133</v>
      </c>
    </row>
    <row r="47" spans="1:23" x14ac:dyDescent="0.2">
      <c r="A47" s="120"/>
      <c r="B47" s="114" t="s">
        <v>197</v>
      </c>
      <c r="C47" s="114" t="s">
        <v>198</v>
      </c>
      <c r="D47" s="115">
        <v>3505</v>
      </c>
      <c r="E47" s="145">
        <v>0</v>
      </c>
      <c r="F47" s="116">
        <v>0</v>
      </c>
      <c r="G47" s="115">
        <v>0</v>
      </c>
      <c r="H47" s="145">
        <v>0</v>
      </c>
      <c r="I47" s="116">
        <v>0</v>
      </c>
      <c r="J47" s="145">
        <v>8</v>
      </c>
      <c r="K47" s="145">
        <v>0</v>
      </c>
      <c r="L47" s="116">
        <v>0</v>
      </c>
      <c r="M47" s="115">
        <v>0</v>
      </c>
      <c r="N47" s="145">
        <v>0</v>
      </c>
      <c r="O47" s="116">
        <v>0</v>
      </c>
      <c r="P47" s="115">
        <v>3513</v>
      </c>
      <c r="Q47" s="145">
        <v>0</v>
      </c>
      <c r="R47" s="116">
        <v>0</v>
      </c>
      <c r="S47" s="121">
        <v>0</v>
      </c>
      <c r="T47" s="114" t="s">
        <v>71</v>
      </c>
      <c r="U47" s="114" t="s">
        <v>71</v>
      </c>
      <c r="V47" s="114" t="s">
        <v>199</v>
      </c>
      <c r="W47" s="114" t="s">
        <v>133</v>
      </c>
    </row>
    <row r="48" spans="1:23" x14ac:dyDescent="0.2">
      <c r="A48" s="120"/>
      <c r="B48" s="114" t="s">
        <v>200</v>
      </c>
      <c r="C48" s="114" t="s">
        <v>201</v>
      </c>
      <c r="D48" s="115">
        <v>1556</v>
      </c>
      <c r="E48" s="145">
        <v>0</v>
      </c>
      <c r="F48" s="116">
        <v>0</v>
      </c>
      <c r="G48" s="115">
        <v>0</v>
      </c>
      <c r="H48" s="145">
        <v>0</v>
      </c>
      <c r="I48" s="116">
        <v>0</v>
      </c>
      <c r="J48" s="145">
        <v>8961</v>
      </c>
      <c r="K48" s="145">
        <v>0</v>
      </c>
      <c r="L48" s="116">
        <v>0</v>
      </c>
      <c r="M48" s="115">
        <v>0</v>
      </c>
      <c r="N48" s="145">
        <v>0</v>
      </c>
      <c r="O48" s="116">
        <v>0</v>
      </c>
      <c r="P48" s="115">
        <v>10517</v>
      </c>
      <c r="Q48" s="145">
        <v>0</v>
      </c>
      <c r="R48" s="116">
        <v>0</v>
      </c>
      <c r="S48" s="121">
        <v>0</v>
      </c>
      <c r="T48" s="114" t="s">
        <v>71</v>
      </c>
      <c r="U48" s="114" t="s">
        <v>71</v>
      </c>
      <c r="V48" s="114" t="s">
        <v>202</v>
      </c>
      <c r="W48" s="114" t="s">
        <v>133</v>
      </c>
    </row>
    <row r="49" spans="1:23" x14ac:dyDescent="0.2">
      <c r="A49" s="120"/>
      <c r="B49" s="114" t="s">
        <v>203</v>
      </c>
      <c r="C49" s="114" t="s">
        <v>204</v>
      </c>
      <c r="D49" s="115">
        <v>1584</v>
      </c>
      <c r="E49" s="145">
        <v>0</v>
      </c>
      <c r="F49" s="116">
        <v>0</v>
      </c>
      <c r="G49" s="115">
        <v>0</v>
      </c>
      <c r="H49" s="145">
        <v>0</v>
      </c>
      <c r="I49" s="116">
        <v>0</v>
      </c>
      <c r="J49" s="145">
        <v>0</v>
      </c>
      <c r="K49" s="145">
        <v>0</v>
      </c>
      <c r="L49" s="116">
        <v>0</v>
      </c>
      <c r="M49" s="115">
        <v>0</v>
      </c>
      <c r="N49" s="145">
        <v>0</v>
      </c>
      <c r="O49" s="116">
        <v>0</v>
      </c>
      <c r="P49" s="115">
        <v>1584</v>
      </c>
      <c r="Q49" s="145">
        <v>0</v>
      </c>
      <c r="R49" s="116">
        <v>0</v>
      </c>
      <c r="S49" s="121">
        <v>0</v>
      </c>
      <c r="T49" s="114" t="s">
        <v>71</v>
      </c>
      <c r="U49" s="114" t="s">
        <v>71</v>
      </c>
      <c r="V49" s="114" t="s">
        <v>205</v>
      </c>
      <c r="W49" s="114" t="s">
        <v>133</v>
      </c>
    </row>
    <row r="50" spans="1:23" x14ac:dyDescent="0.2">
      <c r="A50" s="120"/>
      <c r="B50" s="114" t="s">
        <v>206</v>
      </c>
      <c r="C50" s="114" t="s">
        <v>207</v>
      </c>
      <c r="D50" s="115">
        <v>8699</v>
      </c>
      <c r="E50" s="145">
        <v>8498</v>
      </c>
      <c r="F50" s="116">
        <v>2.3652624146858099E-2</v>
      </c>
      <c r="G50" s="115">
        <v>0</v>
      </c>
      <c r="H50" s="145">
        <v>0</v>
      </c>
      <c r="I50" s="116">
        <v>0</v>
      </c>
      <c r="J50" s="145">
        <v>8946</v>
      </c>
      <c r="K50" s="145">
        <v>10133</v>
      </c>
      <c r="L50" s="116">
        <v>-0.11714201125037001</v>
      </c>
      <c r="M50" s="115">
        <v>0</v>
      </c>
      <c r="N50" s="145">
        <v>0</v>
      </c>
      <c r="O50" s="116">
        <v>0</v>
      </c>
      <c r="P50" s="115">
        <v>17645</v>
      </c>
      <c r="Q50" s="145">
        <v>18631</v>
      </c>
      <c r="R50" s="116">
        <v>-5.2922548440770802E-2</v>
      </c>
      <c r="S50" s="121">
        <v>0</v>
      </c>
      <c r="T50" s="114" t="s">
        <v>71</v>
      </c>
      <c r="U50" s="114" t="s">
        <v>71</v>
      </c>
      <c r="V50" s="114" t="s">
        <v>208</v>
      </c>
      <c r="W50" s="114" t="s">
        <v>133</v>
      </c>
    </row>
    <row r="51" spans="1:23" x14ac:dyDescent="0.2">
      <c r="A51" s="120"/>
      <c r="B51" s="114" t="s">
        <v>209</v>
      </c>
      <c r="C51" s="114" t="s">
        <v>210</v>
      </c>
      <c r="D51" s="115">
        <v>1243</v>
      </c>
      <c r="E51" s="145">
        <v>0</v>
      </c>
      <c r="F51" s="116">
        <v>0</v>
      </c>
      <c r="G51" s="115">
        <v>0</v>
      </c>
      <c r="H51" s="145">
        <v>0</v>
      </c>
      <c r="I51" s="116">
        <v>0</v>
      </c>
      <c r="J51" s="145">
        <v>760</v>
      </c>
      <c r="K51" s="145">
        <v>0</v>
      </c>
      <c r="L51" s="116">
        <v>0</v>
      </c>
      <c r="M51" s="115">
        <v>0</v>
      </c>
      <c r="N51" s="145">
        <v>0</v>
      </c>
      <c r="O51" s="116">
        <v>0</v>
      </c>
      <c r="P51" s="115">
        <v>2003</v>
      </c>
      <c r="Q51" s="145">
        <v>0</v>
      </c>
      <c r="R51" s="116">
        <v>0</v>
      </c>
      <c r="S51" s="121">
        <v>0</v>
      </c>
      <c r="T51" s="114" t="s">
        <v>71</v>
      </c>
      <c r="U51" s="114" t="s">
        <v>71</v>
      </c>
      <c r="V51" s="114" t="s">
        <v>211</v>
      </c>
      <c r="W51" s="114" t="s">
        <v>133</v>
      </c>
    </row>
    <row r="52" spans="1:23" x14ac:dyDescent="0.2">
      <c r="A52" s="120"/>
      <c r="B52" s="114" t="s">
        <v>212</v>
      </c>
      <c r="C52" s="114" t="s">
        <v>213</v>
      </c>
      <c r="D52" s="115">
        <v>138</v>
      </c>
      <c r="E52" s="145">
        <v>1479</v>
      </c>
      <c r="F52" s="116">
        <v>-0.906693711967546</v>
      </c>
      <c r="G52" s="115">
        <v>0</v>
      </c>
      <c r="H52" s="145">
        <v>0</v>
      </c>
      <c r="I52" s="116">
        <v>0</v>
      </c>
      <c r="J52" s="145">
        <v>2397</v>
      </c>
      <c r="K52" s="145">
        <v>992</v>
      </c>
      <c r="L52" s="116">
        <v>1.4163306451612898</v>
      </c>
      <c r="M52" s="115">
        <v>0</v>
      </c>
      <c r="N52" s="145">
        <v>0</v>
      </c>
      <c r="O52" s="116">
        <v>0</v>
      </c>
      <c r="P52" s="115">
        <v>2535</v>
      </c>
      <c r="Q52" s="145">
        <v>2471</v>
      </c>
      <c r="R52" s="116">
        <v>2.59004451639013E-2</v>
      </c>
      <c r="S52" s="121">
        <v>0</v>
      </c>
      <c r="T52" s="114" t="s">
        <v>71</v>
      </c>
      <c r="U52" s="114" t="s">
        <v>71</v>
      </c>
      <c r="V52" s="114" t="s">
        <v>214</v>
      </c>
      <c r="W52" s="114" t="s">
        <v>133</v>
      </c>
    </row>
    <row r="53" spans="1:23" x14ac:dyDescent="0.2">
      <c r="A53" s="122"/>
      <c r="B53" s="114" t="s">
        <v>215</v>
      </c>
      <c r="C53" s="114" t="s">
        <v>216</v>
      </c>
      <c r="D53" s="115">
        <v>2679</v>
      </c>
      <c r="E53" s="145">
        <v>0</v>
      </c>
      <c r="F53" s="116">
        <v>0</v>
      </c>
      <c r="G53" s="115">
        <v>0</v>
      </c>
      <c r="H53" s="145">
        <v>0</v>
      </c>
      <c r="I53" s="116">
        <v>0</v>
      </c>
      <c r="J53" s="145">
        <v>0</v>
      </c>
      <c r="K53" s="145">
        <v>0</v>
      </c>
      <c r="L53" s="116">
        <v>0</v>
      </c>
      <c r="M53" s="115">
        <v>0</v>
      </c>
      <c r="N53" s="145">
        <v>0</v>
      </c>
      <c r="O53" s="116">
        <v>0</v>
      </c>
      <c r="P53" s="115">
        <v>2679</v>
      </c>
      <c r="Q53" s="145">
        <v>0</v>
      </c>
      <c r="R53" s="116">
        <v>0</v>
      </c>
      <c r="S53" s="121">
        <v>0</v>
      </c>
      <c r="T53" s="114" t="s">
        <v>71</v>
      </c>
      <c r="U53" s="114" t="s">
        <v>71</v>
      </c>
      <c r="V53" s="114" t="s">
        <v>217</v>
      </c>
      <c r="W53" s="114" t="s">
        <v>133</v>
      </c>
    </row>
    <row r="54" spans="1:23" x14ac:dyDescent="0.2">
      <c r="A54" s="123" t="s">
        <v>85</v>
      </c>
      <c r="B54" s="123">
        <v>0</v>
      </c>
      <c r="C54" s="123">
        <v>0</v>
      </c>
      <c r="D54" s="124">
        <v>85192</v>
      </c>
      <c r="E54" s="125">
        <v>12653</v>
      </c>
      <c r="F54" s="126">
        <v>5.7329487078163295</v>
      </c>
      <c r="G54" s="124">
        <v>0</v>
      </c>
      <c r="H54" s="125">
        <v>0</v>
      </c>
      <c r="I54" s="126">
        <v>0</v>
      </c>
      <c r="J54" s="125">
        <v>99117</v>
      </c>
      <c r="K54" s="125">
        <v>26841</v>
      </c>
      <c r="L54" s="126">
        <v>2.6927461719012005</v>
      </c>
      <c r="M54" s="124">
        <v>0</v>
      </c>
      <c r="N54" s="125">
        <v>0</v>
      </c>
      <c r="O54" s="126">
        <v>0</v>
      </c>
      <c r="P54" s="124">
        <v>184309</v>
      </c>
      <c r="Q54" s="125">
        <v>39494</v>
      </c>
      <c r="R54" s="126">
        <v>3.6667595077733299</v>
      </c>
      <c r="S54" s="127">
        <v>0</v>
      </c>
      <c r="T54" s="128">
        <v>0</v>
      </c>
      <c r="U54" s="128">
        <v>0</v>
      </c>
      <c r="V54" s="128">
        <v>0</v>
      </c>
      <c r="W54" s="128">
        <v>0</v>
      </c>
    </row>
    <row r="55" spans="1:23" s="132" customFormat="1" ht="22.5" x14ac:dyDescent="0.2">
      <c r="A55" s="129" t="s">
        <v>218</v>
      </c>
      <c r="B55" s="130"/>
      <c r="C55" s="130"/>
      <c r="D55" s="125">
        <f>D54+D24+D14</f>
        <v>660378</v>
      </c>
      <c r="E55" s="125">
        <f>E54+E24+E14</f>
        <v>396997</v>
      </c>
      <c r="F55" s="147">
        <f>((D54+D24+D14)-(E54+E24+E14))/(E54+E24+E14)</f>
        <v>0.6634332249362086</v>
      </c>
      <c r="G55" s="125">
        <f>G54+G24+G14</f>
        <v>82594</v>
      </c>
      <c r="H55" s="125">
        <f>H54+H24+H14</f>
        <v>91358</v>
      </c>
      <c r="I55" s="147">
        <f>((G54+G24+G14)-(H54+H24+H14))/(H54+H24+H14)</f>
        <v>-9.5930296197377349E-2</v>
      </c>
      <c r="J55" s="125">
        <f>J54+J24+J14</f>
        <v>818284</v>
      </c>
      <c r="K55" s="125">
        <f>K54+K24+K14</f>
        <v>864878</v>
      </c>
      <c r="L55" s="147">
        <f>((J54+J24+J14)-(K54+K24+K14))/(K54+K24+K14)</f>
        <v>-5.3873494296305377E-2</v>
      </c>
      <c r="M55" s="125">
        <f>M54+M24+M14</f>
        <v>150</v>
      </c>
      <c r="N55" s="125">
        <f>N54+N24+N14</f>
        <v>0</v>
      </c>
      <c r="O55" s="147" t="e">
        <f>((M54+M24+M14)-(N54+N24+N14))/(N54+N24+N14)</f>
        <v>#DIV/0!</v>
      </c>
      <c r="P55" s="125">
        <f>P54+P24+P14</f>
        <v>1561406</v>
      </c>
      <c r="Q55" s="125">
        <f>Q54+Q24+Q14</f>
        <v>1353233</v>
      </c>
      <c r="R55" s="147">
        <f>((P54+P24+P14)-(Q54+Q24+Q14))/(Q54+Q24+Q14)</f>
        <v>0.15383381871414606</v>
      </c>
    </row>
    <row r="56" spans="1:23" s="132" customFormat="1" x14ac:dyDescent="0.2">
      <c r="A56" s="129" t="s">
        <v>219</v>
      </c>
      <c r="B56" s="130"/>
      <c r="C56" s="130"/>
      <c r="D56" s="125">
        <f>D54+D24+D14+D9</f>
        <v>1156174</v>
      </c>
      <c r="E56" s="125">
        <f>E54+E24+E14+E9</f>
        <v>886007</v>
      </c>
      <c r="F56" s="147">
        <f>((D54+D24+D14+D9)-(E54+E24+E14+E9))/(E54+E24+E14+E9)</f>
        <v>0.3049264847794656</v>
      </c>
      <c r="G56" s="125">
        <f>G54+G24+G14+G9</f>
        <v>527060</v>
      </c>
      <c r="H56" s="125">
        <f>H54+H24+H14+H9</f>
        <v>356745</v>
      </c>
      <c r="I56" s="147">
        <f>((G54+G24+G14+G9)-(H54+H24+H14+H9))/(H54+H24+H14+H9)</f>
        <v>0.47741383901666457</v>
      </c>
      <c r="J56" s="125">
        <f>J54+J24+J14+J9</f>
        <v>1682574</v>
      </c>
      <c r="K56" s="125">
        <f>K54+K24+K14+K9</f>
        <v>1894112</v>
      </c>
      <c r="L56" s="147">
        <f>((J54+J24+J14+J9)-(K54+K24+K14+K9))/(K54+K24+K14+K9)</f>
        <v>-0.11168188575965941</v>
      </c>
      <c r="M56" s="125">
        <f>M54+M24+M14+M9</f>
        <v>3377</v>
      </c>
      <c r="N56" s="125">
        <f>N54+N24+N14+N9</f>
        <v>3899</v>
      </c>
      <c r="O56" s="147">
        <f>((M54+M24+M14+M9)-(N54+N24+N14+N9))/(N54+N24+N14+N9)</f>
        <v>-0.13388048217491663</v>
      </c>
      <c r="P56" s="125">
        <f>P54+P24+P14+P9</f>
        <v>3369185</v>
      </c>
      <c r="Q56" s="125">
        <f>Q54+Q24+Q14+Q9</f>
        <v>3140763</v>
      </c>
      <c r="R56" s="147">
        <f>((P54+P24+P14+P9)-(Q54+Q24+Q14+Q9))/(Q54+Q24+Q14+Q9)</f>
        <v>7.2728187386313453E-2</v>
      </c>
    </row>
    <row r="57" spans="1:23" s="132" customFormat="1" x14ac:dyDescent="0.2">
      <c r="A57" s="129" t="s">
        <v>220</v>
      </c>
      <c r="B57" s="130"/>
      <c r="C57" s="130"/>
      <c r="D57" s="125">
        <f>D54+D24+D14+D9+D5</f>
        <v>1773450</v>
      </c>
      <c r="E57" s="125">
        <f>E54+E24+E14+E9+E5</f>
        <v>1574475</v>
      </c>
      <c r="F57" s="147">
        <f>((D54+D24+D14+D9+D5)-(E54+E24+E14+E9+E5))/(E54+E24+E14+E9+E5)</f>
        <v>0.12637545848616205</v>
      </c>
      <c r="G57" s="125">
        <f>G54+G24+G14+G9+G5</f>
        <v>9049039</v>
      </c>
      <c r="H57" s="125">
        <f>H54+H24+H14+H9+H5</f>
        <v>8711456</v>
      </c>
      <c r="I57" s="147">
        <f>((G54+G24+G14+G9+G5)-(H54+H24+H14+H9+H5))/(H54+H24+H14+H9+H5)</f>
        <v>3.8751616262539812E-2</v>
      </c>
      <c r="J57" s="125">
        <f>J54+J24+J14+J9+J5</f>
        <v>3380841</v>
      </c>
      <c r="K57" s="125">
        <f>K54+K24+K14+K9+K5</f>
        <v>3837220</v>
      </c>
      <c r="L57" s="147">
        <f>((J54+J24+J14+J9+J5)-(K54+K24+K14+K9+K5))/(K54+K24+K14+K9+K5)</f>
        <v>-0.11893480175752237</v>
      </c>
      <c r="M57" s="125">
        <f>M54+M24+M14+M9+M5</f>
        <v>457825</v>
      </c>
      <c r="N57" s="125">
        <f>N54+N24+N14+N9+N5</f>
        <v>494487</v>
      </c>
      <c r="O57" s="147">
        <f>((M54+M24+M14+M9+M5)-(N54+N24+N14+N9+N5))/(N54+N24+N14+N9+N5)</f>
        <v>-7.4141484002612806E-2</v>
      </c>
      <c r="P57" s="125">
        <f>P54+P24+P14+P9+P5</f>
        <v>14661155</v>
      </c>
      <c r="Q57" s="125">
        <f>Q54+Q24+Q14+Q9+Q5</f>
        <v>14617638</v>
      </c>
      <c r="R57" s="147">
        <f>((P54+P24+P14+P9+P5)-(Q54+Q24+Q14+Q9+Q5))/(Q54+Q24+Q14+Q9+Q5)</f>
        <v>2.9770199535656856E-3</v>
      </c>
    </row>
    <row r="58" spans="1:23" x14ac:dyDescent="0.2">
      <c r="A58" s="118" t="s">
        <v>221</v>
      </c>
      <c r="B58" s="114" t="s">
        <v>222</v>
      </c>
      <c r="C58" s="114" t="s">
        <v>223</v>
      </c>
      <c r="D58" s="115">
        <v>0</v>
      </c>
      <c r="E58" s="145">
        <v>0</v>
      </c>
      <c r="F58" s="116">
        <v>0</v>
      </c>
      <c r="G58" s="115">
        <v>0</v>
      </c>
      <c r="H58" s="145">
        <v>0</v>
      </c>
      <c r="I58" s="116">
        <v>0</v>
      </c>
      <c r="J58" s="145">
        <v>0</v>
      </c>
      <c r="K58" s="145">
        <v>0</v>
      </c>
      <c r="L58" s="116">
        <v>0</v>
      </c>
      <c r="M58" s="115">
        <v>0</v>
      </c>
      <c r="N58" s="145">
        <v>0</v>
      </c>
      <c r="O58" s="116">
        <v>0</v>
      </c>
      <c r="P58" s="115">
        <v>0</v>
      </c>
      <c r="Q58" s="145">
        <v>0</v>
      </c>
      <c r="R58" s="116">
        <v>0</v>
      </c>
      <c r="S58" s="119">
        <v>6</v>
      </c>
      <c r="T58" s="114" t="s">
        <v>72</v>
      </c>
      <c r="U58" s="114" t="s">
        <v>72</v>
      </c>
      <c r="V58" s="114" t="s">
        <v>224</v>
      </c>
      <c r="W58" s="114" t="s">
        <v>225</v>
      </c>
    </row>
    <row r="59" spans="1:23" x14ac:dyDescent="0.2">
      <c r="A59" s="120"/>
      <c r="B59" s="114" t="s">
        <v>226</v>
      </c>
      <c r="C59" s="114" t="s">
        <v>227</v>
      </c>
      <c r="D59" s="115">
        <v>0</v>
      </c>
      <c r="E59" s="145">
        <v>0</v>
      </c>
      <c r="F59" s="116">
        <v>0</v>
      </c>
      <c r="G59" s="115">
        <v>0</v>
      </c>
      <c r="H59" s="145">
        <v>0</v>
      </c>
      <c r="I59" s="116">
        <v>0</v>
      </c>
      <c r="J59" s="145">
        <v>0</v>
      </c>
      <c r="K59" s="145">
        <v>0</v>
      </c>
      <c r="L59" s="116">
        <v>0</v>
      </c>
      <c r="M59" s="115">
        <v>0</v>
      </c>
      <c r="N59" s="145">
        <v>0</v>
      </c>
      <c r="O59" s="116">
        <v>0</v>
      </c>
      <c r="P59" s="115">
        <v>0</v>
      </c>
      <c r="Q59" s="145">
        <v>0</v>
      </c>
      <c r="R59" s="116">
        <v>0</v>
      </c>
      <c r="S59" s="121">
        <v>0</v>
      </c>
      <c r="T59" s="114" t="s">
        <v>72</v>
      </c>
      <c r="U59" s="114" t="s">
        <v>72</v>
      </c>
      <c r="V59" s="114" t="s">
        <v>228</v>
      </c>
      <c r="W59" s="114" t="s">
        <v>225</v>
      </c>
    </row>
    <row r="60" spans="1:23" x14ac:dyDescent="0.2">
      <c r="A60" s="120"/>
      <c r="B60" s="114" t="s">
        <v>229</v>
      </c>
      <c r="C60" s="114" t="s">
        <v>230</v>
      </c>
      <c r="D60" s="115">
        <v>0</v>
      </c>
      <c r="E60" s="145">
        <v>0</v>
      </c>
      <c r="F60" s="116">
        <v>0</v>
      </c>
      <c r="G60" s="115">
        <v>0</v>
      </c>
      <c r="H60" s="145">
        <v>0</v>
      </c>
      <c r="I60" s="116">
        <v>0</v>
      </c>
      <c r="J60" s="145">
        <v>0</v>
      </c>
      <c r="K60" s="145">
        <v>0</v>
      </c>
      <c r="L60" s="116">
        <v>0</v>
      </c>
      <c r="M60" s="115">
        <v>0</v>
      </c>
      <c r="N60" s="145">
        <v>0</v>
      </c>
      <c r="O60" s="116">
        <v>0</v>
      </c>
      <c r="P60" s="115">
        <v>0</v>
      </c>
      <c r="Q60" s="145">
        <v>0</v>
      </c>
      <c r="R60" s="116">
        <v>0</v>
      </c>
      <c r="S60" s="121">
        <v>0</v>
      </c>
      <c r="T60" s="114" t="s">
        <v>72</v>
      </c>
      <c r="U60" s="114" t="s">
        <v>72</v>
      </c>
      <c r="V60" s="114" t="s">
        <v>231</v>
      </c>
      <c r="W60" s="114" t="s">
        <v>225</v>
      </c>
    </row>
    <row r="61" spans="1:23" x14ac:dyDescent="0.2">
      <c r="A61" s="120"/>
      <c r="B61" s="114" t="s">
        <v>232</v>
      </c>
      <c r="C61" s="114" t="s">
        <v>233</v>
      </c>
      <c r="D61" s="115">
        <v>0</v>
      </c>
      <c r="E61" s="145">
        <v>0</v>
      </c>
      <c r="F61" s="116">
        <v>0</v>
      </c>
      <c r="G61" s="115">
        <v>0</v>
      </c>
      <c r="H61" s="145">
        <v>0</v>
      </c>
      <c r="I61" s="116">
        <v>0</v>
      </c>
      <c r="J61" s="145">
        <v>0</v>
      </c>
      <c r="K61" s="145">
        <v>0</v>
      </c>
      <c r="L61" s="116">
        <v>0</v>
      </c>
      <c r="M61" s="115">
        <v>0</v>
      </c>
      <c r="N61" s="145">
        <v>0</v>
      </c>
      <c r="O61" s="116">
        <v>0</v>
      </c>
      <c r="P61" s="115">
        <v>0</v>
      </c>
      <c r="Q61" s="145">
        <v>0</v>
      </c>
      <c r="R61" s="116">
        <v>0</v>
      </c>
      <c r="S61" s="121">
        <v>0</v>
      </c>
      <c r="T61" s="114" t="s">
        <v>72</v>
      </c>
      <c r="U61" s="114" t="s">
        <v>72</v>
      </c>
      <c r="V61" s="114" t="s">
        <v>234</v>
      </c>
      <c r="W61" s="114" t="s">
        <v>225</v>
      </c>
    </row>
    <row r="62" spans="1:23" x14ac:dyDescent="0.2">
      <c r="A62" s="120"/>
      <c r="B62" s="114" t="s">
        <v>235</v>
      </c>
      <c r="C62" s="114" t="s">
        <v>236</v>
      </c>
      <c r="D62" s="115">
        <v>677</v>
      </c>
      <c r="E62" s="145">
        <v>818</v>
      </c>
      <c r="F62" s="116">
        <v>-0.172371638141809</v>
      </c>
      <c r="G62" s="115">
        <v>0</v>
      </c>
      <c r="H62" s="145">
        <v>0</v>
      </c>
      <c r="I62" s="116">
        <v>0</v>
      </c>
      <c r="J62" s="145">
        <v>0</v>
      </c>
      <c r="K62" s="145">
        <v>0</v>
      </c>
      <c r="L62" s="116">
        <v>0</v>
      </c>
      <c r="M62" s="115">
        <v>0</v>
      </c>
      <c r="N62" s="145">
        <v>0</v>
      </c>
      <c r="O62" s="116">
        <v>0</v>
      </c>
      <c r="P62" s="115">
        <v>677</v>
      </c>
      <c r="Q62" s="145">
        <v>818</v>
      </c>
      <c r="R62" s="116">
        <v>-0.172371638141809</v>
      </c>
      <c r="S62" s="121">
        <v>0</v>
      </c>
      <c r="T62" s="114" t="s">
        <v>72</v>
      </c>
      <c r="U62" s="114" t="s">
        <v>72</v>
      </c>
      <c r="V62" s="114" t="s">
        <v>237</v>
      </c>
      <c r="W62" s="114" t="s">
        <v>225</v>
      </c>
    </row>
    <row r="63" spans="1:23" x14ac:dyDescent="0.2">
      <c r="A63" s="122"/>
      <c r="B63" s="114" t="s">
        <v>238</v>
      </c>
      <c r="C63" s="114" t="s">
        <v>239</v>
      </c>
      <c r="D63" s="115">
        <v>0</v>
      </c>
      <c r="E63" s="145">
        <v>0</v>
      </c>
      <c r="F63" s="116">
        <v>0</v>
      </c>
      <c r="G63" s="115">
        <v>0</v>
      </c>
      <c r="H63" s="145">
        <v>0</v>
      </c>
      <c r="I63" s="116">
        <v>0</v>
      </c>
      <c r="J63" s="145">
        <v>0</v>
      </c>
      <c r="K63" s="145">
        <v>0</v>
      </c>
      <c r="L63" s="116">
        <v>0</v>
      </c>
      <c r="M63" s="115">
        <v>0</v>
      </c>
      <c r="N63" s="145">
        <v>0</v>
      </c>
      <c r="O63" s="116">
        <v>0</v>
      </c>
      <c r="P63" s="115">
        <v>0</v>
      </c>
      <c r="Q63" s="145">
        <v>0</v>
      </c>
      <c r="R63" s="116">
        <v>0</v>
      </c>
      <c r="S63" s="121">
        <v>0</v>
      </c>
      <c r="T63" s="114" t="s">
        <v>72</v>
      </c>
      <c r="U63" s="114" t="s">
        <v>72</v>
      </c>
      <c r="V63" s="114" t="s">
        <v>240</v>
      </c>
      <c r="W63" s="114" t="s">
        <v>225</v>
      </c>
    </row>
    <row r="64" spans="1:23" x14ac:dyDescent="0.2">
      <c r="A64" s="123" t="s">
        <v>85</v>
      </c>
      <c r="B64" s="123">
        <v>0</v>
      </c>
      <c r="C64" s="123">
        <v>0</v>
      </c>
      <c r="D64" s="124">
        <v>677</v>
      </c>
      <c r="E64" s="125">
        <v>818</v>
      </c>
      <c r="F64" s="126">
        <v>-0.172371638141809</v>
      </c>
      <c r="G64" s="124">
        <v>0</v>
      </c>
      <c r="H64" s="125">
        <v>0</v>
      </c>
      <c r="I64" s="126">
        <v>0</v>
      </c>
      <c r="J64" s="125">
        <v>0</v>
      </c>
      <c r="K64" s="125">
        <v>0</v>
      </c>
      <c r="L64" s="126">
        <v>0</v>
      </c>
      <c r="M64" s="124">
        <v>0</v>
      </c>
      <c r="N64" s="125">
        <v>0</v>
      </c>
      <c r="O64" s="126">
        <v>0</v>
      </c>
      <c r="P64" s="124">
        <v>677</v>
      </c>
      <c r="Q64" s="125">
        <v>818</v>
      </c>
      <c r="R64" s="126">
        <v>-0.172371638141809</v>
      </c>
      <c r="S64" s="127">
        <v>0</v>
      </c>
      <c r="T64" s="128">
        <v>0</v>
      </c>
      <c r="U64" s="128">
        <v>0</v>
      </c>
      <c r="V64" s="128">
        <v>0</v>
      </c>
      <c r="W64" s="128">
        <v>0</v>
      </c>
    </row>
    <row r="65" spans="1:23" x14ac:dyDescent="0.2">
      <c r="A65" s="123" t="s">
        <v>241</v>
      </c>
      <c r="B65" s="123">
        <v>0</v>
      </c>
      <c r="C65" s="123">
        <v>0</v>
      </c>
      <c r="D65" s="124">
        <v>1774127</v>
      </c>
      <c r="E65" s="125">
        <v>1575293</v>
      </c>
      <c r="F65" s="126">
        <v>0.126220328535707</v>
      </c>
      <c r="G65" s="124">
        <v>9049039</v>
      </c>
      <c r="H65" s="125">
        <v>8711456</v>
      </c>
      <c r="I65" s="126">
        <v>3.8751616262539798E-2</v>
      </c>
      <c r="J65" s="125">
        <v>3380841</v>
      </c>
      <c r="K65" s="125">
        <v>3837220</v>
      </c>
      <c r="L65" s="126">
        <v>-0.118934801757522</v>
      </c>
      <c r="M65" s="124">
        <v>457825</v>
      </c>
      <c r="N65" s="125">
        <v>494487</v>
      </c>
      <c r="O65" s="126">
        <v>-7.4141484002612792E-2</v>
      </c>
      <c r="P65" s="124">
        <v>14661832</v>
      </c>
      <c r="Q65" s="125">
        <v>14618456</v>
      </c>
      <c r="R65" s="126">
        <v>2.9672080279887305E-3</v>
      </c>
      <c r="S65" s="133">
        <v>0</v>
      </c>
      <c r="T65" s="128">
        <v>0</v>
      </c>
      <c r="U65" s="128">
        <v>0</v>
      </c>
      <c r="V65" s="128">
        <v>0</v>
      </c>
      <c r="W65" s="128">
        <v>0</v>
      </c>
    </row>
  </sheetData>
  <pageMargins left="0.25" right="0.25" top="0.75" bottom="0.75" header="0.3" footer="0.3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workbookViewId="0">
      <selection activeCell="A2" sqref="A2"/>
    </sheetView>
  </sheetViews>
  <sheetFormatPr defaultRowHeight="11.25" x14ac:dyDescent="0.2"/>
  <cols>
    <col min="1" max="1" width="28.71093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9.42578125" style="111" hidden="1" customWidth="1"/>
    <col min="20" max="20" width="15.28515625" style="111" hidden="1" customWidth="1"/>
    <col min="21" max="21" width="6.7109375" style="111" hidden="1" customWidth="1"/>
    <col min="22" max="22" width="23.28515625" style="111" hidden="1" customWidth="1"/>
    <col min="23" max="23" width="32.42578125" style="111" hidden="1" customWidth="1"/>
    <col min="24" max="16384" width="9.140625" style="111"/>
  </cols>
  <sheetData>
    <row r="1" spans="1:23" ht="15.75" x14ac:dyDescent="0.25">
      <c r="A1" s="110" t="s">
        <v>299</v>
      </c>
    </row>
    <row r="4" spans="1:23" ht="22.5" x14ac:dyDescent="0.2">
      <c r="A4" s="112" t="s">
        <v>58</v>
      </c>
      <c r="B4" s="112" t="s">
        <v>59</v>
      </c>
      <c r="C4" s="112" t="s">
        <v>60</v>
      </c>
      <c r="D4" s="112" t="s">
        <v>286</v>
      </c>
      <c r="E4" s="112" t="s">
        <v>287</v>
      </c>
      <c r="F4" s="112" t="s">
        <v>288</v>
      </c>
      <c r="G4" s="112" t="s">
        <v>289</v>
      </c>
      <c r="H4" s="112" t="s">
        <v>290</v>
      </c>
      <c r="I4" s="112" t="s">
        <v>291</v>
      </c>
      <c r="J4" s="112" t="s">
        <v>292</v>
      </c>
      <c r="K4" s="112" t="s">
        <v>293</v>
      </c>
      <c r="L4" s="112" t="s">
        <v>294</v>
      </c>
      <c r="M4" s="112" t="s">
        <v>295</v>
      </c>
      <c r="N4" s="112" t="s">
        <v>296</v>
      </c>
      <c r="O4" s="112" t="s">
        <v>297</v>
      </c>
      <c r="P4" s="112" t="s">
        <v>61</v>
      </c>
      <c r="Q4" s="112" t="s">
        <v>298</v>
      </c>
      <c r="R4" s="112" t="s">
        <v>62</v>
      </c>
      <c r="S4" s="113" t="s">
        <v>63</v>
      </c>
      <c r="T4" s="113" t="s">
        <v>64</v>
      </c>
      <c r="U4" s="113" t="s">
        <v>65</v>
      </c>
      <c r="V4" s="113" t="s">
        <v>67</v>
      </c>
      <c r="W4" s="113" t="s">
        <v>66</v>
      </c>
    </row>
    <row r="5" spans="1:23" x14ac:dyDescent="0.2">
      <c r="A5" s="114" t="s">
        <v>68</v>
      </c>
      <c r="B5" s="114" t="s">
        <v>69</v>
      </c>
      <c r="C5" s="114" t="s">
        <v>70</v>
      </c>
      <c r="D5" s="145">
        <v>5295658</v>
      </c>
      <c r="E5" s="115">
        <v>5909811</v>
      </c>
      <c r="F5" s="116">
        <v>-0.103920920652116</v>
      </c>
      <c r="G5" s="145">
        <v>70396264</v>
      </c>
      <c r="H5" s="115">
        <v>69394620</v>
      </c>
      <c r="I5" s="116">
        <v>1.44340296120938E-2</v>
      </c>
      <c r="J5" s="145">
        <v>14118317</v>
      </c>
      <c r="K5" s="115">
        <v>15326353</v>
      </c>
      <c r="L5" s="116">
        <v>-7.8820838851878211E-2</v>
      </c>
      <c r="M5" s="145">
        <v>3924708</v>
      </c>
      <c r="N5" s="115">
        <v>4545245</v>
      </c>
      <c r="O5" s="116">
        <v>-0.136524433776397</v>
      </c>
      <c r="P5" s="145">
        <v>93734947</v>
      </c>
      <c r="Q5" s="115">
        <v>95176029</v>
      </c>
      <c r="R5" s="116">
        <v>-1.5141228470458701E-2</v>
      </c>
      <c r="S5" s="117">
        <v>1</v>
      </c>
      <c r="T5" s="114" t="s">
        <v>71</v>
      </c>
      <c r="U5" s="114" t="s">
        <v>72</v>
      </c>
      <c r="V5" s="114" t="s">
        <v>73</v>
      </c>
      <c r="W5" s="114" t="s">
        <v>73</v>
      </c>
    </row>
    <row r="6" spans="1:23" x14ac:dyDescent="0.2">
      <c r="A6" s="118" t="s">
        <v>74</v>
      </c>
      <c r="B6" s="114" t="s">
        <v>75</v>
      </c>
      <c r="C6" s="114" t="s">
        <v>76</v>
      </c>
      <c r="D6" s="145">
        <v>2214468</v>
      </c>
      <c r="E6" s="115">
        <v>2607078</v>
      </c>
      <c r="F6" s="116">
        <v>-0.15059388326701401</v>
      </c>
      <c r="G6" s="145">
        <v>371826</v>
      </c>
      <c r="H6" s="115">
        <v>500823</v>
      </c>
      <c r="I6" s="116">
        <v>-0.25757003971462999</v>
      </c>
      <c r="J6" s="145">
        <v>2830550</v>
      </c>
      <c r="K6" s="115">
        <v>3333265</v>
      </c>
      <c r="L6" s="116">
        <v>-0.150817591760631</v>
      </c>
      <c r="M6" s="145">
        <v>859</v>
      </c>
      <c r="N6" s="115">
        <v>6293</v>
      </c>
      <c r="O6" s="116">
        <v>-0.86349912601303003</v>
      </c>
      <c r="P6" s="145">
        <v>5417703</v>
      </c>
      <c r="Q6" s="115">
        <v>6447459</v>
      </c>
      <c r="R6" s="116">
        <v>-0.15971501330989499</v>
      </c>
      <c r="S6" s="119">
        <v>2</v>
      </c>
      <c r="T6" s="114" t="s">
        <v>71</v>
      </c>
      <c r="U6" s="114" t="s">
        <v>71</v>
      </c>
      <c r="V6" s="114" t="s">
        <v>78</v>
      </c>
      <c r="W6" s="114" t="s">
        <v>77</v>
      </c>
    </row>
    <row r="7" spans="1:23" x14ac:dyDescent="0.2">
      <c r="A7" s="120"/>
      <c r="B7" s="114" t="s">
        <v>79</v>
      </c>
      <c r="C7" s="114" t="s">
        <v>80</v>
      </c>
      <c r="D7" s="145">
        <v>839726</v>
      </c>
      <c r="E7" s="115">
        <v>1102468</v>
      </c>
      <c r="F7" s="116">
        <v>-0.23832165650159498</v>
      </c>
      <c r="G7" s="145">
        <v>3420982</v>
      </c>
      <c r="H7" s="115">
        <v>1904723</v>
      </c>
      <c r="I7" s="116">
        <v>0.79605223436688699</v>
      </c>
      <c r="J7" s="145">
        <v>1283185</v>
      </c>
      <c r="K7" s="115">
        <v>1734168</v>
      </c>
      <c r="L7" s="116">
        <v>-0.26005727242112603</v>
      </c>
      <c r="M7" s="145">
        <v>28335</v>
      </c>
      <c r="N7" s="115">
        <v>64699</v>
      </c>
      <c r="O7" s="116">
        <v>-0.56204887247098101</v>
      </c>
      <c r="P7" s="145">
        <v>5572228</v>
      </c>
      <c r="Q7" s="115">
        <v>4806058</v>
      </c>
      <c r="R7" s="116">
        <v>0.15941755176487699</v>
      </c>
      <c r="S7" s="121">
        <v>0</v>
      </c>
      <c r="T7" s="114" t="s">
        <v>71</v>
      </c>
      <c r="U7" s="114" t="s">
        <v>71</v>
      </c>
      <c r="V7" s="114" t="s">
        <v>78</v>
      </c>
      <c r="W7" s="114" t="s">
        <v>81</v>
      </c>
    </row>
    <row r="8" spans="1:23" x14ac:dyDescent="0.2">
      <c r="A8" s="122"/>
      <c r="B8" s="114" t="s">
        <v>82</v>
      </c>
      <c r="C8" s="114" t="s">
        <v>83</v>
      </c>
      <c r="D8" s="145">
        <v>1232984</v>
      </c>
      <c r="E8" s="115">
        <v>826605</v>
      </c>
      <c r="F8" s="116">
        <v>0.49162417357746402</v>
      </c>
      <c r="G8" s="145">
        <v>89707</v>
      </c>
      <c r="H8" s="115">
        <v>24710</v>
      </c>
      <c r="I8" s="116">
        <v>2.6303925536220203</v>
      </c>
      <c r="J8" s="145">
        <v>2509758</v>
      </c>
      <c r="K8" s="115">
        <v>3000175</v>
      </c>
      <c r="L8" s="116">
        <v>-0.16346279800345001</v>
      </c>
      <c r="M8" s="145">
        <v>28</v>
      </c>
      <c r="N8" s="115">
        <v>0</v>
      </c>
      <c r="O8" s="116">
        <v>0</v>
      </c>
      <c r="P8" s="145">
        <v>3832477</v>
      </c>
      <c r="Q8" s="115">
        <v>3851490</v>
      </c>
      <c r="R8" s="116">
        <v>-4.9365310568117802E-3</v>
      </c>
      <c r="S8" s="121">
        <v>0</v>
      </c>
      <c r="T8" s="114" t="s">
        <v>71</v>
      </c>
      <c r="U8" s="114" t="s">
        <v>71</v>
      </c>
      <c r="V8" s="114" t="s">
        <v>78</v>
      </c>
      <c r="W8" s="114" t="s">
        <v>84</v>
      </c>
    </row>
    <row r="9" spans="1:23" x14ac:dyDescent="0.2">
      <c r="A9" s="123" t="s">
        <v>85</v>
      </c>
      <c r="B9" s="123">
        <v>0</v>
      </c>
      <c r="C9" s="123">
        <v>0</v>
      </c>
      <c r="D9" s="125">
        <v>4287178</v>
      </c>
      <c r="E9" s="124">
        <v>4536151</v>
      </c>
      <c r="F9" s="126">
        <v>-5.4886400386583302E-2</v>
      </c>
      <c r="G9" s="125">
        <v>3882515</v>
      </c>
      <c r="H9" s="124">
        <v>2430256</v>
      </c>
      <c r="I9" s="126">
        <v>0.59757449420966402</v>
      </c>
      <c r="J9" s="125">
        <v>6623493</v>
      </c>
      <c r="K9" s="124">
        <v>8067608</v>
      </c>
      <c r="L9" s="126">
        <v>-0.17900163220622498</v>
      </c>
      <c r="M9" s="125">
        <v>29222</v>
      </c>
      <c r="N9" s="124">
        <v>70992</v>
      </c>
      <c r="O9" s="126">
        <v>-0.58837615505972496</v>
      </c>
      <c r="P9" s="125">
        <v>14822408</v>
      </c>
      <c r="Q9" s="124">
        <v>15105007</v>
      </c>
      <c r="R9" s="126">
        <v>-1.8708961869398702E-2</v>
      </c>
      <c r="S9" s="127">
        <v>0</v>
      </c>
      <c r="T9" s="128">
        <v>0</v>
      </c>
      <c r="U9" s="128">
        <v>0</v>
      </c>
      <c r="V9" s="128">
        <v>0</v>
      </c>
      <c r="W9" s="128">
        <v>0</v>
      </c>
    </row>
    <row r="10" spans="1:23" x14ac:dyDescent="0.2">
      <c r="A10" s="118" t="s">
        <v>86</v>
      </c>
      <c r="B10" s="114" t="s">
        <v>87</v>
      </c>
      <c r="C10" s="114" t="s">
        <v>88</v>
      </c>
      <c r="D10" s="145">
        <v>746228</v>
      </c>
      <c r="E10" s="115">
        <v>570154</v>
      </c>
      <c r="F10" s="116">
        <v>0.30881831926111197</v>
      </c>
      <c r="G10" s="145">
        <v>14042</v>
      </c>
      <c r="H10" s="115">
        <v>13862</v>
      </c>
      <c r="I10" s="116">
        <v>1.2985139229548401E-2</v>
      </c>
      <c r="J10" s="145">
        <v>1643791</v>
      </c>
      <c r="K10" s="115">
        <v>1099029</v>
      </c>
      <c r="L10" s="116">
        <v>0.49567572830198298</v>
      </c>
      <c r="M10" s="145">
        <v>0</v>
      </c>
      <c r="N10" s="115">
        <v>0</v>
      </c>
      <c r="O10" s="116">
        <v>0</v>
      </c>
      <c r="P10" s="145">
        <v>2404061</v>
      </c>
      <c r="Q10" s="115">
        <v>1683045</v>
      </c>
      <c r="R10" s="116">
        <v>0.428399715990957</v>
      </c>
      <c r="S10" s="119">
        <v>3</v>
      </c>
      <c r="T10" s="114" t="s">
        <v>71</v>
      </c>
      <c r="U10" s="114" t="s">
        <v>71</v>
      </c>
      <c r="V10" s="114" t="s">
        <v>90</v>
      </c>
      <c r="W10" s="114" t="s">
        <v>89</v>
      </c>
    </row>
    <row r="11" spans="1:23" x14ac:dyDescent="0.2">
      <c r="A11" s="120"/>
      <c r="B11" s="114" t="s">
        <v>91</v>
      </c>
      <c r="C11" s="114" t="s">
        <v>92</v>
      </c>
      <c r="D11" s="145">
        <v>193247</v>
      </c>
      <c r="E11" s="115">
        <v>387968</v>
      </c>
      <c r="F11" s="116">
        <v>-0.50189964120752195</v>
      </c>
      <c r="G11" s="145">
        <v>495868</v>
      </c>
      <c r="H11" s="115">
        <v>2189</v>
      </c>
      <c r="I11" s="116">
        <v>225.52718136135201</v>
      </c>
      <c r="J11" s="145">
        <v>1180</v>
      </c>
      <c r="K11" s="115">
        <v>264091</v>
      </c>
      <c r="L11" s="116">
        <v>-0.99553184319041499</v>
      </c>
      <c r="M11" s="145">
        <v>60760</v>
      </c>
      <c r="N11" s="115">
        <v>136527</v>
      </c>
      <c r="O11" s="116">
        <v>-0.55495982479655992</v>
      </c>
      <c r="P11" s="145">
        <v>751055</v>
      </c>
      <c r="Q11" s="115">
        <v>790775</v>
      </c>
      <c r="R11" s="116">
        <v>-5.0229205526224299E-2</v>
      </c>
      <c r="S11" s="121">
        <v>0</v>
      </c>
      <c r="T11" s="114" t="s">
        <v>71</v>
      </c>
      <c r="U11" s="114" t="s">
        <v>71</v>
      </c>
      <c r="V11" s="114" t="s">
        <v>90</v>
      </c>
      <c r="W11" s="114" t="s">
        <v>93</v>
      </c>
    </row>
    <row r="12" spans="1:23" x14ac:dyDescent="0.2">
      <c r="A12" s="120"/>
      <c r="B12" s="114" t="s">
        <v>94</v>
      </c>
      <c r="C12" s="114" t="s">
        <v>95</v>
      </c>
      <c r="D12" s="145">
        <v>1152479</v>
      </c>
      <c r="E12" s="115">
        <v>922875</v>
      </c>
      <c r="F12" s="116">
        <v>0.24879208993634</v>
      </c>
      <c r="G12" s="145">
        <v>7710</v>
      </c>
      <c r="H12" s="115">
        <v>20470</v>
      </c>
      <c r="I12" s="116">
        <v>-0.62335124572545197</v>
      </c>
      <c r="J12" s="145">
        <v>1150992</v>
      </c>
      <c r="K12" s="115">
        <v>1233458</v>
      </c>
      <c r="L12" s="116">
        <v>-6.6857566289245399E-2</v>
      </c>
      <c r="M12" s="145">
        <v>0</v>
      </c>
      <c r="N12" s="115">
        <v>0</v>
      </c>
      <c r="O12" s="116">
        <v>0</v>
      </c>
      <c r="P12" s="145">
        <v>2311181</v>
      </c>
      <c r="Q12" s="115">
        <v>2176803</v>
      </c>
      <c r="R12" s="116">
        <v>6.1731814959828699E-2</v>
      </c>
      <c r="S12" s="121">
        <v>0</v>
      </c>
      <c r="T12" s="114" t="s">
        <v>71</v>
      </c>
      <c r="U12" s="114" t="s">
        <v>71</v>
      </c>
      <c r="V12" s="114" t="s">
        <v>90</v>
      </c>
      <c r="W12" s="114" t="s">
        <v>96</v>
      </c>
    </row>
    <row r="13" spans="1:23" x14ac:dyDescent="0.2">
      <c r="A13" s="122"/>
      <c r="B13" s="114" t="s">
        <v>97</v>
      </c>
      <c r="C13" s="114" t="s">
        <v>98</v>
      </c>
      <c r="D13" s="145">
        <v>227643</v>
      </c>
      <c r="E13" s="115">
        <v>324103</v>
      </c>
      <c r="F13" s="116">
        <v>-0.29762143516104406</v>
      </c>
      <c r="G13" s="145">
        <v>3989</v>
      </c>
      <c r="H13" s="115">
        <v>9483</v>
      </c>
      <c r="I13" s="116">
        <v>-0.57935252557207595</v>
      </c>
      <c r="J13" s="145">
        <v>1662</v>
      </c>
      <c r="K13" s="115">
        <v>20037</v>
      </c>
      <c r="L13" s="116">
        <v>-0.91705345111543601</v>
      </c>
      <c r="M13" s="145">
        <v>150</v>
      </c>
      <c r="N13" s="115">
        <v>0</v>
      </c>
      <c r="O13" s="116">
        <v>0</v>
      </c>
      <c r="P13" s="145">
        <v>233444</v>
      </c>
      <c r="Q13" s="115">
        <v>353623</v>
      </c>
      <c r="R13" s="116">
        <v>-0.33985063188763198</v>
      </c>
      <c r="S13" s="121">
        <v>0</v>
      </c>
      <c r="T13" s="114" t="s">
        <v>71</v>
      </c>
      <c r="U13" s="114" t="s">
        <v>71</v>
      </c>
      <c r="V13" s="114" t="s">
        <v>90</v>
      </c>
      <c r="W13" s="114" t="s">
        <v>99</v>
      </c>
    </row>
    <row r="14" spans="1:23" x14ac:dyDescent="0.2">
      <c r="A14" s="123" t="s">
        <v>85</v>
      </c>
      <c r="B14" s="123">
        <v>0</v>
      </c>
      <c r="C14" s="123">
        <v>0</v>
      </c>
      <c r="D14" s="125">
        <v>2319597</v>
      </c>
      <c r="E14" s="124">
        <v>2205100</v>
      </c>
      <c r="F14" s="126">
        <v>5.1923722280168699E-2</v>
      </c>
      <c r="G14" s="125">
        <v>521609</v>
      </c>
      <c r="H14" s="124">
        <v>46004</v>
      </c>
      <c r="I14" s="126">
        <v>10.3383401443353</v>
      </c>
      <c r="J14" s="125">
        <v>2797625</v>
      </c>
      <c r="K14" s="124">
        <v>2616615</v>
      </c>
      <c r="L14" s="126">
        <v>6.9177162096831196E-2</v>
      </c>
      <c r="M14" s="125">
        <v>60910</v>
      </c>
      <c r="N14" s="124">
        <v>136527</v>
      </c>
      <c r="O14" s="126">
        <v>-0.55386114101972495</v>
      </c>
      <c r="P14" s="125">
        <v>5699741</v>
      </c>
      <c r="Q14" s="124">
        <v>5004246</v>
      </c>
      <c r="R14" s="126">
        <v>0.13898097735403103</v>
      </c>
      <c r="S14" s="127">
        <v>0</v>
      </c>
      <c r="T14" s="128">
        <v>0</v>
      </c>
      <c r="U14" s="128">
        <v>0</v>
      </c>
      <c r="V14" s="128">
        <v>0</v>
      </c>
      <c r="W14" s="128">
        <v>0</v>
      </c>
    </row>
    <row r="15" spans="1:23" x14ac:dyDescent="0.2">
      <c r="A15" s="118" t="s">
        <v>100</v>
      </c>
      <c r="B15" s="114" t="s">
        <v>101</v>
      </c>
      <c r="C15" s="114" t="s">
        <v>102</v>
      </c>
      <c r="D15" s="145">
        <v>318525</v>
      </c>
      <c r="E15" s="115">
        <v>221202</v>
      </c>
      <c r="F15" s="116">
        <v>0.43997341796186301</v>
      </c>
      <c r="G15" s="145">
        <v>13465</v>
      </c>
      <c r="H15" s="115">
        <v>8251</v>
      </c>
      <c r="I15" s="116">
        <v>0.6319234032238521</v>
      </c>
      <c r="J15" s="145">
        <v>125773</v>
      </c>
      <c r="K15" s="115">
        <v>607</v>
      </c>
      <c r="L15" s="116">
        <v>206.20428336079101</v>
      </c>
      <c r="M15" s="145">
        <v>0</v>
      </c>
      <c r="N15" s="115">
        <v>0</v>
      </c>
      <c r="O15" s="116">
        <v>0</v>
      </c>
      <c r="P15" s="145">
        <v>457763</v>
      </c>
      <c r="Q15" s="115">
        <v>230060</v>
      </c>
      <c r="R15" s="116">
        <v>0.98975484656176593</v>
      </c>
      <c r="S15" s="119">
        <v>4</v>
      </c>
      <c r="T15" s="114" t="s">
        <v>71</v>
      </c>
      <c r="U15" s="114" t="s">
        <v>71</v>
      </c>
      <c r="V15" s="114" t="s">
        <v>104</v>
      </c>
      <c r="W15" s="114" t="s">
        <v>103</v>
      </c>
    </row>
    <row r="16" spans="1:23" x14ac:dyDescent="0.2">
      <c r="A16" s="120"/>
      <c r="B16" s="114" t="s">
        <v>105</v>
      </c>
      <c r="C16" s="114" t="s">
        <v>106</v>
      </c>
      <c r="D16" s="145">
        <v>45856</v>
      </c>
      <c r="E16" s="115">
        <v>42562</v>
      </c>
      <c r="F16" s="116">
        <v>7.7392979653211805E-2</v>
      </c>
      <c r="G16" s="145">
        <v>0</v>
      </c>
      <c r="H16" s="115">
        <v>0</v>
      </c>
      <c r="I16" s="116">
        <v>0</v>
      </c>
      <c r="J16" s="145">
        <v>10</v>
      </c>
      <c r="K16" s="115">
        <v>18</v>
      </c>
      <c r="L16" s="116">
        <v>-0.44444444444444403</v>
      </c>
      <c r="M16" s="145">
        <v>0</v>
      </c>
      <c r="N16" s="115">
        <v>0</v>
      </c>
      <c r="O16" s="116">
        <v>0</v>
      </c>
      <c r="P16" s="145">
        <v>45866</v>
      </c>
      <c r="Q16" s="115">
        <v>42580</v>
      </c>
      <c r="R16" s="116">
        <v>7.7172381399718201E-2</v>
      </c>
      <c r="S16" s="121">
        <v>0</v>
      </c>
      <c r="T16" s="114" t="s">
        <v>71</v>
      </c>
      <c r="U16" s="114" t="s">
        <v>71</v>
      </c>
      <c r="V16" s="114" t="s">
        <v>104</v>
      </c>
      <c r="W16" s="114" t="s">
        <v>107</v>
      </c>
    </row>
    <row r="17" spans="1:23" x14ac:dyDescent="0.2">
      <c r="A17" s="120"/>
      <c r="B17" s="114" t="s">
        <v>108</v>
      </c>
      <c r="C17" s="114" t="s">
        <v>109</v>
      </c>
      <c r="D17" s="145">
        <v>239649</v>
      </c>
      <c r="E17" s="115">
        <v>255033</v>
      </c>
      <c r="F17" s="116">
        <v>-6.03216054392961E-2</v>
      </c>
      <c r="G17" s="145">
        <v>34626</v>
      </c>
      <c r="H17" s="115">
        <v>38421</v>
      </c>
      <c r="I17" s="116">
        <v>-9.8774107909736897E-2</v>
      </c>
      <c r="J17" s="145">
        <v>120610</v>
      </c>
      <c r="K17" s="115">
        <v>532111</v>
      </c>
      <c r="L17" s="116">
        <v>-0.77333676620103708</v>
      </c>
      <c r="M17" s="145">
        <v>1889</v>
      </c>
      <c r="N17" s="115">
        <v>3083</v>
      </c>
      <c r="O17" s="116">
        <v>-0.38728511190398995</v>
      </c>
      <c r="P17" s="145">
        <v>396774</v>
      </c>
      <c r="Q17" s="115">
        <v>828648</v>
      </c>
      <c r="R17" s="116">
        <v>-0.52117907724389601</v>
      </c>
      <c r="S17" s="121">
        <v>0</v>
      </c>
      <c r="T17" s="114" t="s">
        <v>71</v>
      </c>
      <c r="U17" s="114" t="s">
        <v>71</v>
      </c>
      <c r="V17" s="114" t="s">
        <v>104</v>
      </c>
      <c r="W17" s="114" t="s">
        <v>110</v>
      </c>
    </row>
    <row r="18" spans="1:23" x14ac:dyDescent="0.2">
      <c r="A18" s="120"/>
      <c r="B18" s="114" t="s">
        <v>111</v>
      </c>
      <c r="C18" s="114" t="s">
        <v>112</v>
      </c>
      <c r="D18" s="145">
        <v>170825</v>
      </c>
      <c r="E18" s="115">
        <v>174186</v>
      </c>
      <c r="F18" s="116">
        <v>-1.9295465766479499E-2</v>
      </c>
      <c r="G18" s="145">
        <v>7855</v>
      </c>
      <c r="H18" s="115">
        <v>2778</v>
      </c>
      <c r="I18" s="116">
        <v>1.8275737940964698</v>
      </c>
      <c r="J18" s="145">
        <v>41</v>
      </c>
      <c r="K18" s="115">
        <v>37</v>
      </c>
      <c r="L18" s="116">
        <v>0.108108108108108</v>
      </c>
      <c r="M18" s="145">
        <v>40</v>
      </c>
      <c r="N18" s="115">
        <v>15</v>
      </c>
      <c r="O18" s="116">
        <v>1.6666666666666701</v>
      </c>
      <c r="P18" s="145">
        <v>178761</v>
      </c>
      <c r="Q18" s="115">
        <v>177016</v>
      </c>
      <c r="R18" s="116">
        <v>9.8578659556198302E-3</v>
      </c>
      <c r="S18" s="121">
        <v>0</v>
      </c>
      <c r="T18" s="114" t="s">
        <v>71</v>
      </c>
      <c r="U18" s="114" t="s">
        <v>71</v>
      </c>
      <c r="V18" s="114" t="s">
        <v>104</v>
      </c>
      <c r="W18" s="114" t="s">
        <v>113</v>
      </c>
    </row>
    <row r="19" spans="1:23" x14ac:dyDescent="0.2">
      <c r="A19" s="120"/>
      <c r="B19" s="114" t="s">
        <v>114</v>
      </c>
      <c r="C19" s="114" t="s">
        <v>115</v>
      </c>
      <c r="D19" s="145">
        <v>315998</v>
      </c>
      <c r="E19" s="115">
        <v>321654</v>
      </c>
      <c r="F19" s="116">
        <v>-1.7584112120477301E-2</v>
      </c>
      <c r="G19" s="145">
        <v>0</v>
      </c>
      <c r="H19" s="115">
        <v>0</v>
      </c>
      <c r="I19" s="116">
        <v>0</v>
      </c>
      <c r="J19" s="145">
        <v>80080</v>
      </c>
      <c r="K19" s="115">
        <v>9802</v>
      </c>
      <c r="L19" s="116">
        <v>7.1697612732095495</v>
      </c>
      <c r="M19" s="145">
        <v>0</v>
      </c>
      <c r="N19" s="115">
        <v>0</v>
      </c>
      <c r="O19" s="116">
        <v>0</v>
      </c>
      <c r="P19" s="145">
        <v>396078</v>
      </c>
      <c r="Q19" s="115">
        <v>331456</v>
      </c>
      <c r="R19" s="116">
        <v>0.19496403745896901</v>
      </c>
      <c r="S19" s="121">
        <v>0</v>
      </c>
      <c r="T19" s="114" t="s">
        <v>71</v>
      </c>
      <c r="U19" s="114" t="s">
        <v>71</v>
      </c>
      <c r="V19" s="114" t="s">
        <v>104</v>
      </c>
      <c r="W19" s="114" t="s">
        <v>116</v>
      </c>
    </row>
    <row r="20" spans="1:23" x14ac:dyDescent="0.2">
      <c r="A20" s="120"/>
      <c r="B20" s="114" t="s">
        <v>117</v>
      </c>
      <c r="C20" s="114" t="s">
        <v>118</v>
      </c>
      <c r="D20" s="145">
        <v>95672</v>
      </c>
      <c r="E20" s="115">
        <v>91150</v>
      </c>
      <c r="F20" s="116">
        <v>4.96105320899616E-2</v>
      </c>
      <c r="G20" s="145">
        <v>0</v>
      </c>
      <c r="H20" s="115">
        <v>550</v>
      </c>
      <c r="I20" s="116">
        <v>-1</v>
      </c>
      <c r="J20" s="145">
        <v>481</v>
      </c>
      <c r="K20" s="115">
        <v>317</v>
      </c>
      <c r="L20" s="116">
        <v>0.51735015772870707</v>
      </c>
      <c r="M20" s="145">
        <v>0</v>
      </c>
      <c r="N20" s="115">
        <v>0</v>
      </c>
      <c r="O20" s="116">
        <v>0</v>
      </c>
      <c r="P20" s="145">
        <v>96153</v>
      </c>
      <c r="Q20" s="115">
        <v>92017</v>
      </c>
      <c r="R20" s="116">
        <v>4.4948216090505005E-2</v>
      </c>
      <c r="S20" s="121">
        <v>0</v>
      </c>
      <c r="T20" s="114" t="s">
        <v>71</v>
      </c>
      <c r="U20" s="114" t="s">
        <v>71</v>
      </c>
      <c r="V20" s="114" t="s">
        <v>104</v>
      </c>
      <c r="W20" s="114" t="s">
        <v>119</v>
      </c>
    </row>
    <row r="21" spans="1:23" x14ac:dyDescent="0.2">
      <c r="A21" s="120"/>
      <c r="B21" s="114" t="s">
        <v>120</v>
      </c>
      <c r="C21" s="114" t="s">
        <v>121</v>
      </c>
      <c r="D21" s="145">
        <v>182518</v>
      </c>
      <c r="E21" s="115">
        <v>247406</v>
      </c>
      <c r="F21" s="116">
        <v>-0.26227334826156201</v>
      </c>
      <c r="G21" s="145">
        <v>36226</v>
      </c>
      <c r="H21" s="115">
        <v>84000</v>
      </c>
      <c r="I21" s="116">
        <v>-0.56873809523809493</v>
      </c>
      <c r="J21" s="145">
        <v>84242</v>
      </c>
      <c r="K21" s="115">
        <v>62034</v>
      </c>
      <c r="L21" s="116">
        <v>0.35799722732695</v>
      </c>
      <c r="M21" s="145">
        <v>0</v>
      </c>
      <c r="N21" s="115">
        <v>0</v>
      </c>
      <c r="O21" s="116">
        <v>0</v>
      </c>
      <c r="P21" s="145">
        <v>302986</v>
      </c>
      <c r="Q21" s="115">
        <v>393440</v>
      </c>
      <c r="R21" s="116">
        <v>-0.22990544936966203</v>
      </c>
      <c r="S21" s="121">
        <v>0</v>
      </c>
      <c r="T21" s="114" t="s">
        <v>71</v>
      </c>
      <c r="U21" s="114" t="s">
        <v>71</v>
      </c>
      <c r="V21" s="114" t="s">
        <v>104</v>
      </c>
      <c r="W21" s="114" t="s">
        <v>122</v>
      </c>
    </row>
    <row r="22" spans="1:23" x14ac:dyDescent="0.2">
      <c r="A22" s="120"/>
      <c r="B22" s="114" t="s">
        <v>123</v>
      </c>
      <c r="C22" s="114" t="s">
        <v>124</v>
      </c>
      <c r="D22" s="145">
        <v>329924</v>
      </c>
      <c r="E22" s="115">
        <v>306984</v>
      </c>
      <c r="F22" s="116">
        <v>7.4727021603731805E-2</v>
      </c>
      <c r="G22" s="145">
        <v>3448</v>
      </c>
      <c r="H22" s="115">
        <v>1833</v>
      </c>
      <c r="I22" s="116">
        <v>0.88106928532460405</v>
      </c>
      <c r="J22" s="145">
        <v>1608656</v>
      </c>
      <c r="K22" s="115">
        <v>2250278</v>
      </c>
      <c r="L22" s="116">
        <v>-0.28513010392493698</v>
      </c>
      <c r="M22" s="145">
        <v>0</v>
      </c>
      <c r="N22" s="115">
        <v>430</v>
      </c>
      <c r="O22" s="116">
        <v>-1</v>
      </c>
      <c r="P22" s="145">
        <v>1942028</v>
      </c>
      <c r="Q22" s="115">
        <v>2559525</v>
      </c>
      <c r="R22" s="116">
        <v>-0.241254529649056</v>
      </c>
      <c r="S22" s="121">
        <v>0</v>
      </c>
      <c r="T22" s="114" t="s">
        <v>71</v>
      </c>
      <c r="U22" s="114" t="s">
        <v>71</v>
      </c>
      <c r="V22" s="114" t="s">
        <v>104</v>
      </c>
      <c r="W22" s="114" t="s">
        <v>125</v>
      </c>
    </row>
    <row r="23" spans="1:23" x14ac:dyDescent="0.2">
      <c r="A23" s="122"/>
      <c r="B23" s="114" t="s">
        <v>126</v>
      </c>
      <c r="C23" s="114" t="s">
        <v>127</v>
      </c>
      <c r="D23" s="145">
        <v>273317</v>
      </c>
      <c r="E23" s="115">
        <v>234482</v>
      </c>
      <c r="F23" s="116">
        <v>0.16562038877184601</v>
      </c>
      <c r="G23" s="145">
        <v>4190</v>
      </c>
      <c r="H23" s="115">
        <v>15387</v>
      </c>
      <c r="I23" s="116">
        <v>-0.72769220770780496</v>
      </c>
      <c r="J23" s="145">
        <v>528</v>
      </c>
      <c r="K23" s="115">
        <v>2111</v>
      </c>
      <c r="L23" s="116">
        <v>-0.74988157271435296</v>
      </c>
      <c r="M23" s="145">
        <v>0</v>
      </c>
      <c r="N23" s="115">
        <v>0</v>
      </c>
      <c r="O23" s="116">
        <v>0</v>
      </c>
      <c r="P23" s="145">
        <v>278035</v>
      </c>
      <c r="Q23" s="115">
        <v>251980</v>
      </c>
      <c r="R23" s="116">
        <v>0.10340106357647399</v>
      </c>
      <c r="S23" s="121">
        <v>0</v>
      </c>
      <c r="T23" s="114" t="s">
        <v>71</v>
      </c>
      <c r="U23" s="114" t="s">
        <v>71</v>
      </c>
      <c r="V23" s="114" t="s">
        <v>104</v>
      </c>
      <c r="W23" s="114" t="s">
        <v>128</v>
      </c>
    </row>
    <row r="24" spans="1:23" x14ac:dyDescent="0.2">
      <c r="A24" s="123" t="s">
        <v>85</v>
      </c>
      <c r="B24" s="123">
        <v>0</v>
      </c>
      <c r="C24" s="123">
        <v>0</v>
      </c>
      <c r="D24" s="125">
        <v>1972284</v>
      </c>
      <c r="E24" s="124">
        <v>1894659</v>
      </c>
      <c r="F24" s="126">
        <v>4.0970433201964002E-2</v>
      </c>
      <c r="G24" s="125">
        <v>99810</v>
      </c>
      <c r="H24" s="124">
        <v>151220</v>
      </c>
      <c r="I24" s="126">
        <v>-0.33996825816690901</v>
      </c>
      <c r="J24" s="125">
        <v>2020421</v>
      </c>
      <c r="K24" s="124">
        <v>2857315</v>
      </c>
      <c r="L24" s="126">
        <v>-0.292895253061003</v>
      </c>
      <c r="M24" s="125">
        <v>1929</v>
      </c>
      <c r="N24" s="124">
        <v>3528</v>
      </c>
      <c r="O24" s="126">
        <v>-0.45323129251700706</v>
      </c>
      <c r="P24" s="125">
        <v>4094444</v>
      </c>
      <c r="Q24" s="124">
        <v>4906722</v>
      </c>
      <c r="R24" s="126">
        <v>-0.16554392117588901</v>
      </c>
      <c r="S24" s="127">
        <v>0</v>
      </c>
      <c r="T24" s="128">
        <v>0</v>
      </c>
      <c r="U24" s="128">
        <v>0</v>
      </c>
      <c r="V24" s="128">
        <v>0</v>
      </c>
      <c r="W24" s="128">
        <v>0</v>
      </c>
    </row>
    <row r="25" spans="1:23" x14ac:dyDescent="0.2">
      <c r="A25" s="118" t="s">
        <v>129</v>
      </c>
      <c r="B25" s="114" t="s">
        <v>130</v>
      </c>
      <c r="C25" s="114" t="s">
        <v>131</v>
      </c>
      <c r="D25" s="145">
        <v>10233</v>
      </c>
      <c r="E25" s="115">
        <v>1016</v>
      </c>
      <c r="F25" s="116">
        <v>9.0718503937007906</v>
      </c>
      <c r="G25" s="145">
        <v>0</v>
      </c>
      <c r="H25" s="115">
        <v>0</v>
      </c>
      <c r="I25" s="116">
        <v>0</v>
      </c>
      <c r="J25" s="145">
        <v>48</v>
      </c>
      <c r="K25" s="115">
        <v>9</v>
      </c>
      <c r="L25" s="116">
        <v>4.3333333333333295</v>
      </c>
      <c r="M25" s="145">
        <v>0</v>
      </c>
      <c r="N25" s="115">
        <v>0</v>
      </c>
      <c r="O25" s="116">
        <v>0</v>
      </c>
      <c r="P25" s="145">
        <v>10281</v>
      </c>
      <c r="Q25" s="115">
        <v>1025</v>
      </c>
      <c r="R25" s="116">
        <v>9.03024390243902</v>
      </c>
      <c r="S25" s="119">
        <v>5</v>
      </c>
      <c r="T25" s="114" t="s">
        <v>71</v>
      </c>
      <c r="U25" s="114" t="s">
        <v>71</v>
      </c>
      <c r="V25" s="114" t="s">
        <v>133</v>
      </c>
      <c r="W25" s="114" t="s">
        <v>132</v>
      </c>
    </row>
    <row r="26" spans="1:23" x14ac:dyDescent="0.2">
      <c r="A26" s="120"/>
      <c r="B26" s="114" t="s">
        <v>134</v>
      </c>
      <c r="C26" s="114" t="s">
        <v>135</v>
      </c>
      <c r="D26" s="145">
        <v>4439</v>
      </c>
      <c r="E26" s="115">
        <v>737</v>
      </c>
      <c r="F26" s="116">
        <v>5.0230664857530503</v>
      </c>
      <c r="G26" s="145">
        <v>0</v>
      </c>
      <c r="H26" s="115">
        <v>0</v>
      </c>
      <c r="I26" s="116">
        <v>0</v>
      </c>
      <c r="J26" s="145">
        <v>9674</v>
      </c>
      <c r="K26" s="115">
        <v>1652</v>
      </c>
      <c r="L26" s="116">
        <v>4.8559322033898304</v>
      </c>
      <c r="M26" s="145">
        <v>0</v>
      </c>
      <c r="N26" s="115">
        <v>0</v>
      </c>
      <c r="O26" s="116">
        <v>0</v>
      </c>
      <c r="P26" s="145">
        <v>14113</v>
      </c>
      <c r="Q26" s="115">
        <v>2389</v>
      </c>
      <c r="R26" s="116">
        <v>4.9074926747593093</v>
      </c>
      <c r="S26" s="121">
        <v>0</v>
      </c>
      <c r="T26" s="114" t="s">
        <v>71</v>
      </c>
      <c r="U26" s="114" t="s">
        <v>71</v>
      </c>
      <c r="V26" s="114" t="s">
        <v>133</v>
      </c>
      <c r="W26" s="114" t="s">
        <v>136</v>
      </c>
    </row>
    <row r="27" spans="1:23" x14ac:dyDescent="0.2">
      <c r="A27" s="120"/>
      <c r="B27" s="114" t="s">
        <v>137</v>
      </c>
      <c r="C27" s="114" t="s">
        <v>138</v>
      </c>
      <c r="D27" s="145">
        <v>11756</v>
      </c>
      <c r="E27" s="115">
        <v>6947</v>
      </c>
      <c r="F27" s="116">
        <v>0.69224125521808011</v>
      </c>
      <c r="G27" s="145">
        <v>0</v>
      </c>
      <c r="H27" s="115">
        <v>0</v>
      </c>
      <c r="I27" s="116">
        <v>0</v>
      </c>
      <c r="J27" s="145">
        <v>91584</v>
      </c>
      <c r="K27" s="115">
        <v>32131</v>
      </c>
      <c r="L27" s="116">
        <v>1.8503314556036199</v>
      </c>
      <c r="M27" s="145">
        <v>0</v>
      </c>
      <c r="N27" s="115">
        <v>0</v>
      </c>
      <c r="O27" s="116">
        <v>0</v>
      </c>
      <c r="P27" s="145">
        <v>103340</v>
      </c>
      <c r="Q27" s="115">
        <v>39078</v>
      </c>
      <c r="R27" s="116">
        <v>1.6444546803828199</v>
      </c>
      <c r="S27" s="121">
        <v>0</v>
      </c>
      <c r="T27" s="114" t="s">
        <v>71</v>
      </c>
      <c r="U27" s="114" t="s">
        <v>71</v>
      </c>
      <c r="V27" s="114" t="s">
        <v>133</v>
      </c>
      <c r="W27" s="114" t="s">
        <v>139</v>
      </c>
    </row>
    <row r="28" spans="1:23" x14ac:dyDescent="0.2">
      <c r="A28" s="120"/>
      <c r="B28" s="114" t="s">
        <v>140</v>
      </c>
      <c r="C28" s="114" t="s">
        <v>141</v>
      </c>
      <c r="D28" s="145">
        <v>8762</v>
      </c>
      <c r="E28" s="115">
        <v>2554</v>
      </c>
      <c r="F28" s="116">
        <v>2.4306969459671097</v>
      </c>
      <c r="G28" s="145">
        <v>0</v>
      </c>
      <c r="H28" s="115">
        <v>0</v>
      </c>
      <c r="I28" s="116">
        <v>0</v>
      </c>
      <c r="J28" s="145">
        <v>14094</v>
      </c>
      <c r="K28" s="115">
        <v>958</v>
      </c>
      <c r="L28" s="116">
        <v>13.7118997912317</v>
      </c>
      <c r="M28" s="145">
        <v>0</v>
      </c>
      <c r="N28" s="115">
        <v>0</v>
      </c>
      <c r="O28" s="116">
        <v>0</v>
      </c>
      <c r="P28" s="145">
        <v>22856</v>
      </c>
      <c r="Q28" s="115">
        <v>3512</v>
      </c>
      <c r="R28" s="116">
        <v>5.5079726651480598</v>
      </c>
      <c r="S28" s="121">
        <v>0</v>
      </c>
      <c r="T28" s="114" t="s">
        <v>71</v>
      </c>
      <c r="U28" s="114" t="s">
        <v>71</v>
      </c>
      <c r="V28" s="114" t="s">
        <v>133</v>
      </c>
      <c r="W28" s="114" t="s">
        <v>142</v>
      </c>
    </row>
    <row r="29" spans="1:23" x14ac:dyDescent="0.2">
      <c r="A29" s="120"/>
      <c r="B29" s="114" t="s">
        <v>143</v>
      </c>
      <c r="C29" s="114" t="s">
        <v>144</v>
      </c>
      <c r="D29" s="145">
        <v>0</v>
      </c>
      <c r="E29" s="115">
        <v>33</v>
      </c>
      <c r="F29" s="116">
        <v>-1</v>
      </c>
      <c r="G29" s="145">
        <v>0</v>
      </c>
      <c r="H29" s="115">
        <v>0</v>
      </c>
      <c r="I29" s="116">
        <v>0</v>
      </c>
      <c r="J29" s="145">
        <v>0</v>
      </c>
      <c r="K29" s="115">
        <v>0</v>
      </c>
      <c r="L29" s="116">
        <v>0</v>
      </c>
      <c r="M29" s="145">
        <v>0</v>
      </c>
      <c r="N29" s="115">
        <v>0</v>
      </c>
      <c r="O29" s="116">
        <v>0</v>
      </c>
      <c r="P29" s="145">
        <v>0</v>
      </c>
      <c r="Q29" s="115">
        <v>33</v>
      </c>
      <c r="R29" s="116">
        <v>-1</v>
      </c>
      <c r="S29" s="121">
        <v>0</v>
      </c>
      <c r="T29" s="114" t="s">
        <v>71</v>
      </c>
      <c r="U29" s="114" t="s">
        <v>71</v>
      </c>
      <c r="V29" s="114" t="s">
        <v>133</v>
      </c>
      <c r="W29" s="114" t="s">
        <v>145</v>
      </c>
    </row>
    <row r="30" spans="1:23" x14ac:dyDescent="0.2">
      <c r="A30" s="120"/>
      <c r="B30" s="114" t="s">
        <v>146</v>
      </c>
      <c r="C30" s="114" t="s">
        <v>147</v>
      </c>
      <c r="D30" s="145">
        <v>27200</v>
      </c>
      <c r="E30" s="115">
        <v>3332</v>
      </c>
      <c r="F30" s="116">
        <v>7.16326530612245</v>
      </c>
      <c r="G30" s="145">
        <v>0</v>
      </c>
      <c r="H30" s="115">
        <v>0</v>
      </c>
      <c r="I30" s="116">
        <v>0</v>
      </c>
      <c r="J30" s="145">
        <v>507</v>
      </c>
      <c r="K30" s="115">
        <v>0</v>
      </c>
      <c r="L30" s="116">
        <v>0</v>
      </c>
      <c r="M30" s="145">
        <v>0</v>
      </c>
      <c r="N30" s="115">
        <v>0</v>
      </c>
      <c r="O30" s="116">
        <v>0</v>
      </c>
      <c r="P30" s="145">
        <v>27707</v>
      </c>
      <c r="Q30" s="115">
        <v>3332</v>
      </c>
      <c r="R30" s="116">
        <v>7.3154261704681893</v>
      </c>
      <c r="S30" s="121">
        <v>0</v>
      </c>
      <c r="T30" s="114" t="s">
        <v>71</v>
      </c>
      <c r="U30" s="114" t="s">
        <v>71</v>
      </c>
      <c r="V30" s="114" t="s">
        <v>133</v>
      </c>
      <c r="W30" s="114" t="s">
        <v>148</v>
      </c>
    </row>
    <row r="31" spans="1:23" x14ac:dyDescent="0.2">
      <c r="A31" s="120"/>
      <c r="B31" s="114" t="s">
        <v>149</v>
      </c>
      <c r="C31" s="114" t="s">
        <v>150</v>
      </c>
      <c r="D31" s="145">
        <v>23498</v>
      </c>
      <c r="E31" s="115">
        <v>3235</v>
      </c>
      <c r="F31" s="116">
        <v>6.2636785162287492</v>
      </c>
      <c r="G31" s="145">
        <v>0</v>
      </c>
      <c r="H31" s="115">
        <v>0</v>
      </c>
      <c r="I31" s="116">
        <v>0</v>
      </c>
      <c r="J31" s="145">
        <v>145</v>
      </c>
      <c r="K31" s="115">
        <v>0</v>
      </c>
      <c r="L31" s="116">
        <v>0</v>
      </c>
      <c r="M31" s="145">
        <v>0</v>
      </c>
      <c r="N31" s="115">
        <v>0</v>
      </c>
      <c r="O31" s="116">
        <v>0</v>
      </c>
      <c r="P31" s="145">
        <v>23643</v>
      </c>
      <c r="Q31" s="115">
        <v>3235</v>
      </c>
      <c r="R31" s="116">
        <v>6.3085007727975295</v>
      </c>
      <c r="S31" s="121">
        <v>0</v>
      </c>
      <c r="T31" s="114" t="s">
        <v>71</v>
      </c>
      <c r="U31" s="114" t="s">
        <v>71</v>
      </c>
      <c r="V31" s="114" t="s">
        <v>133</v>
      </c>
      <c r="W31" s="114" t="s">
        <v>151</v>
      </c>
    </row>
    <row r="32" spans="1:23" x14ac:dyDescent="0.2">
      <c r="A32" s="120"/>
      <c r="B32" s="114" t="s">
        <v>152</v>
      </c>
      <c r="C32" s="114" t="s">
        <v>153</v>
      </c>
      <c r="D32" s="145">
        <v>97820</v>
      </c>
      <c r="E32" s="115">
        <v>5123</v>
      </c>
      <c r="F32" s="116">
        <v>18.094280694905297</v>
      </c>
      <c r="G32" s="145">
        <v>0</v>
      </c>
      <c r="H32" s="115">
        <v>0</v>
      </c>
      <c r="I32" s="116">
        <v>0</v>
      </c>
      <c r="J32" s="145">
        <v>79496</v>
      </c>
      <c r="K32" s="115">
        <v>10879</v>
      </c>
      <c r="L32" s="116">
        <v>6.3072892729111096</v>
      </c>
      <c r="M32" s="145">
        <v>0</v>
      </c>
      <c r="N32" s="115">
        <v>0</v>
      </c>
      <c r="O32" s="116">
        <v>0</v>
      </c>
      <c r="P32" s="145">
        <v>177316</v>
      </c>
      <c r="Q32" s="115">
        <v>16002</v>
      </c>
      <c r="R32" s="116">
        <v>10.080864891888499</v>
      </c>
      <c r="S32" s="121">
        <v>0</v>
      </c>
      <c r="T32" s="114" t="s">
        <v>71</v>
      </c>
      <c r="U32" s="114" t="s">
        <v>71</v>
      </c>
      <c r="V32" s="114" t="s">
        <v>133</v>
      </c>
      <c r="W32" s="114" t="s">
        <v>154</v>
      </c>
    </row>
    <row r="33" spans="1:23" x14ac:dyDescent="0.2">
      <c r="A33" s="120"/>
      <c r="B33" s="114" t="s">
        <v>155</v>
      </c>
      <c r="C33" s="114" t="s">
        <v>156</v>
      </c>
      <c r="D33" s="145">
        <v>1743</v>
      </c>
      <c r="E33" s="115">
        <v>12</v>
      </c>
      <c r="F33" s="116">
        <v>144.25</v>
      </c>
      <c r="G33" s="145">
        <v>0</v>
      </c>
      <c r="H33" s="115">
        <v>0</v>
      </c>
      <c r="I33" s="116">
        <v>0</v>
      </c>
      <c r="J33" s="145">
        <v>12784</v>
      </c>
      <c r="K33" s="115">
        <v>215</v>
      </c>
      <c r="L33" s="116">
        <v>58.460465116279103</v>
      </c>
      <c r="M33" s="145">
        <v>0</v>
      </c>
      <c r="N33" s="115">
        <v>0</v>
      </c>
      <c r="O33" s="116">
        <v>0</v>
      </c>
      <c r="P33" s="145">
        <v>14527</v>
      </c>
      <c r="Q33" s="115">
        <v>227</v>
      </c>
      <c r="R33" s="116">
        <v>62.995594713656395</v>
      </c>
      <c r="S33" s="121">
        <v>0</v>
      </c>
      <c r="T33" s="114" t="s">
        <v>71</v>
      </c>
      <c r="U33" s="114" t="s">
        <v>71</v>
      </c>
      <c r="V33" s="114" t="s">
        <v>133</v>
      </c>
      <c r="W33" s="114" t="s">
        <v>157</v>
      </c>
    </row>
    <row r="34" spans="1:23" x14ac:dyDescent="0.2">
      <c r="A34" s="120"/>
      <c r="B34" s="114" t="s">
        <v>158</v>
      </c>
      <c r="C34" s="114" t="s">
        <v>159</v>
      </c>
      <c r="D34" s="145">
        <v>15598</v>
      </c>
      <c r="E34" s="115">
        <v>13570</v>
      </c>
      <c r="F34" s="116">
        <v>0.149447310243183</v>
      </c>
      <c r="G34" s="145">
        <v>0</v>
      </c>
      <c r="H34" s="115">
        <v>0</v>
      </c>
      <c r="I34" s="116">
        <v>0</v>
      </c>
      <c r="J34" s="145">
        <v>5572</v>
      </c>
      <c r="K34" s="115">
        <v>6673</v>
      </c>
      <c r="L34" s="116">
        <v>-0.16499325640641402</v>
      </c>
      <c r="M34" s="145">
        <v>0</v>
      </c>
      <c r="N34" s="115">
        <v>0</v>
      </c>
      <c r="O34" s="116">
        <v>0</v>
      </c>
      <c r="P34" s="145">
        <v>21170</v>
      </c>
      <c r="Q34" s="115">
        <v>20243</v>
      </c>
      <c r="R34" s="116">
        <v>4.5793607666847799E-2</v>
      </c>
      <c r="S34" s="121">
        <v>0</v>
      </c>
      <c r="T34" s="114" t="s">
        <v>71</v>
      </c>
      <c r="U34" s="114" t="s">
        <v>71</v>
      </c>
      <c r="V34" s="114" t="s">
        <v>133</v>
      </c>
      <c r="W34" s="114" t="s">
        <v>160</v>
      </c>
    </row>
    <row r="35" spans="1:23" x14ac:dyDescent="0.2">
      <c r="A35" s="120"/>
      <c r="B35" s="114" t="s">
        <v>161</v>
      </c>
      <c r="C35" s="114" t="s">
        <v>162</v>
      </c>
      <c r="D35" s="145">
        <v>27130</v>
      </c>
      <c r="E35" s="115">
        <v>2437</v>
      </c>
      <c r="F35" s="116">
        <v>10.132540008206798</v>
      </c>
      <c r="G35" s="145">
        <v>0</v>
      </c>
      <c r="H35" s="115">
        <v>0</v>
      </c>
      <c r="I35" s="116">
        <v>0</v>
      </c>
      <c r="J35" s="145">
        <v>72396</v>
      </c>
      <c r="K35" s="115">
        <v>10063</v>
      </c>
      <c r="L35" s="116">
        <v>6.1942760608168497</v>
      </c>
      <c r="M35" s="145">
        <v>0</v>
      </c>
      <c r="N35" s="115">
        <v>0</v>
      </c>
      <c r="O35" s="116">
        <v>0</v>
      </c>
      <c r="P35" s="145">
        <v>99526</v>
      </c>
      <c r="Q35" s="115">
        <v>12500</v>
      </c>
      <c r="R35" s="116">
        <v>6.9620799999999994</v>
      </c>
      <c r="S35" s="121">
        <v>0</v>
      </c>
      <c r="T35" s="114" t="s">
        <v>71</v>
      </c>
      <c r="U35" s="114" t="s">
        <v>71</v>
      </c>
      <c r="V35" s="114" t="s">
        <v>133</v>
      </c>
      <c r="W35" s="114" t="s">
        <v>163</v>
      </c>
    </row>
    <row r="36" spans="1:23" x14ac:dyDescent="0.2">
      <c r="A36" s="120"/>
      <c r="B36" s="114" t="s">
        <v>164</v>
      </c>
      <c r="C36" s="114" t="s">
        <v>165</v>
      </c>
      <c r="D36" s="145">
        <v>5838</v>
      </c>
      <c r="E36" s="115">
        <v>795</v>
      </c>
      <c r="F36" s="116">
        <v>6.3433962264150896</v>
      </c>
      <c r="G36" s="145">
        <v>0</v>
      </c>
      <c r="H36" s="115">
        <v>0</v>
      </c>
      <c r="I36" s="116">
        <v>0</v>
      </c>
      <c r="J36" s="145">
        <v>17805</v>
      </c>
      <c r="K36" s="115">
        <v>3600</v>
      </c>
      <c r="L36" s="116">
        <v>3.9458333333333298</v>
      </c>
      <c r="M36" s="145">
        <v>0</v>
      </c>
      <c r="N36" s="115">
        <v>0</v>
      </c>
      <c r="O36" s="116">
        <v>0</v>
      </c>
      <c r="P36" s="145">
        <v>23643</v>
      </c>
      <c r="Q36" s="115">
        <v>4395</v>
      </c>
      <c r="R36" s="116">
        <v>4.37952218430034</v>
      </c>
      <c r="S36" s="121">
        <v>0</v>
      </c>
      <c r="T36" s="114" t="s">
        <v>71</v>
      </c>
      <c r="U36" s="114" t="s">
        <v>71</v>
      </c>
      <c r="V36" s="114" t="s">
        <v>133</v>
      </c>
      <c r="W36" s="114" t="s">
        <v>166</v>
      </c>
    </row>
    <row r="37" spans="1:23" x14ac:dyDescent="0.2">
      <c r="A37" s="120"/>
      <c r="B37" s="114" t="s">
        <v>167</v>
      </c>
      <c r="C37" s="114" t="s">
        <v>168</v>
      </c>
      <c r="D37" s="145">
        <v>83457</v>
      </c>
      <c r="E37" s="115">
        <v>9601</v>
      </c>
      <c r="F37" s="116">
        <v>7.6925320279137601</v>
      </c>
      <c r="G37" s="145">
        <v>0</v>
      </c>
      <c r="H37" s="115">
        <v>0</v>
      </c>
      <c r="I37" s="116">
        <v>0</v>
      </c>
      <c r="J37" s="145">
        <v>11475</v>
      </c>
      <c r="K37" s="115">
        <v>4076</v>
      </c>
      <c r="L37" s="116">
        <v>1.81526005888126</v>
      </c>
      <c r="M37" s="145">
        <v>0</v>
      </c>
      <c r="N37" s="115">
        <v>0</v>
      </c>
      <c r="O37" s="116">
        <v>0</v>
      </c>
      <c r="P37" s="145">
        <v>94932</v>
      </c>
      <c r="Q37" s="115">
        <v>13677</v>
      </c>
      <c r="R37" s="116">
        <v>5.9409958324193903</v>
      </c>
      <c r="S37" s="121">
        <v>0</v>
      </c>
      <c r="T37" s="114" t="s">
        <v>71</v>
      </c>
      <c r="U37" s="114" t="s">
        <v>71</v>
      </c>
      <c r="V37" s="114" t="s">
        <v>133</v>
      </c>
      <c r="W37" s="114" t="s">
        <v>169</v>
      </c>
    </row>
    <row r="38" spans="1:23" x14ac:dyDescent="0.2">
      <c r="A38" s="120"/>
      <c r="B38" s="114" t="s">
        <v>170</v>
      </c>
      <c r="C38" s="114" t="s">
        <v>171</v>
      </c>
      <c r="D38" s="145">
        <v>38473</v>
      </c>
      <c r="E38" s="115">
        <v>9158</v>
      </c>
      <c r="F38" s="116">
        <v>3.2010264249836196</v>
      </c>
      <c r="G38" s="145">
        <v>0</v>
      </c>
      <c r="H38" s="115">
        <v>0</v>
      </c>
      <c r="I38" s="116">
        <v>0</v>
      </c>
      <c r="J38" s="145">
        <v>86084</v>
      </c>
      <c r="K38" s="115">
        <v>6634</v>
      </c>
      <c r="L38" s="116">
        <v>11.976183298160999</v>
      </c>
      <c r="M38" s="145">
        <v>0</v>
      </c>
      <c r="N38" s="115">
        <v>0</v>
      </c>
      <c r="O38" s="116">
        <v>0</v>
      </c>
      <c r="P38" s="145">
        <v>124557</v>
      </c>
      <c r="Q38" s="115">
        <v>15792</v>
      </c>
      <c r="R38" s="116">
        <v>6.8873480243161094</v>
      </c>
      <c r="S38" s="121">
        <v>0</v>
      </c>
      <c r="T38" s="114" t="s">
        <v>71</v>
      </c>
      <c r="U38" s="114" t="s">
        <v>71</v>
      </c>
      <c r="V38" s="114" t="s">
        <v>133</v>
      </c>
      <c r="W38" s="114" t="s">
        <v>172</v>
      </c>
    </row>
    <row r="39" spans="1:23" x14ac:dyDescent="0.2">
      <c r="A39" s="120"/>
      <c r="B39" s="114" t="s">
        <v>173</v>
      </c>
      <c r="C39" s="114" t="s">
        <v>174</v>
      </c>
      <c r="D39" s="145">
        <v>7017</v>
      </c>
      <c r="E39" s="115">
        <v>5074</v>
      </c>
      <c r="F39" s="116">
        <v>0.38293259755616899</v>
      </c>
      <c r="G39" s="145">
        <v>0</v>
      </c>
      <c r="H39" s="115">
        <v>0</v>
      </c>
      <c r="I39" s="116">
        <v>0</v>
      </c>
      <c r="J39" s="145">
        <v>799</v>
      </c>
      <c r="K39" s="115">
        <v>612</v>
      </c>
      <c r="L39" s="116">
        <v>0.30555555555555602</v>
      </c>
      <c r="M39" s="145">
        <v>0</v>
      </c>
      <c r="N39" s="115">
        <v>0</v>
      </c>
      <c r="O39" s="116">
        <v>0</v>
      </c>
      <c r="P39" s="145">
        <v>7816</v>
      </c>
      <c r="Q39" s="115">
        <v>5686</v>
      </c>
      <c r="R39" s="116">
        <v>0.37460429124164601</v>
      </c>
      <c r="S39" s="121">
        <v>0</v>
      </c>
      <c r="T39" s="114" t="s">
        <v>71</v>
      </c>
      <c r="U39" s="114" t="s">
        <v>71</v>
      </c>
      <c r="V39" s="114" t="s">
        <v>133</v>
      </c>
      <c r="W39" s="114" t="s">
        <v>175</v>
      </c>
    </row>
    <row r="40" spans="1:23" x14ac:dyDescent="0.2">
      <c r="A40" s="120"/>
      <c r="B40" s="114" t="s">
        <v>176</v>
      </c>
      <c r="C40" s="114" t="s">
        <v>177</v>
      </c>
      <c r="D40" s="145">
        <v>9506</v>
      </c>
      <c r="E40" s="115">
        <v>601</v>
      </c>
      <c r="F40" s="116">
        <v>14.816971713810299</v>
      </c>
      <c r="G40" s="145">
        <v>0</v>
      </c>
      <c r="H40" s="115">
        <v>0</v>
      </c>
      <c r="I40" s="116">
        <v>0</v>
      </c>
      <c r="J40" s="145">
        <v>55</v>
      </c>
      <c r="K40" s="115">
        <v>0</v>
      </c>
      <c r="L40" s="116">
        <v>0</v>
      </c>
      <c r="M40" s="145">
        <v>0</v>
      </c>
      <c r="N40" s="115">
        <v>0</v>
      </c>
      <c r="O40" s="116">
        <v>0</v>
      </c>
      <c r="P40" s="145">
        <v>9561</v>
      </c>
      <c r="Q40" s="115">
        <v>601</v>
      </c>
      <c r="R40" s="116">
        <v>14.908485856905198</v>
      </c>
      <c r="S40" s="121">
        <v>0</v>
      </c>
      <c r="T40" s="114" t="s">
        <v>71</v>
      </c>
      <c r="U40" s="114" t="s">
        <v>71</v>
      </c>
      <c r="V40" s="114" t="s">
        <v>133</v>
      </c>
      <c r="W40" s="114" t="s">
        <v>178</v>
      </c>
    </row>
    <row r="41" spans="1:23" x14ac:dyDescent="0.2">
      <c r="A41" s="120"/>
      <c r="B41" s="114" t="s">
        <v>179</v>
      </c>
      <c r="C41" s="114" t="s">
        <v>180</v>
      </c>
      <c r="D41" s="145">
        <v>1239</v>
      </c>
      <c r="E41" s="115">
        <v>2</v>
      </c>
      <c r="F41" s="116">
        <v>618.5</v>
      </c>
      <c r="G41" s="145">
        <v>0</v>
      </c>
      <c r="H41" s="115">
        <v>0</v>
      </c>
      <c r="I41" s="116">
        <v>0</v>
      </c>
      <c r="J41" s="145">
        <v>0</v>
      </c>
      <c r="K41" s="115">
        <v>0</v>
      </c>
      <c r="L41" s="116">
        <v>0</v>
      </c>
      <c r="M41" s="145">
        <v>0</v>
      </c>
      <c r="N41" s="115">
        <v>0</v>
      </c>
      <c r="O41" s="116">
        <v>0</v>
      </c>
      <c r="P41" s="145">
        <v>1239</v>
      </c>
      <c r="Q41" s="115">
        <v>2</v>
      </c>
      <c r="R41" s="116">
        <v>618.5</v>
      </c>
      <c r="S41" s="121">
        <v>0</v>
      </c>
      <c r="T41" s="114" t="s">
        <v>71</v>
      </c>
      <c r="U41" s="114" t="s">
        <v>71</v>
      </c>
      <c r="V41" s="114" t="s">
        <v>133</v>
      </c>
      <c r="W41" s="114" t="s">
        <v>181</v>
      </c>
    </row>
    <row r="42" spans="1:23" x14ac:dyDescent="0.2">
      <c r="A42" s="120"/>
      <c r="B42" s="114" t="s">
        <v>182</v>
      </c>
      <c r="C42" s="114" t="s">
        <v>183</v>
      </c>
      <c r="D42" s="145">
        <v>5375</v>
      </c>
      <c r="E42" s="115">
        <v>6054</v>
      </c>
      <c r="F42" s="116">
        <v>-0.11215725140402999</v>
      </c>
      <c r="G42" s="145">
        <v>0</v>
      </c>
      <c r="H42" s="115">
        <v>0</v>
      </c>
      <c r="I42" s="116">
        <v>0</v>
      </c>
      <c r="J42" s="145">
        <v>5878</v>
      </c>
      <c r="K42" s="115">
        <v>5500</v>
      </c>
      <c r="L42" s="116">
        <v>6.8727272727272706E-2</v>
      </c>
      <c r="M42" s="145">
        <v>0</v>
      </c>
      <c r="N42" s="115">
        <v>0</v>
      </c>
      <c r="O42" s="116">
        <v>0</v>
      </c>
      <c r="P42" s="145">
        <v>11253</v>
      </c>
      <c r="Q42" s="115">
        <v>11554</v>
      </c>
      <c r="R42" s="116">
        <v>-2.6051583867059001E-2</v>
      </c>
      <c r="S42" s="121">
        <v>0</v>
      </c>
      <c r="T42" s="114" t="s">
        <v>71</v>
      </c>
      <c r="U42" s="114" t="s">
        <v>71</v>
      </c>
      <c r="V42" s="114" t="s">
        <v>133</v>
      </c>
      <c r="W42" s="114" t="s">
        <v>184</v>
      </c>
    </row>
    <row r="43" spans="1:23" x14ac:dyDescent="0.2">
      <c r="A43" s="120"/>
      <c r="B43" s="114" t="s">
        <v>185</v>
      </c>
      <c r="C43" s="114" t="s">
        <v>186</v>
      </c>
      <c r="D43" s="145">
        <v>1408</v>
      </c>
      <c r="E43" s="115">
        <v>604</v>
      </c>
      <c r="F43" s="116">
        <v>1.3311258278145699</v>
      </c>
      <c r="G43" s="145">
        <v>0</v>
      </c>
      <c r="H43" s="115">
        <v>0</v>
      </c>
      <c r="I43" s="116">
        <v>0</v>
      </c>
      <c r="J43" s="145">
        <v>11492</v>
      </c>
      <c r="K43" s="115">
        <v>1639</v>
      </c>
      <c r="L43" s="116">
        <v>6.011592434411229</v>
      </c>
      <c r="M43" s="145">
        <v>0</v>
      </c>
      <c r="N43" s="115">
        <v>0</v>
      </c>
      <c r="O43" s="116">
        <v>0</v>
      </c>
      <c r="P43" s="145">
        <v>12900</v>
      </c>
      <c r="Q43" s="115">
        <v>2243</v>
      </c>
      <c r="R43" s="116">
        <v>4.7512260365581795</v>
      </c>
      <c r="S43" s="121">
        <v>0</v>
      </c>
      <c r="T43" s="114" t="s">
        <v>71</v>
      </c>
      <c r="U43" s="114" t="s">
        <v>71</v>
      </c>
      <c r="V43" s="114" t="s">
        <v>133</v>
      </c>
      <c r="W43" s="114" t="s">
        <v>187</v>
      </c>
    </row>
    <row r="44" spans="1:23" x14ac:dyDescent="0.2">
      <c r="A44" s="120"/>
      <c r="B44" s="114" t="s">
        <v>188</v>
      </c>
      <c r="C44" s="114" t="s">
        <v>189</v>
      </c>
      <c r="D44" s="145">
        <v>11766</v>
      </c>
      <c r="E44" s="115">
        <v>1518</v>
      </c>
      <c r="F44" s="116">
        <v>6.7509881422924893</v>
      </c>
      <c r="G44" s="145">
        <v>0</v>
      </c>
      <c r="H44" s="115">
        <v>0</v>
      </c>
      <c r="I44" s="116">
        <v>0</v>
      </c>
      <c r="J44" s="145">
        <v>81</v>
      </c>
      <c r="K44" s="115">
        <v>0</v>
      </c>
      <c r="L44" s="116">
        <v>0</v>
      </c>
      <c r="M44" s="145">
        <v>0</v>
      </c>
      <c r="N44" s="115">
        <v>0</v>
      </c>
      <c r="O44" s="116">
        <v>0</v>
      </c>
      <c r="P44" s="145">
        <v>11847</v>
      </c>
      <c r="Q44" s="115">
        <v>1518</v>
      </c>
      <c r="R44" s="116">
        <v>6.8043478260869596</v>
      </c>
      <c r="S44" s="121">
        <v>0</v>
      </c>
      <c r="T44" s="114" t="s">
        <v>71</v>
      </c>
      <c r="U44" s="114" t="s">
        <v>71</v>
      </c>
      <c r="V44" s="114" t="s">
        <v>133</v>
      </c>
      <c r="W44" s="114" t="s">
        <v>190</v>
      </c>
    </row>
    <row r="45" spans="1:23" x14ac:dyDescent="0.2">
      <c r="A45" s="120"/>
      <c r="B45" s="114" t="s">
        <v>191</v>
      </c>
      <c r="C45" s="114" t="s">
        <v>192</v>
      </c>
      <c r="D45" s="145">
        <v>34870</v>
      </c>
      <c r="E45" s="115">
        <v>27595</v>
      </c>
      <c r="F45" s="116">
        <v>0.263634716434137</v>
      </c>
      <c r="G45" s="145">
        <v>0</v>
      </c>
      <c r="H45" s="115">
        <v>0</v>
      </c>
      <c r="I45" s="116">
        <v>0</v>
      </c>
      <c r="J45" s="145">
        <v>103691</v>
      </c>
      <c r="K45" s="115">
        <v>119238</v>
      </c>
      <c r="L45" s="116">
        <v>-0.13038628625102699</v>
      </c>
      <c r="M45" s="145">
        <v>0</v>
      </c>
      <c r="N45" s="115">
        <v>0</v>
      </c>
      <c r="O45" s="116">
        <v>0</v>
      </c>
      <c r="P45" s="145">
        <v>138561</v>
      </c>
      <c r="Q45" s="115">
        <v>146833</v>
      </c>
      <c r="R45" s="116">
        <v>-5.6336109730101502E-2</v>
      </c>
      <c r="S45" s="121">
        <v>0</v>
      </c>
      <c r="T45" s="114" t="s">
        <v>71</v>
      </c>
      <c r="U45" s="114" t="s">
        <v>71</v>
      </c>
      <c r="V45" s="114" t="s">
        <v>133</v>
      </c>
      <c r="W45" s="114" t="s">
        <v>193</v>
      </c>
    </row>
    <row r="46" spans="1:23" x14ac:dyDescent="0.2">
      <c r="A46" s="120"/>
      <c r="B46" s="114" t="s">
        <v>194</v>
      </c>
      <c r="C46" s="114" t="s">
        <v>195</v>
      </c>
      <c r="D46" s="145">
        <v>22543</v>
      </c>
      <c r="E46" s="115">
        <v>5154</v>
      </c>
      <c r="F46" s="116">
        <v>3.37388436166085</v>
      </c>
      <c r="G46" s="145">
        <v>0</v>
      </c>
      <c r="H46" s="115">
        <v>0</v>
      </c>
      <c r="I46" s="116">
        <v>0</v>
      </c>
      <c r="J46" s="145">
        <v>201</v>
      </c>
      <c r="K46" s="115">
        <v>3</v>
      </c>
      <c r="L46" s="116">
        <v>66</v>
      </c>
      <c r="M46" s="145">
        <v>0</v>
      </c>
      <c r="N46" s="115">
        <v>0</v>
      </c>
      <c r="O46" s="116">
        <v>0</v>
      </c>
      <c r="P46" s="145">
        <v>22744</v>
      </c>
      <c r="Q46" s="115">
        <v>5157</v>
      </c>
      <c r="R46" s="116">
        <v>3.4103160752375401</v>
      </c>
      <c r="S46" s="121">
        <v>0</v>
      </c>
      <c r="T46" s="114" t="s">
        <v>71</v>
      </c>
      <c r="U46" s="114" t="s">
        <v>71</v>
      </c>
      <c r="V46" s="114" t="s">
        <v>133</v>
      </c>
      <c r="W46" s="114" t="s">
        <v>196</v>
      </c>
    </row>
    <row r="47" spans="1:23" x14ac:dyDescent="0.2">
      <c r="A47" s="120"/>
      <c r="B47" s="114" t="s">
        <v>197</v>
      </c>
      <c r="C47" s="114" t="s">
        <v>198</v>
      </c>
      <c r="D47" s="145">
        <v>23504</v>
      </c>
      <c r="E47" s="115">
        <v>6186</v>
      </c>
      <c r="F47" s="116">
        <v>2.79954736501778</v>
      </c>
      <c r="G47" s="145">
        <v>0</v>
      </c>
      <c r="H47" s="115">
        <v>0</v>
      </c>
      <c r="I47" s="116">
        <v>0</v>
      </c>
      <c r="J47" s="145">
        <v>514</v>
      </c>
      <c r="K47" s="115">
        <v>21</v>
      </c>
      <c r="L47" s="116">
        <v>23.476190476190496</v>
      </c>
      <c r="M47" s="145">
        <v>0</v>
      </c>
      <c r="N47" s="115">
        <v>0</v>
      </c>
      <c r="O47" s="116">
        <v>0</v>
      </c>
      <c r="P47" s="145">
        <v>24018</v>
      </c>
      <c r="Q47" s="115">
        <v>6207</v>
      </c>
      <c r="R47" s="116">
        <v>2.8695021749637499</v>
      </c>
      <c r="S47" s="121">
        <v>0</v>
      </c>
      <c r="T47" s="114" t="s">
        <v>71</v>
      </c>
      <c r="U47" s="114" t="s">
        <v>71</v>
      </c>
      <c r="V47" s="114" t="s">
        <v>133</v>
      </c>
      <c r="W47" s="114" t="s">
        <v>199</v>
      </c>
    </row>
    <row r="48" spans="1:23" x14ac:dyDescent="0.2">
      <c r="A48" s="120"/>
      <c r="B48" s="114" t="s">
        <v>200</v>
      </c>
      <c r="C48" s="114" t="s">
        <v>201</v>
      </c>
      <c r="D48" s="145">
        <v>16593</v>
      </c>
      <c r="E48" s="115">
        <v>1987</v>
      </c>
      <c r="F48" s="116">
        <v>7.3507800704579793</v>
      </c>
      <c r="G48" s="145">
        <v>0</v>
      </c>
      <c r="H48" s="115">
        <v>0</v>
      </c>
      <c r="I48" s="116">
        <v>0</v>
      </c>
      <c r="J48" s="145">
        <v>56219</v>
      </c>
      <c r="K48" s="115">
        <v>10918</v>
      </c>
      <c r="L48" s="116">
        <v>4.1492031507602096</v>
      </c>
      <c r="M48" s="145">
        <v>0</v>
      </c>
      <c r="N48" s="115">
        <v>0</v>
      </c>
      <c r="O48" s="116">
        <v>0</v>
      </c>
      <c r="P48" s="145">
        <v>72812</v>
      </c>
      <c r="Q48" s="115">
        <v>12905</v>
      </c>
      <c r="R48" s="116">
        <v>4.6421542037969798</v>
      </c>
      <c r="S48" s="121">
        <v>0</v>
      </c>
      <c r="T48" s="114" t="s">
        <v>71</v>
      </c>
      <c r="U48" s="114" t="s">
        <v>71</v>
      </c>
      <c r="V48" s="114" t="s">
        <v>133</v>
      </c>
      <c r="W48" s="114" t="s">
        <v>202</v>
      </c>
    </row>
    <row r="49" spans="1:23" x14ac:dyDescent="0.2">
      <c r="A49" s="120"/>
      <c r="B49" s="114" t="s">
        <v>203</v>
      </c>
      <c r="C49" s="114" t="s">
        <v>204</v>
      </c>
      <c r="D49" s="145">
        <v>7820</v>
      </c>
      <c r="E49" s="115">
        <v>82</v>
      </c>
      <c r="F49" s="116">
        <v>94.365853658536594</v>
      </c>
      <c r="G49" s="145">
        <v>0</v>
      </c>
      <c r="H49" s="115">
        <v>0</v>
      </c>
      <c r="I49" s="116">
        <v>0</v>
      </c>
      <c r="J49" s="145">
        <v>599</v>
      </c>
      <c r="K49" s="115">
        <v>0</v>
      </c>
      <c r="L49" s="116">
        <v>0</v>
      </c>
      <c r="M49" s="145">
        <v>0</v>
      </c>
      <c r="N49" s="115">
        <v>0</v>
      </c>
      <c r="O49" s="116">
        <v>0</v>
      </c>
      <c r="P49" s="145">
        <v>8419</v>
      </c>
      <c r="Q49" s="115">
        <v>82</v>
      </c>
      <c r="R49" s="116">
        <v>101.67073170731702</v>
      </c>
      <c r="S49" s="121">
        <v>0</v>
      </c>
      <c r="T49" s="114" t="s">
        <v>71</v>
      </c>
      <c r="U49" s="114" t="s">
        <v>71</v>
      </c>
      <c r="V49" s="114" t="s">
        <v>133</v>
      </c>
      <c r="W49" s="114" t="s">
        <v>205</v>
      </c>
    </row>
    <row r="50" spans="1:23" x14ac:dyDescent="0.2">
      <c r="A50" s="120"/>
      <c r="B50" s="114" t="s">
        <v>206</v>
      </c>
      <c r="C50" s="114" t="s">
        <v>207</v>
      </c>
      <c r="D50" s="145">
        <v>119503</v>
      </c>
      <c r="E50" s="115">
        <v>111117</v>
      </c>
      <c r="F50" s="116">
        <v>7.5470000089995201E-2</v>
      </c>
      <c r="G50" s="145">
        <v>0</v>
      </c>
      <c r="H50" s="115">
        <v>0</v>
      </c>
      <c r="I50" s="116">
        <v>0</v>
      </c>
      <c r="J50" s="145">
        <v>126155</v>
      </c>
      <c r="K50" s="115">
        <v>123141</v>
      </c>
      <c r="L50" s="116">
        <v>2.4476007178762603E-2</v>
      </c>
      <c r="M50" s="145">
        <v>0</v>
      </c>
      <c r="N50" s="115">
        <v>0</v>
      </c>
      <c r="O50" s="116">
        <v>0</v>
      </c>
      <c r="P50" s="145">
        <v>245658</v>
      </c>
      <c r="Q50" s="115">
        <v>234258</v>
      </c>
      <c r="R50" s="116">
        <v>4.8664293215173002E-2</v>
      </c>
      <c r="S50" s="121">
        <v>0</v>
      </c>
      <c r="T50" s="114" t="s">
        <v>71</v>
      </c>
      <c r="U50" s="114" t="s">
        <v>71</v>
      </c>
      <c r="V50" s="114" t="s">
        <v>133</v>
      </c>
      <c r="W50" s="114" t="s">
        <v>208</v>
      </c>
    </row>
    <row r="51" spans="1:23" x14ac:dyDescent="0.2">
      <c r="A51" s="120"/>
      <c r="B51" s="114" t="s">
        <v>209</v>
      </c>
      <c r="C51" s="114" t="s">
        <v>210</v>
      </c>
      <c r="D51" s="145">
        <v>10209</v>
      </c>
      <c r="E51" s="115">
        <v>667</v>
      </c>
      <c r="F51" s="116">
        <v>14.3058470764618</v>
      </c>
      <c r="G51" s="145">
        <v>0</v>
      </c>
      <c r="H51" s="115">
        <v>0</v>
      </c>
      <c r="I51" s="116">
        <v>0</v>
      </c>
      <c r="J51" s="145">
        <v>4391</v>
      </c>
      <c r="K51" s="115">
        <v>44</v>
      </c>
      <c r="L51" s="116">
        <v>98.79545454545449</v>
      </c>
      <c r="M51" s="145">
        <v>0</v>
      </c>
      <c r="N51" s="115">
        <v>0</v>
      </c>
      <c r="O51" s="116">
        <v>0</v>
      </c>
      <c r="P51" s="145">
        <v>14600</v>
      </c>
      <c r="Q51" s="115">
        <v>711</v>
      </c>
      <c r="R51" s="116">
        <v>19.534458509142102</v>
      </c>
      <c r="S51" s="121">
        <v>0</v>
      </c>
      <c r="T51" s="114" t="s">
        <v>71</v>
      </c>
      <c r="U51" s="114" t="s">
        <v>71</v>
      </c>
      <c r="V51" s="114" t="s">
        <v>133</v>
      </c>
      <c r="W51" s="114" t="s">
        <v>211</v>
      </c>
    </row>
    <row r="52" spans="1:23" x14ac:dyDescent="0.2">
      <c r="A52" s="120"/>
      <c r="B52" s="114" t="s">
        <v>212</v>
      </c>
      <c r="C52" s="114" t="s">
        <v>213</v>
      </c>
      <c r="D52" s="145">
        <v>2030</v>
      </c>
      <c r="E52" s="115">
        <v>2741</v>
      </c>
      <c r="F52" s="116">
        <v>-0.25939438161254996</v>
      </c>
      <c r="G52" s="145">
        <v>0</v>
      </c>
      <c r="H52" s="115">
        <v>0</v>
      </c>
      <c r="I52" s="116">
        <v>0</v>
      </c>
      <c r="J52" s="145">
        <v>15648</v>
      </c>
      <c r="K52" s="115">
        <v>19537</v>
      </c>
      <c r="L52" s="116">
        <v>-0.199058197266725</v>
      </c>
      <c r="M52" s="145">
        <v>0</v>
      </c>
      <c r="N52" s="115">
        <v>0</v>
      </c>
      <c r="O52" s="116">
        <v>0</v>
      </c>
      <c r="P52" s="145">
        <v>17678</v>
      </c>
      <c r="Q52" s="115">
        <v>22278</v>
      </c>
      <c r="R52" s="116">
        <v>-0.20648173085555299</v>
      </c>
      <c r="S52" s="121">
        <v>0</v>
      </c>
      <c r="T52" s="114" t="s">
        <v>71</v>
      </c>
      <c r="U52" s="114" t="s">
        <v>71</v>
      </c>
      <c r="V52" s="114" t="s">
        <v>133</v>
      </c>
      <c r="W52" s="114" t="s">
        <v>214</v>
      </c>
    </row>
    <row r="53" spans="1:23" x14ac:dyDescent="0.2">
      <c r="A53" s="122"/>
      <c r="B53" s="114" t="s">
        <v>215</v>
      </c>
      <c r="C53" s="114" t="s">
        <v>216</v>
      </c>
      <c r="D53" s="145">
        <v>14337</v>
      </c>
      <c r="E53" s="115">
        <v>1899</v>
      </c>
      <c r="F53" s="116">
        <v>6.5497630331753589</v>
      </c>
      <c r="G53" s="145">
        <v>0</v>
      </c>
      <c r="H53" s="115">
        <v>0</v>
      </c>
      <c r="I53" s="116">
        <v>0</v>
      </c>
      <c r="J53" s="145">
        <v>61</v>
      </c>
      <c r="K53" s="115">
        <v>3</v>
      </c>
      <c r="L53" s="116">
        <v>19.3333333333333</v>
      </c>
      <c r="M53" s="145">
        <v>0</v>
      </c>
      <c r="N53" s="115">
        <v>0</v>
      </c>
      <c r="O53" s="116">
        <v>0</v>
      </c>
      <c r="P53" s="145">
        <v>14398</v>
      </c>
      <c r="Q53" s="115">
        <v>1902</v>
      </c>
      <c r="R53" s="116">
        <v>6.5699263932702401</v>
      </c>
      <c r="S53" s="121">
        <v>0</v>
      </c>
      <c r="T53" s="114" t="s">
        <v>71</v>
      </c>
      <c r="U53" s="114" t="s">
        <v>71</v>
      </c>
      <c r="V53" s="114" t="s">
        <v>133</v>
      </c>
      <c r="W53" s="114" t="s">
        <v>217</v>
      </c>
    </row>
    <row r="54" spans="1:23" x14ac:dyDescent="0.2">
      <c r="A54" s="123" t="s">
        <v>85</v>
      </c>
      <c r="B54" s="123">
        <v>0</v>
      </c>
      <c r="C54" s="123">
        <v>0</v>
      </c>
      <c r="D54" s="125">
        <v>643667</v>
      </c>
      <c r="E54" s="124">
        <v>229831</v>
      </c>
      <c r="F54" s="126">
        <v>1.8006100134446599</v>
      </c>
      <c r="G54" s="125">
        <v>0</v>
      </c>
      <c r="H54" s="124">
        <v>0</v>
      </c>
      <c r="I54" s="126">
        <v>0</v>
      </c>
      <c r="J54" s="125">
        <v>727448</v>
      </c>
      <c r="K54" s="124">
        <v>357546</v>
      </c>
      <c r="L54" s="126">
        <v>1.0345577911653299</v>
      </c>
      <c r="M54" s="125">
        <v>0</v>
      </c>
      <c r="N54" s="124">
        <v>0</v>
      </c>
      <c r="O54" s="126">
        <v>0</v>
      </c>
      <c r="P54" s="125">
        <v>1371115</v>
      </c>
      <c r="Q54" s="124">
        <v>587377</v>
      </c>
      <c r="R54" s="126">
        <v>1.33430147928843</v>
      </c>
      <c r="S54" s="127">
        <v>0</v>
      </c>
      <c r="T54" s="128">
        <v>0</v>
      </c>
      <c r="U54" s="128">
        <v>0</v>
      </c>
      <c r="V54" s="128">
        <v>0</v>
      </c>
      <c r="W54" s="128">
        <v>0</v>
      </c>
    </row>
    <row r="55" spans="1:23" s="132" customFormat="1" ht="22.5" x14ac:dyDescent="0.2">
      <c r="A55" s="129" t="s">
        <v>218</v>
      </c>
      <c r="B55" s="130"/>
      <c r="C55" s="130"/>
      <c r="D55" s="125">
        <f>D54+D24+D14</f>
        <v>4935548</v>
      </c>
      <c r="E55" s="125">
        <f>E54+E24+E14</f>
        <v>4329590</v>
      </c>
      <c r="F55" s="147">
        <f>((D54+D24+D14)-(E54+E24+E14))/(E54+E24+E14)</f>
        <v>0.13995736316833696</v>
      </c>
      <c r="G55" s="125">
        <f>G54+G24+G14</f>
        <v>621419</v>
      </c>
      <c r="H55" s="125">
        <f>H54+H24+H14</f>
        <v>197224</v>
      </c>
      <c r="I55" s="147">
        <f>((G54+G24+G14)-(H54+H24+H14))/(H54+H24+H14)</f>
        <v>2.1508284995740885</v>
      </c>
      <c r="J55" s="125">
        <f>J54+J24+J14</f>
        <v>5545494</v>
      </c>
      <c r="K55" s="125">
        <f>K54+K24+K14</f>
        <v>5831476</v>
      </c>
      <c r="L55" s="147">
        <f>((J54+J24+J14)-(K54+K24+K14))/(K54+K24+K14)</f>
        <v>-4.9041100400653286E-2</v>
      </c>
      <c r="M55" s="125">
        <f>M54+M24+M14</f>
        <v>62839</v>
      </c>
      <c r="N55" s="125">
        <f>N54+N24+N14</f>
        <v>140055</v>
      </c>
      <c r="O55" s="147">
        <f>((M54+M24+M14)-(N54+N24+N14))/(N54+N24+N14)</f>
        <v>-0.55132626468173218</v>
      </c>
      <c r="P55" s="125">
        <f>P54+P24+P14</f>
        <v>11165300</v>
      </c>
      <c r="Q55" s="125">
        <f>Q54+Q24+Q14</f>
        <v>10498345</v>
      </c>
      <c r="R55" s="147">
        <f>((P54+P24+P14)-(Q54+Q24+Q14))/(Q54+Q24+Q14)</f>
        <v>6.352953727468473E-2</v>
      </c>
    </row>
    <row r="56" spans="1:23" s="132" customFormat="1" x14ac:dyDescent="0.2">
      <c r="A56" s="129" t="s">
        <v>219</v>
      </c>
      <c r="B56" s="130"/>
      <c r="C56" s="130"/>
      <c r="D56" s="125">
        <f>D54+D24+D14+D9</f>
        <v>9222726</v>
      </c>
      <c r="E56" s="125">
        <f>E54+E24+E14+E9</f>
        <v>8865741</v>
      </c>
      <c r="F56" s="147">
        <f>((D54+D24+D14+D9)-(E54+E24+E14+E9))/(E54+E24+E14+E9)</f>
        <v>4.0265669840795035E-2</v>
      </c>
      <c r="G56" s="125">
        <f>G54+G24+G14+G9</f>
        <v>4503934</v>
      </c>
      <c r="H56" s="125">
        <f>H54+H24+H14+H9</f>
        <v>2627480</v>
      </c>
      <c r="I56" s="147">
        <f>((G54+G24+G14+G9)-(H54+H24+H14+H9))/(H54+H24+H14+H9)</f>
        <v>0.71416490325330739</v>
      </c>
      <c r="J56" s="125">
        <f>J54+J24+J14+J9</f>
        <v>12168987</v>
      </c>
      <c r="K56" s="125">
        <f>K54+K24+K14+K9</f>
        <v>13899084</v>
      </c>
      <c r="L56" s="147">
        <f>((J54+J24+J14+J9)-(K54+K24+K14+K9))/(K54+K24+K14+K9)</f>
        <v>-0.12447561292528342</v>
      </c>
      <c r="M56" s="125">
        <f>M54+M24+M14+M9</f>
        <v>92061</v>
      </c>
      <c r="N56" s="125">
        <f>N54+N24+N14+N9</f>
        <v>211047</v>
      </c>
      <c r="O56" s="147">
        <f>((M54+M24+M14+M9)-(N54+N24+N14+N9))/(N54+N24+N14+N9)</f>
        <v>-0.56378910858718678</v>
      </c>
      <c r="P56" s="125">
        <f>P54+P24+P14+P9</f>
        <v>25987708</v>
      </c>
      <c r="Q56" s="125">
        <f>Q54+Q24+Q14+Q9</f>
        <v>25603352</v>
      </c>
      <c r="R56" s="147">
        <f>((P54+P24+P14+P9)-(Q54+Q24+Q14+Q9))/(Q54+Q24+Q14+Q9)</f>
        <v>1.5011940624024542E-2</v>
      </c>
    </row>
    <row r="57" spans="1:23" s="132" customFormat="1" x14ac:dyDescent="0.2">
      <c r="A57" s="129" t="s">
        <v>220</v>
      </c>
      <c r="B57" s="130"/>
      <c r="C57" s="130"/>
      <c r="D57" s="125">
        <f>D54+D24+D14+D9+D5</f>
        <v>14518384</v>
      </c>
      <c r="E57" s="125">
        <f>E54+E24+E14+E9+E5</f>
        <v>14775552</v>
      </c>
      <c r="F57" s="147">
        <f>((D54+D24+D14+D9+D5)-(E54+E24+E14+E9+E5))/(E54+E24+E14+E9+E5)</f>
        <v>-1.740496734064487E-2</v>
      </c>
      <c r="G57" s="125">
        <f>G54+G24+G14+G9+G5</f>
        <v>74900198</v>
      </c>
      <c r="H57" s="125">
        <f>H54+H24+H14+H9+H5</f>
        <v>72022100</v>
      </c>
      <c r="I57" s="147">
        <f>((G54+G24+G14+G9+G5)-(H54+H24+H14+H9+H5))/(H54+H24+H14+H9+H5)</f>
        <v>3.9961317428955832E-2</v>
      </c>
      <c r="J57" s="125">
        <f>J54+J24+J14+J9+J5</f>
        <v>26287304</v>
      </c>
      <c r="K57" s="125">
        <f>K54+K24+K14+K9+K5</f>
        <v>29225437</v>
      </c>
      <c r="L57" s="147">
        <f>((J54+J24+J14+J9+J5)-(K54+K24+K14+K9+K5))/(K54+K24+K14+K9+K5)</f>
        <v>-0.10053341546270121</v>
      </c>
      <c r="M57" s="125">
        <f>M54+M24+M14+M9+M5</f>
        <v>4016769</v>
      </c>
      <c r="N57" s="125">
        <f>N54+N24+N14+N9+N5</f>
        <v>4756292</v>
      </c>
      <c r="O57" s="147">
        <f>((M54+M24+M14+M9+M5)-(N54+N24+N14+N9+N5))/(N54+N24+N14+N9+N5)</f>
        <v>-0.15548309481419559</v>
      </c>
      <c r="P57" s="125">
        <f>P54+P24+P14+P9+P5</f>
        <v>119722655</v>
      </c>
      <c r="Q57" s="125">
        <f>Q54+Q24+Q14+Q9+Q5</f>
        <v>120779381</v>
      </c>
      <c r="R57" s="147">
        <f>((P54+P24+P14+P9+P5)-(Q54+Q24+Q14+Q9+Q5))/(Q54+Q24+Q14+Q9+Q5)</f>
        <v>-8.7492251678289359E-3</v>
      </c>
    </row>
    <row r="58" spans="1:23" x14ac:dyDescent="0.2">
      <c r="A58" s="118" t="s">
        <v>221</v>
      </c>
      <c r="B58" s="114" t="s">
        <v>222</v>
      </c>
      <c r="C58" s="114" t="s">
        <v>223</v>
      </c>
      <c r="D58" s="145">
        <v>0</v>
      </c>
      <c r="E58" s="115">
        <v>0</v>
      </c>
      <c r="F58" s="116">
        <v>0</v>
      </c>
      <c r="G58" s="145">
        <v>0</v>
      </c>
      <c r="H58" s="115">
        <v>0</v>
      </c>
      <c r="I58" s="116">
        <v>0</v>
      </c>
      <c r="J58" s="145">
        <v>0</v>
      </c>
      <c r="K58" s="115">
        <v>0</v>
      </c>
      <c r="L58" s="116">
        <v>0</v>
      </c>
      <c r="M58" s="145">
        <v>0</v>
      </c>
      <c r="N58" s="115">
        <v>0</v>
      </c>
      <c r="O58" s="116">
        <v>0</v>
      </c>
      <c r="P58" s="145">
        <v>0</v>
      </c>
      <c r="Q58" s="115">
        <v>0</v>
      </c>
      <c r="R58" s="116">
        <v>0</v>
      </c>
      <c r="S58" s="119">
        <v>6</v>
      </c>
      <c r="T58" s="114" t="s">
        <v>72</v>
      </c>
      <c r="U58" s="114" t="s">
        <v>72</v>
      </c>
      <c r="V58" s="114" t="s">
        <v>225</v>
      </c>
      <c r="W58" s="114" t="s">
        <v>224</v>
      </c>
    </row>
    <row r="59" spans="1:23" x14ac:dyDescent="0.2">
      <c r="A59" s="120"/>
      <c r="B59" s="114" t="s">
        <v>226</v>
      </c>
      <c r="C59" s="114" t="s">
        <v>227</v>
      </c>
      <c r="D59" s="145">
        <v>0</v>
      </c>
      <c r="E59" s="115">
        <v>0</v>
      </c>
      <c r="F59" s="116">
        <v>0</v>
      </c>
      <c r="G59" s="145">
        <v>0</v>
      </c>
      <c r="H59" s="115">
        <v>0</v>
      </c>
      <c r="I59" s="116">
        <v>0</v>
      </c>
      <c r="J59" s="145">
        <v>0</v>
      </c>
      <c r="K59" s="115">
        <v>0</v>
      </c>
      <c r="L59" s="116">
        <v>0</v>
      </c>
      <c r="M59" s="145">
        <v>0</v>
      </c>
      <c r="N59" s="115">
        <v>0</v>
      </c>
      <c r="O59" s="116">
        <v>0</v>
      </c>
      <c r="P59" s="145">
        <v>0</v>
      </c>
      <c r="Q59" s="115">
        <v>0</v>
      </c>
      <c r="R59" s="116">
        <v>0</v>
      </c>
      <c r="S59" s="121">
        <v>0</v>
      </c>
      <c r="T59" s="114" t="s">
        <v>72</v>
      </c>
      <c r="U59" s="114" t="s">
        <v>72</v>
      </c>
      <c r="V59" s="114" t="s">
        <v>225</v>
      </c>
      <c r="W59" s="114" t="s">
        <v>228</v>
      </c>
    </row>
    <row r="60" spans="1:23" x14ac:dyDescent="0.2">
      <c r="A60" s="120"/>
      <c r="B60" s="114" t="s">
        <v>229</v>
      </c>
      <c r="C60" s="114" t="s">
        <v>230</v>
      </c>
      <c r="D60" s="145">
        <v>0</v>
      </c>
      <c r="E60" s="115">
        <v>1</v>
      </c>
      <c r="F60" s="116">
        <v>-1</v>
      </c>
      <c r="G60" s="145">
        <v>0</v>
      </c>
      <c r="H60" s="115">
        <v>0</v>
      </c>
      <c r="I60" s="116">
        <v>0</v>
      </c>
      <c r="J60" s="145">
        <v>0</v>
      </c>
      <c r="K60" s="115">
        <v>0</v>
      </c>
      <c r="L60" s="116">
        <v>0</v>
      </c>
      <c r="M60" s="145">
        <v>0</v>
      </c>
      <c r="N60" s="115">
        <v>0</v>
      </c>
      <c r="O60" s="116">
        <v>0</v>
      </c>
      <c r="P60" s="145">
        <v>0</v>
      </c>
      <c r="Q60" s="115">
        <v>1</v>
      </c>
      <c r="R60" s="116">
        <v>-1</v>
      </c>
      <c r="S60" s="121">
        <v>0</v>
      </c>
      <c r="T60" s="114" t="s">
        <v>72</v>
      </c>
      <c r="U60" s="114" t="s">
        <v>72</v>
      </c>
      <c r="V60" s="114" t="s">
        <v>225</v>
      </c>
      <c r="W60" s="114" t="s">
        <v>231</v>
      </c>
    </row>
    <row r="61" spans="1:23" x14ac:dyDescent="0.2">
      <c r="A61" s="120"/>
      <c r="B61" s="114" t="s">
        <v>232</v>
      </c>
      <c r="C61" s="114" t="s">
        <v>233</v>
      </c>
      <c r="D61" s="145">
        <v>0</v>
      </c>
      <c r="E61" s="115">
        <v>0</v>
      </c>
      <c r="F61" s="116">
        <v>0</v>
      </c>
      <c r="G61" s="145">
        <v>0</v>
      </c>
      <c r="H61" s="115">
        <v>0</v>
      </c>
      <c r="I61" s="116">
        <v>0</v>
      </c>
      <c r="J61" s="145">
        <v>0</v>
      </c>
      <c r="K61" s="115">
        <v>0</v>
      </c>
      <c r="L61" s="116">
        <v>0</v>
      </c>
      <c r="M61" s="145">
        <v>0</v>
      </c>
      <c r="N61" s="115">
        <v>0</v>
      </c>
      <c r="O61" s="116">
        <v>0</v>
      </c>
      <c r="P61" s="145">
        <v>0</v>
      </c>
      <c r="Q61" s="115">
        <v>0</v>
      </c>
      <c r="R61" s="116">
        <v>0</v>
      </c>
      <c r="S61" s="121">
        <v>0</v>
      </c>
      <c r="T61" s="114" t="s">
        <v>72</v>
      </c>
      <c r="U61" s="114" t="s">
        <v>72</v>
      </c>
      <c r="V61" s="114" t="s">
        <v>225</v>
      </c>
      <c r="W61" s="114" t="s">
        <v>234</v>
      </c>
    </row>
    <row r="62" spans="1:23" x14ac:dyDescent="0.2">
      <c r="A62" s="120"/>
      <c r="B62" s="114" t="s">
        <v>235</v>
      </c>
      <c r="C62" s="114" t="s">
        <v>236</v>
      </c>
      <c r="D62" s="145">
        <v>6542</v>
      </c>
      <c r="E62" s="115">
        <v>8359</v>
      </c>
      <c r="F62" s="116">
        <v>-0.21737049886350002</v>
      </c>
      <c r="G62" s="145">
        <v>0</v>
      </c>
      <c r="H62" s="115">
        <v>0</v>
      </c>
      <c r="I62" s="116">
        <v>0</v>
      </c>
      <c r="J62" s="145">
        <v>0</v>
      </c>
      <c r="K62" s="115">
        <v>0</v>
      </c>
      <c r="L62" s="116">
        <v>0</v>
      </c>
      <c r="M62" s="145">
        <v>0</v>
      </c>
      <c r="N62" s="115">
        <v>0</v>
      </c>
      <c r="O62" s="116">
        <v>0</v>
      </c>
      <c r="P62" s="145">
        <v>6542</v>
      </c>
      <c r="Q62" s="115">
        <v>8359</v>
      </c>
      <c r="R62" s="116">
        <v>-0.21737049886350002</v>
      </c>
      <c r="S62" s="121">
        <v>0</v>
      </c>
      <c r="T62" s="114" t="s">
        <v>72</v>
      </c>
      <c r="U62" s="114" t="s">
        <v>72</v>
      </c>
      <c r="V62" s="114" t="s">
        <v>225</v>
      </c>
      <c r="W62" s="114" t="s">
        <v>237</v>
      </c>
    </row>
    <row r="63" spans="1:23" x14ac:dyDescent="0.2">
      <c r="A63" s="122"/>
      <c r="B63" s="114" t="s">
        <v>238</v>
      </c>
      <c r="C63" s="114" t="s">
        <v>239</v>
      </c>
      <c r="D63" s="145">
        <v>0</v>
      </c>
      <c r="E63" s="115">
        <v>0</v>
      </c>
      <c r="F63" s="116">
        <v>0</v>
      </c>
      <c r="G63" s="145">
        <v>0</v>
      </c>
      <c r="H63" s="115">
        <v>0</v>
      </c>
      <c r="I63" s="116">
        <v>0</v>
      </c>
      <c r="J63" s="145">
        <v>0</v>
      </c>
      <c r="K63" s="115">
        <v>0</v>
      </c>
      <c r="L63" s="116">
        <v>0</v>
      </c>
      <c r="M63" s="145">
        <v>0</v>
      </c>
      <c r="N63" s="115">
        <v>0</v>
      </c>
      <c r="O63" s="116">
        <v>0</v>
      </c>
      <c r="P63" s="145">
        <v>0</v>
      </c>
      <c r="Q63" s="115">
        <v>0</v>
      </c>
      <c r="R63" s="116">
        <v>0</v>
      </c>
      <c r="S63" s="121">
        <v>0</v>
      </c>
      <c r="T63" s="114" t="s">
        <v>72</v>
      </c>
      <c r="U63" s="114" t="s">
        <v>72</v>
      </c>
      <c r="V63" s="114" t="s">
        <v>225</v>
      </c>
      <c r="W63" s="114" t="s">
        <v>240</v>
      </c>
    </row>
    <row r="64" spans="1:23" x14ac:dyDescent="0.2">
      <c r="A64" s="123" t="s">
        <v>85</v>
      </c>
      <c r="B64" s="123">
        <v>0</v>
      </c>
      <c r="C64" s="123">
        <v>0</v>
      </c>
      <c r="D64" s="125">
        <v>6542</v>
      </c>
      <c r="E64" s="124">
        <v>8360</v>
      </c>
      <c r="F64" s="126">
        <v>-0.217464114832536</v>
      </c>
      <c r="G64" s="125">
        <v>0</v>
      </c>
      <c r="H64" s="124">
        <v>0</v>
      </c>
      <c r="I64" s="126">
        <v>0</v>
      </c>
      <c r="J64" s="125">
        <v>0</v>
      </c>
      <c r="K64" s="124">
        <v>0</v>
      </c>
      <c r="L64" s="126">
        <v>0</v>
      </c>
      <c r="M64" s="125">
        <v>0</v>
      </c>
      <c r="N64" s="124">
        <v>0</v>
      </c>
      <c r="O64" s="126">
        <v>0</v>
      </c>
      <c r="P64" s="125">
        <v>6542</v>
      </c>
      <c r="Q64" s="124">
        <v>8360</v>
      </c>
      <c r="R64" s="126">
        <v>-0.217464114832536</v>
      </c>
      <c r="S64" s="127">
        <v>0</v>
      </c>
      <c r="T64" s="128">
        <v>0</v>
      </c>
      <c r="U64" s="128">
        <v>0</v>
      </c>
      <c r="V64" s="128">
        <v>0</v>
      </c>
      <c r="W64" s="128">
        <v>0</v>
      </c>
    </row>
    <row r="65" spans="1:23" x14ac:dyDescent="0.2">
      <c r="A65" s="123" t="s">
        <v>241</v>
      </c>
      <c r="B65" s="123">
        <v>0</v>
      </c>
      <c r="C65" s="123">
        <v>0</v>
      </c>
      <c r="D65" s="125">
        <v>14524926</v>
      </c>
      <c r="E65" s="124">
        <v>14783912</v>
      </c>
      <c r="F65" s="126">
        <v>-1.75180966986275E-2</v>
      </c>
      <c r="G65" s="125">
        <v>74900198</v>
      </c>
      <c r="H65" s="124">
        <v>72022100</v>
      </c>
      <c r="I65" s="126">
        <v>3.9961317428955798E-2</v>
      </c>
      <c r="J65" s="125">
        <v>26287304</v>
      </c>
      <c r="K65" s="124">
        <v>29225437</v>
      </c>
      <c r="L65" s="126">
        <v>-0.100533415462701</v>
      </c>
      <c r="M65" s="125">
        <v>4016769</v>
      </c>
      <c r="N65" s="124">
        <v>4756292</v>
      </c>
      <c r="O65" s="126">
        <v>-0.15548309481419598</v>
      </c>
      <c r="P65" s="125">
        <v>119729197</v>
      </c>
      <c r="Q65" s="124">
        <v>120787741</v>
      </c>
      <c r="R65" s="126">
        <v>-8.7636708099375696E-3</v>
      </c>
      <c r="S65" s="133">
        <v>0</v>
      </c>
      <c r="T65" s="128">
        <v>0</v>
      </c>
      <c r="U65" s="128">
        <v>0</v>
      </c>
      <c r="V65" s="128">
        <v>0</v>
      </c>
      <c r="W65" s="128">
        <v>0</v>
      </c>
    </row>
  </sheetData>
  <pageMargins left="0.25" right="0.25" top="0.75" bottom="0.75" header="0.3" footer="0.3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2" customWidth="1"/>
    <col min="5" max="5" width="2.28515625" style="2" customWidth="1"/>
    <col min="6" max="7" width="13.85546875" style="2" customWidth="1"/>
    <col min="8" max="8" width="8.7109375" style="32" customWidth="1"/>
    <col min="9" max="12" width="10.85546875" style="2" customWidth="1"/>
    <col min="13" max="13" width="13.42578125" style="33" bestFit="1" customWidth="1"/>
    <col min="14" max="14" width="11.28515625" style="43" customWidth="1"/>
    <col min="15" max="15" width="10.28515625" style="43" customWidth="1"/>
    <col min="16" max="17" width="10.85546875" style="33" customWidth="1"/>
    <col min="18" max="16384" width="10.85546875" style="2"/>
  </cols>
  <sheetData>
    <row r="1" spans="1:17" ht="73.5" customHeight="1" x14ac:dyDescent="0.25">
      <c r="A1" s="57" t="s">
        <v>35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102" t="str">
        <f>Hovedtall!A2</f>
        <v xml:space="preserve">Dato 16.10.2015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81" t="s">
        <v>56</v>
      </c>
      <c r="C3" s="4"/>
      <c r="D3" s="5"/>
      <c r="E3" s="6"/>
      <c r="F3" s="80" t="s">
        <v>36</v>
      </c>
      <c r="G3" s="4"/>
      <c r="H3" s="5"/>
      <c r="M3" s="33"/>
      <c r="N3" s="43"/>
      <c r="O3" s="43"/>
      <c r="P3" s="33"/>
      <c r="Q3" s="33"/>
    </row>
    <row r="4" spans="1:17" ht="15" customHeight="1" x14ac:dyDescent="0.3">
      <c r="A4" s="2"/>
      <c r="B4" s="94">
        <v>2015</v>
      </c>
      <c r="C4" s="95">
        <v>2014</v>
      </c>
      <c r="D4" s="96" t="s">
        <v>38</v>
      </c>
      <c r="E4" s="8"/>
      <c r="F4" s="94">
        <v>2015</v>
      </c>
      <c r="G4" s="95">
        <v>2014</v>
      </c>
      <c r="H4" s="96" t="s">
        <v>38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4" t="s">
        <v>55</v>
      </c>
      <c r="B6" s="10"/>
      <c r="C6" s="10"/>
      <c r="D6" s="11"/>
      <c r="H6" s="11"/>
      <c r="M6" s="33"/>
      <c r="N6" s="43"/>
      <c r="O6" s="43"/>
      <c r="P6" s="33"/>
      <c r="Q6" s="33"/>
    </row>
    <row r="7" spans="1:17" ht="15" customHeight="1" x14ac:dyDescent="0.25">
      <c r="A7" s="97" t="s">
        <v>39</v>
      </c>
      <c r="B7" s="82">
        <f>Hovedtall!$B$7</f>
        <v>2689876</v>
      </c>
      <c r="C7" s="83">
        <f>Hovedtall!$C$7</f>
        <v>2723140</v>
      </c>
      <c r="D7" s="55">
        <f>(B7-C7)/C7</f>
        <v>-1.2215310266824328E-2</v>
      </c>
      <c r="E7" s="54"/>
      <c r="F7" s="82">
        <f>Hovedtall!$F$7</f>
        <v>22083545</v>
      </c>
      <c r="G7" s="83">
        <f>Hovedtall!$G$7</f>
        <v>22380315</v>
      </c>
      <c r="H7" s="55">
        <f>(F7-G7)/G7</f>
        <v>-1.3260313807021929E-2</v>
      </c>
      <c r="I7" s="44"/>
      <c r="J7" s="45"/>
    </row>
    <row r="8" spans="1:17" ht="15" customHeight="1" x14ac:dyDescent="0.25">
      <c r="A8" s="98" t="s">
        <v>43</v>
      </c>
      <c r="B8" s="16">
        <f>SUM(B9:B10)</f>
        <v>1853565</v>
      </c>
      <c r="C8" s="17">
        <f>SUM(C9:C10)</f>
        <v>1789642</v>
      </c>
      <c r="D8" s="36">
        <f>(B8-C8)/C8</f>
        <v>3.571831684772709E-2</v>
      </c>
      <c r="E8" s="54"/>
      <c r="F8" s="16">
        <f>SUM(F9:F10)</f>
        <v>15484901</v>
      </c>
      <c r="G8" s="17">
        <f>SUM(G9:G10)</f>
        <v>15285371</v>
      </c>
      <c r="H8" s="36">
        <f>(F8-G8)/G8</f>
        <v>1.3053657644292702E-2</v>
      </c>
      <c r="I8" s="44"/>
      <c r="J8" s="45"/>
    </row>
    <row r="9" spans="1:17" ht="15" customHeight="1" x14ac:dyDescent="0.25">
      <c r="A9" s="99" t="s">
        <v>44</v>
      </c>
      <c r="B9" s="84">
        <f>Hovedtall!$B$9</f>
        <v>1657301</v>
      </c>
      <c r="C9" s="85">
        <f>Hovedtall!$C$9</f>
        <v>1580151</v>
      </c>
      <c r="D9" s="18">
        <f>(B9-C9)/C9</f>
        <v>4.8824447790116264E-2</v>
      </c>
      <c r="E9" s="54"/>
      <c r="F9" s="84">
        <f>Hovedtall!$F$9</f>
        <v>13854090</v>
      </c>
      <c r="G9" s="85">
        <f>Hovedtall!$G$9</f>
        <v>13403567</v>
      </c>
      <c r="H9" s="18">
        <f>(F9-G9)/G9</f>
        <v>3.3612172043456789E-2</v>
      </c>
      <c r="J9" s="45"/>
    </row>
    <row r="10" spans="1:17" ht="15" customHeight="1" x14ac:dyDescent="0.25">
      <c r="A10" s="99" t="s">
        <v>46</v>
      </c>
      <c r="B10" s="84">
        <f>Hovedtall!$B$10</f>
        <v>196264</v>
      </c>
      <c r="C10" s="85">
        <f>Hovedtall!$C$10</f>
        <v>209491</v>
      </c>
      <c r="D10" s="18">
        <f>(B10-C10)/C10</f>
        <v>-6.3138750590717496E-2</v>
      </c>
      <c r="E10" s="54"/>
      <c r="F10" s="84">
        <f>Hovedtall!$F$10</f>
        <v>1630811</v>
      </c>
      <c r="G10" s="85">
        <f>Hovedtall!$G$10</f>
        <v>1881804</v>
      </c>
      <c r="H10" s="18">
        <f>(F10-G10)/G10</f>
        <v>-0.13337892787984296</v>
      </c>
      <c r="J10" s="45"/>
    </row>
    <row r="11" spans="1:17" ht="15" customHeight="1" x14ac:dyDescent="0.25">
      <c r="A11" s="99"/>
      <c r="B11" s="40"/>
      <c r="C11" s="39"/>
      <c r="D11" s="18"/>
      <c r="E11" s="54"/>
      <c r="F11" s="40"/>
      <c r="G11" s="39"/>
      <c r="H11" s="18"/>
      <c r="J11" s="45"/>
    </row>
    <row r="12" spans="1:17" ht="15" customHeight="1" x14ac:dyDescent="0.25">
      <c r="A12" s="98" t="s">
        <v>21</v>
      </c>
      <c r="B12" s="86">
        <f>Hovedtall!$B$12</f>
        <v>53827</v>
      </c>
      <c r="C12" s="87">
        <f>Hovedtall!$C$12</f>
        <v>59027</v>
      </c>
      <c r="D12" s="48">
        <f>(B12-C12)/C12</f>
        <v>-8.8095278431904039E-2</v>
      </c>
      <c r="E12" s="54"/>
      <c r="F12" s="86">
        <f>Hovedtall!$F$12</f>
        <v>467957</v>
      </c>
      <c r="G12" s="87">
        <f>Hovedtall!$G$12</f>
        <v>523839</v>
      </c>
      <c r="H12" s="48">
        <f>(F12-G12)/G12</f>
        <v>-0.10667781513022132</v>
      </c>
      <c r="J12" s="45"/>
    </row>
    <row r="13" spans="1:17" ht="15" customHeight="1" x14ac:dyDescent="0.25">
      <c r="A13" s="98" t="s">
        <v>19</v>
      </c>
      <c r="B13" s="16">
        <f>B7+B8+B12</f>
        <v>4597268</v>
      </c>
      <c r="C13" s="17">
        <f>C7+C8+C12</f>
        <v>4571809</v>
      </c>
      <c r="D13" s="36">
        <f>(B13-C13)/C13</f>
        <v>5.5686928303435249E-3</v>
      </c>
      <c r="E13" s="54"/>
      <c r="F13" s="16">
        <f>F7+F8+F12</f>
        <v>38036403</v>
      </c>
      <c r="G13" s="17">
        <f>G7+G8+G12</f>
        <v>38189525</v>
      </c>
      <c r="H13" s="36">
        <f>(F13-G13)/G13</f>
        <v>-4.0095287909446371E-3</v>
      </c>
      <c r="J13" s="45"/>
    </row>
    <row r="14" spans="1:17" ht="15" customHeight="1" x14ac:dyDescent="0.25">
      <c r="A14" s="100"/>
      <c r="B14" s="41"/>
      <c r="C14" s="42"/>
      <c r="D14" s="21"/>
      <c r="E14" s="54"/>
      <c r="F14" s="41"/>
      <c r="G14" s="42"/>
      <c r="H14" s="21"/>
      <c r="J14" s="45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4" t="s">
        <v>49</v>
      </c>
      <c r="B16" s="25"/>
      <c r="C16" s="26"/>
      <c r="D16" s="27"/>
      <c r="E16" s="28"/>
      <c r="F16" s="25"/>
      <c r="G16" s="26"/>
      <c r="H16" s="27"/>
      <c r="M16" s="33"/>
      <c r="N16" s="43"/>
      <c r="O16" s="43"/>
      <c r="P16" s="33"/>
      <c r="Q16" s="33"/>
    </row>
    <row r="17" spans="1:10" ht="15" customHeight="1" x14ac:dyDescent="0.25">
      <c r="A17" s="97" t="s">
        <v>39</v>
      </c>
      <c r="B17" s="14">
        <f>SUM(B18:B20)</f>
        <v>45351</v>
      </c>
      <c r="C17" s="15">
        <f>SUM(C18:C20)</f>
        <v>45598</v>
      </c>
      <c r="D17" s="55">
        <f>(B17-C17)/C17</f>
        <v>-5.4169042501864117E-3</v>
      </c>
      <c r="E17" s="19"/>
      <c r="F17" s="14">
        <f>SUM(F18:F20)</f>
        <v>368154</v>
      </c>
      <c r="G17" s="15">
        <f>SUM(G18:G20)</f>
        <v>376851</v>
      </c>
      <c r="H17" s="55">
        <f>(F17-G17)/G17</f>
        <v>-2.3078086564716559E-2</v>
      </c>
      <c r="J17" s="47"/>
    </row>
    <row r="18" spans="1:10" ht="15" customHeight="1" x14ac:dyDescent="0.25">
      <c r="A18" s="99" t="s">
        <v>44</v>
      </c>
      <c r="B18" s="84">
        <f>Hovedtall!$B$18</f>
        <v>43551</v>
      </c>
      <c r="C18" s="85">
        <f>Hovedtall!$C$18</f>
        <v>43431</v>
      </c>
      <c r="D18" s="18">
        <f t="shared" ref="D18:D31" si="0">(B18-C18)/C18</f>
        <v>2.7630033846791462E-3</v>
      </c>
      <c r="E18" s="19"/>
      <c r="F18" s="84">
        <f>Hovedtall!$F$18</f>
        <v>351863</v>
      </c>
      <c r="G18" s="85">
        <f>Hovedtall!$G$18</f>
        <v>359204</v>
      </c>
      <c r="H18" s="18">
        <f t="shared" ref="H18:H31" si="1">(F18-G18)/G18</f>
        <v>-2.0436854823442947E-2</v>
      </c>
      <c r="J18" s="45"/>
    </row>
    <row r="19" spans="1:10" ht="15" customHeight="1" x14ac:dyDescent="0.25">
      <c r="A19" s="99" t="s">
        <v>46</v>
      </c>
      <c r="B19" s="84">
        <f>Hovedtall!$B$19</f>
        <v>410</v>
      </c>
      <c r="C19" s="85">
        <f>Hovedtall!$C$19</f>
        <v>768</v>
      </c>
      <c r="D19" s="18">
        <f t="shared" si="0"/>
        <v>-0.46614583333333331</v>
      </c>
      <c r="E19" s="19"/>
      <c r="F19" s="84">
        <f>Hovedtall!$F$19</f>
        <v>4496</v>
      </c>
      <c r="G19" s="85">
        <f>Hovedtall!$G$19</f>
        <v>5858</v>
      </c>
      <c r="H19" s="18">
        <f t="shared" si="1"/>
        <v>-0.23250256060088767</v>
      </c>
      <c r="J19" s="45"/>
    </row>
    <row r="20" spans="1:10" ht="15" customHeight="1" x14ac:dyDescent="0.25">
      <c r="A20" s="99" t="s">
        <v>47</v>
      </c>
      <c r="B20" s="84">
        <f>Hovedtall!$B$20</f>
        <v>1390</v>
      </c>
      <c r="C20" s="85">
        <f>Hovedtall!$C$20</f>
        <v>1399</v>
      </c>
      <c r="D20" s="18">
        <f t="shared" si="0"/>
        <v>-6.4331665475339528E-3</v>
      </c>
      <c r="E20" s="19"/>
      <c r="F20" s="84">
        <f>Hovedtall!$F$20</f>
        <v>11795</v>
      </c>
      <c r="G20" s="85">
        <f>Hovedtall!$G$20</f>
        <v>11789</v>
      </c>
      <c r="H20" s="18">
        <f t="shared" si="1"/>
        <v>5.08949020273136E-4</v>
      </c>
      <c r="J20" s="45"/>
    </row>
    <row r="21" spans="1:10" ht="15" customHeight="1" x14ac:dyDescent="0.25">
      <c r="A21" s="99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98" t="s">
        <v>42</v>
      </c>
      <c r="B22" s="16">
        <f>SUM(B23:B25)</f>
        <v>16956</v>
      </c>
      <c r="C22" s="17">
        <f>SUM(C23:C25)</f>
        <v>17811</v>
      </c>
      <c r="D22" s="36">
        <f t="shared" si="0"/>
        <v>-4.8004042445679636E-2</v>
      </c>
      <c r="E22" s="19"/>
      <c r="F22" s="16">
        <f>SUM(F23:F25)</f>
        <v>141639</v>
      </c>
      <c r="G22" s="17">
        <f>SUM(G23:G25)</f>
        <v>149531</v>
      </c>
      <c r="H22" s="36">
        <f t="shared" si="1"/>
        <v>-5.2778353652419903E-2</v>
      </c>
      <c r="J22" s="45"/>
    </row>
    <row r="23" spans="1:10" ht="15" customHeight="1" x14ac:dyDescent="0.25">
      <c r="A23" s="99" t="s">
        <v>44</v>
      </c>
      <c r="B23" s="84">
        <f>Hovedtall!$B$23</f>
        <v>15078</v>
      </c>
      <c r="C23" s="85">
        <f>Hovedtall!$C$23</f>
        <v>15676</v>
      </c>
      <c r="D23" s="18">
        <f t="shared" si="0"/>
        <v>-3.8147486603725439E-2</v>
      </c>
      <c r="E23" s="19"/>
      <c r="F23" s="84">
        <f>Hovedtall!$F$23</f>
        <v>125627</v>
      </c>
      <c r="G23" s="85">
        <f>Hovedtall!$G$23</f>
        <v>131258</v>
      </c>
      <c r="H23" s="18">
        <f t="shared" si="1"/>
        <v>-4.2900242270947297E-2</v>
      </c>
      <c r="J23" s="45"/>
    </row>
    <row r="24" spans="1:10" ht="15" customHeight="1" x14ac:dyDescent="0.25">
      <c r="A24" s="99" t="s">
        <v>46</v>
      </c>
      <c r="B24" s="84">
        <f>Hovedtall!$B$24</f>
        <v>1402</v>
      </c>
      <c r="C24" s="85">
        <f>Hovedtall!$C$24</f>
        <v>1681</v>
      </c>
      <c r="D24" s="18">
        <f t="shared" si="0"/>
        <v>-0.16597263533610945</v>
      </c>
      <c r="E24" s="19"/>
      <c r="F24" s="84">
        <f>Hovedtall!$F$24</f>
        <v>12117</v>
      </c>
      <c r="G24" s="85">
        <f>Hovedtall!$G$24</f>
        <v>14421</v>
      </c>
      <c r="H24" s="18">
        <f t="shared" si="1"/>
        <v>-0.15976700644892863</v>
      </c>
      <c r="J24" s="45"/>
    </row>
    <row r="25" spans="1:10" ht="15" customHeight="1" x14ac:dyDescent="0.25">
      <c r="A25" s="99" t="s">
        <v>47</v>
      </c>
      <c r="B25" s="84">
        <f>Hovedtall!$B$25</f>
        <v>476</v>
      </c>
      <c r="C25" s="85">
        <f>Hovedtall!$C$25</f>
        <v>454</v>
      </c>
      <c r="D25" s="18">
        <f t="shared" si="0"/>
        <v>4.8458149779735685E-2</v>
      </c>
      <c r="E25" s="19"/>
      <c r="F25" s="84">
        <f>Hovedtall!$F$25</f>
        <v>3895</v>
      </c>
      <c r="G25" s="85">
        <f>Hovedtall!$G$25</f>
        <v>3852</v>
      </c>
      <c r="H25" s="18">
        <f t="shared" si="1"/>
        <v>1.1163032191069575E-2</v>
      </c>
      <c r="J25" s="45"/>
    </row>
    <row r="26" spans="1:10" ht="15" customHeight="1" x14ac:dyDescent="0.25">
      <c r="A26" s="99"/>
      <c r="B26" s="40"/>
      <c r="C26" s="39"/>
      <c r="D26" s="18"/>
      <c r="E26" s="19"/>
      <c r="F26" s="40"/>
      <c r="G26" s="39"/>
      <c r="H26" s="18"/>
      <c r="J26" s="45"/>
    </row>
    <row r="27" spans="1:10" ht="15" customHeight="1" x14ac:dyDescent="0.25">
      <c r="A27" s="98" t="s">
        <v>21</v>
      </c>
      <c r="B27" s="86">
        <f>Hovedtall!$B$27</f>
        <v>4000</v>
      </c>
      <c r="C27" s="87">
        <f>Hovedtall!$C$27</f>
        <v>4305</v>
      </c>
      <c r="D27" s="36">
        <f t="shared" si="0"/>
        <v>-7.0847851335656215E-2</v>
      </c>
      <c r="E27" s="19"/>
      <c r="F27" s="88">
        <f>Hovedtall!$F$27</f>
        <v>35450</v>
      </c>
      <c r="G27" s="89">
        <f>Hovedtall!$G$27</f>
        <v>38858</v>
      </c>
      <c r="H27" s="36">
        <f>(F27-G27)/G27</f>
        <v>-8.7703947707035879E-2</v>
      </c>
      <c r="J27" s="45"/>
    </row>
    <row r="28" spans="1:10" ht="15" customHeight="1" x14ac:dyDescent="0.25">
      <c r="A28" s="98" t="s">
        <v>19</v>
      </c>
      <c r="B28" s="16">
        <f>B22+B17+B27</f>
        <v>66307</v>
      </c>
      <c r="C28" s="17">
        <f>C22+C17+C27</f>
        <v>67714</v>
      </c>
      <c r="D28" s="36">
        <f t="shared" si="0"/>
        <v>-2.0778568685943823E-2</v>
      </c>
      <c r="E28" s="19"/>
      <c r="F28" s="16">
        <f>F22+F17+F27</f>
        <v>545243</v>
      </c>
      <c r="G28" s="17">
        <f>G22+G17+G27</f>
        <v>565240</v>
      </c>
      <c r="H28" s="36">
        <f>(F28-G28)/G28</f>
        <v>-3.5377892576604626E-2</v>
      </c>
      <c r="J28" s="45"/>
    </row>
    <row r="29" spans="1:10" ht="15" customHeight="1" x14ac:dyDescent="0.25">
      <c r="A29" s="98" t="s">
        <v>31</v>
      </c>
      <c r="B29" s="86">
        <f>Hovedtall!$B$29</f>
        <v>10285</v>
      </c>
      <c r="C29" s="87">
        <f>Hovedtall!$C$29</f>
        <v>9971</v>
      </c>
      <c r="D29" s="18">
        <f>(B29-C29)/C29</f>
        <v>3.1491324842041923E-2</v>
      </c>
      <c r="E29" s="19"/>
      <c r="F29" s="86">
        <f>Hovedtall!$F$29</f>
        <v>83179</v>
      </c>
      <c r="G29" s="87">
        <f>Hovedtall!$G$29</f>
        <v>82439</v>
      </c>
      <c r="H29" s="18">
        <f>(F29-G29)/G29</f>
        <v>8.9763340166668683E-3</v>
      </c>
    </row>
    <row r="30" spans="1:10" ht="15" customHeight="1" x14ac:dyDescent="0.25">
      <c r="A30" s="99"/>
      <c r="B30" s="39"/>
      <c r="C30" s="39"/>
      <c r="D30" s="18"/>
      <c r="E30" s="19"/>
      <c r="F30" s="40"/>
      <c r="G30" s="39"/>
      <c r="H30" s="18"/>
      <c r="J30" s="45"/>
    </row>
    <row r="31" spans="1:10" ht="15" customHeight="1" x14ac:dyDescent="0.25">
      <c r="A31" s="98" t="s">
        <v>52</v>
      </c>
      <c r="B31" s="16">
        <f>SUM(B28:B29)</f>
        <v>76592</v>
      </c>
      <c r="C31" s="17">
        <f>SUM(C28:C29)</f>
        <v>77685</v>
      </c>
      <c r="D31" s="36">
        <f t="shared" si="0"/>
        <v>-1.4069640213683465E-2</v>
      </c>
      <c r="E31" s="19"/>
      <c r="F31" s="16">
        <f>SUM(F28:F29)</f>
        <v>628422</v>
      </c>
      <c r="G31" s="17">
        <f>SUM(G28:G29)</f>
        <v>647679</v>
      </c>
      <c r="H31" s="36">
        <f t="shared" si="1"/>
        <v>-2.973232110350961E-2</v>
      </c>
      <c r="J31" s="45"/>
    </row>
    <row r="32" spans="1:10" ht="15" customHeight="1" x14ac:dyDescent="0.25">
      <c r="A32" s="98"/>
      <c r="B32" s="16"/>
      <c r="C32" s="17"/>
      <c r="D32" s="18"/>
      <c r="E32" s="19"/>
      <c r="F32" s="16"/>
      <c r="G32" s="17"/>
      <c r="H32" s="18"/>
    </row>
    <row r="33" spans="1:17" ht="15" customHeight="1" x14ac:dyDescent="0.25">
      <c r="A33" s="103"/>
      <c r="B33" s="108"/>
      <c r="C33" s="109"/>
      <c r="D33" s="106"/>
      <c r="E33" s="19"/>
      <c r="F33" s="108"/>
      <c r="G33" s="109"/>
      <c r="H33" s="106"/>
    </row>
    <row r="34" spans="1:17" ht="15" customHeight="1" x14ac:dyDescent="0.25">
      <c r="A34" s="2"/>
      <c r="B34" s="12"/>
      <c r="C34" s="12"/>
      <c r="D34" s="30"/>
      <c r="E34" s="12"/>
      <c r="F34" s="12"/>
      <c r="G34" s="12"/>
      <c r="H34" s="30"/>
    </row>
    <row r="35" spans="1:17" ht="15" customHeight="1" x14ac:dyDescent="0.3">
      <c r="A35" s="34" t="s">
        <v>50</v>
      </c>
      <c r="B35" s="25"/>
      <c r="C35" s="2"/>
      <c r="D35" s="30"/>
      <c r="E35" s="28"/>
      <c r="F35" s="25"/>
      <c r="H35" s="30"/>
      <c r="L35" s="46"/>
    </row>
    <row r="36" spans="1:17" s="7" customFormat="1" ht="15" customHeight="1" x14ac:dyDescent="0.25">
      <c r="A36" s="49" t="s">
        <v>51</v>
      </c>
      <c r="B36" s="29"/>
      <c r="C36" s="29"/>
      <c r="D36" s="30"/>
      <c r="E36" s="12"/>
      <c r="F36" s="29"/>
      <c r="G36" s="29"/>
      <c r="H36" s="30"/>
      <c r="M36" s="33"/>
      <c r="N36" s="43"/>
      <c r="O36" s="43"/>
      <c r="P36" s="33"/>
      <c r="Q36" s="33"/>
    </row>
    <row r="37" spans="1:17" ht="15" customHeight="1" x14ac:dyDescent="0.3">
      <c r="A37" s="97" t="s">
        <v>40</v>
      </c>
      <c r="B37" s="15">
        <f>SUM(B38:B39)</f>
        <v>5155</v>
      </c>
      <c r="C37" s="15">
        <f>SUM(C38:C39)</f>
        <v>5412</v>
      </c>
      <c r="D37" s="69">
        <f>(B37-C37)/C37</f>
        <v>-4.7487065779748705E-2</v>
      </c>
      <c r="E37" s="12"/>
      <c r="F37" s="70">
        <f>SUM(F38:F39)</f>
        <v>40805</v>
      </c>
      <c r="G37" s="15">
        <f>SUM(G38:G39)</f>
        <v>44001</v>
      </c>
      <c r="H37" s="69">
        <f>(F37-G37)/G37</f>
        <v>-7.2634712847435279E-2</v>
      </c>
      <c r="I37" s="2" t="s">
        <v>27</v>
      </c>
      <c r="J37" s="46"/>
    </row>
    <row r="38" spans="1:17" ht="15" customHeight="1" x14ac:dyDescent="0.25">
      <c r="A38" s="99" t="s">
        <v>45</v>
      </c>
      <c r="B38" s="85">
        <f>Hovedtall!$B$38</f>
        <v>1911</v>
      </c>
      <c r="C38" s="85">
        <f>Hovedtall!$C$38</f>
        <v>1403</v>
      </c>
      <c r="D38" s="93">
        <f>(B38-C38)/C38</f>
        <v>0.36208125445473982</v>
      </c>
      <c r="E38" s="12"/>
      <c r="F38" s="84">
        <f>Hovedtall!$F$38</f>
        <v>14984</v>
      </c>
      <c r="G38" s="85">
        <f>Hovedtall!$G$38</f>
        <v>14106</v>
      </c>
      <c r="H38" s="93">
        <f>(F38-G38)/G38</f>
        <v>6.2243017155820216E-2</v>
      </c>
      <c r="I38" s="2" t="s">
        <v>27</v>
      </c>
    </row>
    <row r="39" spans="1:17" ht="15" customHeight="1" x14ac:dyDescent="0.25">
      <c r="A39" s="99" t="s">
        <v>48</v>
      </c>
      <c r="B39" s="85">
        <f>Hovedtall!$B$39</f>
        <v>3244</v>
      </c>
      <c r="C39" s="85">
        <f>Hovedtall!$C$39</f>
        <v>4009</v>
      </c>
      <c r="D39" s="93">
        <f>(B39-C39)/C39</f>
        <v>-0.19082065352955849</v>
      </c>
      <c r="E39" s="19"/>
      <c r="F39" s="84">
        <f>Hovedtall!$F$39</f>
        <v>25821</v>
      </c>
      <c r="G39" s="85">
        <f>Hovedtall!$G$39</f>
        <v>29895</v>
      </c>
      <c r="H39" s="93">
        <f>(F39-G39)/G39</f>
        <v>-0.13627696939287506</v>
      </c>
      <c r="I39" s="2" t="s">
        <v>27</v>
      </c>
    </row>
    <row r="40" spans="1:17" ht="15" customHeight="1" x14ac:dyDescent="0.25">
      <c r="A40" s="99"/>
      <c r="B40" s="20"/>
      <c r="C40" s="90"/>
      <c r="D40" s="31"/>
      <c r="E40" s="19"/>
      <c r="F40" s="52"/>
      <c r="G40" s="20"/>
      <c r="H40" s="31"/>
    </row>
    <row r="41" spans="1:17" ht="15" customHeight="1" x14ac:dyDescent="0.25">
      <c r="A41" s="98" t="s">
        <v>41</v>
      </c>
      <c r="B41" s="17">
        <f>SUM(B42:B43)</f>
        <v>9507</v>
      </c>
      <c r="C41" s="17">
        <f>SUM(C42:C43)</f>
        <v>9206</v>
      </c>
      <c r="D41" s="37">
        <f>(B41-C41)/C41</f>
        <v>3.2696067781881381E-2</v>
      </c>
      <c r="E41" s="19"/>
      <c r="F41" s="52">
        <f>SUM(F42:F43)</f>
        <v>78917</v>
      </c>
      <c r="G41" s="51">
        <f>SUM(G42:G43)</f>
        <v>76778</v>
      </c>
      <c r="H41" s="37">
        <f>(F41-G41)/G41</f>
        <v>2.7859543098283361E-2</v>
      </c>
      <c r="I41" s="2" t="s">
        <v>27</v>
      </c>
    </row>
    <row r="42" spans="1:17" ht="15" customHeight="1" x14ac:dyDescent="0.25">
      <c r="A42" s="99" t="s">
        <v>45</v>
      </c>
      <c r="B42" s="85">
        <f>Hovedtall!$B$42</f>
        <v>4368</v>
      </c>
      <c r="C42" s="85">
        <f>Hovedtall!$C$42</f>
        <v>3947</v>
      </c>
      <c r="D42" s="93">
        <f>(B42-C42)/C42</f>
        <v>0.1066632885736002</v>
      </c>
      <c r="E42" s="19"/>
      <c r="F42" s="84">
        <f>Hovedtall!$F$42</f>
        <v>39378</v>
      </c>
      <c r="G42" s="85">
        <f>Hovedtall!$G$42</f>
        <v>31728</v>
      </c>
      <c r="H42" s="93">
        <f>(F42-G42)/G42</f>
        <v>0.24111195158850227</v>
      </c>
      <c r="I42" s="2" t="s">
        <v>27</v>
      </c>
      <c r="J42" s="46"/>
      <c r="K42" s="46"/>
    </row>
    <row r="43" spans="1:17" ht="15" customHeight="1" x14ac:dyDescent="0.25">
      <c r="A43" s="99" t="s">
        <v>48</v>
      </c>
      <c r="B43" s="85">
        <f>Hovedtall!$B$43</f>
        <v>5139</v>
      </c>
      <c r="C43" s="85">
        <f>Hovedtall!$C$43</f>
        <v>5259</v>
      </c>
      <c r="D43" s="93">
        <f>(B43-C43)/C43</f>
        <v>-2.2818026240730177E-2</v>
      </c>
      <c r="E43" s="19"/>
      <c r="F43" s="84">
        <f>Hovedtall!$F$43</f>
        <v>39539</v>
      </c>
      <c r="G43" s="85">
        <f>Hovedtall!$G$43</f>
        <v>45050</v>
      </c>
      <c r="H43" s="93">
        <f>(F43-G43)/G43</f>
        <v>-0.122330743618202</v>
      </c>
      <c r="I43" s="2" t="s">
        <v>27</v>
      </c>
    </row>
    <row r="44" spans="1:17" ht="15" customHeight="1" x14ac:dyDescent="0.25">
      <c r="A44" s="99"/>
      <c r="B44" s="20"/>
      <c r="C44" s="20"/>
      <c r="D44" s="31"/>
      <c r="E44" s="19"/>
      <c r="F44" s="52"/>
      <c r="G44" s="20"/>
      <c r="H44" s="31"/>
    </row>
    <row r="45" spans="1:17" ht="15" customHeight="1" x14ac:dyDescent="0.25">
      <c r="A45" s="101" t="s">
        <v>30</v>
      </c>
      <c r="B45" s="50">
        <f>SUM(B37+B41)</f>
        <v>14662</v>
      </c>
      <c r="C45" s="50">
        <f>SUM(C37+C41)</f>
        <v>14618</v>
      </c>
      <c r="D45" s="38">
        <f>(B45-C45)/C45</f>
        <v>3.0099876864140103E-3</v>
      </c>
      <c r="E45" s="19"/>
      <c r="F45" s="53">
        <f>SUM(F37+F41)</f>
        <v>119722</v>
      </c>
      <c r="G45" s="50">
        <f>SUM(G37+G41)</f>
        <v>120779</v>
      </c>
      <c r="H45" s="38">
        <f>(F45-G45)/G45</f>
        <v>-8.7515213737487472E-3</v>
      </c>
      <c r="I45" s="2" t="s">
        <v>27</v>
      </c>
    </row>
    <row r="46" spans="1:17" ht="15" customHeight="1" x14ac:dyDescent="0.25">
      <c r="A46" s="58"/>
      <c r="B46" s="17"/>
      <c r="C46" s="17"/>
      <c r="D46" s="56"/>
      <c r="E46" s="19"/>
      <c r="F46" s="17"/>
      <c r="G46" s="17"/>
      <c r="H46" s="56"/>
    </row>
    <row r="47" spans="1:17" ht="15" customHeight="1" x14ac:dyDescent="0.25">
      <c r="A47" s="58"/>
      <c r="B47" s="17"/>
      <c r="C47" s="17"/>
      <c r="D47" s="56"/>
      <c r="E47" s="19"/>
      <c r="F47" s="17"/>
      <c r="G47" s="17"/>
      <c r="H47" s="56"/>
    </row>
    <row r="48" spans="1:17" ht="15" customHeight="1" x14ac:dyDescent="0.25">
      <c r="A48" s="58"/>
      <c r="B48" s="17"/>
      <c r="C48" s="17"/>
      <c r="D48" s="56"/>
      <c r="E48" s="19"/>
      <c r="F48" s="17"/>
      <c r="G48" s="17"/>
      <c r="H48" s="56"/>
    </row>
    <row r="49" spans="1:10" ht="15" customHeight="1" x14ac:dyDescent="0.25">
      <c r="A49" s="58"/>
      <c r="B49" s="17"/>
      <c r="C49" s="17"/>
      <c r="D49" s="56"/>
      <c r="E49" s="19"/>
      <c r="F49" s="17"/>
      <c r="G49" s="17"/>
      <c r="H49" s="56"/>
    </row>
    <row r="50" spans="1:10" ht="15" customHeight="1" x14ac:dyDescent="0.25">
      <c r="A50" s="58"/>
      <c r="B50" s="17"/>
      <c r="C50" s="17"/>
      <c r="D50" s="56"/>
      <c r="E50" s="19"/>
      <c r="F50" s="17"/>
      <c r="G50" s="17"/>
      <c r="H50" s="56"/>
    </row>
    <row r="51" spans="1:10" ht="15" customHeight="1" x14ac:dyDescent="0.25">
      <c r="A51" s="58"/>
      <c r="B51" s="17"/>
      <c r="C51" s="17"/>
      <c r="D51" s="56"/>
      <c r="E51" s="19"/>
      <c r="F51" s="17"/>
      <c r="G51" s="17"/>
      <c r="H51" s="56"/>
    </row>
    <row r="52" spans="1:10" ht="15" customHeight="1" x14ac:dyDescent="0.25">
      <c r="A52" s="58"/>
      <c r="B52" s="17"/>
      <c r="C52" s="17"/>
      <c r="D52" s="56"/>
      <c r="E52" s="19"/>
      <c r="F52" s="17"/>
      <c r="G52" s="17"/>
      <c r="H52" s="56"/>
    </row>
    <row r="53" spans="1:10" ht="15" customHeight="1" x14ac:dyDescent="0.25">
      <c r="A53" s="58"/>
      <c r="B53" s="17"/>
      <c r="C53" s="17"/>
      <c r="D53" s="56"/>
      <c r="E53" s="19"/>
      <c r="F53" s="17"/>
      <c r="G53" s="17"/>
      <c r="H53" s="56"/>
    </row>
    <row r="54" spans="1:10" ht="15" customHeight="1" x14ac:dyDescent="0.25">
      <c r="A54" s="58"/>
      <c r="B54" s="17"/>
      <c r="C54" s="17"/>
      <c r="D54" s="56"/>
      <c r="E54" s="19"/>
      <c r="F54" s="17"/>
      <c r="G54" s="17"/>
      <c r="H54" s="56"/>
    </row>
    <row r="55" spans="1:10" ht="15" customHeight="1" x14ac:dyDescent="0.25">
      <c r="A55" s="58"/>
      <c r="B55" s="17"/>
      <c r="C55" s="17"/>
      <c r="D55" s="56"/>
      <c r="E55" s="19"/>
      <c r="F55" s="17"/>
      <c r="G55" s="17"/>
      <c r="H55" s="56"/>
    </row>
    <row r="56" spans="1:10" ht="15" customHeight="1" x14ac:dyDescent="0.25">
      <c r="A56" s="58"/>
      <c r="B56" s="17"/>
      <c r="C56" s="17"/>
      <c r="D56" s="56"/>
      <c r="E56" s="19"/>
      <c r="F56" s="17"/>
      <c r="G56" s="17"/>
      <c r="H56" s="56"/>
    </row>
    <row r="57" spans="1:10" ht="15" customHeight="1" x14ac:dyDescent="0.25">
      <c r="A57" s="58"/>
      <c r="B57" s="17"/>
      <c r="C57" s="17"/>
      <c r="D57" s="56"/>
      <c r="E57" s="19"/>
      <c r="F57" s="17"/>
      <c r="G57" s="17"/>
      <c r="H57" s="56"/>
    </row>
    <row r="58" spans="1:10" ht="15" customHeight="1" x14ac:dyDescent="0.25">
      <c r="A58" s="58"/>
      <c r="B58" s="17"/>
      <c r="C58" s="17"/>
      <c r="D58" s="56"/>
      <c r="E58" s="19"/>
      <c r="F58" s="17"/>
      <c r="G58" s="17"/>
      <c r="H58" s="56"/>
    </row>
    <row r="59" spans="1:10" ht="15" customHeight="1" x14ac:dyDescent="0.25">
      <c r="A59" s="2"/>
      <c r="B59" s="2"/>
      <c r="C59" s="2"/>
      <c r="D59" s="2"/>
      <c r="H59" s="2"/>
      <c r="I59" s="46"/>
      <c r="J59" s="46"/>
    </row>
    <row r="60" spans="1:10" ht="15" customHeight="1" x14ac:dyDescent="0.25">
      <c r="A60" s="2"/>
      <c r="B60" s="2"/>
      <c r="C60" s="2"/>
      <c r="D60" s="2"/>
      <c r="H60" s="2"/>
      <c r="I60" s="46"/>
      <c r="J60" s="46"/>
    </row>
    <row r="61" spans="1:10" ht="15" customHeight="1" x14ac:dyDescent="0.25">
      <c r="A61" s="2"/>
      <c r="I61" s="46"/>
      <c r="J61" s="46"/>
    </row>
    <row r="62" spans="1:10" ht="15" customHeight="1" x14ac:dyDescent="0.25">
      <c r="I62" s="46"/>
      <c r="J62" s="46"/>
    </row>
    <row r="63" spans="1:10" ht="15" customHeight="1" x14ac:dyDescent="0.25">
      <c r="A63" s="28" t="s">
        <v>54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F14" sqref="F14"/>
    </sheetView>
  </sheetViews>
  <sheetFormatPr defaultColWidth="11.42578125" defaultRowHeight="12.75" x14ac:dyDescent="0.2"/>
  <sheetData>
    <row r="2" spans="1:8" ht="18" x14ac:dyDescent="0.25">
      <c r="A2" s="91" t="s">
        <v>33</v>
      </c>
    </row>
    <row r="4" spans="1:8" x14ac:dyDescent="0.2">
      <c r="A4" s="65" t="s">
        <v>1</v>
      </c>
      <c r="B4" s="65">
        <v>2011</v>
      </c>
      <c r="C4" s="65">
        <v>2012</v>
      </c>
      <c r="D4" s="66">
        <v>2013</v>
      </c>
      <c r="E4" s="66">
        <v>2014</v>
      </c>
      <c r="F4" s="65">
        <v>2015</v>
      </c>
      <c r="G4" s="65"/>
      <c r="H4" s="65"/>
    </row>
    <row r="5" spans="1:8" x14ac:dyDescent="0.2">
      <c r="A5" s="67" t="s">
        <v>14</v>
      </c>
      <c r="B5" s="60">
        <v>2961192</v>
      </c>
      <c r="C5" s="60">
        <v>3220075</v>
      </c>
      <c r="D5" s="60">
        <v>3277804</v>
      </c>
      <c r="E5" s="60">
        <v>3466027</v>
      </c>
      <c r="F5" s="60">
        <v>3335025</v>
      </c>
      <c r="G5" s="59"/>
      <c r="H5" s="59"/>
    </row>
    <row r="6" spans="1:8" x14ac:dyDescent="0.2">
      <c r="A6" s="67" t="s">
        <v>2</v>
      </c>
      <c r="B6" s="60">
        <v>3036173</v>
      </c>
      <c r="C6" s="60">
        <v>3404233</v>
      </c>
      <c r="D6" s="60">
        <v>3418955</v>
      </c>
      <c r="E6" s="60">
        <v>3490096</v>
      </c>
      <c r="F6" s="60">
        <v>3499805</v>
      </c>
      <c r="G6" s="59"/>
      <c r="H6" s="59"/>
    </row>
    <row r="7" spans="1:8" x14ac:dyDescent="0.2">
      <c r="A7" s="67" t="s">
        <v>3</v>
      </c>
      <c r="B7" s="60">
        <v>3655738</v>
      </c>
      <c r="C7" s="60">
        <v>3921986</v>
      </c>
      <c r="D7" s="60">
        <v>3741673</v>
      </c>
      <c r="E7" s="60">
        <v>4084303</v>
      </c>
      <c r="F7" s="60">
        <v>4024348</v>
      </c>
      <c r="G7" s="59"/>
      <c r="H7" s="59"/>
    </row>
    <row r="8" spans="1:8" x14ac:dyDescent="0.2">
      <c r="A8" s="67" t="s">
        <v>4</v>
      </c>
      <c r="B8" s="60">
        <v>3436412</v>
      </c>
      <c r="C8" s="60">
        <v>3513324</v>
      </c>
      <c r="D8" s="60">
        <v>4035227</v>
      </c>
      <c r="E8" s="60">
        <v>4104568</v>
      </c>
      <c r="F8" s="60">
        <v>4012574</v>
      </c>
      <c r="G8" s="59"/>
      <c r="H8" s="59"/>
    </row>
    <row r="9" spans="1:8" x14ac:dyDescent="0.2">
      <c r="A9" s="67" t="s">
        <v>5</v>
      </c>
      <c r="B9" s="60">
        <v>3971377</v>
      </c>
      <c r="C9" s="60">
        <v>4162586</v>
      </c>
      <c r="D9" s="60">
        <v>4220892</v>
      </c>
      <c r="E9" s="92">
        <v>4362500</v>
      </c>
      <c r="F9" s="60">
        <v>4386314</v>
      </c>
      <c r="G9" s="59"/>
      <c r="H9" s="59"/>
    </row>
    <row r="10" spans="1:8" x14ac:dyDescent="0.2">
      <c r="A10" s="67" t="s">
        <v>6</v>
      </c>
      <c r="B10" s="60">
        <v>4201212</v>
      </c>
      <c r="C10" s="60">
        <v>4239487</v>
      </c>
      <c r="D10" s="60">
        <v>4597152</v>
      </c>
      <c r="E10" s="92">
        <v>4964668</v>
      </c>
      <c r="F10" s="60">
        <v>4903813</v>
      </c>
      <c r="G10" s="59"/>
      <c r="H10" s="59"/>
    </row>
    <row r="11" spans="1:8" x14ac:dyDescent="0.2">
      <c r="A11" s="67" t="s">
        <v>7</v>
      </c>
      <c r="B11" s="60">
        <v>3936760</v>
      </c>
      <c r="C11" s="60">
        <v>4166402</v>
      </c>
      <c r="D11" s="60">
        <v>4462056</v>
      </c>
      <c r="E11" s="92">
        <v>4626037</v>
      </c>
      <c r="F11" s="60">
        <v>4726456</v>
      </c>
      <c r="G11" s="59"/>
      <c r="H11" s="59"/>
    </row>
    <row r="12" spans="1:8" x14ac:dyDescent="0.2">
      <c r="A12" s="67" t="s">
        <v>8</v>
      </c>
      <c r="B12" s="60">
        <v>3940193</v>
      </c>
      <c r="C12" s="60">
        <v>4168293</v>
      </c>
      <c r="D12" s="60">
        <v>4364289</v>
      </c>
      <c r="E12" s="92">
        <v>4506205</v>
      </c>
      <c r="F12" s="60">
        <v>4560026</v>
      </c>
      <c r="G12" s="59"/>
      <c r="H12" s="59"/>
    </row>
    <row r="13" spans="1:8" x14ac:dyDescent="0.2">
      <c r="A13" s="67" t="s">
        <v>9</v>
      </c>
      <c r="B13" s="60">
        <v>4121392</v>
      </c>
      <c r="C13" s="60">
        <v>4247675</v>
      </c>
      <c r="D13" s="60">
        <v>4466332</v>
      </c>
      <c r="E13" s="92">
        <v>4572855</v>
      </c>
      <c r="F13" s="60">
        <v>4597268</v>
      </c>
      <c r="G13" s="59"/>
      <c r="H13" s="59"/>
    </row>
    <row r="14" spans="1:8" x14ac:dyDescent="0.2">
      <c r="A14" s="67" t="s">
        <v>10</v>
      </c>
      <c r="B14" s="60">
        <v>4136009</v>
      </c>
      <c r="C14" s="60">
        <v>4267971</v>
      </c>
      <c r="D14" s="60">
        <v>4457440</v>
      </c>
      <c r="E14" s="92">
        <v>4552635</v>
      </c>
      <c r="F14" s="60"/>
      <c r="G14" s="59"/>
      <c r="H14" s="59"/>
    </row>
    <row r="15" spans="1:8" x14ac:dyDescent="0.2">
      <c r="A15" s="67" t="s">
        <v>11</v>
      </c>
      <c r="B15" s="60">
        <v>3725909</v>
      </c>
      <c r="C15" s="60">
        <v>3869288</v>
      </c>
      <c r="D15" s="60">
        <v>3904581</v>
      </c>
      <c r="E15" s="92">
        <v>3925316</v>
      </c>
      <c r="F15" s="60"/>
      <c r="G15" s="59"/>
      <c r="H15" s="59"/>
    </row>
    <row r="16" spans="1:8" x14ac:dyDescent="0.2">
      <c r="A16" s="67" t="s">
        <v>12</v>
      </c>
      <c r="B16" s="60">
        <v>3155085</v>
      </c>
      <c r="C16" s="60">
        <v>3176348</v>
      </c>
      <c r="D16" s="60">
        <v>3363415</v>
      </c>
      <c r="E16" s="92">
        <v>3428848</v>
      </c>
      <c r="F16" s="60"/>
      <c r="G16" s="59"/>
      <c r="H16" s="59"/>
    </row>
    <row r="17" spans="1:8" x14ac:dyDescent="0.2">
      <c r="A17" s="71"/>
      <c r="B17" s="60"/>
      <c r="C17" s="60"/>
      <c r="D17" s="60"/>
      <c r="E17" s="60"/>
      <c r="F17" s="59"/>
      <c r="G17" s="59"/>
      <c r="H17" s="59"/>
    </row>
    <row r="18" spans="1:8" x14ac:dyDescent="0.2">
      <c r="A18" s="71"/>
      <c r="B18" s="60"/>
      <c r="C18" s="60"/>
      <c r="D18" s="60"/>
      <c r="E18" s="60"/>
      <c r="F18" s="59"/>
      <c r="G18" s="59"/>
      <c r="H18" s="59"/>
    </row>
    <row r="19" spans="1:8" x14ac:dyDescent="0.2">
      <c r="A19" s="71"/>
      <c r="B19" s="60"/>
      <c r="C19" s="60"/>
      <c r="D19" s="60"/>
      <c r="E19" s="60"/>
      <c r="F19" s="59"/>
      <c r="G19" s="59"/>
      <c r="H19" s="59"/>
    </row>
    <row r="20" spans="1:8" x14ac:dyDescent="0.2">
      <c r="A20" s="71"/>
      <c r="B20" s="60"/>
      <c r="C20" s="60"/>
      <c r="D20" s="60"/>
      <c r="E20" s="60"/>
      <c r="F20" s="59"/>
      <c r="G20" s="59"/>
      <c r="H20" s="59"/>
    </row>
    <row r="21" spans="1:8" x14ac:dyDescent="0.2">
      <c r="A21" s="59"/>
      <c r="B21" s="62"/>
      <c r="C21" s="63"/>
      <c r="D21" s="35"/>
      <c r="E21" s="35"/>
      <c r="F21" s="59"/>
      <c r="G21" s="59"/>
      <c r="H21" s="59"/>
    </row>
    <row r="22" spans="1:8" x14ac:dyDescent="0.2">
      <c r="A22" s="59"/>
      <c r="B22" s="60"/>
      <c r="C22" s="59"/>
      <c r="D22" s="59"/>
      <c r="E22" s="59"/>
      <c r="F22" s="59"/>
      <c r="G22" s="59"/>
      <c r="H22" s="59"/>
    </row>
    <row r="23" spans="1:8" x14ac:dyDescent="0.2">
      <c r="A23" s="65" t="s">
        <v>0</v>
      </c>
      <c r="B23" s="66">
        <v>2011</v>
      </c>
      <c r="C23" s="66">
        <v>2012</v>
      </c>
      <c r="D23" s="66">
        <v>2013</v>
      </c>
      <c r="E23" s="66">
        <v>2014</v>
      </c>
      <c r="F23" s="65">
        <v>2015</v>
      </c>
      <c r="G23" s="65"/>
      <c r="H23" s="65"/>
    </row>
    <row r="24" spans="1:8" x14ac:dyDescent="0.2">
      <c r="A24" s="68" t="s">
        <v>14</v>
      </c>
      <c r="B24" s="60">
        <v>53345</v>
      </c>
      <c r="C24" s="60">
        <v>56819</v>
      </c>
      <c r="D24" s="60">
        <v>57714</v>
      </c>
      <c r="E24" s="60">
        <v>59820</v>
      </c>
      <c r="F24" s="61">
        <v>56825</v>
      </c>
      <c r="G24" s="59"/>
      <c r="H24" s="59"/>
    </row>
    <row r="25" spans="1:8" x14ac:dyDescent="0.2">
      <c r="A25" s="68" t="s">
        <v>2</v>
      </c>
      <c r="B25" s="60">
        <v>50989</v>
      </c>
      <c r="C25" s="60">
        <v>55392</v>
      </c>
      <c r="D25" s="60">
        <v>54126</v>
      </c>
      <c r="E25" s="60">
        <v>56061</v>
      </c>
      <c r="F25" s="61">
        <v>53551</v>
      </c>
      <c r="G25" s="59"/>
      <c r="H25" s="59"/>
    </row>
    <row r="26" spans="1:8" x14ac:dyDescent="0.2">
      <c r="A26" s="68" t="s">
        <v>3</v>
      </c>
      <c r="B26" s="60">
        <v>59906</v>
      </c>
      <c r="C26" s="60">
        <v>62199</v>
      </c>
      <c r="D26" s="60">
        <v>57109</v>
      </c>
      <c r="E26" s="60">
        <v>62844</v>
      </c>
      <c r="F26" s="61">
        <v>59940</v>
      </c>
      <c r="G26" s="59"/>
      <c r="H26" s="59"/>
    </row>
    <row r="27" spans="1:8" x14ac:dyDescent="0.2">
      <c r="A27" s="68" t="s">
        <v>4</v>
      </c>
      <c r="B27" s="60">
        <v>53694</v>
      </c>
      <c r="C27" s="60">
        <v>55343</v>
      </c>
      <c r="D27" s="60">
        <v>63351</v>
      </c>
      <c r="E27" s="60">
        <v>60249</v>
      </c>
      <c r="F27" s="61">
        <v>60712</v>
      </c>
      <c r="G27" s="59"/>
      <c r="H27" s="59"/>
    </row>
    <row r="28" spans="1:8" x14ac:dyDescent="0.2">
      <c r="A28" s="68" t="s">
        <v>5</v>
      </c>
      <c r="B28" s="60">
        <v>62597</v>
      </c>
      <c r="C28" s="60">
        <v>63707</v>
      </c>
      <c r="D28" s="60">
        <v>60558</v>
      </c>
      <c r="E28" s="92">
        <v>65236</v>
      </c>
      <c r="F28" s="61">
        <v>62021</v>
      </c>
      <c r="G28" s="59"/>
      <c r="H28" s="59"/>
    </row>
    <row r="29" spans="1:8" x14ac:dyDescent="0.2">
      <c r="A29" s="68" t="s">
        <v>6</v>
      </c>
      <c r="B29" s="60">
        <v>59609</v>
      </c>
      <c r="C29" s="60">
        <v>62806</v>
      </c>
      <c r="D29" s="60">
        <v>64643</v>
      </c>
      <c r="E29" s="92">
        <v>66038</v>
      </c>
      <c r="F29" s="61">
        <v>65567</v>
      </c>
      <c r="G29" s="59"/>
      <c r="H29" s="59"/>
    </row>
    <row r="30" spans="1:8" x14ac:dyDescent="0.2">
      <c r="A30" s="68" t="s">
        <v>7</v>
      </c>
      <c r="B30" s="60">
        <v>52908</v>
      </c>
      <c r="C30" s="60">
        <v>56042</v>
      </c>
      <c r="D30" s="60">
        <v>59264</v>
      </c>
      <c r="E30" s="92">
        <v>60236</v>
      </c>
      <c r="F30" s="61">
        <v>58785</v>
      </c>
      <c r="G30" s="59"/>
      <c r="H30" s="59"/>
    </row>
    <row r="31" spans="1:8" x14ac:dyDescent="0.2">
      <c r="A31" s="68" t="s">
        <v>8</v>
      </c>
      <c r="B31" s="60">
        <v>60604</v>
      </c>
      <c r="C31" s="60">
        <v>62970</v>
      </c>
      <c r="D31" s="60">
        <v>64412</v>
      </c>
      <c r="E31" s="92">
        <v>63263</v>
      </c>
      <c r="F31" s="61">
        <v>62924</v>
      </c>
      <c r="G31" s="59"/>
      <c r="H31" s="59"/>
    </row>
    <row r="32" spans="1:8" x14ac:dyDescent="0.2">
      <c r="A32" s="68" t="s">
        <v>9</v>
      </c>
      <c r="B32" s="60">
        <v>63846</v>
      </c>
      <c r="C32" s="60">
        <v>62970</v>
      </c>
      <c r="D32" s="60">
        <v>66778</v>
      </c>
      <c r="E32" s="92">
        <v>67191</v>
      </c>
      <c r="F32" s="61">
        <v>66307</v>
      </c>
      <c r="G32" s="59"/>
      <c r="H32" s="59"/>
    </row>
    <row r="33" spans="1:8" x14ac:dyDescent="0.2">
      <c r="A33" s="68" t="s">
        <v>10</v>
      </c>
      <c r="B33" s="60">
        <v>62963</v>
      </c>
      <c r="C33" s="60">
        <v>65814</v>
      </c>
      <c r="D33" s="60">
        <v>68393</v>
      </c>
      <c r="E33" s="92">
        <v>66736</v>
      </c>
      <c r="F33" s="61"/>
      <c r="G33" s="59"/>
      <c r="H33" s="59"/>
    </row>
    <row r="34" spans="1:8" x14ac:dyDescent="0.2">
      <c r="A34" s="68" t="s">
        <v>11</v>
      </c>
      <c r="B34" s="60">
        <v>60793</v>
      </c>
      <c r="C34" s="60">
        <v>62097</v>
      </c>
      <c r="D34" s="60">
        <v>61858</v>
      </c>
      <c r="E34" s="92">
        <v>59497</v>
      </c>
      <c r="F34" s="61"/>
      <c r="G34" s="59"/>
      <c r="H34" s="59"/>
    </row>
    <row r="35" spans="1:8" x14ac:dyDescent="0.2">
      <c r="A35" s="68" t="s">
        <v>12</v>
      </c>
      <c r="B35" s="60">
        <v>52704</v>
      </c>
      <c r="C35" s="60">
        <v>51784</v>
      </c>
      <c r="D35" s="60">
        <v>53323</v>
      </c>
      <c r="E35" s="92">
        <v>52266</v>
      </c>
      <c r="F35" s="61"/>
      <c r="G35" s="59"/>
      <c r="H35" s="59"/>
    </row>
    <row r="36" spans="1:8" x14ac:dyDescent="0.2">
      <c r="A36" s="59"/>
      <c r="B36" s="60"/>
      <c r="C36" s="64"/>
      <c r="D36" s="64"/>
      <c r="E36" s="64"/>
      <c r="F36" s="59"/>
      <c r="G36" s="59"/>
      <c r="H36" s="59"/>
    </row>
    <row r="37" spans="1:8" x14ac:dyDescent="0.2">
      <c r="A37" s="59"/>
      <c r="B37" s="61"/>
      <c r="C37" s="61"/>
      <c r="D37" s="61"/>
      <c r="E37" s="61"/>
      <c r="F37" s="59"/>
      <c r="G37" s="59"/>
      <c r="H37" s="59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Hovedtall</vt:lpstr>
      <vt:lpstr>Passasjer inkl. spedbarn - Måne</vt:lpstr>
      <vt:lpstr>Passasjerer inkl. spedbarn - Hi</vt:lpstr>
      <vt:lpstr>Flybevegelser - Måned</vt:lpstr>
      <vt:lpstr>Flybevegelser - Hittil i år</vt:lpstr>
      <vt:lpstr>Frakt og Post - Måned</vt:lpstr>
      <vt:lpstr>Frakt og Post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Odd Nakland</cp:lastModifiedBy>
  <cp:lastPrinted>2015-09-09T12:34:49Z</cp:lastPrinted>
  <dcterms:created xsi:type="dcterms:W3CDTF">2000-12-05T13:34:37Z</dcterms:created>
  <dcterms:modified xsi:type="dcterms:W3CDTF">2015-10-16T17:59:48Z</dcterms:modified>
</cp:coreProperties>
</file>