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5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inkl. spedbarn - Måne" sheetId="40207" r:id="rId2"/>
    <sheet name="Passasjerer inkl. spedbarn - Hi" sheetId="40208" r:id="rId3"/>
    <sheet name="Flybevegelser - Måned" sheetId="40203" r:id="rId4"/>
    <sheet name="Flybevegelser - Hittil i år" sheetId="40204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08" l="1"/>
  <c r="Q57" i="40208"/>
  <c r="P57" i="40208"/>
  <c r="O57" i="40208"/>
  <c r="N57" i="40208"/>
  <c r="M57" i="40208"/>
  <c r="L57" i="40208"/>
  <c r="K57" i="40208"/>
  <c r="J57" i="40208"/>
  <c r="I57" i="40208"/>
  <c r="H57" i="40208"/>
  <c r="G57" i="40208"/>
  <c r="F57" i="40208"/>
  <c r="E57" i="40208"/>
  <c r="D57" i="40208"/>
  <c r="R56" i="40208"/>
  <c r="Q56" i="40208"/>
  <c r="P56" i="40208"/>
  <c r="O56" i="40208"/>
  <c r="N56" i="40208"/>
  <c r="M56" i="40208"/>
  <c r="L56" i="40208"/>
  <c r="K56" i="40208"/>
  <c r="J56" i="40208"/>
  <c r="I56" i="40208"/>
  <c r="H56" i="40208"/>
  <c r="G56" i="40208"/>
  <c r="F56" i="40208"/>
  <c r="E56" i="40208"/>
  <c r="D56" i="40208"/>
  <c r="R55" i="40208"/>
  <c r="Q55" i="40208"/>
  <c r="P55" i="40208"/>
  <c r="O55" i="40208"/>
  <c r="N55" i="40208"/>
  <c r="M55" i="40208"/>
  <c r="L55" i="40208"/>
  <c r="K55" i="40208"/>
  <c r="J55" i="40208"/>
  <c r="I55" i="40208"/>
  <c r="H55" i="40208"/>
  <c r="G55" i="40208"/>
  <c r="F55" i="40208"/>
  <c r="E55" i="40208"/>
  <c r="D55" i="40208"/>
  <c r="R57" i="40207"/>
  <c r="Q57" i="40207"/>
  <c r="P57" i="40207"/>
  <c r="O57" i="40207"/>
  <c r="N57" i="40207"/>
  <c r="M57" i="40207"/>
  <c r="L57" i="40207"/>
  <c r="K57" i="40207"/>
  <c r="J57" i="40207"/>
  <c r="I57" i="40207"/>
  <c r="H57" i="40207"/>
  <c r="G57" i="40207"/>
  <c r="F57" i="40207"/>
  <c r="E57" i="40207"/>
  <c r="D57" i="40207"/>
  <c r="R56" i="40207"/>
  <c r="Q56" i="40207"/>
  <c r="P56" i="40207"/>
  <c r="O56" i="40207"/>
  <c r="N56" i="40207"/>
  <c r="M56" i="40207"/>
  <c r="L56" i="40207"/>
  <c r="K56" i="40207"/>
  <c r="J56" i="40207"/>
  <c r="I56" i="40207"/>
  <c r="H56" i="40207"/>
  <c r="G56" i="40207"/>
  <c r="F56" i="40207"/>
  <c r="E56" i="40207"/>
  <c r="D56" i="40207"/>
  <c r="R55" i="40207"/>
  <c r="Q55" i="40207"/>
  <c r="P55" i="40207"/>
  <c r="O55" i="40207"/>
  <c r="N55" i="40207"/>
  <c r="M55" i="40207"/>
  <c r="L55" i="40207"/>
  <c r="K55" i="40207"/>
  <c r="J55" i="40207"/>
  <c r="I55" i="40207"/>
  <c r="H55" i="40207"/>
  <c r="G55" i="40207"/>
  <c r="F55" i="40207"/>
  <c r="E55" i="40207"/>
  <c r="D55" i="40207"/>
  <c r="D55" i="40204" l="1"/>
  <c r="E55" i="40204"/>
  <c r="F55" i="40204"/>
  <c r="G55" i="40204"/>
  <c r="H55" i="40204"/>
  <c r="I55" i="40204"/>
  <c r="J55" i="40204"/>
  <c r="K55" i="40204"/>
  <c r="L55" i="40204"/>
  <c r="M55" i="40204"/>
  <c r="N55" i="40204"/>
  <c r="O55" i="40204"/>
  <c r="D56" i="40204"/>
  <c r="E56" i="40204"/>
  <c r="F56" i="40204"/>
  <c r="G56" i="40204"/>
  <c r="H56" i="40204"/>
  <c r="I56" i="40204"/>
  <c r="J56" i="40204"/>
  <c r="K56" i="40204"/>
  <c r="L56" i="40204"/>
  <c r="M56" i="40204"/>
  <c r="N56" i="40204"/>
  <c r="O56" i="40204"/>
  <c r="D57" i="40204"/>
  <c r="E57" i="40204"/>
  <c r="F57" i="40204"/>
  <c r="G57" i="40204"/>
  <c r="H57" i="40204"/>
  <c r="I57" i="40204"/>
  <c r="J57" i="40204"/>
  <c r="K57" i="40204"/>
  <c r="L57" i="40204"/>
  <c r="M57" i="40204"/>
  <c r="N57" i="40204"/>
  <c r="O57" i="40204"/>
  <c r="O57" i="40203"/>
  <c r="N57" i="40203"/>
  <c r="M57" i="40203"/>
  <c r="L57" i="40203"/>
  <c r="K57" i="40203"/>
  <c r="J57" i="40203"/>
  <c r="I57" i="40203"/>
  <c r="H57" i="40203"/>
  <c r="G57" i="40203"/>
  <c r="F57" i="40203"/>
  <c r="E57" i="40203"/>
  <c r="D57" i="40203"/>
  <c r="O56" i="40203"/>
  <c r="N56" i="40203"/>
  <c r="M56" i="40203"/>
  <c r="L56" i="40203"/>
  <c r="K56" i="40203"/>
  <c r="J56" i="40203"/>
  <c r="I56" i="40203"/>
  <c r="H56" i="40203"/>
  <c r="G56" i="40203"/>
  <c r="F56" i="40203"/>
  <c r="E56" i="40203"/>
  <c r="D56" i="40203"/>
  <c r="O55" i="40203"/>
  <c r="N55" i="40203"/>
  <c r="M55" i="40203"/>
  <c r="L55" i="40203"/>
  <c r="K55" i="40203"/>
  <c r="J55" i="40203"/>
  <c r="I55" i="40203"/>
  <c r="H55" i="40203"/>
  <c r="G55" i="40203"/>
  <c r="F55" i="40203"/>
  <c r="E55" i="40203"/>
  <c r="D55" i="40203"/>
  <c r="A2" i="40202" l="1"/>
  <c r="C17" i="1" l="1"/>
  <c r="B17" i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<sst xmlns="http://schemas.openxmlformats.org/spreadsheetml/2006/main" count="1638" uniqueCount="272">
  <si>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</si>
  <si>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</si>
  <si>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</si>
  <si>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</si>
  <si>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</si>
  <si>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</si>
  <si>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</si>
  <si>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</si>
  <si>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</si>
  <si>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</si>
  <si>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</si>
  <si>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</si>
  <si>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</si>
  <si>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</si>
  <si>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</si>
  <si>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</si>
  <si>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</si>
  <si>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</si>
  <si>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</si>
  <si>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</si>
  <si>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</si>
  <si>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</si>
  <si>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</si>
  <si>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</si>
  <si>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</si>
  <si>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</si>
  <si>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</si>
  <si>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</si>
  <si>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</si>
  <si>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</si>
  <si>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</si>
  <si>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</si>
  <si>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</si>
  <si>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</si>
  <si>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</si>
  <si>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</si>
  <si>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</si>
  <si>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</si>
  <si>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</si>
  <si>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</si>
  <si>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</si>
  <si>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</si>
  <si>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</si>
  <si>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Dato 10.12.2015 </t>
  </si>
  <si>
    <t>November</t>
  </si>
  <si>
    <t>November 2015 - Flybevegelser</t>
  </si>
  <si>
    <t xml:space="preserve"> </t>
  </si>
  <si>
    <t>IATA</t>
  </si>
  <si>
    <t>Lufthavn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</si>
  <si>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</si>
  <si>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</si>
  <si>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</si>
  <si>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</si>
  <si>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</si>
  <si>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</si>
  <si>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</si>
  <si>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</si>
  <si>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</si>
  <si>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</si>
  <si>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</si>
  <si>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</si>
  <si>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</si>
  <si>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</si>
  <si>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</si>
  <si>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</si>
  <si>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</si>
  <si>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</si>
  <si>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</si>
  <si>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</si>
  <si>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</si>
  <si>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Divisjon Eng</t>
  </si>
  <si>
    <t>OSLO LUFTHAVN AS</t>
  </si>
  <si>
    <t>OSL</t>
  </si>
  <si>
    <t>OSLO LUFTHAVN</t>
  </si>
  <si>
    <t>-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</si>
  <si>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</si>
  <si>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</si>
  <si>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</si>
  <si>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</si>
  <si>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</si>
  <si>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</si>
  <si>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</si>
  <si>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</si>
  <si>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</si>
  <si>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</si>
  <si>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</si>
  <si>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</si>
  <si>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</si>
  <si>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</si>
  <si>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</si>
  <si>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</si>
  <si>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</si>
  <si>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</si>
  <si>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</si>
  <si>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</si>
  <si>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</si>
  <si>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</si>
  <si>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</si>
  <si>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</si>
  <si>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</si>
  <si>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</si>
  <si>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</si>
  <si>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</si>
  <si>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</si>
  <si>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</si>
  <si>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</si>
  <si>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</si>
  <si>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</si>
  <si>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</si>
  <si>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</si>
  <si>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</si>
  <si>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</si>
  <si>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</si>
  <si>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</si>
  <si>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</si>
  <si>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</si>
  <si>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</si>
  <si>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</si>
  <si>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</si>
  <si>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</si>
  <si>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</si>
  <si>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</si>
  <si>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</si>
  <si>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</si>
  <si>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</si>
  <si>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</si>
  <si>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</si>
  <si>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</si>
  <si>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</si>
  <si>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</si>
  <si>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</si>
  <si>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</si>
  <si>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</si>
  <si>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</si>
  <si>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</si>
  <si>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</si>
  <si>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</si>
  <si>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</si>
  <si>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</si>
  <si>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</si>
  <si>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</si>
  <si>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</si>
  <si>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</si>
  <si>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</si>
  <si>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</si>
  <si>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</si>
  <si>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</si>
  <si>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</si>
  <si>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</si>
  <si>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</si>
  <si>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</si>
  <si>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</si>
  <si>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</si>
  <si>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</si>
  <si>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</si>
  <si>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</si>
  <si>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</si>
  <si>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</si>
  <si>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</si>
  <si>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</si>
  <si>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</si>
  <si>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</si>
  <si>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</si>
  <si>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</si>
  <si>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</si>
  <si>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</si>
  <si>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</si>
  <si>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</si>
  <si>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</si>
  <si>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</si>
  <si>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</si>
  <si>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</si>
  <si>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</si>
  <si>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</si>
  <si>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</si>
  <si>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</si>
  <si>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</si>
  <si>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</si>
  <si>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</si>
  <si>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</si>
  <si>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</si>
  <si>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</si>
  <si>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</si>
  <si>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</si>
  <si>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</si>
  <si>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</si>
  <si>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</si>
  <si>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</si>
  <si>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</si>
  <si>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</si>
  <si>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</si>
  <si>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</si>
  <si>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</si>
  <si>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</si>
  <si>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</si>
  <si>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</si>
  <si>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</si>
  <si>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</si>
  <si>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</si>
  <si>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</si>
  <si>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</si>
  <si>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</si>
  <si>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</si>
  <si>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</si>
  <si>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</si>
  <si>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</si>
  <si>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</si>
  <si>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</si>
  <si>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</si>
  <si>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</si>
  <si>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</si>
  <si>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</si>
  <si>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</si>
  <si>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</si>
  <si>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</si>
  <si>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</si>
  <si>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</si>
  <si>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</si>
  <si>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</si>
  <si>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</si>
  <si>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</si>
  <si>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</si>
  <si>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</si>
  <si>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</si>
  <si>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</si>
  <si>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LUFTHAVNER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</si>
  <si>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</si>
  <si>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</si>
  <si>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</si>
  <si>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</si>
  <si>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</si>
  <si>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</si>
  <si>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</si>
  <si>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</si>
  <si>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</si>
  <si>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</si>
  <si>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</si>
  <si>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</si>
  <si>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</si>
  <si>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</si>
  <si>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</si>
  <si>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</si>
  <si>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</si>
  <si>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</si>
  <si>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</si>
  <si>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</si>
  <si>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November 2015 - Flybevegelser hittil i år</t>
  </si>
  <si>
    <t>Passasjerer inkl. spedbarn - november 2015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</si>
  <si>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</si>
  <si>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</si>
  <si>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</si>
  <si>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</si>
  <si>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</si>
  <si>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</si>
  <si>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</si>
  <si>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</si>
  <si>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</si>
  <si>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</si>
  <si>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</si>
  <si>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</si>
  <si>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</si>
  <si>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</si>
  <si>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</si>
  <si>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</si>
  <si>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</si>
  <si>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</si>
  <si>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</si>
  <si>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</si>
  <si>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</si>
  <si>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</si>
  <si>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</si>
  <si>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- hittil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</si>
</sst>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,###,###,###,###,###,###,###,###,###,###,###,##0"/>
    <numFmt numFmtId="180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17" fillId="0" borderId="0" xfId="0" applyFont="1"/>
    <xf numFmtId="0" fontId="20" fillId="4" borderId="15" xfId="0" applyFont="1" applyFill="1" applyBorder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22" fillId="0" borderId="0" xfId="8" applyFont="1"/>
    <xf numFmtId="0" fontId="2" fillId="0" borderId="0" xfId="8" applyFont="1"/>
    <xf numFmtId="0" fontId="23" fillId="4" borderId="16" xfId="8" applyFont="1" applyFill="1" applyBorder="1" applyAlignment="1">
      <alignment horizontal="left" vertical="top" wrapText="1"/>
    </xf>
    <xf numFmtId="0" fontId="23" fillId="5" borderId="16" xfId="8" applyFont="1" applyFill="1" applyBorder="1" applyAlignment="1">
      <alignment horizontal="left" vertical="top"/>
    </xf>
    <xf numFmtId="0" fontId="23" fillId="6" borderId="16" xfId="8" applyFont="1" applyFill="1" applyBorder="1" applyAlignment="1">
      <alignment horizontal="left" vertical="top"/>
    </xf>
    <xf numFmtId="175" fontId="23" fillId="6" borderId="16" xfId="8" applyNumberFormat="1" applyFont="1" applyFill="1" applyBorder="1" applyAlignment="1">
      <alignment horizontal="right" vertical="top"/>
    </xf>
    <xf numFmtId="176" fontId="23" fillId="6" borderId="16" xfId="8" applyNumberFormat="1" applyFont="1" applyFill="1" applyBorder="1" applyAlignment="1">
      <alignment horizontal="right" vertical="top"/>
    </xf>
    <xf numFmtId="177" fontId="23" fillId="6" borderId="16" xfId="8" applyNumberFormat="1" applyFont="1" applyFill="1" applyBorder="1" applyAlignment="1">
      <alignment horizontal="left" vertical="top"/>
    </xf>
    <xf numFmtId="178" fontId="23" fillId="6" borderId="16" xfId="8" applyNumberFormat="1" applyFont="1" applyFill="1" applyBorder="1" applyAlignment="1">
      <alignment horizontal="right" vertical="top"/>
    </xf>
    <xf numFmtId="0" fontId="23" fillId="6" borderId="17" xfId="8" applyFont="1" applyFill="1" applyBorder="1" applyAlignment="1">
      <alignment horizontal="left" vertical="top"/>
    </xf>
    <xf numFmtId="177" fontId="23" fillId="6" borderId="17" xfId="8" applyNumberFormat="1" applyFont="1" applyFill="1" applyBorder="1" applyAlignment="1">
      <alignment horizontal="left" vertical="top"/>
    </xf>
    <xf numFmtId="0" fontId="23" fillId="6" borderId="18" xfId="8" applyFont="1" applyFill="1" applyBorder="1" applyAlignment="1">
      <alignment horizontal="left" vertical="top"/>
    </xf>
    <xf numFmtId="177" fontId="23" fillId="6" borderId="18" xfId="8" applyNumberFormat="1" applyFont="1" applyFill="1" applyBorder="1" applyAlignment="1">
      <alignment horizontal="left" vertical="top"/>
    </xf>
    <xf numFmtId="0" fontId="23" fillId="6" borderId="19" xfId="8" applyFont="1" applyFill="1" applyBorder="1" applyAlignment="1">
      <alignment horizontal="left" vertical="top"/>
    </xf>
    <xf numFmtId="0" fontId="23" fillId="4" borderId="16" xfId="8" applyFont="1" applyFill="1" applyBorder="1" applyAlignment="1">
      <alignment horizontal="right" vertical="top"/>
    </xf>
    <xf numFmtId="175" fontId="23" fillId="4" borderId="16" xfId="8" applyNumberFormat="1" applyFont="1" applyFill="1" applyBorder="1" applyAlignment="1">
      <alignment horizontal="right" vertical="top"/>
    </xf>
    <xf numFmtId="176" fontId="23" fillId="4" borderId="16" xfId="8" applyNumberFormat="1" applyFont="1" applyFill="1" applyBorder="1" applyAlignment="1">
      <alignment horizontal="right" vertical="top"/>
    </xf>
    <xf numFmtId="177" fontId="23" fillId="6" borderId="19" xfId="8" applyNumberFormat="1" applyFont="1" applyFill="1" applyBorder="1" applyAlignment="1">
      <alignment horizontal="left" vertical="top"/>
    </xf>
    <xf numFmtId="0" fontId="23" fillId="5" borderId="16" xfId="8" applyFont="1" applyFill="1" applyBorder="1" applyAlignment="1">
      <alignment horizontal="right" vertical="top"/>
    </xf>
    <xf numFmtId="178" fontId="23" fillId="5" borderId="16" xfId="8" applyNumberFormat="1" applyFont="1" applyFill="1" applyBorder="1" applyAlignment="1">
      <alignment horizontal="right" vertical="top"/>
    </xf>
    <xf numFmtId="0" fontId="23" fillId="4" borderId="17" xfId="8" applyFont="1" applyFill="1" applyBorder="1" applyAlignment="1">
      <alignment horizontal="left" vertical="top" wrapText="1"/>
    </xf>
    <xf numFmtId="0" fontId="23" fillId="4" borderId="16" xfId="8" applyFont="1" applyFill="1" applyBorder="1" applyAlignment="1">
      <alignment horizontal="left" vertical="top"/>
    </xf>
    <xf numFmtId="179" fontId="23" fillId="4" borderId="16" xfId="8" applyNumberFormat="1" applyFont="1" applyFill="1" applyBorder="1" applyAlignment="1">
      <alignment horizontal="right" vertical="top"/>
    </xf>
    <xf numFmtId="173" fontId="23" fillId="4" borderId="16" xfId="10" applyNumberFormat="1" applyFont="1" applyFill="1" applyBorder="1" applyAlignment="1">
      <alignment horizontal="right" vertical="top"/>
    </xf>
    <xf numFmtId="179" fontId="24" fillId="0" borderId="16" xfId="8" applyNumberFormat="1" applyFont="1" applyFill="1" applyBorder="1" applyAlignment="1">
      <alignment horizontal="right" vertical="top"/>
    </xf>
    <xf numFmtId="173" fontId="24" fillId="0" borderId="16" xfId="10" applyNumberFormat="1" applyFont="1" applyFill="1" applyBorder="1" applyAlignment="1">
      <alignment horizontal="right" vertical="top"/>
    </xf>
    <xf numFmtId="0" fontId="25" fillId="0" borderId="0" xfId="8" applyFont="1" applyFill="1"/>
    <xf numFmtId="177" fontId="23" fillId="5" borderId="16" xfId="8" applyNumberFormat="1" applyFont="1" applyFill="1" applyBorder="1" applyAlignment="1">
      <alignment horizontal="right" vertical="top"/>
    </xf>
    <xf numFmtId="0" fontId="23" fillId="5" borderId="16" xfId="8" applyFont="1" applyFill="1" applyBorder="1" applyAlignment="1">
      <alignment horizontal="left" vertical="center" wrapText="1"/>
    </xf>
    <xf numFmtId="180" fontId="23" fillId="6" borderId="16" xfId="8" applyNumberFormat="1" applyFont="1" applyFill="1" applyBorder="1" applyAlignment="1">
      <alignment horizontal="right" vertical="top"/>
    </xf>
    <xf numFmtId="180" fontId="23" fillId="4" borderId="16" xfId="8" applyNumberFormat="1" applyFont="1" applyFill="1" applyBorder="1" applyAlignment="1">
      <alignment horizontal="right" vertical="top"/>
    </xf>
    <xf numFmtId="178" fontId="23" fillId="4" borderId="16" xfId="8" applyNumberFormat="1" applyFont="1" applyFill="1" applyBorder="1" applyAlignment="1">
      <alignment horizontal="right" vertical="top"/>
    </xf>
    <xf numFmtId="181" fontId="23" fillId="6" borderId="16" xfId="8" applyNumberFormat="1" applyFont="1" applyFill="1" applyBorder="1" applyAlignment="1">
      <alignment horizontal="right" vertical="top"/>
    </xf>
    <xf numFmtId="181" fontId="23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309704"/>
        <c:axId val="159310096"/>
      </c:lineChart>
      <c:catAx>
        <c:axId val="15930970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931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31009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930970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050112"/>
        <c:axId val="161586680"/>
      </c:lineChart>
      <c:catAx>
        <c:axId val="159050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158668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6158668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905011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587464"/>
        <c:axId val="161587856"/>
      </c:lineChart>
      <c:catAx>
        <c:axId val="16158746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158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58785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158746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588640"/>
        <c:axId val="161589032"/>
      </c:lineChart>
      <c:catAx>
        <c:axId val="161588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158903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6158903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158864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8" t="s">
        <v>43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81">
        <v>2015</v>
      </c>
      <c r="C4" s="82">
        <v>2014</v>
      </c>
      <c r="D4" s="83" t="s">
        <v>13</v>
      </c>
      <c r="E4" s="8"/>
      <c r="F4" s="81">
        <v>2015</v>
      </c>
      <c r="G4" s="82">
        <v>2014</v>
      </c>
      <c r="H4" s="83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4" t="s">
        <v>15</v>
      </c>
      <c r="B7" s="61">
        <v>2589469</v>
      </c>
      <c r="C7" s="62">
        <v>2530619</v>
      </c>
      <c r="D7" s="46">
        <f>(B7-C7)/C7</f>
        <v>2.3255179859156989E-2</v>
      </c>
      <c r="E7" s="45"/>
      <c r="F7" s="61">
        <v>27423097</v>
      </c>
      <c r="G7" s="62">
        <v>27718247</v>
      </c>
      <c r="H7" s="46">
        <f>(F7-G7)/G7</f>
        <v>-1.0648220286080862E-2</v>
      </c>
      <c r="I7" s="40"/>
      <c r="J7" s="41"/>
    </row>
    <row r="8" spans="1:17" ht="15" customHeight="1" x14ac:dyDescent="0.25">
      <c r="A8" s="85" t="s">
        <v>16</v>
      </c>
      <c r="B8" s="16">
        <f>SUM(B9:B10)</f>
        <v>1367588</v>
      </c>
      <c r="C8" s="17">
        <f>SUM(C9:C10)</f>
        <v>1341485</v>
      </c>
      <c r="D8" s="34">
        <f>(B8-C8)/C8</f>
        <v>1.9458286898474453E-2</v>
      </c>
      <c r="E8" s="45"/>
      <c r="F8" s="16">
        <f>SUM(F9:F10)</f>
        <v>18600051</v>
      </c>
      <c r="G8" s="17">
        <f>SUM(G9:G10)</f>
        <v>18323186</v>
      </c>
      <c r="H8" s="34">
        <f>(F8-G8)/G8</f>
        <v>1.5110090570493581E-2</v>
      </c>
      <c r="I8" s="40"/>
      <c r="J8" s="41"/>
    </row>
    <row r="9" spans="1:17" ht="15" customHeight="1" x14ac:dyDescent="0.25">
      <c r="A9" s="86" t="s">
        <v>17</v>
      </c>
      <c r="B9" s="63">
        <v>1266663</v>
      </c>
      <c r="C9" s="64">
        <v>1234496</v>
      </c>
      <c r="D9" s="18">
        <f>(B9-C9)/C9</f>
        <v>2.6056787547306757E-2</v>
      </c>
      <c r="E9" s="45"/>
      <c r="F9" s="63">
        <v>16736313</v>
      </c>
      <c r="G9" s="64">
        <v>16197636</v>
      </c>
      <c r="H9" s="18">
        <f>(F9-G9)/G9</f>
        <v>3.3256519655090411E-2</v>
      </c>
      <c r="J9" s="41"/>
    </row>
    <row r="10" spans="1:17" ht="15" customHeight="1" x14ac:dyDescent="0.25">
      <c r="A10" s="86" t="s">
        <v>18</v>
      </c>
      <c r="B10" s="63">
        <v>100925</v>
      </c>
      <c r="C10" s="64">
        <v>106989</v>
      </c>
      <c r="D10" s="18">
        <f>(B10-C10)/C10</f>
        <v>-5.6678723980970007E-2</v>
      </c>
      <c r="E10" s="45"/>
      <c r="F10" s="63">
        <v>1863738</v>
      </c>
      <c r="G10" s="64">
        <v>2125550</v>
      </c>
      <c r="H10" s="18">
        <f>(F10-G10)/G10</f>
        <v>-0.12317376678977206</v>
      </c>
      <c r="J10" s="41"/>
    </row>
    <row r="11" spans="1:17" ht="15" customHeight="1" x14ac:dyDescent="0.25">
      <c r="A11" s="86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5" t="s">
        <v>21</v>
      </c>
      <c r="B12" s="65">
        <v>44854</v>
      </c>
      <c r="C12" s="66">
        <v>53328</v>
      </c>
      <c r="D12" s="44">
        <f>(B12-C12)/C12</f>
        <v>-0.15890339033903389</v>
      </c>
      <c r="E12" s="45"/>
      <c r="F12" s="65">
        <v>563667</v>
      </c>
      <c r="G12" s="66">
        <v>636502</v>
      </c>
      <c r="H12" s="44">
        <f>(F12-G12)/G12</f>
        <v>-0.11443011962256207</v>
      </c>
      <c r="J12" s="41"/>
    </row>
    <row r="13" spans="1:17" ht="15" customHeight="1" x14ac:dyDescent="0.25">
      <c r="A13" s="85" t="s">
        <v>19</v>
      </c>
      <c r="B13" s="16">
        <f>B7+B8+B12</f>
        <v>4001911</v>
      </c>
      <c r="C13" s="17">
        <f>C7+C8+C12</f>
        <v>3925432</v>
      </c>
      <c r="D13" s="34">
        <f>(B13-C13)/C13</f>
        <v>1.9482951175819628E-2</v>
      </c>
      <c r="E13" s="45"/>
      <c r="F13" s="16">
        <f>F7+F8+F12</f>
        <v>46586815</v>
      </c>
      <c r="G13" s="17">
        <f>G7+G8+G12</f>
        <v>46677935</v>
      </c>
      <c r="H13" s="34">
        <f>(F13-G13)/G13</f>
        <v>-1.9521000661233193E-3</v>
      </c>
      <c r="J13" s="41"/>
    </row>
    <row r="14" spans="1:17" ht="15" customHeight="1" x14ac:dyDescent="0.25">
      <c r="A14" s="87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4" t="s">
        <v>15</v>
      </c>
      <c r="B17" s="14">
        <f>SUM(B18:B20)</f>
        <v>43456</v>
      </c>
      <c r="C17" s="15">
        <f>SUM(C18:C20)</f>
        <v>42166</v>
      </c>
      <c r="D17" s="46">
        <f>(B17-C17)/C17</f>
        <v>3.0593369065123558E-2</v>
      </c>
      <c r="E17" s="19"/>
      <c r="F17" s="14">
        <f>SUM(F18:F20)</f>
        <v>457034</v>
      </c>
      <c r="G17" s="15">
        <f>SUM(G18:G20)</f>
        <v>465303</v>
      </c>
      <c r="H17" s="46">
        <f>(F17-G17)/G17</f>
        <v>-1.7771215745438995E-2</v>
      </c>
      <c r="J17" s="43"/>
    </row>
    <row r="18" spans="1:10" ht="15" customHeight="1" x14ac:dyDescent="0.25">
      <c r="A18" s="86" t="s">
        <v>17</v>
      </c>
      <c r="B18" s="63">
        <v>41729</v>
      </c>
      <c r="C18" s="64">
        <v>40415</v>
      </c>
      <c r="D18" s="18">
        <f t="shared" ref="D18:D31" si="0">(B18-C18)/C18</f>
        <v>3.2512680935296301E-2</v>
      </c>
      <c r="E18" s="19"/>
      <c r="F18" s="63">
        <v>437095</v>
      </c>
      <c r="G18" s="64">
        <v>443842</v>
      </c>
      <c r="H18" s="18">
        <f t="shared" ref="H18:H31" si="1">(F18-G18)/G18</f>
        <v>-1.5201355437295254E-2</v>
      </c>
      <c r="J18" s="41"/>
    </row>
    <row r="19" spans="1:10" ht="15" customHeight="1" x14ac:dyDescent="0.25">
      <c r="A19" s="86" t="s">
        <v>18</v>
      </c>
      <c r="B19" s="63">
        <v>418</v>
      </c>
      <c r="C19" s="64">
        <v>431</v>
      </c>
      <c r="D19" s="18">
        <f t="shared" si="0"/>
        <v>-3.0162412993039442E-2</v>
      </c>
      <c r="E19" s="19"/>
      <c r="F19" s="63">
        <v>5440</v>
      </c>
      <c r="G19" s="64">
        <v>6904</v>
      </c>
      <c r="H19" s="18">
        <f t="shared" si="1"/>
        <v>-0.21205098493626884</v>
      </c>
      <c r="J19" s="41"/>
    </row>
    <row r="20" spans="1:10" ht="15" customHeight="1" x14ac:dyDescent="0.25">
      <c r="A20" s="86" t="s">
        <v>20</v>
      </c>
      <c r="B20" s="63">
        <v>1309</v>
      </c>
      <c r="C20" s="64">
        <v>1320</v>
      </c>
      <c r="D20" s="18">
        <f t="shared" si="0"/>
        <v>-8.3333333333333332E-3</v>
      </c>
      <c r="E20" s="19"/>
      <c r="F20" s="63">
        <v>14499</v>
      </c>
      <c r="G20" s="64">
        <v>14557</v>
      </c>
      <c r="H20" s="18">
        <f t="shared" si="1"/>
        <v>-3.9843374321632203E-3</v>
      </c>
      <c r="J20" s="41"/>
    </row>
    <row r="21" spans="1:10" ht="15" customHeight="1" x14ac:dyDescent="0.25">
      <c r="A21" s="86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5" t="s">
        <v>16</v>
      </c>
      <c r="B22" s="16">
        <f>SUM(B23:B25)</f>
        <v>13791</v>
      </c>
      <c r="C22" s="17">
        <f>SUM(C23:C25)</f>
        <v>14240</v>
      </c>
      <c r="D22" s="34">
        <f t="shared" si="0"/>
        <v>-3.1530898876404492E-2</v>
      </c>
      <c r="E22" s="19"/>
      <c r="F22" s="16">
        <f>SUM(F23:F25)</f>
        <v>171760</v>
      </c>
      <c r="G22" s="17">
        <f>SUM(G23:G25)</f>
        <v>180941</v>
      </c>
      <c r="H22" s="34">
        <f t="shared" si="1"/>
        <v>-5.0740296560757375E-2</v>
      </c>
      <c r="J22" s="41"/>
    </row>
    <row r="23" spans="1:10" ht="15" customHeight="1" x14ac:dyDescent="0.25">
      <c r="A23" s="86" t="s">
        <v>17</v>
      </c>
      <c r="B23" s="63">
        <v>12499</v>
      </c>
      <c r="C23" s="64">
        <v>12847</v>
      </c>
      <c r="D23" s="18">
        <f t="shared" si="0"/>
        <v>-2.7088036117381489E-2</v>
      </c>
      <c r="E23" s="19"/>
      <c r="F23" s="63">
        <v>152942</v>
      </c>
      <c r="G23" s="64">
        <v>159624</v>
      </c>
      <c r="H23" s="18">
        <f t="shared" si="1"/>
        <v>-4.1860873051671431E-2</v>
      </c>
      <c r="J23" s="41"/>
    </row>
    <row r="24" spans="1:10" ht="15" customHeight="1" x14ac:dyDescent="0.25">
      <c r="A24" s="86" t="s">
        <v>18</v>
      </c>
      <c r="B24" s="63">
        <v>870</v>
      </c>
      <c r="C24" s="64">
        <v>934</v>
      </c>
      <c r="D24" s="18">
        <f t="shared" si="0"/>
        <v>-6.852248394004283E-2</v>
      </c>
      <c r="E24" s="19"/>
      <c r="F24" s="63">
        <v>14047</v>
      </c>
      <c r="G24" s="64">
        <v>16558</v>
      </c>
      <c r="H24" s="18">
        <f t="shared" si="1"/>
        <v>-0.15164874984901558</v>
      </c>
      <c r="J24" s="41"/>
    </row>
    <row r="25" spans="1:10" ht="15" customHeight="1" x14ac:dyDescent="0.25">
      <c r="A25" s="86" t="s">
        <v>20</v>
      </c>
      <c r="B25" s="63">
        <v>422</v>
      </c>
      <c r="C25" s="64">
        <v>459</v>
      </c>
      <c r="D25" s="18">
        <f t="shared" si="0"/>
        <v>-8.0610021786492375E-2</v>
      </c>
      <c r="E25" s="19"/>
      <c r="F25" s="63">
        <v>4771</v>
      </c>
      <c r="G25" s="64">
        <v>4759</v>
      </c>
      <c r="H25" s="18">
        <f t="shared" si="1"/>
        <v>2.5215381382643412E-3</v>
      </c>
      <c r="J25" s="41"/>
    </row>
    <row r="26" spans="1:10" ht="15" customHeight="1" x14ac:dyDescent="0.25">
      <c r="A26" s="86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5" t="s">
        <v>21</v>
      </c>
      <c r="B27" s="65">
        <v>3387</v>
      </c>
      <c r="C27" s="66">
        <v>3886</v>
      </c>
      <c r="D27" s="34">
        <f t="shared" si="0"/>
        <v>-0.12840967575913537</v>
      </c>
      <c r="E27" s="19"/>
      <c r="F27" s="67">
        <v>42585</v>
      </c>
      <c r="G27" s="68">
        <v>47011</v>
      </c>
      <c r="H27" s="34">
        <f>(F27-G27)/G27</f>
        <v>-9.4148178085979875E-2</v>
      </c>
      <c r="J27" s="41"/>
    </row>
    <row r="28" spans="1:10" ht="15" customHeight="1" x14ac:dyDescent="0.25">
      <c r="A28" s="85" t="s">
        <v>19</v>
      </c>
      <c r="B28" s="16">
        <f>B22+B17+B27</f>
        <v>60634</v>
      </c>
      <c r="C28" s="17">
        <f>C22+C17+C27</f>
        <v>60292</v>
      </c>
      <c r="D28" s="34">
        <f t="shared" si="0"/>
        <v>5.6723943475087907E-3</v>
      </c>
      <c r="E28" s="19"/>
      <c r="F28" s="16">
        <f>F22+F17+F27</f>
        <v>671379</v>
      </c>
      <c r="G28" s="17">
        <f>G22+G17+G27</f>
        <v>693255</v>
      </c>
      <c r="H28" s="34">
        <f>(F28-G28)/G28</f>
        <v>-3.155548824025791E-2</v>
      </c>
      <c r="J28" s="41"/>
    </row>
    <row r="29" spans="1:10" ht="15" customHeight="1" x14ac:dyDescent="0.25">
      <c r="A29" s="85" t="s">
        <v>24</v>
      </c>
      <c r="B29" s="65">
        <v>6112</v>
      </c>
      <c r="C29" s="66">
        <v>6755</v>
      </c>
      <c r="D29" s="18">
        <f>(B29-C29)/C29</f>
        <v>-9.5188749074759438E-2</v>
      </c>
      <c r="E29" s="19"/>
      <c r="F29" s="65">
        <v>98367</v>
      </c>
      <c r="G29" s="66">
        <v>97343</v>
      </c>
      <c r="H29" s="18">
        <f>(F29-G29)/G29</f>
        <v>1.0519503200024654E-2</v>
      </c>
    </row>
    <row r="30" spans="1:10" ht="15" customHeight="1" x14ac:dyDescent="0.25">
      <c r="A30" s="86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5" t="s">
        <v>23</v>
      </c>
      <c r="B31" s="16">
        <f>SUM(B28:B29)</f>
        <v>66746</v>
      </c>
      <c r="C31" s="17">
        <f>SUM(C28:C29)</f>
        <v>67047</v>
      </c>
      <c r="D31" s="34">
        <f t="shared" si="0"/>
        <v>-4.4893880412248122E-3</v>
      </c>
      <c r="E31" s="19"/>
      <c r="F31" s="16">
        <f>SUM(F28:F29)</f>
        <v>769746</v>
      </c>
      <c r="G31" s="17">
        <f>SUM(G28:G29)</f>
        <v>790598</v>
      </c>
      <c r="H31" s="34">
        <f t="shared" si="1"/>
        <v>-2.6374971856746414E-2</v>
      </c>
      <c r="J31" s="41"/>
    </row>
    <row r="32" spans="1:10" ht="15" customHeight="1" x14ac:dyDescent="0.25">
      <c r="A32" s="85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89"/>
      <c r="B33" s="90"/>
      <c r="C33" s="91"/>
      <c r="D33" s="92"/>
      <c r="E33" s="93"/>
      <c r="F33" s="90"/>
      <c r="G33" s="91"/>
      <c r="H33" s="92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529" zoomScaleSheetLayoutView="57344" workbookViewId="0">
      <selection activeCell="A2" sqref="A2"/>
    </sheetView>
  </sheetViews>
  <sheetFormatPr defaultRowHeight="11.25" x14ac:dyDescent="0.2"/>
  <cols>
    <col min="1" max="1" width="26.85546875" style="97" customWidth="1"/>
    <col min="2" max="2" width="4.7109375" style="97" bestFit="1" customWidth="1"/>
    <col min="3" max="3" width="23.7109375" style="97" bestFit="1" customWidth="1"/>
    <col min="4" max="18" width="12.7109375" style="97" customWidth="1"/>
    <col min="19" max="19" width="8.28515625" style="97" hidden="1" customWidth="1"/>
    <col min="20" max="20" width="8.85546875" style="97" hidden="1" customWidth="1"/>
    <col min="21" max="21" width="6.7109375" style="97" hidden="1" customWidth="1"/>
    <col min="22" max="23" width="9" style="97" hidden="1" customWidth="1"/>
    <col min="24" max="24" width="8.85546875" style="97" hidden="1" customWidth="1"/>
    <col min="25" max="26" width="9" style="97" hidden="1" customWidth="1"/>
    <col min="27" max="27" width="8.85546875" style="97" hidden="1" customWidth="1"/>
    <col min="28" max="28" width="0" style="97" hidden="1" customWidth="1"/>
    <col min="29" max="29" width="8" style="97" hidden="1" customWidth="1"/>
    <col min="30" max="31" width="9" style="97" hidden="1" customWidth="1"/>
    <col min="32" max="32" width="32.42578125" style="97" hidden="1" customWidth="1"/>
    <col min="33" max="33" width="23.28515625" style="97" hidden="1" customWidth="1"/>
    <col min="34" max="34" width="0" style="97" hidden="1" customWidth="1"/>
    <col min="35" max="35" width="5.5703125" style="97" hidden="1" customWidth="1"/>
    <col min="36" max="16384" width="9.140625" style="97"/>
  </cols>
  <sheetData>
    <row r="1" spans="1:35" ht="15.75" x14ac:dyDescent="0.25">
      <c r="A1" s="96" t="s">
        <v>247</v>
      </c>
    </row>
    <row r="4" spans="1:35" ht="45" x14ac:dyDescent="0.2">
      <c r="A4" s="98" t="s">
        <v>46</v>
      </c>
      <c r="B4" s="98" t="s">
        <v>47</v>
      </c>
      <c r="C4" s="98" t="s">
        <v>48</v>
      </c>
      <c r="D4" s="98" t="s">
        <v>248</v>
      </c>
      <c r="E4" s="98" t="s">
        <v>249</v>
      </c>
      <c r="F4" s="98" t="s">
        <v>250</v>
      </c>
      <c r="G4" s="98" t="s">
        <v>251</v>
      </c>
      <c r="H4" s="98" t="s">
        <v>252</v>
      </c>
      <c r="I4" s="98" t="s">
        <v>253</v>
      </c>
      <c r="J4" s="98" t="s">
        <v>254</v>
      </c>
      <c r="K4" s="98" t="s">
        <v>255</v>
      </c>
      <c r="L4" s="98" t="s">
        <v>256</v>
      </c>
      <c r="M4" s="98" t="s">
        <v>257</v>
      </c>
      <c r="N4" s="98" t="s">
        <v>258</v>
      </c>
      <c r="O4" s="98" t="s">
        <v>259</v>
      </c>
      <c r="P4" s="98" t="s">
        <v>260</v>
      </c>
      <c r="Q4" s="98" t="s">
        <v>58</v>
      </c>
      <c r="R4" s="98" t="s">
        <v>59</v>
      </c>
      <c r="S4" s="124" t="s">
        <v>60</v>
      </c>
      <c r="T4" s="124" t="s">
        <v>61</v>
      </c>
      <c r="U4" s="124" t="s">
        <v>62</v>
      </c>
      <c r="V4" s="124" t="s">
        <v>261</v>
      </c>
      <c r="W4" s="124" t="s">
        <v>262</v>
      </c>
      <c r="X4" s="124" t="s">
        <v>263</v>
      </c>
      <c r="Y4" s="124" t="s">
        <v>264</v>
      </c>
      <c r="Z4" s="124" t="s">
        <v>265</v>
      </c>
      <c r="AA4" s="124" t="s">
        <v>266</v>
      </c>
      <c r="AB4" s="124" t="s">
        <v>65</v>
      </c>
      <c r="AC4" s="124" t="s">
        <v>267</v>
      </c>
      <c r="AD4" s="124" t="s">
        <v>268</v>
      </c>
      <c r="AE4" s="124" t="s">
        <v>68</v>
      </c>
      <c r="AF4" s="124" t="s">
        <v>69</v>
      </c>
      <c r="AG4" s="124" t="s">
        <v>70</v>
      </c>
      <c r="AH4" s="124" t="s">
        <v>269</v>
      </c>
      <c r="AI4" s="124" t="s">
        <v>270</v>
      </c>
    </row>
    <row r="5" spans="1:35" x14ac:dyDescent="0.2">
      <c r="A5" s="100" t="s">
        <v>71</v>
      </c>
      <c r="B5" s="100" t="s">
        <v>72</v>
      </c>
      <c r="C5" s="100" t="s">
        <v>73</v>
      </c>
      <c r="D5" s="101">
        <v>704656</v>
      </c>
      <c r="E5" s="101">
        <v>249754</v>
      </c>
      <c r="F5" s="101">
        <v>954410</v>
      </c>
      <c r="G5" s="102">
        <v>3.3581293500873396E-2</v>
      </c>
      <c r="H5" s="101">
        <v>786785</v>
      </c>
      <c r="I5" s="101">
        <v>189026</v>
      </c>
      <c r="J5" s="101">
        <v>975811</v>
      </c>
      <c r="K5" s="125">
        <v>4.9994135679922197E-2</v>
      </c>
      <c r="L5" s="104">
        <v>0</v>
      </c>
      <c r="M5" s="102">
        <v>0</v>
      </c>
      <c r="N5" s="104">
        <v>1930221</v>
      </c>
      <c r="O5" s="102">
        <v>4.1814060180812303E-2</v>
      </c>
      <c r="P5" s="104">
        <v>1985</v>
      </c>
      <c r="Q5" s="104">
        <v>1932206</v>
      </c>
      <c r="R5" s="102">
        <v>4.1672709197819603E-2</v>
      </c>
      <c r="S5" s="103">
        <v>1</v>
      </c>
      <c r="T5" s="100" t="s">
        <v>75</v>
      </c>
      <c r="U5" s="100" t="s">
        <v>76</v>
      </c>
      <c r="V5" s="104">
        <v>695435</v>
      </c>
      <c r="W5" s="104">
        <v>923401</v>
      </c>
      <c r="X5" s="104">
        <v>227966</v>
      </c>
      <c r="Y5" s="104">
        <v>762289</v>
      </c>
      <c r="Z5" s="104">
        <v>929349</v>
      </c>
      <c r="AA5" s="104">
        <v>167060</v>
      </c>
      <c r="AB5" s="104">
        <v>0</v>
      </c>
      <c r="AC5" s="104">
        <v>2157</v>
      </c>
      <c r="AD5" s="104">
        <v>1852750</v>
      </c>
      <c r="AE5" s="104">
        <v>1854907</v>
      </c>
      <c r="AF5" s="100" t="s">
        <v>77</v>
      </c>
      <c r="AG5" s="100" t="s">
        <v>77</v>
      </c>
      <c r="AH5" s="104">
        <v>4030</v>
      </c>
      <c r="AI5" s="104">
        <v>22</v>
      </c>
    </row>
    <row r="6" spans="1:35" x14ac:dyDescent="0.2">
      <c r="A6" s="105" t="s">
        <v>78</v>
      </c>
      <c r="B6" s="100" t="s">
        <v>79</v>
      </c>
      <c r="C6" s="100" t="s">
        <v>80</v>
      </c>
      <c r="D6" s="101">
        <v>285174</v>
      </c>
      <c r="E6" s="101">
        <v>25696</v>
      </c>
      <c r="F6" s="101">
        <v>310870</v>
      </c>
      <c r="G6" s="102">
        <v>-4.7789703251733699E-2</v>
      </c>
      <c r="H6" s="101">
        <v>138637</v>
      </c>
      <c r="I6" s="101">
        <v>4730</v>
      </c>
      <c r="J6" s="101">
        <v>143367</v>
      </c>
      <c r="K6" s="125">
        <v>5.9286405650827899E-2</v>
      </c>
      <c r="L6" s="104">
        <v>14465</v>
      </c>
      <c r="M6" s="102">
        <v>-0.27533690696858898</v>
      </c>
      <c r="N6" s="104">
        <v>468702</v>
      </c>
      <c r="O6" s="102">
        <v>-2.7137092756799798E-2</v>
      </c>
      <c r="P6" s="104">
        <v>5038</v>
      </c>
      <c r="Q6" s="104">
        <v>473740</v>
      </c>
      <c r="R6" s="102">
        <v>-2.83452293051112E-2</v>
      </c>
      <c r="S6" s="106">
        <v>2</v>
      </c>
      <c r="T6" s="100" t="s">
        <v>75</v>
      </c>
      <c r="U6" s="100" t="s">
        <v>75</v>
      </c>
      <c r="V6" s="104">
        <v>300278</v>
      </c>
      <c r="W6" s="104">
        <v>326472</v>
      </c>
      <c r="X6" s="104">
        <v>26194</v>
      </c>
      <c r="Y6" s="104">
        <v>131429</v>
      </c>
      <c r="Z6" s="104">
        <v>135343</v>
      </c>
      <c r="AA6" s="104">
        <v>3914</v>
      </c>
      <c r="AB6" s="104">
        <v>19961</v>
      </c>
      <c r="AC6" s="104">
        <v>5784</v>
      </c>
      <c r="AD6" s="104">
        <v>481776</v>
      </c>
      <c r="AE6" s="104">
        <v>487560</v>
      </c>
      <c r="AF6" s="100" t="s">
        <v>81</v>
      </c>
      <c r="AG6" s="100" t="s">
        <v>82</v>
      </c>
      <c r="AH6" s="104">
        <v>4030</v>
      </c>
      <c r="AI6" s="104">
        <v>22</v>
      </c>
    </row>
    <row r="7" spans="1:35" x14ac:dyDescent="0.2">
      <c r="A7" s="107"/>
      <c r="B7" s="100" t="s">
        <v>83</v>
      </c>
      <c r="C7" s="100" t="s">
        <v>84</v>
      </c>
      <c r="D7" s="101">
        <v>211529</v>
      </c>
      <c r="E7" s="101">
        <v>5912</v>
      </c>
      <c r="F7" s="101">
        <v>217441</v>
      </c>
      <c r="G7" s="102">
        <v>-2.3943440691280401E-2</v>
      </c>
      <c r="H7" s="101">
        <v>116228</v>
      </c>
      <c r="I7" s="101">
        <v>4718</v>
      </c>
      <c r="J7" s="101">
        <v>120946</v>
      </c>
      <c r="K7" s="125">
        <v>-0.14262219544181801</v>
      </c>
      <c r="L7" s="104">
        <v>18447</v>
      </c>
      <c r="M7" s="102">
        <v>-0.13758765778401102</v>
      </c>
      <c r="N7" s="104">
        <v>356834</v>
      </c>
      <c r="O7" s="102">
        <v>-7.3711808529969114E-2</v>
      </c>
      <c r="P7" s="104">
        <v>396</v>
      </c>
      <c r="Q7" s="104">
        <v>357230</v>
      </c>
      <c r="R7" s="102">
        <v>-7.3470329938245205E-2</v>
      </c>
      <c r="S7" s="108">
        <v>0</v>
      </c>
      <c r="T7" s="100" t="s">
        <v>75</v>
      </c>
      <c r="U7" s="100" t="s">
        <v>75</v>
      </c>
      <c r="V7" s="104">
        <v>216679</v>
      </c>
      <c r="W7" s="104">
        <v>222775</v>
      </c>
      <c r="X7" s="104">
        <v>6096</v>
      </c>
      <c r="Y7" s="104">
        <v>135795</v>
      </c>
      <c r="Z7" s="104">
        <v>141065</v>
      </c>
      <c r="AA7" s="104">
        <v>5270</v>
      </c>
      <c r="AB7" s="104">
        <v>21390</v>
      </c>
      <c r="AC7" s="104">
        <v>327</v>
      </c>
      <c r="AD7" s="104">
        <v>385230</v>
      </c>
      <c r="AE7" s="104">
        <v>385557</v>
      </c>
      <c r="AF7" s="100" t="s">
        <v>85</v>
      </c>
      <c r="AG7" s="100" t="s">
        <v>82</v>
      </c>
      <c r="AH7" s="104">
        <v>4030</v>
      </c>
      <c r="AI7" s="104">
        <v>22</v>
      </c>
    </row>
    <row r="8" spans="1:35" x14ac:dyDescent="0.2">
      <c r="A8" s="109"/>
      <c r="B8" s="100" t="s">
        <v>86</v>
      </c>
      <c r="C8" s="100" t="s">
        <v>87</v>
      </c>
      <c r="D8" s="101">
        <v>277647</v>
      </c>
      <c r="E8" s="101">
        <v>40532</v>
      </c>
      <c r="F8" s="101">
        <v>318179</v>
      </c>
      <c r="G8" s="102">
        <v>3.8029896712144601E-2</v>
      </c>
      <c r="H8" s="101">
        <v>59689</v>
      </c>
      <c r="I8" s="101">
        <v>1372</v>
      </c>
      <c r="J8" s="101">
        <v>61061</v>
      </c>
      <c r="K8" s="125">
        <v>-1.33469064585454E-2</v>
      </c>
      <c r="L8" s="104">
        <v>0</v>
      </c>
      <c r="M8" s="102">
        <v>0</v>
      </c>
      <c r="N8" s="104">
        <v>379240</v>
      </c>
      <c r="O8" s="102">
        <v>2.9399390351484402E-2</v>
      </c>
      <c r="P8" s="104">
        <v>46</v>
      </c>
      <c r="Q8" s="104">
        <v>379286</v>
      </c>
      <c r="R8" s="102">
        <v>2.9286772647587202E-2</v>
      </c>
      <c r="S8" s="108">
        <v>0</v>
      </c>
      <c r="T8" s="100" t="s">
        <v>75</v>
      </c>
      <c r="U8" s="100" t="s">
        <v>75</v>
      </c>
      <c r="V8" s="104">
        <v>266230</v>
      </c>
      <c r="W8" s="104">
        <v>306522</v>
      </c>
      <c r="X8" s="104">
        <v>40292</v>
      </c>
      <c r="Y8" s="104">
        <v>60619</v>
      </c>
      <c r="Z8" s="104">
        <v>61887</v>
      </c>
      <c r="AA8" s="104">
        <v>1268</v>
      </c>
      <c r="AB8" s="104">
        <v>0</v>
      </c>
      <c r="AC8" s="104">
        <v>85</v>
      </c>
      <c r="AD8" s="104">
        <v>368409</v>
      </c>
      <c r="AE8" s="104">
        <v>368494</v>
      </c>
      <c r="AF8" s="100" t="s">
        <v>88</v>
      </c>
      <c r="AG8" s="100" t="s">
        <v>82</v>
      </c>
      <c r="AH8" s="104">
        <v>4030</v>
      </c>
      <c r="AI8" s="104">
        <v>22</v>
      </c>
    </row>
    <row r="9" spans="1:35" x14ac:dyDescent="0.2">
      <c r="A9" s="110" t="s">
        <v>89</v>
      </c>
      <c r="B9" s="110">
        <v>0</v>
      </c>
      <c r="C9" s="110">
        <v>0</v>
      </c>
      <c r="D9" s="111">
        <v>774350</v>
      </c>
      <c r="E9" s="111">
        <v>72140</v>
      </c>
      <c r="F9" s="111">
        <v>846490</v>
      </c>
      <c r="G9" s="112">
        <v>-1.0842879328416901E-2</v>
      </c>
      <c r="H9" s="111">
        <v>314554</v>
      </c>
      <c r="I9" s="111">
        <v>10820</v>
      </c>
      <c r="J9" s="111">
        <v>325374</v>
      </c>
      <c r="K9" s="126">
        <v>-3.8194475236110498E-2</v>
      </c>
      <c r="L9" s="127">
        <v>32912</v>
      </c>
      <c r="M9" s="112">
        <v>-0.20408212618800001</v>
      </c>
      <c r="N9" s="127">
        <v>1204776</v>
      </c>
      <c r="O9" s="112">
        <v>-2.4800573086776502E-2</v>
      </c>
      <c r="P9" s="127">
        <v>5480</v>
      </c>
      <c r="Q9" s="127">
        <v>1210256</v>
      </c>
      <c r="R9" s="112">
        <v>-2.52534811627796E-2</v>
      </c>
      <c r="S9" s="113">
        <v>0</v>
      </c>
      <c r="T9" s="114">
        <v>0</v>
      </c>
      <c r="U9" s="114">
        <v>0</v>
      </c>
      <c r="V9" s="115">
        <v>783187</v>
      </c>
      <c r="W9" s="115">
        <v>855769</v>
      </c>
      <c r="X9" s="115">
        <v>72582</v>
      </c>
      <c r="Y9" s="115">
        <v>327843</v>
      </c>
      <c r="Z9" s="115">
        <v>338295</v>
      </c>
      <c r="AA9" s="115">
        <v>10452</v>
      </c>
      <c r="AB9" s="115">
        <v>41351</v>
      </c>
      <c r="AC9" s="115">
        <v>6196</v>
      </c>
      <c r="AD9" s="115">
        <v>1235415</v>
      </c>
      <c r="AE9" s="115">
        <v>1241611</v>
      </c>
      <c r="AF9" s="114">
        <v>0</v>
      </c>
      <c r="AG9" s="114">
        <v>0</v>
      </c>
      <c r="AH9" s="115">
        <v>12090</v>
      </c>
      <c r="AI9" s="115">
        <v>66</v>
      </c>
    </row>
    <row r="10" spans="1:35" x14ac:dyDescent="0.2">
      <c r="A10" s="105" t="s">
        <v>90</v>
      </c>
      <c r="B10" s="100" t="s">
        <v>91</v>
      </c>
      <c r="C10" s="100" t="s">
        <v>92</v>
      </c>
      <c r="D10" s="101">
        <v>95168</v>
      </c>
      <c r="E10" s="101">
        <v>36044</v>
      </c>
      <c r="F10" s="101">
        <v>131212</v>
      </c>
      <c r="G10" s="102">
        <v>6.6720865005487601E-2</v>
      </c>
      <c r="H10" s="101">
        <v>3035</v>
      </c>
      <c r="I10" s="101">
        <v>0</v>
      </c>
      <c r="J10" s="101">
        <v>3035</v>
      </c>
      <c r="K10" s="125">
        <v>0.15180265654649</v>
      </c>
      <c r="L10" s="104">
        <v>1</v>
      </c>
      <c r="M10" s="102">
        <v>0</v>
      </c>
      <c r="N10" s="104">
        <v>134248</v>
      </c>
      <c r="O10" s="102">
        <v>6.8513212352753899E-2</v>
      </c>
      <c r="P10" s="104">
        <v>11239</v>
      </c>
      <c r="Q10" s="104">
        <v>145487</v>
      </c>
      <c r="R10" s="102">
        <v>7.0339743684063399E-2</v>
      </c>
      <c r="S10" s="106">
        <v>3</v>
      </c>
      <c r="T10" s="100" t="s">
        <v>75</v>
      </c>
      <c r="U10" s="100" t="s">
        <v>75</v>
      </c>
      <c r="V10" s="104">
        <v>90223</v>
      </c>
      <c r="W10" s="104">
        <v>123005</v>
      </c>
      <c r="X10" s="104">
        <v>32782</v>
      </c>
      <c r="Y10" s="104">
        <v>2635</v>
      </c>
      <c r="Z10" s="104">
        <v>2635</v>
      </c>
      <c r="AA10" s="104">
        <v>0</v>
      </c>
      <c r="AB10" s="104">
        <v>0</v>
      </c>
      <c r="AC10" s="104">
        <v>10286</v>
      </c>
      <c r="AD10" s="104">
        <v>125640</v>
      </c>
      <c r="AE10" s="104">
        <v>135926</v>
      </c>
      <c r="AF10" s="100" t="s">
        <v>93</v>
      </c>
      <c r="AG10" s="100" t="s">
        <v>94</v>
      </c>
      <c r="AH10" s="104">
        <v>4030</v>
      </c>
      <c r="AI10" s="104">
        <v>22</v>
      </c>
    </row>
    <row r="11" spans="1:35" x14ac:dyDescent="0.2">
      <c r="A11" s="107"/>
      <c r="B11" s="100" t="s">
        <v>95</v>
      </c>
      <c r="C11" s="100" t="s">
        <v>96</v>
      </c>
      <c r="D11" s="101">
        <v>65530</v>
      </c>
      <c r="E11" s="101">
        <v>474</v>
      </c>
      <c r="F11" s="101">
        <v>66004</v>
      </c>
      <c r="G11" s="102">
        <v>2.5400425670742102E-2</v>
      </c>
      <c r="H11" s="101">
        <v>23156</v>
      </c>
      <c r="I11" s="101">
        <v>66</v>
      </c>
      <c r="J11" s="101">
        <v>23222</v>
      </c>
      <c r="K11" s="125">
        <v>-0.102184419099169</v>
      </c>
      <c r="L11" s="104">
        <v>0</v>
      </c>
      <c r="M11" s="102">
        <v>0</v>
      </c>
      <c r="N11" s="104">
        <v>89226</v>
      </c>
      <c r="O11" s="102">
        <v>-1.1170955515659301E-2</v>
      </c>
      <c r="P11" s="104">
        <v>272</v>
      </c>
      <c r="Q11" s="104">
        <v>89498</v>
      </c>
      <c r="R11" s="102">
        <v>-8.1565706939734483E-3</v>
      </c>
      <c r="S11" s="108">
        <v>0</v>
      </c>
      <c r="T11" s="100" t="s">
        <v>75</v>
      </c>
      <c r="U11" s="100" t="s">
        <v>75</v>
      </c>
      <c r="V11" s="104">
        <v>64029</v>
      </c>
      <c r="W11" s="104">
        <v>64369</v>
      </c>
      <c r="X11" s="104">
        <v>340</v>
      </c>
      <c r="Y11" s="104">
        <v>25799</v>
      </c>
      <c r="Z11" s="104">
        <v>25865</v>
      </c>
      <c r="AA11" s="104">
        <v>66</v>
      </c>
      <c r="AB11" s="104">
        <v>0</v>
      </c>
      <c r="AC11" s="104">
        <v>0</v>
      </c>
      <c r="AD11" s="104">
        <v>90234</v>
      </c>
      <c r="AE11" s="104">
        <v>90234</v>
      </c>
      <c r="AF11" s="100" t="s">
        <v>97</v>
      </c>
      <c r="AG11" s="100" t="s">
        <v>94</v>
      </c>
      <c r="AH11" s="104">
        <v>4030</v>
      </c>
      <c r="AI11" s="104">
        <v>22</v>
      </c>
    </row>
    <row r="12" spans="1:35" x14ac:dyDescent="0.2">
      <c r="A12" s="107"/>
      <c r="B12" s="100" t="s">
        <v>98</v>
      </c>
      <c r="C12" s="100" t="s">
        <v>99</v>
      </c>
      <c r="D12" s="101">
        <v>123060</v>
      </c>
      <c r="E12" s="101">
        <v>34752</v>
      </c>
      <c r="F12" s="101">
        <v>157812</v>
      </c>
      <c r="G12" s="102">
        <v>9.3138273554715087E-2</v>
      </c>
      <c r="H12" s="101">
        <v>6098</v>
      </c>
      <c r="I12" s="101">
        <v>178</v>
      </c>
      <c r="J12" s="101">
        <v>6276</v>
      </c>
      <c r="K12" s="125">
        <v>0.191343963553531</v>
      </c>
      <c r="L12" s="104">
        <v>0</v>
      </c>
      <c r="M12" s="102">
        <v>0</v>
      </c>
      <c r="N12" s="104">
        <v>164088</v>
      </c>
      <c r="O12" s="102">
        <v>9.6595693492120799E-2</v>
      </c>
      <c r="P12" s="104">
        <v>11380</v>
      </c>
      <c r="Q12" s="104">
        <v>175468</v>
      </c>
      <c r="R12" s="102">
        <v>0.104266834487099</v>
      </c>
      <c r="S12" s="108">
        <v>0</v>
      </c>
      <c r="T12" s="100" t="s">
        <v>75</v>
      </c>
      <c r="U12" s="100" t="s">
        <v>75</v>
      </c>
      <c r="V12" s="104">
        <v>115078</v>
      </c>
      <c r="W12" s="104">
        <v>144366</v>
      </c>
      <c r="X12" s="104">
        <v>29288</v>
      </c>
      <c r="Y12" s="104">
        <v>5222</v>
      </c>
      <c r="Z12" s="104">
        <v>5268</v>
      </c>
      <c r="AA12" s="104">
        <v>46</v>
      </c>
      <c r="AB12" s="104">
        <v>0</v>
      </c>
      <c r="AC12" s="104">
        <v>9266</v>
      </c>
      <c r="AD12" s="104">
        <v>149634</v>
      </c>
      <c r="AE12" s="104">
        <v>158900</v>
      </c>
      <c r="AF12" s="100" t="s">
        <v>100</v>
      </c>
      <c r="AG12" s="100" t="s">
        <v>94</v>
      </c>
      <c r="AH12" s="104">
        <v>4030</v>
      </c>
      <c r="AI12" s="104">
        <v>22</v>
      </c>
    </row>
    <row r="13" spans="1:35" x14ac:dyDescent="0.2">
      <c r="A13" s="109"/>
      <c r="B13" s="100" t="s">
        <v>101</v>
      </c>
      <c r="C13" s="100" t="s">
        <v>102</v>
      </c>
      <c r="D13" s="101">
        <v>67337</v>
      </c>
      <c r="E13" s="101">
        <v>680</v>
      </c>
      <c r="F13" s="101">
        <v>68017</v>
      </c>
      <c r="G13" s="102">
        <v>1.3107526401239302E-2</v>
      </c>
      <c r="H13" s="101">
        <v>16860</v>
      </c>
      <c r="I13" s="101">
        <v>6</v>
      </c>
      <c r="J13" s="101">
        <v>16866</v>
      </c>
      <c r="K13" s="125">
        <v>-0.25487077534791303</v>
      </c>
      <c r="L13" s="104">
        <v>0</v>
      </c>
      <c r="M13" s="102">
        <v>0</v>
      </c>
      <c r="N13" s="104">
        <v>84883</v>
      </c>
      <c r="O13" s="102">
        <v>-5.4460188031903001E-2</v>
      </c>
      <c r="P13" s="104">
        <v>239</v>
      </c>
      <c r="Q13" s="104">
        <v>85122</v>
      </c>
      <c r="R13" s="102">
        <v>-5.5060944472813698E-2</v>
      </c>
      <c r="S13" s="108">
        <v>0</v>
      </c>
      <c r="T13" s="100" t="s">
        <v>75</v>
      </c>
      <c r="U13" s="100" t="s">
        <v>75</v>
      </c>
      <c r="V13" s="104">
        <v>66841</v>
      </c>
      <c r="W13" s="104">
        <v>67137</v>
      </c>
      <c r="X13" s="104">
        <v>296</v>
      </c>
      <c r="Y13" s="104">
        <v>22629</v>
      </c>
      <c r="Z13" s="104">
        <v>22635</v>
      </c>
      <c r="AA13" s="104">
        <v>6</v>
      </c>
      <c r="AB13" s="104">
        <v>0</v>
      </c>
      <c r="AC13" s="104">
        <v>310</v>
      </c>
      <c r="AD13" s="104">
        <v>89772</v>
      </c>
      <c r="AE13" s="104">
        <v>90082</v>
      </c>
      <c r="AF13" s="100" t="s">
        <v>103</v>
      </c>
      <c r="AG13" s="100" t="s">
        <v>94</v>
      </c>
      <c r="AH13" s="104">
        <v>4030</v>
      </c>
      <c r="AI13" s="104">
        <v>22</v>
      </c>
    </row>
    <row r="14" spans="1:35" x14ac:dyDescent="0.2">
      <c r="A14" s="110" t="s">
        <v>89</v>
      </c>
      <c r="B14" s="110">
        <v>0</v>
      </c>
      <c r="C14" s="110">
        <v>0</v>
      </c>
      <c r="D14" s="111">
        <v>351095</v>
      </c>
      <c r="E14" s="111">
        <v>71950</v>
      </c>
      <c r="F14" s="111">
        <v>423045</v>
      </c>
      <c r="G14" s="112">
        <v>6.0590106724629396E-2</v>
      </c>
      <c r="H14" s="111">
        <v>49149</v>
      </c>
      <c r="I14" s="111">
        <v>250</v>
      </c>
      <c r="J14" s="111">
        <v>49399</v>
      </c>
      <c r="K14" s="126">
        <v>-0.12417779196141999</v>
      </c>
      <c r="L14" s="127">
        <v>1</v>
      </c>
      <c r="M14" s="112">
        <v>0</v>
      </c>
      <c r="N14" s="127">
        <v>472445</v>
      </c>
      <c r="O14" s="112">
        <v>3.7702073449305908E-2</v>
      </c>
      <c r="P14" s="127">
        <v>23130</v>
      </c>
      <c r="Q14" s="127">
        <v>495575</v>
      </c>
      <c r="R14" s="112">
        <v>4.3003986176764E-2</v>
      </c>
      <c r="S14" s="113">
        <v>0</v>
      </c>
      <c r="T14" s="114">
        <v>0</v>
      </c>
      <c r="U14" s="114">
        <v>0</v>
      </c>
      <c r="V14" s="115">
        <v>336171</v>
      </c>
      <c r="W14" s="115">
        <v>398877</v>
      </c>
      <c r="X14" s="115">
        <v>62706</v>
      </c>
      <c r="Y14" s="115">
        <v>56285</v>
      </c>
      <c r="Z14" s="115">
        <v>56403</v>
      </c>
      <c r="AA14" s="115">
        <v>118</v>
      </c>
      <c r="AB14" s="115">
        <v>0</v>
      </c>
      <c r="AC14" s="115">
        <v>19862</v>
      </c>
      <c r="AD14" s="115">
        <v>455280</v>
      </c>
      <c r="AE14" s="115">
        <v>475142</v>
      </c>
      <c r="AF14" s="114">
        <v>0</v>
      </c>
      <c r="AG14" s="114">
        <v>0</v>
      </c>
      <c r="AH14" s="115">
        <v>16120</v>
      </c>
      <c r="AI14" s="115">
        <v>88</v>
      </c>
    </row>
    <row r="15" spans="1:35" x14ac:dyDescent="0.2">
      <c r="A15" s="105" t="s">
        <v>104</v>
      </c>
      <c r="B15" s="100" t="s">
        <v>105</v>
      </c>
      <c r="C15" s="100" t="s">
        <v>106</v>
      </c>
      <c r="D15" s="101">
        <v>26648</v>
      </c>
      <c r="E15" s="101">
        <v>1674</v>
      </c>
      <c r="F15" s="101">
        <v>28322</v>
      </c>
      <c r="G15" s="102">
        <v>0.157795764859783</v>
      </c>
      <c r="H15" s="101">
        <v>0</v>
      </c>
      <c r="I15" s="101">
        <v>0</v>
      </c>
      <c r="J15" s="101">
        <v>0</v>
      </c>
      <c r="K15" s="125">
        <v>0</v>
      </c>
      <c r="L15" s="104">
        <v>75</v>
      </c>
      <c r="M15" s="102">
        <v>0</v>
      </c>
      <c r="N15" s="104">
        <v>28397</v>
      </c>
      <c r="O15" s="102">
        <v>0.16086174474695403</v>
      </c>
      <c r="P15" s="104">
        <v>775</v>
      </c>
      <c r="Q15" s="104">
        <v>29172</v>
      </c>
      <c r="R15" s="102">
        <v>0.15775687581855</v>
      </c>
      <c r="S15" s="106">
        <v>4</v>
      </c>
      <c r="T15" s="100" t="s">
        <v>75</v>
      </c>
      <c r="U15" s="100" t="s">
        <v>75</v>
      </c>
      <c r="V15" s="104">
        <v>22774</v>
      </c>
      <c r="W15" s="104">
        <v>24462</v>
      </c>
      <c r="X15" s="104">
        <v>1688</v>
      </c>
      <c r="Y15" s="104">
        <v>0</v>
      </c>
      <c r="Z15" s="104">
        <v>0</v>
      </c>
      <c r="AA15" s="104">
        <v>0</v>
      </c>
      <c r="AB15" s="104">
        <v>0</v>
      </c>
      <c r="AC15" s="104">
        <v>735</v>
      </c>
      <c r="AD15" s="104">
        <v>24462</v>
      </c>
      <c r="AE15" s="104">
        <v>25197</v>
      </c>
      <c r="AF15" s="100" t="s">
        <v>107</v>
      </c>
      <c r="AG15" s="100" t="s">
        <v>108</v>
      </c>
      <c r="AH15" s="104">
        <v>4030</v>
      </c>
      <c r="AI15" s="104">
        <v>22</v>
      </c>
    </row>
    <row r="16" spans="1:35" x14ac:dyDescent="0.2">
      <c r="A16" s="107"/>
      <c r="B16" s="100" t="s">
        <v>109</v>
      </c>
      <c r="C16" s="100" t="s">
        <v>110</v>
      </c>
      <c r="D16" s="101">
        <v>18286</v>
      </c>
      <c r="E16" s="101">
        <v>2</v>
      </c>
      <c r="F16" s="101">
        <v>18288</v>
      </c>
      <c r="G16" s="102">
        <v>1.3688879154574803E-3</v>
      </c>
      <c r="H16" s="101">
        <v>0</v>
      </c>
      <c r="I16" s="101">
        <v>0</v>
      </c>
      <c r="J16" s="101">
        <v>0</v>
      </c>
      <c r="K16" s="125">
        <v>0</v>
      </c>
      <c r="L16" s="104">
        <v>0</v>
      </c>
      <c r="M16" s="102">
        <v>0</v>
      </c>
      <c r="N16" s="104">
        <v>18288</v>
      </c>
      <c r="O16" s="102">
        <v>1.3688879154574803E-3</v>
      </c>
      <c r="P16" s="104">
        <v>0</v>
      </c>
      <c r="Q16" s="104">
        <v>18288</v>
      </c>
      <c r="R16" s="102">
        <v>1.3688879154574803E-3</v>
      </c>
      <c r="S16" s="108">
        <v>0</v>
      </c>
      <c r="T16" s="100" t="s">
        <v>75</v>
      </c>
      <c r="U16" s="100" t="s">
        <v>75</v>
      </c>
      <c r="V16" s="104">
        <v>18261</v>
      </c>
      <c r="W16" s="104">
        <v>18263</v>
      </c>
      <c r="X16" s="104">
        <v>2</v>
      </c>
      <c r="Y16" s="104">
        <v>0</v>
      </c>
      <c r="Z16" s="104">
        <v>0</v>
      </c>
      <c r="AA16" s="104">
        <v>0</v>
      </c>
      <c r="AB16" s="104">
        <v>0</v>
      </c>
      <c r="AC16" s="104">
        <v>0</v>
      </c>
      <c r="AD16" s="104">
        <v>18263</v>
      </c>
      <c r="AE16" s="104">
        <v>18263</v>
      </c>
      <c r="AF16" s="100" t="s">
        <v>111</v>
      </c>
      <c r="AG16" s="100" t="s">
        <v>108</v>
      </c>
      <c r="AH16" s="104">
        <v>4030</v>
      </c>
      <c r="AI16" s="104">
        <v>22</v>
      </c>
    </row>
    <row r="17" spans="1:35" x14ac:dyDescent="0.2">
      <c r="A17" s="107"/>
      <c r="B17" s="100" t="s">
        <v>112</v>
      </c>
      <c r="C17" s="100" t="s">
        <v>113</v>
      </c>
      <c r="D17" s="101">
        <v>47140</v>
      </c>
      <c r="E17" s="101">
        <v>366</v>
      </c>
      <c r="F17" s="101">
        <v>47506</v>
      </c>
      <c r="G17" s="102">
        <v>0.10125643284343301</v>
      </c>
      <c r="H17" s="101">
        <v>2876</v>
      </c>
      <c r="I17" s="101">
        <v>0</v>
      </c>
      <c r="J17" s="101">
        <v>2876</v>
      </c>
      <c r="K17" s="125">
        <v>0.12828560219694002</v>
      </c>
      <c r="L17" s="104">
        <v>0</v>
      </c>
      <c r="M17" s="102">
        <v>0</v>
      </c>
      <c r="N17" s="104">
        <v>50382</v>
      </c>
      <c r="O17" s="102">
        <v>0.102764462538578</v>
      </c>
      <c r="P17" s="104">
        <v>1137</v>
      </c>
      <c r="Q17" s="104">
        <v>51519</v>
      </c>
      <c r="R17" s="102">
        <v>0.10503624898116801</v>
      </c>
      <c r="S17" s="108">
        <v>0</v>
      </c>
      <c r="T17" s="100" t="s">
        <v>75</v>
      </c>
      <c r="U17" s="100" t="s">
        <v>75</v>
      </c>
      <c r="V17" s="104">
        <v>42810</v>
      </c>
      <c r="W17" s="104">
        <v>43138</v>
      </c>
      <c r="X17" s="104">
        <v>328</v>
      </c>
      <c r="Y17" s="104">
        <v>2549</v>
      </c>
      <c r="Z17" s="104">
        <v>2549</v>
      </c>
      <c r="AA17" s="104">
        <v>0</v>
      </c>
      <c r="AB17" s="104">
        <v>0</v>
      </c>
      <c r="AC17" s="104">
        <v>935</v>
      </c>
      <c r="AD17" s="104">
        <v>45687</v>
      </c>
      <c r="AE17" s="104">
        <v>46622</v>
      </c>
      <c r="AF17" s="100" t="s">
        <v>114</v>
      </c>
      <c r="AG17" s="100" t="s">
        <v>108</v>
      </c>
      <c r="AH17" s="104">
        <v>4030</v>
      </c>
      <c r="AI17" s="104">
        <v>22</v>
      </c>
    </row>
    <row r="18" spans="1:35" x14ac:dyDescent="0.2">
      <c r="A18" s="107"/>
      <c r="B18" s="100" t="s">
        <v>115</v>
      </c>
      <c r="C18" s="100" t="s">
        <v>116</v>
      </c>
      <c r="D18" s="101">
        <v>43244</v>
      </c>
      <c r="E18" s="101">
        <v>36</v>
      </c>
      <c r="F18" s="101">
        <v>43280</v>
      </c>
      <c r="G18" s="102">
        <v>6.7271651213257094E-2</v>
      </c>
      <c r="H18" s="101">
        <v>9999</v>
      </c>
      <c r="I18" s="101">
        <v>28</v>
      </c>
      <c r="J18" s="101">
        <v>10027</v>
      </c>
      <c r="K18" s="125">
        <v>-0.24290244639081801</v>
      </c>
      <c r="L18" s="104">
        <v>0</v>
      </c>
      <c r="M18" s="102">
        <v>0</v>
      </c>
      <c r="N18" s="104">
        <v>53307</v>
      </c>
      <c r="O18" s="102">
        <v>-9.0898951594914103E-3</v>
      </c>
      <c r="P18" s="104">
        <v>12</v>
      </c>
      <c r="Q18" s="104">
        <v>53319</v>
      </c>
      <c r="R18" s="102">
        <v>-9.4008360427310714E-3</v>
      </c>
      <c r="S18" s="108">
        <v>0</v>
      </c>
      <c r="T18" s="100" t="s">
        <v>75</v>
      </c>
      <c r="U18" s="100" t="s">
        <v>75</v>
      </c>
      <c r="V18" s="104">
        <v>40494</v>
      </c>
      <c r="W18" s="104">
        <v>40552</v>
      </c>
      <c r="X18" s="104">
        <v>58</v>
      </c>
      <c r="Y18" s="104">
        <v>13228</v>
      </c>
      <c r="Z18" s="104">
        <v>13244</v>
      </c>
      <c r="AA18" s="104">
        <v>16</v>
      </c>
      <c r="AB18" s="104">
        <v>0</v>
      </c>
      <c r="AC18" s="104">
        <v>29</v>
      </c>
      <c r="AD18" s="104">
        <v>53796</v>
      </c>
      <c r="AE18" s="104">
        <v>53825</v>
      </c>
      <c r="AF18" s="100" t="s">
        <v>117</v>
      </c>
      <c r="AG18" s="100" t="s">
        <v>108</v>
      </c>
      <c r="AH18" s="104">
        <v>4030</v>
      </c>
      <c r="AI18" s="104">
        <v>22</v>
      </c>
    </row>
    <row r="19" spans="1:35" x14ac:dyDescent="0.2">
      <c r="A19" s="107"/>
      <c r="B19" s="100" t="s">
        <v>118</v>
      </c>
      <c r="C19" s="100" t="s">
        <v>119</v>
      </c>
      <c r="D19" s="101">
        <v>20018</v>
      </c>
      <c r="E19" s="101">
        <v>4442</v>
      </c>
      <c r="F19" s="101">
        <v>24460</v>
      </c>
      <c r="G19" s="102">
        <v>0.125322046374678</v>
      </c>
      <c r="H19" s="101">
        <v>27</v>
      </c>
      <c r="I19" s="101">
        <v>0</v>
      </c>
      <c r="J19" s="101">
        <v>27</v>
      </c>
      <c r="K19" s="125">
        <v>0</v>
      </c>
      <c r="L19" s="104">
        <v>178</v>
      </c>
      <c r="M19" s="102">
        <v>0</v>
      </c>
      <c r="N19" s="104">
        <v>24665</v>
      </c>
      <c r="O19" s="102">
        <v>0.134753404490247</v>
      </c>
      <c r="P19" s="104">
        <v>421</v>
      </c>
      <c r="Q19" s="104">
        <v>25086</v>
      </c>
      <c r="R19" s="102">
        <v>0.13025456183825199</v>
      </c>
      <c r="S19" s="108">
        <v>0</v>
      </c>
      <c r="T19" s="100" t="s">
        <v>75</v>
      </c>
      <c r="U19" s="100" t="s">
        <v>75</v>
      </c>
      <c r="V19" s="104">
        <v>17616</v>
      </c>
      <c r="W19" s="104">
        <v>21736</v>
      </c>
      <c r="X19" s="104">
        <v>4120</v>
      </c>
      <c r="Y19" s="104">
        <v>0</v>
      </c>
      <c r="Z19" s="104">
        <v>0</v>
      </c>
      <c r="AA19" s="104">
        <v>0</v>
      </c>
      <c r="AB19" s="104">
        <v>0</v>
      </c>
      <c r="AC19" s="104">
        <v>459</v>
      </c>
      <c r="AD19" s="104">
        <v>21736</v>
      </c>
      <c r="AE19" s="104">
        <v>22195</v>
      </c>
      <c r="AF19" s="100" t="s">
        <v>120</v>
      </c>
      <c r="AG19" s="100" t="s">
        <v>108</v>
      </c>
      <c r="AH19" s="104">
        <v>4030</v>
      </c>
      <c r="AI19" s="104">
        <v>22</v>
      </c>
    </row>
    <row r="20" spans="1:35" x14ac:dyDescent="0.2">
      <c r="A20" s="107"/>
      <c r="B20" s="100" t="s">
        <v>121</v>
      </c>
      <c r="C20" s="100" t="s">
        <v>122</v>
      </c>
      <c r="D20" s="101">
        <v>22652</v>
      </c>
      <c r="E20" s="101">
        <v>186</v>
      </c>
      <c r="F20" s="101">
        <v>22838</v>
      </c>
      <c r="G20" s="102">
        <v>-2.96979224200195E-2</v>
      </c>
      <c r="H20" s="101">
        <v>0</v>
      </c>
      <c r="I20" s="101">
        <v>0</v>
      </c>
      <c r="J20" s="101">
        <v>0</v>
      </c>
      <c r="K20" s="125">
        <v>-1</v>
      </c>
      <c r="L20" s="104">
        <v>4792</v>
      </c>
      <c r="M20" s="102">
        <v>-0.10093808630393999</v>
      </c>
      <c r="N20" s="104">
        <v>27630</v>
      </c>
      <c r="O20" s="102">
        <v>-5.0352294208626899E-2</v>
      </c>
      <c r="P20" s="104">
        <v>219</v>
      </c>
      <c r="Q20" s="104">
        <v>27849</v>
      </c>
      <c r="R20" s="102">
        <v>-5.0559116323469204E-2</v>
      </c>
      <c r="S20" s="108">
        <v>0</v>
      </c>
      <c r="T20" s="100" t="s">
        <v>75</v>
      </c>
      <c r="U20" s="100" t="s">
        <v>75</v>
      </c>
      <c r="V20" s="104">
        <v>23265</v>
      </c>
      <c r="W20" s="104">
        <v>23537</v>
      </c>
      <c r="X20" s="104">
        <v>272</v>
      </c>
      <c r="Y20" s="104">
        <v>228</v>
      </c>
      <c r="Z20" s="104">
        <v>228</v>
      </c>
      <c r="AA20" s="104">
        <v>0</v>
      </c>
      <c r="AB20" s="104">
        <v>5330</v>
      </c>
      <c r="AC20" s="104">
        <v>237</v>
      </c>
      <c r="AD20" s="104">
        <v>29095</v>
      </c>
      <c r="AE20" s="104">
        <v>29332</v>
      </c>
      <c r="AF20" s="100" t="s">
        <v>123</v>
      </c>
      <c r="AG20" s="100" t="s">
        <v>108</v>
      </c>
      <c r="AH20" s="104">
        <v>4030</v>
      </c>
      <c r="AI20" s="104">
        <v>22</v>
      </c>
    </row>
    <row r="21" spans="1:35" x14ac:dyDescent="0.2">
      <c r="A21" s="107"/>
      <c r="B21" s="100" t="s">
        <v>124</v>
      </c>
      <c r="C21" s="100" t="s">
        <v>125</v>
      </c>
      <c r="D21" s="101">
        <v>4231</v>
      </c>
      <c r="E21" s="101">
        <v>2</v>
      </c>
      <c r="F21" s="101">
        <v>4233</v>
      </c>
      <c r="G21" s="102">
        <v>-3.9918348831934701E-2</v>
      </c>
      <c r="H21" s="101">
        <v>0</v>
      </c>
      <c r="I21" s="101">
        <v>0</v>
      </c>
      <c r="J21" s="101">
        <v>0</v>
      </c>
      <c r="K21" s="125">
        <v>0</v>
      </c>
      <c r="L21" s="104">
        <v>0</v>
      </c>
      <c r="M21" s="102">
        <v>0</v>
      </c>
      <c r="N21" s="104">
        <v>4233</v>
      </c>
      <c r="O21" s="102">
        <v>-3.9918348831934701E-2</v>
      </c>
      <c r="P21" s="104">
        <v>339</v>
      </c>
      <c r="Q21" s="104">
        <v>4572</v>
      </c>
      <c r="R21" s="102">
        <v>-1.5715823466092602E-2</v>
      </c>
      <c r="S21" s="108">
        <v>0</v>
      </c>
      <c r="T21" s="100" t="s">
        <v>75</v>
      </c>
      <c r="U21" s="100" t="s">
        <v>75</v>
      </c>
      <c r="V21" s="104">
        <v>4409</v>
      </c>
      <c r="W21" s="104">
        <v>4409</v>
      </c>
      <c r="X21" s="104">
        <v>0</v>
      </c>
      <c r="Y21" s="104">
        <v>0</v>
      </c>
      <c r="Z21" s="104">
        <v>0</v>
      </c>
      <c r="AA21" s="104">
        <v>0</v>
      </c>
      <c r="AB21" s="104">
        <v>0</v>
      </c>
      <c r="AC21" s="104">
        <v>236</v>
      </c>
      <c r="AD21" s="104">
        <v>4409</v>
      </c>
      <c r="AE21" s="104">
        <v>4645</v>
      </c>
      <c r="AF21" s="100" t="s">
        <v>126</v>
      </c>
      <c r="AG21" s="100" t="s">
        <v>108</v>
      </c>
      <c r="AH21" s="104">
        <v>4030</v>
      </c>
      <c r="AI21" s="104">
        <v>22</v>
      </c>
    </row>
    <row r="22" spans="1:35" x14ac:dyDescent="0.2">
      <c r="A22" s="107"/>
      <c r="B22" s="100" t="s">
        <v>127</v>
      </c>
      <c r="C22" s="100" t="s">
        <v>128</v>
      </c>
      <c r="D22" s="101">
        <v>39425</v>
      </c>
      <c r="E22" s="101">
        <v>150</v>
      </c>
      <c r="F22" s="101">
        <v>39575</v>
      </c>
      <c r="G22" s="102">
        <v>-1.20821787862902E-2</v>
      </c>
      <c r="H22" s="101">
        <v>4070</v>
      </c>
      <c r="I22" s="101">
        <v>0</v>
      </c>
      <c r="J22" s="101">
        <v>4070</v>
      </c>
      <c r="K22" s="125">
        <v>1.87632508833922</v>
      </c>
      <c r="L22" s="104">
        <v>0</v>
      </c>
      <c r="M22" s="102">
        <v>0</v>
      </c>
      <c r="N22" s="104">
        <v>43645</v>
      </c>
      <c r="O22" s="102">
        <v>5.2346048126537106E-2</v>
      </c>
      <c r="P22" s="104">
        <v>273</v>
      </c>
      <c r="Q22" s="104">
        <v>43918</v>
      </c>
      <c r="R22" s="102">
        <v>5.0468809797168002E-2</v>
      </c>
      <c r="S22" s="108">
        <v>0</v>
      </c>
      <c r="T22" s="100" t="s">
        <v>75</v>
      </c>
      <c r="U22" s="100" t="s">
        <v>75</v>
      </c>
      <c r="V22" s="104">
        <v>39917</v>
      </c>
      <c r="W22" s="104">
        <v>40059</v>
      </c>
      <c r="X22" s="104">
        <v>142</v>
      </c>
      <c r="Y22" s="104">
        <v>1415</v>
      </c>
      <c r="Z22" s="104">
        <v>1415</v>
      </c>
      <c r="AA22" s="104">
        <v>0</v>
      </c>
      <c r="AB22" s="104">
        <v>0</v>
      </c>
      <c r="AC22" s="104">
        <v>334</v>
      </c>
      <c r="AD22" s="104">
        <v>41474</v>
      </c>
      <c r="AE22" s="104">
        <v>41808</v>
      </c>
      <c r="AF22" s="100" t="s">
        <v>129</v>
      </c>
      <c r="AG22" s="100" t="s">
        <v>108</v>
      </c>
      <c r="AH22" s="104">
        <v>4030</v>
      </c>
      <c r="AI22" s="104">
        <v>22</v>
      </c>
    </row>
    <row r="23" spans="1:35" x14ac:dyDescent="0.2">
      <c r="A23" s="109"/>
      <c r="B23" s="100" t="s">
        <v>130</v>
      </c>
      <c r="C23" s="100" t="s">
        <v>131</v>
      </c>
      <c r="D23" s="101">
        <v>6302</v>
      </c>
      <c r="E23" s="101">
        <v>0</v>
      </c>
      <c r="F23" s="101">
        <v>6302</v>
      </c>
      <c r="G23" s="102">
        <v>-0.14176766988969097</v>
      </c>
      <c r="H23" s="101">
        <v>0</v>
      </c>
      <c r="I23" s="101">
        <v>0</v>
      </c>
      <c r="J23" s="101">
        <v>0</v>
      </c>
      <c r="K23" s="125">
        <v>0</v>
      </c>
      <c r="L23" s="104">
        <v>0</v>
      </c>
      <c r="M23" s="102">
        <v>0</v>
      </c>
      <c r="N23" s="104">
        <v>6302</v>
      </c>
      <c r="O23" s="102">
        <v>-0.14176766988969097</v>
      </c>
      <c r="P23" s="104">
        <v>0</v>
      </c>
      <c r="Q23" s="104">
        <v>6302</v>
      </c>
      <c r="R23" s="102">
        <v>-0.14176766988969097</v>
      </c>
      <c r="S23" s="108">
        <v>0</v>
      </c>
      <c r="T23" s="100" t="s">
        <v>75</v>
      </c>
      <c r="U23" s="100" t="s">
        <v>75</v>
      </c>
      <c r="V23" s="104">
        <v>7341</v>
      </c>
      <c r="W23" s="104">
        <v>7343</v>
      </c>
      <c r="X23" s="104">
        <v>2</v>
      </c>
      <c r="Y23" s="104">
        <v>0</v>
      </c>
      <c r="Z23" s="104">
        <v>0</v>
      </c>
      <c r="AA23" s="104">
        <v>0</v>
      </c>
      <c r="AB23" s="104">
        <v>0</v>
      </c>
      <c r="AC23" s="104">
        <v>0</v>
      </c>
      <c r="AD23" s="104">
        <v>7343</v>
      </c>
      <c r="AE23" s="104">
        <v>7343</v>
      </c>
      <c r="AF23" s="100" t="s">
        <v>132</v>
      </c>
      <c r="AG23" s="100" t="s">
        <v>108</v>
      </c>
      <c r="AH23" s="104">
        <v>4030</v>
      </c>
      <c r="AI23" s="104">
        <v>22</v>
      </c>
    </row>
    <row r="24" spans="1:35" x14ac:dyDescent="0.2">
      <c r="A24" s="110" t="s">
        <v>89</v>
      </c>
      <c r="B24" s="110">
        <v>0</v>
      </c>
      <c r="C24" s="110">
        <v>0</v>
      </c>
      <c r="D24" s="111">
        <v>227946</v>
      </c>
      <c r="E24" s="111">
        <v>6858</v>
      </c>
      <c r="F24" s="111">
        <v>234804</v>
      </c>
      <c r="G24" s="112">
        <v>5.0581881798128898E-2</v>
      </c>
      <c r="H24" s="111">
        <v>16972</v>
      </c>
      <c r="I24" s="111">
        <v>28</v>
      </c>
      <c r="J24" s="111">
        <v>17000</v>
      </c>
      <c r="K24" s="126">
        <v>-2.5005735260380801E-2</v>
      </c>
      <c r="L24" s="127">
        <v>5045</v>
      </c>
      <c r="M24" s="112">
        <v>-5.3470919324577898E-2</v>
      </c>
      <c r="N24" s="127">
        <v>256849</v>
      </c>
      <c r="O24" s="112">
        <v>4.2978092705012898E-2</v>
      </c>
      <c r="P24" s="127">
        <v>3176</v>
      </c>
      <c r="Q24" s="127">
        <v>260025</v>
      </c>
      <c r="R24" s="112">
        <v>4.33134052882879E-2</v>
      </c>
      <c r="S24" s="113">
        <v>0</v>
      </c>
      <c r="T24" s="114">
        <v>0</v>
      </c>
      <c r="U24" s="114">
        <v>0</v>
      </c>
      <c r="V24" s="115">
        <v>216887</v>
      </c>
      <c r="W24" s="115">
        <v>223499</v>
      </c>
      <c r="X24" s="115">
        <v>6612</v>
      </c>
      <c r="Y24" s="115">
        <v>17420</v>
      </c>
      <c r="Z24" s="115">
        <v>17436</v>
      </c>
      <c r="AA24" s="115">
        <v>16</v>
      </c>
      <c r="AB24" s="115">
        <v>5330</v>
      </c>
      <c r="AC24" s="115">
        <v>2965</v>
      </c>
      <c r="AD24" s="115">
        <v>246265</v>
      </c>
      <c r="AE24" s="115">
        <v>249230</v>
      </c>
      <c r="AF24" s="114">
        <v>0</v>
      </c>
      <c r="AG24" s="114">
        <v>0</v>
      </c>
      <c r="AH24" s="115">
        <v>36270</v>
      </c>
      <c r="AI24" s="115">
        <v>198</v>
      </c>
    </row>
    <row r="25" spans="1:35" x14ac:dyDescent="0.2">
      <c r="A25" s="105" t="s">
        <v>133</v>
      </c>
      <c r="B25" s="100" t="s">
        <v>134</v>
      </c>
      <c r="C25" s="100" t="s">
        <v>135</v>
      </c>
      <c r="D25" s="101">
        <v>3351</v>
      </c>
      <c r="E25" s="101">
        <v>6</v>
      </c>
      <c r="F25" s="101">
        <v>3357</v>
      </c>
      <c r="G25" s="102">
        <v>5.0898203592814398E-3</v>
      </c>
      <c r="H25" s="101">
        <v>0</v>
      </c>
      <c r="I25" s="101">
        <v>0</v>
      </c>
      <c r="J25" s="101">
        <v>0</v>
      </c>
      <c r="K25" s="125">
        <v>0</v>
      </c>
      <c r="L25" s="104">
        <v>0</v>
      </c>
      <c r="M25" s="102">
        <v>0</v>
      </c>
      <c r="N25" s="104">
        <v>3357</v>
      </c>
      <c r="O25" s="102">
        <v>5.0898203592814398E-3</v>
      </c>
      <c r="P25" s="104">
        <v>1020</v>
      </c>
      <c r="Q25" s="104">
        <v>4377</v>
      </c>
      <c r="R25" s="102">
        <v>2.33808744447042E-2</v>
      </c>
      <c r="S25" s="106">
        <v>5</v>
      </c>
      <c r="T25" s="100" t="s">
        <v>75</v>
      </c>
      <c r="U25" s="100" t="s">
        <v>75</v>
      </c>
      <c r="V25" s="104">
        <v>3324</v>
      </c>
      <c r="W25" s="104">
        <v>3340</v>
      </c>
      <c r="X25" s="104">
        <v>16</v>
      </c>
      <c r="Y25" s="104">
        <v>0</v>
      </c>
      <c r="Z25" s="104">
        <v>0</v>
      </c>
      <c r="AA25" s="104">
        <v>0</v>
      </c>
      <c r="AB25" s="104">
        <v>0</v>
      </c>
      <c r="AC25" s="104">
        <v>937</v>
      </c>
      <c r="AD25" s="104">
        <v>3340</v>
      </c>
      <c r="AE25" s="104">
        <v>4277</v>
      </c>
      <c r="AF25" s="100" t="s">
        <v>136</v>
      </c>
      <c r="AG25" s="100" t="s">
        <v>137</v>
      </c>
      <c r="AH25" s="104">
        <v>4030</v>
      </c>
      <c r="AI25" s="104">
        <v>22</v>
      </c>
    </row>
    <row r="26" spans="1:35" x14ac:dyDescent="0.2">
      <c r="A26" s="107"/>
      <c r="B26" s="100" t="s">
        <v>138</v>
      </c>
      <c r="C26" s="100" t="s">
        <v>139</v>
      </c>
      <c r="D26" s="101">
        <v>521</v>
      </c>
      <c r="E26" s="101">
        <v>2</v>
      </c>
      <c r="F26" s="101">
        <v>523</v>
      </c>
      <c r="G26" s="102">
        <v>0.17002237136465301</v>
      </c>
      <c r="H26" s="101">
        <v>0</v>
      </c>
      <c r="I26" s="101">
        <v>0</v>
      </c>
      <c r="J26" s="101">
        <v>0</v>
      </c>
      <c r="K26" s="125">
        <v>0</v>
      </c>
      <c r="L26" s="104">
        <v>0</v>
      </c>
      <c r="M26" s="102">
        <v>0</v>
      </c>
      <c r="N26" s="104">
        <v>523</v>
      </c>
      <c r="O26" s="102">
        <v>0.17002237136465301</v>
      </c>
      <c r="P26" s="104">
        <v>777</v>
      </c>
      <c r="Q26" s="104">
        <v>1300</v>
      </c>
      <c r="R26" s="102">
        <v>0.13339145597210098</v>
      </c>
      <c r="S26" s="108">
        <v>0</v>
      </c>
      <c r="T26" s="100" t="s">
        <v>75</v>
      </c>
      <c r="U26" s="100" t="s">
        <v>75</v>
      </c>
      <c r="V26" s="104">
        <v>441</v>
      </c>
      <c r="W26" s="104">
        <v>447</v>
      </c>
      <c r="X26" s="104">
        <v>6</v>
      </c>
      <c r="Y26" s="104">
        <v>0</v>
      </c>
      <c r="Z26" s="104">
        <v>0</v>
      </c>
      <c r="AA26" s="104">
        <v>0</v>
      </c>
      <c r="AB26" s="104">
        <v>0</v>
      </c>
      <c r="AC26" s="104">
        <v>700</v>
      </c>
      <c r="AD26" s="104">
        <v>447</v>
      </c>
      <c r="AE26" s="104">
        <v>1147</v>
      </c>
      <c r="AF26" s="100" t="s">
        <v>140</v>
      </c>
      <c r="AG26" s="100" t="s">
        <v>137</v>
      </c>
      <c r="AH26" s="104">
        <v>4030</v>
      </c>
      <c r="AI26" s="104">
        <v>22</v>
      </c>
    </row>
    <row r="27" spans="1:35" x14ac:dyDescent="0.2">
      <c r="A27" s="107"/>
      <c r="B27" s="100" t="s">
        <v>141</v>
      </c>
      <c r="C27" s="100" t="s">
        <v>142</v>
      </c>
      <c r="D27" s="101">
        <v>7528</v>
      </c>
      <c r="E27" s="101">
        <v>164</v>
      </c>
      <c r="F27" s="101">
        <v>7692</v>
      </c>
      <c r="G27" s="102">
        <v>-6.0346933789396498E-2</v>
      </c>
      <c r="H27" s="101">
        <v>0</v>
      </c>
      <c r="I27" s="101">
        <v>0</v>
      </c>
      <c r="J27" s="101">
        <v>0</v>
      </c>
      <c r="K27" s="125">
        <v>0</v>
      </c>
      <c r="L27" s="104">
        <v>710</v>
      </c>
      <c r="M27" s="102">
        <v>-0.47251114413075801</v>
      </c>
      <c r="N27" s="104">
        <v>8402</v>
      </c>
      <c r="O27" s="102">
        <v>-0.11854804867813701</v>
      </c>
      <c r="P27" s="104">
        <v>2230</v>
      </c>
      <c r="Q27" s="104">
        <v>10632</v>
      </c>
      <c r="R27" s="102">
        <v>-8.8164665523156105E-2</v>
      </c>
      <c r="S27" s="108">
        <v>0</v>
      </c>
      <c r="T27" s="100" t="s">
        <v>75</v>
      </c>
      <c r="U27" s="100" t="s">
        <v>75</v>
      </c>
      <c r="V27" s="104">
        <v>8042</v>
      </c>
      <c r="W27" s="104">
        <v>8186</v>
      </c>
      <c r="X27" s="104">
        <v>144</v>
      </c>
      <c r="Y27" s="104">
        <v>0</v>
      </c>
      <c r="Z27" s="104">
        <v>0</v>
      </c>
      <c r="AA27" s="104">
        <v>0</v>
      </c>
      <c r="AB27" s="104">
        <v>1346</v>
      </c>
      <c r="AC27" s="104">
        <v>2128</v>
      </c>
      <c r="AD27" s="104">
        <v>9532</v>
      </c>
      <c r="AE27" s="104">
        <v>11660</v>
      </c>
      <c r="AF27" s="100" t="s">
        <v>143</v>
      </c>
      <c r="AG27" s="100" t="s">
        <v>137</v>
      </c>
      <c r="AH27" s="104">
        <v>4030</v>
      </c>
      <c r="AI27" s="104">
        <v>22</v>
      </c>
    </row>
    <row r="28" spans="1:35" x14ac:dyDescent="0.2">
      <c r="A28" s="107"/>
      <c r="B28" s="100" t="s">
        <v>144</v>
      </c>
      <c r="C28" s="100" t="s">
        <v>145</v>
      </c>
      <c r="D28" s="101">
        <v>1143</v>
      </c>
      <c r="E28" s="101">
        <v>22</v>
      </c>
      <c r="F28" s="101">
        <v>1165</v>
      </c>
      <c r="G28" s="102">
        <v>0.185147507629705</v>
      </c>
      <c r="H28" s="101">
        <v>0</v>
      </c>
      <c r="I28" s="101">
        <v>0</v>
      </c>
      <c r="J28" s="101">
        <v>0</v>
      </c>
      <c r="K28" s="125">
        <v>0</v>
      </c>
      <c r="L28" s="104">
        <v>0</v>
      </c>
      <c r="M28" s="102">
        <v>0</v>
      </c>
      <c r="N28" s="104">
        <v>1165</v>
      </c>
      <c r="O28" s="102">
        <v>0.185147507629705</v>
      </c>
      <c r="P28" s="104">
        <v>1149</v>
      </c>
      <c r="Q28" s="104">
        <v>2314</v>
      </c>
      <c r="R28" s="102">
        <v>0.1298828125</v>
      </c>
      <c r="S28" s="108">
        <v>0</v>
      </c>
      <c r="T28" s="100" t="s">
        <v>75</v>
      </c>
      <c r="U28" s="100" t="s">
        <v>75</v>
      </c>
      <c r="V28" s="104">
        <v>941</v>
      </c>
      <c r="W28" s="104">
        <v>983</v>
      </c>
      <c r="X28" s="104">
        <v>42</v>
      </c>
      <c r="Y28" s="104">
        <v>0</v>
      </c>
      <c r="Z28" s="104">
        <v>0</v>
      </c>
      <c r="AA28" s="104">
        <v>0</v>
      </c>
      <c r="AB28" s="104">
        <v>0</v>
      </c>
      <c r="AC28" s="104">
        <v>1065</v>
      </c>
      <c r="AD28" s="104">
        <v>983</v>
      </c>
      <c r="AE28" s="104">
        <v>2048</v>
      </c>
      <c r="AF28" s="100" t="s">
        <v>146</v>
      </c>
      <c r="AG28" s="100" t="s">
        <v>137</v>
      </c>
      <c r="AH28" s="104">
        <v>4030</v>
      </c>
      <c r="AI28" s="104">
        <v>22</v>
      </c>
    </row>
    <row r="29" spans="1:35" x14ac:dyDescent="0.2">
      <c r="A29" s="107"/>
      <c r="B29" s="100" t="s">
        <v>147</v>
      </c>
      <c r="C29" s="100" t="s">
        <v>148</v>
      </c>
      <c r="D29" s="101">
        <v>266</v>
      </c>
      <c r="E29" s="101">
        <v>0</v>
      </c>
      <c r="F29" s="101">
        <v>266</v>
      </c>
      <c r="G29" s="102">
        <v>-1.4814814814814802E-2</v>
      </c>
      <c r="H29" s="101">
        <v>4</v>
      </c>
      <c r="I29" s="101">
        <v>0</v>
      </c>
      <c r="J29" s="101">
        <v>4</v>
      </c>
      <c r="K29" s="125">
        <v>1</v>
      </c>
      <c r="L29" s="104">
        <v>0</v>
      </c>
      <c r="M29" s="102">
        <v>0</v>
      </c>
      <c r="N29" s="104">
        <v>270</v>
      </c>
      <c r="O29" s="102">
        <v>-7.3529411764705899E-3</v>
      </c>
      <c r="P29" s="104">
        <v>0</v>
      </c>
      <c r="Q29" s="104">
        <v>270</v>
      </c>
      <c r="R29" s="102">
        <v>-7.3529411764705899E-3</v>
      </c>
      <c r="S29" s="108">
        <v>0</v>
      </c>
      <c r="T29" s="100" t="s">
        <v>75</v>
      </c>
      <c r="U29" s="100" t="s">
        <v>75</v>
      </c>
      <c r="V29" s="104">
        <v>270</v>
      </c>
      <c r="W29" s="104">
        <v>270</v>
      </c>
      <c r="X29" s="104">
        <v>0</v>
      </c>
      <c r="Y29" s="104">
        <v>2</v>
      </c>
      <c r="Z29" s="104">
        <v>2</v>
      </c>
      <c r="AA29" s="104">
        <v>0</v>
      </c>
      <c r="AB29" s="104">
        <v>0</v>
      </c>
      <c r="AC29" s="104">
        <v>0</v>
      </c>
      <c r="AD29" s="104">
        <v>272</v>
      </c>
      <c r="AE29" s="104">
        <v>272</v>
      </c>
      <c r="AF29" s="100" t="s">
        <v>149</v>
      </c>
      <c r="AG29" s="100" t="s">
        <v>137</v>
      </c>
      <c r="AH29" s="104">
        <v>4030</v>
      </c>
      <c r="AI29" s="104">
        <v>22</v>
      </c>
    </row>
    <row r="30" spans="1:35" x14ac:dyDescent="0.2">
      <c r="A30" s="107"/>
      <c r="B30" s="100" t="s">
        <v>150</v>
      </c>
      <c r="C30" s="100" t="s">
        <v>151</v>
      </c>
      <c r="D30" s="101">
        <v>9952</v>
      </c>
      <c r="E30" s="101">
        <v>112</v>
      </c>
      <c r="F30" s="101">
        <v>10064</v>
      </c>
      <c r="G30" s="102">
        <v>-0.18687888826048299</v>
      </c>
      <c r="H30" s="101">
        <v>0</v>
      </c>
      <c r="I30" s="101">
        <v>0</v>
      </c>
      <c r="J30" s="101">
        <v>0</v>
      </c>
      <c r="K30" s="125">
        <v>0</v>
      </c>
      <c r="L30" s="104">
        <v>3473</v>
      </c>
      <c r="M30" s="102">
        <v>-0.216204017151884</v>
      </c>
      <c r="N30" s="104">
        <v>13537</v>
      </c>
      <c r="O30" s="102">
        <v>-0.19460970966206598</v>
      </c>
      <c r="P30" s="104">
        <v>476</v>
      </c>
      <c r="Q30" s="104">
        <v>14013</v>
      </c>
      <c r="R30" s="102">
        <v>-0.18286780570295602</v>
      </c>
      <c r="S30" s="108">
        <v>0</v>
      </c>
      <c r="T30" s="100" t="s">
        <v>75</v>
      </c>
      <c r="U30" s="100" t="s">
        <v>75</v>
      </c>
      <c r="V30" s="104">
        <v>12223</v>
      </c>
      <c r="W30" s="104">
        <v>12377</v>
      </c>
      <c r="X30" s="104">
        <v>154</v>
      </c>
      <c r="Y30" s="104">
        <v>0</v>
      </c>
      <c r="Z30" s="104">
        <v>0</v>
      </c>
      <c r="AA30" s="104">
        <v>0</v>
      </c>
      <c r="AB30" s="104">
        <v>4431</v>
      </c>
      <c r="AC30" s="104">
        <v>341</v>
      </c>
      <c r="AD30" s="104">
        <v>16808</v>
      </c>
      <c r="AE30" s="104">
        <v>17149</v>
      </c>
      <c r="AF30" s="100" t="s">
        <v>152</v>
      </c>
      <c r="AG30" s="100" t="s">
        <v>137</v>
      </c>
      <c r="AH30" s="104">
        <v>4030</v>
      </c>
      <c r="AI30" s="104">
        <v>22</v>
      </c>
    </row>
    <row r="31" spans="1:35" x14ac:dyDescent="0.2">
      <c r="A31" s="107"/>
      <c r="B31" s="100" t="s">
        <v>153</v>
      </c>
      <c r="C31" s="100" t="s">
        <v>154</v>
      </c>
      <c r="D31" s="101">
        <v>7484</v>
      </c>
      <c r="E31" s="101">
        <v>46</v>
      </c>
      <c r="F31" s="101">
        <v>7530</v>
      </c>
      <c r="G31" s="102">
        <v>3.0518680717120598E-2</v>
      </c>
      <c r="H31" s="101">
        <v>0</v>
      </c>
      <c r="I31" s="101">
        <v>0</v>
      </c>
      <c r="J31" s="101">
        <v>0</v>
      </c>
      <c r="K31" s="125">
        <v>0</v>
      </c>
      <c r="L31" s="104">
        <v>0</v>
      </c>
      <c r="M31" s="102">
        <v>0</v>
      </c>
      <c r="N31" s="104">
        <v>7530</v>
      </c>
      <c r="O31" s="102">
        <v>3.0518680717120598E-2</v>
      </c>
      <c r="P31" s="104">
        <v>239</v>
      </c>
      <c r="Q31" s="104">
        <v>7769</v>
      </c>
      <c r="R31" s="102">
        <v>3.1876743259396996E-2</v>
      </c>
      <c r="S31" s="108">
        <v>0</v>
      </c>
      <c r="T31" s="100" t="s">
        <v>75</v>
      </c>
      <c r="U31" s="100" t="s">
        <v>75</v>
      </c>
      <c r="V31" s="104">
        <v>7277</v>
      </c>
      <c r="W31" s="104">
        <v>7307</v>
      </c>
      <c r="X31" s="104">
        <v>30</v>
      </c>
      <c r="Y31" s="104">
        <v>0</v>
      </c>
      <c r="Z31" s="104">
        <v>0</v>
      </c>
      <c r="AA31" s="104">
        <v>0</v>
      </c>
      <c r="AB31" s="104">
        <v>0</v>
      </c>
      <c r="AC31" s="104">
        <v>222</v>
      </c>
      <c r="AD31" s="104">
        <v>7307</v>
      </c>
      <c r="AE31" s="104">
        <v>7529</v>
      </c>
      <c r="AF31" s="100" t="s">
        <v>155</v>
      </c>
      <c r="AG31" s="100" t="s">
        <v>137</v>
      </c>
      <c r="AH31" s="104">
        <v>4030</v>
      </c>
      <c r="AI31" s="104">
        <v>22</v>
      </c>
    </row>
    <row r="32" spans="1:35" x14ac:dyDescent="0.2">
      <c r="A32" s="107"/>
      <c r="B32" s="100" t="s">
        <v>156</v>
      </c>
      <c r="C32" s="100" t="s">
        <v>157</v>
      </c>
      <c r="D32" s="101">
        <v>10866</v>
      </c>
      <c r="E32" s="101">
        <v>974</v>
      </c>
      <c r="F32" s="101">
        <v>11840</v>
      </c>
      <c r="G32" s="102">
        <v>0.25370605675561203</v>
      </c>
      <c r="H32" s="101">
        <v>0</v>
      </c>
      <c r="I32" s="101">
        <v>0</v>
      </c>
      <c r="J32" s="101">
        <v>0</v>
      </c>
      <c r="K32" s="125">
        <v>0</v>
      </c>
      <c r="L32" s="104">
        <v>2713</v>
      </c>
      <c r="M32" s="102">
        <v>2.1183908045976998</v>
      </c>
      <c r="N32" s="104">
        <v>14553</v>
      </c>
      <c r="O32" s="102">
        <v>0.410994764397906</v>
      </c>
      <c r="P32" s="104">
        <v>2264</v>
      </c>
      <c r="Q32" s="104">
        <v>16817</v>
      </c>
      <c r="R32" s="102">
        <v>0.34924582798459597</v>
      </c>
      <c r="S32" s="108">
        <v>0</v>
      </c>
      <c r="T32" s="100" t="s">
        <v>75</v>
      </c>
      <c r="U32" s="100" t="s">
        <v>75</v>
      </c>
      <c r="V32" s="104">
        <v>8610</v>
      </c>
      <c r="W32" s="104">
        <v>9444</v>
      </c>
      <c r="X32" s="104">
        <v>834</v>
      </c>
      <c r="Y32" s="104">
        <v>0</v>
      </c>
      <c r="Z32" s="104">
        <v>0</v>
      </c>
      <c r="AA32" s="104">
        <v>0</v>
      </c>
      <c r="AB32" s="104">
        <v>870</v>
      </c>
      <c r="AC32" s="104">
        <v>2150</v>
      </c>
      <c r="AD32" s="104">
        <v>10314</v>
      </c>
      <c r="AE32" s="104">
        <v>12464</v>
      </c>
      <c r="AF32" s="100" t="s">
        <v>158</v>
      </c>
      <c r="AG32" s="100" t="s">
        <v>137</v>
      </c>
      <c r="AH32" s="104">
        <v>4030</v>
      </c>
      <c r="AI32" s="104">
        <v>22</v>
      </c>
    </row>
    <row r="33" spans="1:35" x14ac:dyDescent="0.2">
      <c r="A33" s="107"/>
      <c r="B33" s="100" t="s">
        <v>159</v>
      </c>
      <c r="C33" s="100" t="s">
        <v>160</v>
      </c>
      <c r="D33" s="101">
        <v>541</v>
      </c>
      <c r="E33" s="101">
        <v>2</v>
      </c>
      <c r="F33" s="101">
        <v>543</v>
      </c>
      <c r="G33" s="102">
        <v>0.162740899357602</v>
      </c>
      <c r="H33" s="101">
        <v>0</v>
      </c>
      <c r="I33" s="101">
        <v>0</v>
      </c>
      <c r="J33" s="101">
        <v>0</v>
      </c>
      <c r="K33" s="125">
        <v>0</v>
      </c>
      <c r="L33" s="104">
        <v>0</v>
      </c>
      <c r="M33" s="102">
        <v>0</v>
      </c>
      <c r="N33" s="104">
        <v>543</v>
      </c>
      <c r="O33" s="102">
        <v>0.162740899357602</v>
      </c>
      <c r="P33" s="104">
        <v>634</v>
      </c>
      <c r="Q33" s="104">
        <v>1177</v>
      </c>
      <c r="R33" s="102">
        <v>0.16765873015873001</v>
      </c>
      <c r="S33" s="108">
        <v>0</v>
      </c>
      <c r="T33" s="100" t="s">
        <v>75</v>
      </c>
      <c r="U33" s="100" t="s">
        <v>75</v>
      </c>
      <c r="V33" s="104">
        <v>467</v>
      </c>
      <c r="W33" s="104">
        <v>467</v>
      </c>
      <c r="X33" s="104">
        <v>0</v>
      </c>
      <c r="Y33" s="104">
        <v>0</v>
      </c>
      <c r="Z33" s="104">
        <v>0</v>
      </c>
      <c r="AA33" s="104">
        <v>0</v>
      </c>
      <c r="AB33" s="104">
        <v>0</v>
      </c>
      <c r="AC33" s="104">
        <v>541</v>
      </c>
      <c r="AD33" s="104">
        <v>467</v>
      </c>
      <c r="AE33" s="104">
        <v>1008</v>
      </c>
      <c r="AF33" s="100" t="s">
        <v>161</v>
      </c>
      <c r="AG33" s="100" t="s">
        <v>137</v>
      </c>
      <c r="AH33" s="104">
        <v>4030</v>
      </c>
      <c r="AI33" s="104">
        <v>22</v>
      </c>
    </row>
    <row r="34" spans="1:35" x14ac:dyDescent="0.2">
      <c r="A34" s="107"/>
      <c r="B34" s="100" t="s">
        <v>162</v>
      </c>
      <c r="C34" s="100" t="s">
        <v>163</v>
      </c>
      <c r="D34" s="101">
        <v>984</v>
      </c>
      <c r="E34" s="101">
        <v>6</v>
      </c>
      <c r="F34" s="101">
        <v>990</v>
      </c>
      <c r="G34" s="102">
        <v>1.22699386503067E-2</v>
      </c>
      <c r="H34" s="101">
        <v>0</v>
      </c>
      <c r="I34" s="101">
        <v>0</v>
      </c>
      <c r="J34" s="101">
        <v>0</v>
      </c>
      <c r="K34" s="125">
        <v>0</v>
      </c>
      <c r="L34" s="104">
        <v>0</v>
      </c>
      <c r="M34" s="102">
        <v>0</v>
      </c>
      <c r="N34" s="104">
        <v>990</v>
      </c>
      <c r="O34" s="102">
        <v>1.22699386503067E-2</v>
      </c>
      <c r="P34" s="104">
        <v>1095</v>
      </c>
      <c r="Q34" s="104">
        <v>2085</v>
      </c>
      <c r="R34" s="102">
        <v>1.7569546120058604E-2</v>
      </c>
      <c r="S34" s="108">
        <v>0</v>
      </c>
      <c r="T34" s="100" t="s">
        <v>75</v>
      </c>
      <c r="U34" s="100" t="s">
        <v>75</v>
      </c>
      <c r="V34" s="104">
        <v>966</v>
      </c>
      <c r="W34" s="104">
        <v>978</v>
      </c>
      <c r="X34" s="104">
        <v>12</v>
      </c>
      <c r="Y34" s="104">
        <v>0</v>
      </c>
      <c r="Z34" s="104">
        <v>0</v>
      </c>
      <c r="AA34" s="104">
        <v>0</v>
      </c>
      <c r="AB34" s="104">
        <v>0</v>
      </c>
      <c r="AC34" s="104">
        <v>1071</v>
      </c>
      <c r="AD34" s="104">
        <v>978</v>
      </c>
      <c r="AE34" s="104">
        <v>2049</v>
      </c>
      <c r="AF34" s="100" t="s">
        <v>164</v>
      </c>
      <c r="AG34" s="100" t="s">
        <v>137</v>
      </c>
      <c r="AH34" s="104">
        <v>4030</v>
      </c>
      <c r="AI34" s="104">
        <v>22</v>
      </c>
    </row>
    <row r="35" spans="1:35" x14ac:dyDescent="0.2">
      <c r="A35" s="107"/>
      <c r="B35" s="100" t="s">
        <v>165</v>
      </c>
      <c r="C35" s="100" t="s">
        <v>166</v>
      </c>
      <c r="D35" s="101">
        <v>8073</v>
      </c>
      <c r="E35" s="101">
        <v>36</v>
      </c>
      <c r="F35" s="101">
        <v>8109</v>
      </c>
      <c r="G35" s="102">
        <v>8.0335731414868106E-2</v>
      </c>
      <c r="H35" s="101">
        <v>0</v>
      </c>
      <c r="I35" s="101">
        <v>0</v>
      </c>
      <c r="J35" s="101">
        <v>0</v>
      </c>
      <c r="K35" s="125">
        <v>0</v>
      </c>
      <c r="L35" s="104">
        <v>0</v>
      </c>
      <c r="M35" s="102">
        <v>0</v>
      </c>
      <c r="N35" s="104">
        <v>8109</v>
      </c>
      <c r="O35" s="102">
        <v>8.0335731414868106E-2</v>
      </c>
      <c r="P35" s="104">
        <v>374</v>
      </c>
      <c r="Q35" s="104">
        <v>8483</v>
      </c>
      <c r="R35" s="102">
        <v>8.3535572870098398E-2</v>
      </c>
      <c r="S35" s="108">
        <v>0</v>
      </c>
      <c r="T35" s="100" t="s">
        <v>75</v>
      </c>
      <c r="U35" s="100" t="s">
        <v>75</v>
      </c>
      <c r="V35" s="104">
        <v>7486</v>
      </c>
      <c r="W35" s="104">
        <v>7506</v>
      </c>
      <c r="X35" s="104">
        <v>20</v>
      </c>
      <c r="Y35" s="104">
        <v>0</v>
      </c>
      <c r="Z35" s="104">
        <v>0</v>
      </c>
      <c r="AA35" s="104">
        <v>0</v>
      </c>
      <c r="AB35" s="104">
        <v>0</v>
      </c>
      <c r="AC35" s="104">
        <v>323</v>
      </c>
      <c r="AD35" s="104">
        <v>7506</v>
      </c>
      <c r="AE35" s="104">
        <v>7829</v>
      </c>
      <c r="AF35" s="100" t="s">
        <v>167</v>
      </c>
      <c r="AG35" s="100" t="s">
        <v>137</v>
      </c>
      <c r="AH35" s="104">
        <v>4030</v>
      </c>
      <c r="AI35" s="104">
        <v>22</v>
      </c>
    </row>
    <row r="36" spans="1:35" x14ac:dyDescent="0.2">
      <c r="A36" s="107"/>
      <c r="B36" s="100" t="s">
        <v>168</v>
      </c>
      <c r="C36" s="100" t="s">
        <v>169</v>
      </c>
      <c r="D36" s="101">
        <v>1186</v>
      </c>
      <c r="E36" s="101">
        <v>0</v>
      </c>
      <c r="F36" s="101">
        <v>1186</v>
      </c>
      <c r="G36" s="102">
        <v>-4.2776432606941105E-2</v>
      </c>
      <c r="H36" s="101">
        <v>0</v>
      </c>
      <c r="I36" s="101">
        <v>0</v>
      </c>
      <c r="J36" s="101">
        <v>0</v>
      </c>
      <c r="K36" s="125">
        <v>0</v>
      </c>
      <c r="L36" s="104">
        <v>0</v>
      </c>
      <c r="M36" s="102">
        <v>0</v>
      </c>
      <c r="N36" s="104">
        <v>1186</v>
      </c>
      <c r="O36" s="102">
        <v>-4.2776432606941105E-2</v>
      </c>
      <c r="P36" s="104">
        <v>894</v>
      </c>
      <c r="Q36" s="104">
        <v>2080</v>
      </c>
      <c r="R36" s="102">
        <v>2.86844708209693E-2</v>
      </c>
      <c r="S36" s="108">
        <v>0</v>
      </c>
      <c r="T36" s="100" t="s">
        <v>75</v>
      </c>
      <c r="U36" s="100" t="s">
        <v>75</v>
      </c>
      <c r="V36" s="104">
        <v>1231</v>
      </c>
      <c r="W36" s="104">
        <v>1239</v>
      </c>
      <c r="X36" s="104">
        <v>8</v>
      </c>
      <c r="Y36" s="104">
        <v>0</v>
      </c>
      <c r="Z36" s="104">
        <v>0</v>
      </c>
      <c r="AA36" s="104">
        <v>0</v>
      </c>
      <c r="AB36" s="104">
        <v>0</v>
      </c>
      <c r="AC36" s="104">
        <v>783</v>
      </c>
      <c r="AD36" s="104">
        <v>1239</v>
      </c>
      <c r="AE36" s="104">
        <v>2022</v>
      </c>
      <c r="AF36" s="100" t="s">
        <v>170</v>
      </c>
      <c r="AG36" s="100" t="s">
        <v>137</v>
      </c>
      <c r="AH36" s="104">
        <v>4030</v>
      </c>
      <c r="AI36" s="104">
        <v>22</v>
      </c>
    </row>
    <row r="37" spans="1:35" x14ac:dyDescent="0.2">
      <c r="A37" s="107"/>
      <c r="B37" s="100" t="s">
        <v>171</v>
      </c>
      <c r="C37" s="100" t="s">
        <v>172</v>
      </c>
      <c r="D37" s="101">
        <v>9647</v>
      </c>
      <c r="E37" s="101">
        <v>136</v>
      </c>
      <c r="F37" s="101">
        <v>9783</v>
      </c>
      <c r="G37" s="102">
        <v>6.3716429270414293E-2</v>
      </c>
      <c r="H37" s="101">
        <v>0</v>
      </c>
      <c r="I37" s="101">
        <v>0</v>
      </c>
      <c r="J37" s="101">
        <v>0</v>
      </c>
      <c r="K37" s="125">
        <v>0</v>
      </c>
      <c r="L37" s="104">
        <v>0</v>
      </c>
      <c r="M37" s="102">
        <v>0</v>
      </c>
      <c r="N37" s="104">
        <v>9783</v>
      </c>
      <c r="O37" s="102">
        <v>6.3716429270414293E-2</v>
      </c>
      <c r="P37" s="104">
        <v>1285</v>
      </c>
      <c r="Q37" s="104">
        <v>11068</v>
      </c>
      <c r="R37" s="102">
        <v>5.7721712538226298E-2</v>
      </c>
      <c r="S37" s="108">
        <v>0</v>
      </c>
      <c r="T37" s="100" t="s">
        <v>75</v>
      </c>
      <c r="U37" s="100" t="s">
        <v>75</v>
      </c>
      <c r="V37" s="104">
        <v>9045</v>
      </c>
      <c r="W37" s="104">
        <v>9197</v>
      </c>
      <c r="X37" s="104">
        <v>152</v>
      </c>
      <c r="Y37" s="104">
        <v>0</v>
      </c>
      <c r="Z37" s="104">
        <v>0</v>
      </c>
      <c r="AA37" s="104">
        <v>0</v>
      </c>
      <c r="AB37" s="104">
        <v>0</v>
      </c>
      <c r="AC37" s="104">
        <v>1267</v>
      </c>
      <c r="AD37" s="104">
        <v>9197</v>
      </c>
      <c r="AE37" s="104">
        <v>10464</v>
      </c>
      <c r="AF37" s="100" t="s">
        <v>173</v>
      </c>
      <c r="AG37" s="100" t="s">
        <v>137</v>
      </c>
      <c r="AH37" s="104">
        <v>4030</v>
      </c>
      <c r="AI37" s="104">
        <v>22</v>
      </c>
    </row>
    <row r="38" spans="1:35" x14ac:dyDescent="0.2">
      <c r="A38" s="107"/>
      <c r="B38" s="100" t="s">
        <v>174</v>
      </c>
      <c r="C38" s="100" t="s">
        <v>175</v>
      </c>
      <c r="D38" s="101">
        <v>5324</v>
      </c>
      <c r="E38" s="101">
        <v>32</v>
      </c>
      <c r="F38" s="101">
        <v>5356</v>
      </c>
      <c r="G38" s="102">
        <v>-2.0303640021949902E-2</v>
      </c>
      <c r="H38" s="101">
        <v>0</v>
      </c>
      <c r="I38" s="101">
        <v>0</v>
      </c>
      <c r="J38" s="101">
        <v>0</v>
      </c>
      <c r="K38" s="125">
        <v>0</v>
      </c>
      <c r="L38" s="104">
        <v>0</v>
      </c>
      <c r="M38" s="102">
        <v>0</v>
      </c>
      <c r="N38" s="104">
        <v>5356</v>
      </c>
      <c r="O38" s="102">
        <v>-2.0303640021949902E-2</v>
      </c>
      <c r="P38" s="104">
        <v>1935</v>
      </c>
      <c r="Q38" s="104">
        <v>7291</v>
      </c>
      <c r="R38" s="102">
        <v>-1.0719131614654001E-2</v>
      </c>
      <c r="S38" s="108">
        <v>0</v>
      </c>
      <c r="T38" s="100" t="s">
        <v>75</v>
      </c>
      <c r="U38" s="100" t="s">
        <v>75</v>
      </c>
      <c r="V38" s="104">
        <v>5437</v>
      </c>
      <c r="W38" s="104">
        <v>5467</v>
      </c>
      <c r="X38" s="104">
        <v>30</v>
      </c>
      <c r="Y38" s="104">
        <v>0</v>
      </c>
      <c r="Z38" s="104">
        <v>0</v>
      </c>
      <c r="AA38" s="104">
        <v>0</v>
      </c>
      <c r="AB38" s="104">
        <v>0</v>
      </c>
      <c r="AC38" s="104">
        <v>1903</v>
      </c>
      <c r="AD38" s="104">
        <v>5467</v>
      </c>
      <c r="AE38" s="104">
        <v>7370</v>
      </c>
      <c r="AF38" s="100" t="s">
        <v>176</v>
      </c>
      <c r="AG38" s="100" t="s">
        <v>137</v>
      </c>
      <c r="AH38" s="104">
        <v>4030</v>
      </c>
      <c r="AI38" s="104">
        <v>22</v>
      </c>
    </row>
    <row r="39" spans="1:35" x14ac:dyDescent="0.2">
      <c r="A39" s="107"/>
      <c r="B39" s="100" t="s">
        <v>177</v>
      </c>
      <c r="C39" s="100" t="s">
        <v>178</v>
      </c>
      <c r="D39" s="101">
        <v>2473</v>
      </c>
      <c r="E39" s="101">
        <v>22</v>
      </c>
      <c r="F39" s="101">
        <v>2495</v>
      </c>
      <c r="G39" s="102">
        <v>-0.140248104755341</v>
      </c>
      <c r="H39" s="101">
        <v>0</v>
      </c>
      <c r="I39" s="101">
        <v>0</v>
      </c>
      <c r="J39" s="101">
        <v>0</v>
      </c>
      <c r="K39" s="125">
        <v>0</v>
      </c>
      <c r="L39" s="104">
        <v>0</v>
      </c>
      <c r="M39" s="102">
        <v>0</v>
      </c>
      <c r="N39" s="104">
        <v>2495</v>
      </c>
      <c r="O39" s="102">
        <v>-0.140248104755341</v>
      </c>
      <c r="P39" s="104">
        <v>1532</v>
      </c>
      <c r="Q39" s="104">
        <v>4027</v>
      </c>
      <c r="R39" s="102">
        <v>-5.4916686223891099E-2</v>
      </c>
      <c r="S39" s="108">
        <v>0</v>
      </c>
      <c r="T39" s="100" t="s">
        <v>75</v>
      </c>
      <c r="U39" s="100" t="s">
        <v>75</v>
      </c>
      <c r="V39" s="104">
        <v>2852</v>
      </c>
      <c r="W39" s="104">
        <v>2902</v>
      </c>
      <c r="X39" s="104">
        <v>50</v>
      </c>
      <c r="Y39" s="104">
        <v>0</v>
      </c>
      <c r="Z39" s="104">
        <v>0</v>
      </c>
      <c r="AA39" s="104">
        <v>0</v>
      </c>
      <c r="AB39" s="104">
        <v>0</v>
      </c>
      <c r="AC39" s="104">
        <v>1359</v>
      </c>
      <c r="AD39" s="104">
        <v>2902</v>
      </c>
      <c r="AE39" s="104">
        <v>4261</v>
      </c>
      <c r="AF39" s="100" t="s">
        <v>179</v>
      </c>
      <c r="AG39" s="100" t="s">
        <v>137</v>
      </c>
      <c r="AH39" s="104">
        <v>4030</v>
      </c>
      <c r="AI39" s="104">
        <v>22</v>
      </c>
    </row>
    <row r="40" spans="1:35" x14ac:dyDescent="0.2">
      <c r="A40" s="107"/>
      <c r="B40" s="100" t="s">
        <v>180</v>
      </c>
      <c r="C40" s="100" t="s">
        <v>181</v>
      </c>
      <c r="D40" s="101">
        <v>2878</v>
      </c>
      <c r="E40" s="101">
        <v>0</v>
      </c>
      <c r="F40" s="101">
        <v>2878</v>
      </c>
      <c r="G40" s="102">
        <v>0.12028026469443401</v>
      </c>
      <c r="H40" s="101">
        <v>0</v>
      </c>
      <c r="I40" s="101">
        <v>0</v>
      </c>
      <c r="J40" s="101">
        <v>0</v>
      </c>
      <c r="K40" s="125">
        <v>0</v>
      </c>
      <c r="L40" s="104">
        <v>0</v>
      </c>
      <c r="M40" s="102">
        <v>0</v>
      </c>
      <c r="N40" s="104">
        <v>2878</v>
      </c>
      <c r="O40" s="102">
        <v>0.12028026469443401</v>
      </c>
      <c r="P40" s="104">
        <v>0</v>
      </c>
      <c r="Q40" s="104">
        <v>2878</v>
      </c>
      <c r="R40" s="102">
        <v>0.12028026469443401</v>
      </c>
      <c r="S40" s="108">
        <v>0</v>
      </c>
      <c r="T40" s="100" t="s">
        <v>75</v>
      </c>
      <c r="U40" s="100" t="s">
        <v>75</v>
      </c>
      <c r="V40" s="104">
        <v>2569</v>
      </c>
      <c r="W40" s="104">
        <v>2569</v>
      </c>
      <c r="X40" s="104">
        <v>0</v>
      </c>
      <c r="Y40" s="104">
        <v>0</v>
      </c>
      <c r="Z40" s="104">
        <v>0</v>
      </c>
      <c r="AA40" s="104">
        <v>0</v>
      </c>
      <c r="AB40" s="104">
        <v>0</v>
      </c>
      <c r="AC40" s="104">
        <v>0</v>
      </c>
      <c r="AD40" s="104">
        <v>2569</v>
      </c>
      <c r="AE40" s="104">
        <v>2569</v>
      </c>
      <c r="AF40" s="100" t="s">
        <v>182</v>
      </c>
      <c r="AG40" s="100" t="s">
        <v>137</v>
      </c>
      <c r="AH40" s="104">
        <v>4030</v>
      </c>
      <c r="AI40" s="104">
        <v>22</v>
      </c>
    </row>
    <row r="41" spans="1:35" x14ac:dyDescent="0.2">
      <c r="A41" s="107"/>
      <c r="B41" s="100" t="s">
        <v>183</v>
      </c>
      <c r="C41" s="100" t="s">
        <v>184</v>
      </c>
      <c r="D41" s="101">
        <v>2002</v>
      </c>
      <c r="E41" s="101">
        <v>0</v>
      </c>
      <c r="F41" s="101">
        <v>2002</v>
      </c>
      <c r="G41" s="102">
        <v>0.15256188831318401</v>
      </c>
      <c r="H41" s="101">
        <v>0</v>
      </c>
      <c r="I41" s="101">
        <v>0</v>
      </c>
      <c r="J41" s="101">
        <v>0</v>
      </c>
      <c r="K41" s="125">
        <v>0</v>
      </c>
      <c r="L41" s="104">
        <v>0</v>
      </c>
      <c r="M41" s="102">
        <v>0</v>
      </c>
      <c r="N41" s="104">
        <v>2002</v>
      </c>
      <c r="O41" s="102">
        <v>0.15256188831318401</v>
      </c>
      <c r="P41" s="104">
        <v>0</v>
      </c>
      <c r="Q41" s="104">
        <v>2002</v>
      </c>
      <c r="R41" s="102">
        <v>0.15256188831318401</v>
      </c>
      <c r="S41" s="108">
        <v>0</v>
      </c>
      <c r="T41" s="100" t="s">
        <v>75</v>
      </c>
      <c r="U41" s="100" t="s">
        <v>75</v>
      </c>
      <c r="V41" s="104">
        <v>1737</v>
      </c>
      <c r="W41" s="104">
        <v>1737</v>
      </c>
      <c r="X41" s="104">
        <v>0</v>
      </c>
      <c r="Y41" s="104">
        <v>0</v>
      </c>
      <c r="Z41" s="104">
        <v>0</v>
      </c>
      <c r="AA41" s="104">
        <v>0</v>
      </c>
      <c r="AB41" s="104">
        <v>0</v>
      </c>
      <c r="AC41" s="104">
        <v>0</v>
      </c>
      <c r="AD41" s="104">
        <v>1737</v>
      </c>
      <c r="AE41" s="104">
        <v>1737</v>
      </c>
      <c r="AF41" s="100" t="s">
        <v>185</v>
      </c>
      <c r="AG41" s="100" t="s">
        <v>137</v>
      </c>
      <c r="AH41" s="104">
        <v>4030</v>
      </c>
      <c r="AI41" s="104">
        <v>22</v>
      </c>
    </row>
    <row r="42" spans="1:35" x14ac:dyDescent="0.2">
      <c r="A42" s="107"/>
      <c r="B42" s="100" t="s">
        <v>186</v>
      </c>
      <c r="C42" s="100" t="s">
        <v>187</v>
      </c>
      <c r="D42" s="101">
        <v>3265</v>
      </c>
      <c r="E42" s="101">
        <v>14</v>
      </c>
      <c r="F42" s="101">
        <v>3279</v>
      </c>
      <c r="G42" s="102">
        <v>0.100704934541793</v>
      </c>
      <c r="H42" s="101">
        <v>0</v>
      </c>
      <c r="I42" s="101">
        <v>0</v>
      </c>
      <c r="J42" s="101">
        <v>0</v>
      </c>
      <c r="K42" s="125">
        <v>0</v>
      </c>
      <c r="L42" s="104">
        <v>0</v>
      </c>
      <c r="M42" s="102">
        <v>0</v>
      </c>
      <c r="N42" s="104">
        <v>3279</v>
      </c>
      <c r="O42" s="102">
        <v>0.100704934541793</v>
      </c>
      <c r="P42" s="104">
        <v>1368</v>
      </c>
      <c r="Q42" s="104">
        <v>4647</v>
      </c>
      <c r="R42" s="102">
        <v>7.0984097718368291E-2</v>
      </c>
      <c r="S42" s="108">
        <v>0</v>
      </c>
      <c r="T42" s="100" t="s">
        <v>75</v>
      </c>
      <c r="U42" s="100" t="s">
        <v>75</v>
      </c>
      <c r="V42" s="104">
        <v>2969</v>
      </c>
      <c r="W42" s="104">
        <v>2979</v>
      </c>
      <c r="X42" s="104">
        <v>10</v>
      </c>
      <c r="Y42" s="104">
        <v>0</v>
      </c>
      <c r="Z42" s="104">
        <v>0</v>
      </c>
      <c r="AA42" s="104">
        <v>0</v>
      </c>
      <c r="AB42" s="104">
        <v>0</v>
      </c>
      <c r="AC42" s="104">
        <v>1360</v>
      </c>
      <c r="AD42" s="104">
        <v>2979</v>
      </c>
      <c r="AE42" s="104">
        <v>4339</v>
      </c>
      <c r="AF42" s="100" t="s">
        <v>188</v>
      </c>
      <c r="AG42" s="100" t="s">
        <v>137</v>
      </c>
      <c r="AH42" s="104">
        <v>4030</v>
      </c>
      <c r="AI42" s="104">
        <v>22</v>
      </c>
    </row>
    <row r="43" spans="1:35" x14ac:dyDescent="0.2">
      <c r="A43" s="107"/>
      <c r="B43" s="100" t="s">
        <v>189</v>
      </c>
      <c r="C43" s="100" t="s">
        <v>190</v>
      </c>
      <c r="D43" s="101">
        <v>746</v>
      </c>
      <c r="E43" s="101">
        <v>0</v>
      </c>
      <c r="F43" s="101">
        <v>746</v>
      </c>
      <c r="G43" s="102">
        <v>0.16927899686520401</v>
      </c>
      <c r="H43" s="101">
        <v>0</v>
      </c>
      <c r="I43" s="101">
        <v>0</v>
      </c>
      <c r="J43" s="101">
        <v>0</v>
      </c>
      <c r="K43" s="125">
        <v>0</v>
      </c>
      <c r="L43" s="104">
        <v>0</v>
      </c>
      <c r="M43" s="102">
        <v>0</v>
      </c>
      <c r="N43" s="104">
        <v>746</v>
      </c>
      <c r="O43" s="102">
        <v>0.16927899686520401</v>
      </c>
      <c r="P43" s="104">
        <v>469</v>
      </c>
      <c r="Q43" s="104">
        <v>1215</v>
      </c>
      <c r="R43" s="102">
        <v>0.10756608933454902</v>
      </c>
      <c r="S43" s="108">
        <v>0</v>
      </c>
      <c r="T43" s="100" t="s">
        <v>75</v>
      </c>
      <c r="U43" s="100" t="s">
        <v>75</v>
      </c>
      <c r="V43" s="104">
        <v>638</v>
      </c>
      <c r="W43" s="104">
        <v>638</v>
      </c>
      <c r="X43" s="104">
        <v>0</v>
      </c>
      <c r="Y43" s="104">
        <v>0</v>
      </c>
      <c r="Z43" s="104">
        <v>0</v>
      </c>
      <c r="AA43" s="104">
        <v>0</v>
      </c>
      <c r="AB43" s="104">
        <v>0</v>
      </c>
      <c r="AC43" s="104">
        <v>459</v>
      </c>
      <c r="AD43" s="104">
        <v>638</v>
      </c>
      <c r="AE43" s="104">
        <v>1097</v>
      </c>
      <c r="AF43" s="100" t="s">
        <v>191</v>
      </c>
      <c r="AG43" s="100" t="s">
        <v>137</v>
      </c>
      <c r="AH43" s="104">
        <v>4030</v>
      </c>
      <c r="AI43" s="104">
        <v>22</v>
      </c>
    </row>
    <row r="44" spans="1:35" x14ac:dyDescent="0.2">
      <c r="A44" s="107"/>
      <c r="B44" s="100" t="s">
        <v>192</v>
      </c>
      <c r="C44" s="100" t="s">
        <v>193</v>
      </c>
      <c r="D44" s="101">
        <v>3245</v>
      </c>
      <c r="E44" s="101">
        <v>4</v>
      </c>
      <c r="F44" s="101">
        <v>3249</v>
      </c>
      <c r="G44" s="102">
        <v>9.2100840336134498E-2</v>
      </c>
      <c r="H44" s="101">
        <v>0</v>
      </c>
      <c r="I44" s="101">
        <v>0</v>
      </c>
      <c r="J44" s="101">
        <v>0</v>
      </c>
      <c r="K44" s="125">
        <v>0</v>
      </c>
      <c r="L44" s="104">
        <v>0</v>
      </c>
      <c r="M44" s="102">
        <v>0</v>
      </c>
      <c r="N44" s="104">
        <v>3249</v>
      </c>
      <c r="O44" s="102">
        <v>9.2100840336134498E-2</v>
      </c>
      <c r="P44" s="104">
        <v>531</v>
      </c>
      <c r="Q44" s="104">
        <v>3780</v>
      </c>
      <c r="R44" s="102">
        <v>8.6206896551724102E-2</v>
      </c>
      <c r="S44" s="108">
        <v>0</v>
      </c>
      <c r="T44" s="100" t="s">
        <v>75</v>
      </c>
      <c r="U44" s="100" t="s">
        <v>75</v>
      </c>
      <c r="V44" s="104">
        <v>2975</v>
      </c>
      <c r="W44" s="104">
        <v>2975</v>
      </c>
      <c r="X44" s="104">
        <v>0</v>
      </c>
      <c r="Y44" s="104">
        <v>0</v>
      </c>
      <c r="Z44" s="104">
        <v>0</v>
      </c>
      <c r="AA44" s="104">
        <v>0</v>
      </c>
      <c r="AB44" s="104">
        <v>0</v>
      </c>
      <c r="AC44" s="104">
        <v>505</v>
      </c>
      <c r="AD44" s="104">
        <v>2975</v>
      </c>
      <c r="AE44" s="104">
        <v>3480</v>
      </c>
      <c r="AF44" s="100" t="s">
        <v>194</v>
      </c>
      <c r="AG44" s="100" t="s">
        <v>137</v>
      </c>
      <c r="AH44" s="104">
        <v>4030</v>
      </c>
      <c r="AI44" s="104">
        <v>22</v>
      </c>
    </row>
    <row r="45" spans="1:35" x14ac:dyDescent="0.2">
      <c r="A45" s="107"/>
      <c r="B45" s="100" t="s">
        <v>195</v>
      </c>
      <c r="C45" s="100" t="s">
        <v>196</v>
      </c>
      <c r="D45" s="101">
        <v>7017</v>
      </c>
      <c r="E45" s="101">
        <v>22</v>
      </c>
      <c r="F45" s="101">
        <v>7039</v>
      </c>
      <c r="G45" s="102">
        <v>5.1852958756724403E-2</v>
      </c>
      <c r="H45" s="101">
        <v>0</v>
      </c>
      <c r="I45" s="101">
        <v>0</v>
      </c>
      <c r="J45" s="101">
        <v>0</v>
      </c>
      <c r="K45" s="125">
        <v>0</v>
      </c>
      <c r="L45" s="104">
        <v>0</v>
      </c>
      <c r="M45" s="102">
        <v>0</v>
      </c>
      <c r="N45" s="104">
        <v>7039</v>
      </c>
      <c r="O45" s="102">
        <v>5.1852958756724403E-2</v>
      </c>
      <c r="P45" s="104">
        <v>2022</v>
      </c>
      <c r="Q45" s="104">
        <v>9061</v>
      </c>
      <c r="R45" s="102">
        <v>3.5898022179032804E-2</v>
      </c>
      <c r="S45" s="108">
        <v>0</v>
      </c>
      <c r="T45" s="100" t="s">
        <v>75</v>
      </c>
      <c r="U45" s="100" t="s">
        <v>75</v>
      </c>
      <c r="V45" s="104">
        <v>6650</v>
      </c>
      <c r="W45" s="104">
        <v>6692</v>
      </c>
      <c r="X45" s="104">
        <v>42</v>
      </c>
      <c r="Y45" s="104">
        <v>0</v>
      </c>
      <c r="Z45" s="104">
        <v>0</v>
      </c>
      <c r="AA45" s="104">
        <v>0</v>
      </c>
      <c r="AB45" s="104">
        <v>0</v>
      </c>
      <c r="AC45" s="104">
        <v>2055</v>
      </c>
      <c r="AD45" s="104">
        <v>6692</v>
      </c>
      <c r="AE45" s="104">
        <v>8747</v>
      </c>
      <c r="AF45" s="100" t="s">
        <v>197</v>
      </c>
      <c r="AG45" s="100" t="s">
        <v>137</v>
      </c>
      <c r="AH45" s="104">
        <v>4030</v>
      </c>
      <c r="AI45" s="104">
        <v>22</v>
      </c>
    </row>
    <row r="46" spans="1:35" x14ac:dyDescent="0.2">
      <c r="A46" s="107"/>
      <c r="B46" s="100" t="s">
        <v>198</v>
      </c>
      <c r="C46" s="100" t="s">
        <v>199</v>
      </c>
      <c r="D46" s="101">
        <v>5355</v>
      </c>
      <c r="E46" s="101">
        <v>838</v>
      </c>
      <c r="F46" s="101">
        <v>6193</v>
      </c>
      <c r="G46" s="102">
        <v>-2.2106426654034401E-2</v>
      </c>
      <c r="H46" s="101">
        <v>0</v>
      </c>
      <c r="I46" s="101">
        <v>0</v>
      </c>
      <c r="J46" s="101">
        <v>0</v>
      </c>
      <c r="K46" s="125">
        <v>0</v>
      </c>
      <c r="L46" s="104">
        <v>0</v>
      </c>
      <c r="M46" s="102">
        <v>0</v>
      </c>
      <c r="N46" s="104">
        <v>6193</v>
      </c>
      <c r="O46" s="102">
        <v>-2.2106426654034401E-2</v>
      </c>
      <c r="P46" s="104">
        <v>1724</v>
      </c>
      <c r="Q46" s="104">
        <v>7917</v>
      </c>
      <c r="R46" s="102">
        <v>5.8442383432854798E-3</v>
      </c>
      <c r="S46" s="108">
        <v>0</v>
      </c>
      <c r="T46" s="100" t="s">
        <v>75</v>
      </c>
      <c r="U46" s="100" t="s">
        <v>75</v>
      </c>
      <c r="V46" s="104">
        <v>5387</v>
      </c>
      <c r="W46" s="104">
        <v>6333</v>
      </c>
      <c r="X46" s="104">
        <v>946</v>
      </c>
      <c r="Y46" s="104">
        <v>0</v>
      </c>
      <c r="Z46" s="104">
        <v>0</v>
      </c>
      <c r="AA46" s="104">
        <v>0</v>
      </c>
      <c r="AB46" s="104">
        <v>0</v>
      </c>
      <c r="AC46" s="104">
        <v>1538</v>
      </c>
      <c r="AD46" s="104">
        <v>6333</v>
      </c>
      <c r="AE46" s="104">
        <v>7871</v>
      </c>
      <c r="AF46" s="100" t="s">
        <v>200</v>
      </c>
      <c r="AG46" s="100" t="s">
        <v>137</v>
      </c>
      <c r="AH46" s="104">
        <v>4030</v>
      </c>
      <c r="AI46" s="104">
        <v>22</v>
      </c>
    </row>
    <row r="47" spans="1:35" x14ac:dyDescent="0.2">
      <c r="A47" s="107"/>
      <c r="B47" s="100" t="s">
        <v>201</v>
      </c>
      <c r="C47" s="100" t="s">
        <v>202</v>
      </c>
      <c r="D47" s="101">
        <v>8705</v>
      </c>
      <c r="E47" s="101">
        <v>138</v>
      </c>
      <c r="F47" s="101">
        <v>8843</v>
      </c>
      <c r="G47" s="102">
        <v>5.3114207455043499E-2</v>
      </c>
      <c r="H47" s="101">
        <v>0</v>
      </c>
      <c r="I47" s="101">
        <v>0</v>
      </c>
      <c r="J47" s="101">
        <v>0</v>
      </c>
      <c r="K47" s="125">
        <v>0</v>
      </c>
      <c r="L47" s="104">
        <v>0</v>
      </c>
      <c r="M47" s="102">
        <v>0</v>
      </c>
      <c r="N47" s="104">
        <v>8843</v>
      </c>
      <c r="O47" s="102">
        <v>5.3114207455043499E-2</v>
      </c>
      <c r="P47" s="104">
        <v>946</v>
      </c>
      <c r="Q47" s="104">
        <v>9789</v>
      </c>
      <c r="R47" s="102">
        <v>5.2015045674368598E-2</v>
      </c>
      <c r="S47" s="108">
        <v>0</v>
      </c>
      <c r="T47" s="100" t="s">
        <v>75</v>
      </c>
      <c r="U47" s="100" t="s">
        <v>75</v>
      </c>
      <c r="V47" s="104">
        <v>8253</v>
      </c>
      <c r="W47" s="104">
        <v>8397</v>
      </c>
      <c r="X47" s="104">
        <v>144</v>
      </c>
      <c r="Y47" s="104">
        <v>0</v>
      </c>
      <c r="Z47" s="104">
        <v>0</v>
      </c>
      <c r="AA47" s="104">
        <v>0</v>
      </c>
      <c r="AB47" s="104">
        <v>0</v>
      </c>
      <c r="AC47" s="104">
        <v>908</v>
      </c>
      <c r="AD47" s="104">
        <v>8397</v>
      </c>
      <c r="AE47" s="104">
        <v>9305</v>
      </c>
      <c r="AF47" s="100" t="s">
        <v>203</v>
      </c>
      <c r="AG47" s="100" t="s">
        <v>137</v>
      </c>
      <c r="AH47" s="104">
        <v>4030</v>
      </c>
      <c r="AI47" s="104">
        <v>22</v>
      </c>
    </row>
    <row r="48" spans="1:35" x14ac:dyDescent="0.2">
      <c r="A48" s="107"/>
      <c r="B48" s="100" t="s">
        <v>204</v>
      </c>
      <c r="C48" s="100" t="s">
        <v>205</v>
      </c>
      <c r="D48" s="101">
        <v>5923</v>
      </c>
      <c r="E48" s="101">
        <v>16</v>
      </c>
      <c r="F48" s="101">
        <v>5939</v>
      </c>
      <c r="G48" s="102">
        <v>4.3210960829088395E-2</v>
      </c>
      <c r="H48" s="101">
        <v>0</v>
      </c>
      <c r="I48" s="101">
        <v>0</v>
      </c>
      <c r="J48" s="101">
        <v>0</v>
      </c>
      <c r="K48" s="125">
        <v>0</v>
      </c>
      <c r="L48" s="104">
        <v>0</v>
      </c>
      <c r="M48" s="102">
        <v>0</v>
      </c>
      <c r="N48" s="104">
        <v>5939</v>
      </c>
      <c r="O48" s="102">
        <v>4.3210960829088395E-2</v>
      </c>
      <c r="P48" s="104">
        <v>364</v>
      </c>
      <c r="Q48" s="104">
        <v>6303</v>
      </c>
      <c r="R48" s="102">
        <v>5.0324945842359602E-2</v>
      </c>
      <c r="S48" s="108">
        <v>0</v>
      </c>
      <c r="T48" s="100" t="s">
        <v>75</v>
      </c>
      <c r="U48" s="100" t="s">
        <v>75</v>
      </c>
      <c r="V48" s="104">
        <v>5685</v>
      </c>
      <c r="W48" s="104">
        <v>5693</v>
      </c>
      <c r="X48" s="104">
        <v>8</v>
      </c>
      <c r="Y48" s="104">
        <v>0</v>
      </c>
      <c r="Z48" s="104">
        <v>0</v>
      </c>
      <c r="AA48" s="104">
        <v>0</v>
      </c>
      <c r="AB48" s="104">
        <v>0</v>
      </c>
      <c r="AC48" s="104">
        <v>308</v>
      </c>
      <c r="AD48" s="104">
        <v>5693</v>
      </c>
      <c r="AE48" s="104">
        <v>6001</v>
      </c>
      <c r="AF48" s="100" t="s">
        <v>206</v>
      </c>
      <c r="AG48" s="100" t="s">
        <v>137</v>
      </c>
      <c r="AH48" s="104">
        <v>4030</v>
      </c>
      <c r="AI48" s="104">
        <v>22</v>
      </c>
    </row>
    <row r="49" spans="1:35" x14ac:dyDescent="0.2">
      <c r="A49" s="107"/>
      <c r="B49" s="100" t="s">
        <v>207</v>
      </c>
      <c r="C49" s="100" t="s">
        <v>208</v>
      </c>
      <c r="D49" s="101">
        <v>1175</v>
      </c>
      <c r="E49" s="101">
        <v>6</v>
      </c>
      <c r="F49" s="101">
        <v>1181</v>
      </c>
      <c r="G49" s="102">
        <v>5.1063829787233997E-3</v>
      </c>
      <c r="H49" s="101">
        <v>0</v>
      </c>
      <c r="I49" s="101">
        <v>0</v>
      </c>
      <c r="J49" s="101">
        <v>0</v>
      </c>
      <c r="K49" s="125">
        <v>0</v>
      </c>
      <c r="L49" s="104">
        <v>0</v>
      </c>
      <c r="M49" s="102">
        <v>0</v>
      </c>
      <c r="N49" s="104">
        <v>1181</v>
      </c>
      <c r="O49" s="102">
        <v>5.1063829787233997E-3</v>
      </c>
      <c r="P49" s="104">
        <v>835</v>
      </c>
      <c r="Q49" s="104">
        <v>2016</v>
      </c>
      <c r="R49" s="102">
        <v>4.67289719626168E-2</v>
      </c>
      <c r="S49" s="108">
        <v>0</v>
      </c>
      <c r="T49" s="100" t="s">
        <v>75</v>
      </c>
      <c r="U49" s="100" t="s">
        <v>75</v>
      </c>
      <c r="V49" s="104">
        <v>1171</v>
      </c>
      <c r="W49" s="104">
        <v>1175</v>
      </c>
      <c r="X49" s="104">
        <v>4</v>
      </c>
      <c r="Y49" s="104">
        <v>0</v>
      </c>
      <c r="Z49" s="104">
        <v>0</v>
      </c>
      <c r="AA49" s="104">
        <v>0</v>
      </c>
      <c r="AB49" s="104">
        <v>0</v>
      </c>
      <c r="AC49" s="104">
        <v>751</v>
      </c>
      <c r="AD49" s="104">
        <v>1175</v>
      </c>
      <c r="AE49" s="104">
        <v>1926</v>
      </c>
      <c r="AF49" s="100" t="s">
        <v>209</v>
      </c>
      <c r="AG49" s="100" t="s">
        <v>137</v>
      </c>
      <c r="AH49" s="104">
        <v>4030</v>
      </c>
      <c r="AI49" s="104">
        <v>22</v>
      </c>
    </row>
    <row r="50" spans="1:35" x14ac:dyDescent="0.2">
      <c r="A50" s="107"/>
      <c r="B50" s="100" t="s">
        <v>210</v>
      </c>
      <c r="C50" s="100" t="s">
        <v>211</v>
      </c>
      <c r="D50" s="101">
        <v>5695</v>
      </c>
      <c r="E50" s="101">
        <v>1436</v>
      </c>
      <c r="F50" s="101">
        <v>7131</v>
      </c>
      <c r="G50" s="102">
        <v>2.3245802841153702E-2</v>
      </c>
      <c r="H50" s="101">
        <v>0</v>
      </c>
      <c r="I50" s="101">
        <v>0</v>
      </c>
      <c r="J50" s="101">
        <v>0</v>
      </c>
      <c r="K50" s="125">
        <v>0</v>
      </c>
      <c r="L50" s="104">
        <v>0</v>
      </c>
      <c r="M50" s="102">
        <v>0</v>
      </c>
      <c r="N50" s="104">
        <v>7131</v>
      </c>
      <c r="O50" s="102">
        <v>2.3245802841153702E-2</v>
      </c>
      <c r="P50" s="104">
        <v>2254</v>
      </c>
      <c r="Q50" s="104">
        <v>9385</v>
      </c>
      <c r="R50" s="102">
        <v>4.2198778456413101E-2</v>
      </c>
      <c r="S50" s="108">
        <v>0</v>
      </c>
      <c r="T50" s="100" t="s">
        <v>75</v>
      </c>
      <c r="U50" s="100" t="s">
        <v>75</v>
      </c>
      <c r="V50" s="104">
        <v>5673</v>
      </c>
      <c r="W50" s="104">
        <v>6969</v>
      </c>
      <c r="X50" s="104">
        <v>1296</v>
      </c>
      <c r="Y50" s="104">
        <v>0</v>
      </c>
      <c r="Z50" s="104">
        <v>0</v>
      </c>
      <c r="AA50" s="104">
        <v>0</v>
      </c>
      <c r="AB50" s="104">
        <v>0</v>
      </c>
      <c r="AC50" s="104">
        <v>2036</v>
      </c>
      <c r="AD50" s="104">
        <v>6969</v>
      </c>
      <c r="AE50" s="104">
        <v>9005</v>
      </c>
      <c r="AF50" s="100" t="s">
        <v>212</v>
      </c>
      <c r="AG50" s="100" t="s">
        <v>137</v>
      </c>
      <c r="AH50" s="104">
        <v>4030</v>
      </c>
      <c r="AI50" s="104">
        <v>22</v>
      </c>
    </row>
    <row r="51" spans="1:35" x14ac:dyDescent="0.2">
      <c r="A51" s="107"/>
      <c r="B51" s="100" t="s">
        <v>213</v>
      </c>
      <c r="C51" s="100" t="s">
        <v>214</v>
      </c>
      <c r="D51" s="101">
        <v>1080</v>
      </c>
      <c r="E51" s="101">
        <v>18</v>
      </c>
      <c r="F51" s="101">
        <v>1098</v>
      </c>
      <c r="G51" s="102">
        <v>2.71281571562208E-2</v>
      </c>
      <c r="H51" s="101">
        <v>0</v>
      </c>
      <c r="I51" s="101">
        <v>0</v>
      </c>
      <c r="J51" s="101">
        <v>0</v>
      </c>
      <c r="K51" s="125">
        <v>0</v>
      </c>
      <c r="L51" s="104">
        <v>0</v>
      </c>
      <c r="M51" s="102">
        <v>0</v>
      </c>
      <c r="N51" s="104">
        <v>1098</v>
      </c>
      <c r="O51" s="102">
        <v>2.71281571562208E-2</v>
      </c>
      <c r="P51" s="104">
        <v>1605</v>
      </c>
      <c r="Q51" s="104">
        <v>2703</v>
      </c>
      <c r="R51" s="102">
        <v>6.75355450236967E-2</v>
      </c>
      <c r="S51" s="108">
        <v>0</v>
      </c>
      <c r="T51" s="100" t="s">
        <v>75</v>
      </c>
      <c r="U51" s="100" t="s">
        <v>75</v>
      </c>
      <c r="V51" s="104">
        <v>1051</v>
      </c>
      <c r="W51" s="104">
        <v>1069</v>
      </c>
      <c r="X51" s="104">
        <v>18</v>
      </c>
      <c r="Y51" s="104">
        <v>0</v>
      </c>
      <c r="Z51" s="104">
        <v>0</v>
      </c>
      <c r="AA51" s="104">
        <v>0</v>
      </c>
      <c r="AB51" s="104">
        <v>0</v>
      </c>
      <c r="AC51" s="104">
        <v>1463</v>
      </c>
      <c r="AD51" s="104">
        <v>1069</v>
      </c>
      <c r="AE51" s="104">
        <v>2532</v>
      </c>
      <c r="AF51" s="100" t="s">
        <v>215</v>
      </c>
      <c r="AG51" s="100" t="s">
        <v>137</v>
      </c>
      <c r="AH51" s="104">
        <v>4030</v>
      </c>
      <c r="AI51" s="104">
        <v>22</v>
      </c>
    </row>
    <row r="52" spans="1:35" x14ac:dyDescent="0.2">
      <c r="A52" s="107"/>
      <c r="B52" s="100" t="s">
        <v>216</v>
      </c>
      <c r="C52" s="100" t="s">
        <v>217</v>
      </c>
      <c r="D52" s="101">
        <v>681</v>
      </c>
      <c r="E52" s="101">
        <v>0</v>
      </c>
      <c r="F52" s="101">
        <v>681</v>
      </c>
      <c r="G52" s="102">
        <v>-0.10158311345646399</v>
      </c>
      <c r="H52" s="101">
        <v>0</v>
      </c>
      <c r="I52" s="101">
        <v>0</v>
      </c>
      <c r="J52" s="101">
        <v>0</v>
      </c>
      <c r="K52" s="125">
        <v>0</v>
      </c>
      <c r="L52" s="104">
        <v>0</v>
      </c>
      <c r="M52" s="102">
        <v>0</v>
      </c>
      <c r="N52" s="104">
        <v>681</v>
      </c>
      <c r="O52" s="102">
        <v>-0.10158311345646399</v>
      </c>
      <c r="P52" s="104">
        <v>0</v>
      </c>
      <c r="Q52" s="104">
        <v>681</v>
      </c>
      <c r="R52" s="102">
        <v>-0.10158311345646399</v>
      </c>
      <c r="S52" s="108">
        <v>0</v>
      </c>
      <c r="T52" s="100" t="s">
        <v>75</v>
      </c>
      <c r="U52" s="100" t="s">
        <v>75</v>
      </c>
      <c r="V52" s="104">
        <v>758</v>
      </c>
      <c r="W52" s="104">
        <v>758</v>
      </c>
      <c r="X52" s="104">
        <v>0</v>
      </c>
      <c r="Y52" s="104">
        <v>0</v>
      </c>
      <c r="Z52" s="104">
        <v>0</v>
      </c>
      <c r="AA52" s="104">
        <v>0</v>
      </c>
      <c r="AB52" s="104">
        <v>0</v>
      </c>
      <c r="AC52" s="104">
        <v>0</v>
      </c>
      <c r="AD52" s="104">
        <v>758</v>
      </c>
      <c r="AE52" s="104">
        <v>758</v>
      </c>
      <c r="AF52" s="100" t="s">
        <v>218</v>
      </c>
      <c r="AG52" s="100" t="s">
        <v>137</v>
      </c>
      <c r="AH52" s="104">
        <v>4030</v>
      </c>
      <c r="AI52" s="104">
        <v>22</v>
      </c>
    </row>
    <row r="53" spans="1:35" x14ac:dyDescent="0.2">
      <c r="A53" s="109"/>
      <c r="B53" s="100" t="s">
        <v>219</v>
      </c>
      <c r="C53" s="100" t="s">
        <v>220</v>
      </c>
      <c r="D53" s="101">
        <v>9508</v>
      </c>
      <c r="E53" s="101">
        <v>54</v>
      </c>
      <c r="F53" s="101">
        <v>9562</v>
      </c>
      <c r="G53" s="102">
        <v>-0.12906457783040301</v>
      </c>
      <c r="H53" s="101">
        <v>0</v>
      </c>
      <c r="I53" s="101">
        <v>0</v>
      </c>
      <c r="J53" s="101">
        <v>0</v>
      </c>
      <c r="K53" s="125">
        <v>0</v>
      </c>
      <c r="L53" s="104">
        <v>0</v>
      </c>
      <c r="M53" s="102">
        <v>0</v>
      </c>
      <c r="N53" s="104">
        <v>9562</v>
      </c>
      <c r="O53" s="102">
        <v>-0.12906457783040301</v>
      </c>
      <c r="P53" s="104">
        <v>238</v>
      </c>
      <c r="Q53" s="104">
        <v>9800</v>
      </c>
      <c r="R53" s="102">
        <v>-0.120366214881968</v>
      </c>
      <c r="S53" s="108">
        <v>0</v>
      </c>
      <c r="T53" s="100" t="s">
        <v>75</v>
      </c>
      <c r="U53" s="100" t="s">
        <v>75</v>
      </c>
      <c r="V53" s="104">
        <v>10897</v>
      </c>
      <c r="W53" s="104">
        <v>10979</v>
      </c>
      <c r="X53" s="104">
        <v>82</v>
      </c>
      <c r="Y53" s="104">
        <v>0</v>
      </c>
      <c r="Z53" s="104">
        <v>0</v>
      </c>
      <c r="AA53" s="104">
        <v>0</v>
      </c>
      <c r="AB53" s="104">
        <v>0</v>
      </c>
      <c r="AC53" s="104">
        <v>162</v>
      </c>
      <c r="AD53" s="104">
        <v>10979</v>
      </c>
      <c r="AE53" s="104">
        <v>11141</v>
      </c>
      <c r="AF53" s="100" t="s">
        <v>221</v>
      </c>
      <c r="AG53" s="100" t="s">
        <v>137</v>
      </c>
      <c r="AH53" s="104">
        <v>4030</v>
      </c>
      <c r="AI53" s="104">
        <v>22</v>
      </c>
    </row>
    <row r="54" spans="1:35" x14ac:dyDescent="0.2">
      <c r="A54" s="110" t="s">
        <v>89</v>
      </c>
      <c r="B54" s="110">
        <v>0</v>
      </c>
      <c r="C54" s="110">
        <v>0</v>
      </c>
      <c r="D54" s="111">
        <v>126614</v>
      </c>
      <c r="E54" s="111">
        <v>4106</v>
      </c>
      <c r="F54" s="111">
        <v>130720</v>
      </c>
      <c r="G54" s="112">
        <v>1.2760220960231801E-2</v>
      </c>
      <c r="H54" s="111">
        <v>4</v>
      </c>
      <c r="I54" s="111">
        <v>0</v>
      </c>
      <c r="J54" s="111">
        <v>4</v>
      </c>
      <c r="K54" s="126">
        <v>1</v>
      </c>
      <c r="L54" s="127">
        <v>6896</v>
      </c>
      <c r="M54" s="112">
        <v>3.74605085000752E-2</v>
      </c>
      <c r="N54" s="127">
        <v>137620</v>
      </c>
      <c r="O54" s="112">
        <v>1.39844682512783E-2</v>
      </c>
      <c r="P54" s="127">
        <v>28260</v>
      </c>
      <c r="Q54" s="127">
        <v>165880</v>
      </c>
      <c r="R54" s="112">
        <v>2.3590465083273202E-2</v>
      </c>
      <c r="S54" s="113">
        <v>0</v>
      </c>
      <c r="T54" s="114">
        <v>0</v>
      </c>
      <c r="U54" s="114">
        <v>0</v>
      </c>
      <c r="V54" s="115">
        <v>125025</v>
      </c>
      <c r="W54" s="115">
        <v>129073</v>
      </c>
      <c r="X54" s="115">
        <v>4048</v>
      </c>
      <c r="Y54" s="115">
        <v>2</v>
      </c>
      <c r="Z54" s="115">
        <v>2</v>
      </c>
      <c r="AA54" s="115">
        <v>0</v>
      </c>
      <c r="AB54" s="115">
        <v>6647</v>
      </c>
      <c r="AC54" s="115">
        <v>26335</v>
      </c>
      <c r="AD54" s="115">
        <v>135722</v>
      </c>
      <c r="AE54" s="115">
        <v>162057</v>
      </c>
      <c r="AF54" s="114">
        <v>0</v>
      </c>
      <c r="AG54" s="114">
        <v>0</v>
      </c>
      <c r="AH54" s="115">
        <v>116870</v>
      </c>
      <c r="AI54" s="115">
        <v>638</v>
      </c>
    </row>
    <row r="55" spans="1:35" s="122" customFormat="1" ht="22.5" x14ac:dyDescent="0.2">
      <c r="A55" s="116" t="s">
        <v>222</v>
      </c>
      <c r="B55" s="117"/>
      <c r="C55" s="117"/>
      <c r="D55" s="118">
        <f>D54+D24+D14</f>
        <v>705655</v>
      </c>
      <c r="E55" s="118">
        <f>E54+E24+E14</f>
        <v>82914</v>
      </c>
      <c r="F55" s="118">
        <f>F54+F24+F14</f>
        <v>788569</v>
      </c>
      <c r="G55" s="119">
        <f>((F54+F24+F14)-(W54+W24+W14))/(W54+W24+W14)</f>
        <v>4.9397896597107721E-2</v>
      </c>
      <c r="H55" s="118">
        <f>H54+H24+H14</f>
        <v>66125</v>
      </c>
      <c r="I55" s="118">
        <f>I54+I24+I14</f>
        <v>278</v>
      </c>
      <c r="J55" s="118">
        <f>J54+J24+J14</f>
        <v>66403</v>
      </c>
      <c r="K55" s="119">
        <f>((J54+J24+J14)-(Z54+Z24+Z14))/(Z54+Z24+Z14)</f>
        <v>-0.10072994677753551</v>
      </c>
      <c r="L55" s="118">
        <f>L54+L24+L14</f>
        <v>11942</v>
      </c>
      <c r="M55" s="119">
        <f>((L54+L24+L14)-(AB54+AB24+AB14))/(AB54+AB24+AB14)</f>
        <v>-2.9222676797194622E-3</v>
      </c>
      <c r="N55" s="118">
        <f>N54+N24+N14</f>
        <v>866914</v>
      </c>
      <c r="O55" s="119">
        <f>((N54+N24+N14)-(AD54+AD24+AD14))/(AD54+AD24+AD14)</f>
        <v>3.540925415667881E-2</v>
      </c>
      <c r="P55" s="118">
        <f>P54+P24+P14</f>
        <v>54566</v>
      </c>
      <c r="Q55" s="118">
        <f>Q54+Q24+Q14</f>
        <v>921480</v>
      </c>
      <c r="R55" s="119">
        <f>((Q54+Q24+Q14)-(AE54+AE24+AE14))/(AE54+AE24+AE14)</f>
        <v>3.9541801994293961E-2</v>
      </c>
    </row>
    <row r="56" spans="1:35" s="122" customFormat="1" x14ac:dyDescent="0.2">
      <c r="A56" s="116" t="s">
        <v>223</v>
      </c>
      <c r="B56" s="117"/>
      <c r="C56" s="117"/>
      <c r="D56" s="118">
        <f>D54+D24+D14+D9</f>
        <v>1480005</v>
      </c>
      <c r="E56" s="118">
        <f t="shared" ref="E56:Q56" si="0">E54+E24+E14+E9</f>
        <v>155054</v>
      </c>
      <c r="F56" s="118">
        <f t="shared" si="0"/>
        <v>1635059</v>
      </c>
      <c r="G56" s="119">
        <f>((F54+F24+F14+F9)-(W54+W24+W14+W9))/(W54+W24+W14+W9)</f>
        <v>1.7322478966761198E-2</v>
      </c>
      <c r="H56" s="118">
        <f t="shared" si="0"/>
        <v>380679</v>
      </c>
      <c r="I56" s="118">
        <f t="shared" si="0"/>
        <v>11098</v>
      </c>
      <c r="J56" s="118">
        <f t="shared" si="0"/>
        <v>391777</v>
      </c>
      <c r="K56" s="119">
        <f>((J54+J24+J14+J9)-(Z54+Z24+Z14+Z9))/(Z54+Z24+Z14+Z9)</f>
        <v>-4.9398742162781215E-2</v>
      </c>
      <c r="L56" s="118">
        <f t="shared" si="0"/>
        <v>44854</v>
      </c>
      <c r="M56" s="119">
        <f>((L54+L24+L14+L9)-(AB54+AB24+AB14+AB9))/(AB54+AB24+AB14+AB9)</f>
        <v>-0.15890339033903389</v>
      </c>
      <c r="N56" s="118">
        <f t="shared" si="0"/>
        <v>2071690</v>
      </c>
      <c r="O56" s="119">
        <f>((N54+N24+N14+N9)-(AD54+AD24+AD14+AD9))/(AD54+AD24+AD14+AD9)</f>
        <v>-4.786069450113428E-4</v>
      </c>
      <c r="P56" s="118">
        <f t="shared" si="0"/>
        <v>60046</v>
      </c>
      <c r="Q56" s="118">
        <f t="shared" si="0"/>
        <v>2131736</v>
      </c>
      <c r="R56" s="119">
        <f>((Q54+Q24+Q14+Q9)-(AE54+AE24+AE14+AE9))/(AE54+AE24+AE14+AE9)</f>
        <v>1.7368094584688258E-3</v>
      </c>
    </row>
    <row r="57" spans="1:35" s="122" customFormat="1" x14ac:dyDescent="0.2">
      <c r="A57" s="116" t="s">
        <v>224</v>
      </c>
      <c r="B57" s="117"/>
      <c r="C57" s="117"/>
      <c r="D57" s="118">
        <f>D54+D24+D14+D9+D5</f>
        <v>2184661</v>
      </c>
      <c r="E57" s="118">
        <f t="shared" ref="E57:Q57" si="1">E54+E24+E14+E9+E5</f>
        <v>404808</v>
      </c>
      <c r="F57" s="118">
        <f t="shared" si="1"/>
        <v>2589469</v>
      </c>
      <c r="G57" s="119">
        <f>((F54+F24+F14+F9+F5)-(W54+W24+W14+W9+W5))/(W54+W24+W14+W9+W5)</f>
        <v>2.3255179859156989E-2</v>
      </c>
      <c r="H57" s="118">
        <f t="shared" si="1"/>
        <v>1167464</v>
      </c>
      <c r="I57" s="118">
        <f t="shared" si="1"/>
        <v>200124</v>
      </c>
      <c r="J57" s="118">
        <f t="shared" si="1"/>
        <v>1367588</v>
      </c>
      <c r="K57" s="119">
        <f>((J54+J24+J14+J9+J5)-(Z54+Z24+Z14+Z9+Z5))/(Z54+Z24+Z14+Z9+Z5)</f>
        <v>1.9458286898474453E-2</v>
      </c>
      <c r="L57" s="118">
        <f t="shared" si="1"/>
        <v>44854</v>
      </c>
      <c r="M57" s="119">
        <f>((L54+L24+L14+L9+L5)-(AB54+AB24+AB14+AB9+AB5))/(AB54+AB24+AB14+AB9+AB5)</f>
        <v>-0.15890339033903389</v>
      </c>
      <c r="N57" s="118">
        <f t="shared" si="1"/>
        <v>4001911</v>
      </c>
      <c r="O57" s="119">
        <f>((N54+N24+N14+N9+N5)-(AD54+AD24+AD14+AD9+AD5))/(AD54+AD24+AD14+AD9+AD5)</f>
        <v>1.9482951175819628E-2</v>
      </c>
      <c r="P57" s="118">
        <f t="shared" si="1"/>
        <v>62031</v>
      </c>
      <c r="Q57" s="118">
        <f t="shared" si="1"/>
        <v>4063942</v>
      </c>
      <c r="R57" s="119">
        <f>((Q54+Q24+Q14+Q9+Q5)-(AE54+AE24+AE14+AE9+AE5))/(AE54+AE24+AE14+AE9+AE5)</f>
        <v>2.0335445086264014E-2</v>
      </c>
    </row>
    <row r="58" spans="1:35" x14ac:dyDescent="0.2">
      <c r="A58" s="105" t="s">
        <v>225</v>
      </c>
      <c r="B58" s="100" t="s">
        <v>226</v>
      </c>
      <c r="C58" s="100" t="s">
        <v>227</v>
      </c>
      <c r="D58" s="101">
        <v>0</v>
      </c>
      <c r="E58" s="101">
        <v>0</v>
      </c>
      <c r="F58" s="101">
        <v>0</v>
      </c>
      <c r="G58" s="102">
        <v>0</v>
      </c>
      <c r="H58" s="101">
        <v>111460</v>
      </c>
      <c r="I58" s="101">
        <v>0</v>
      </c>
      <c r="J58" s="101">
        <v>111460</v>
      </c>
      <c r="K58" s="125">
        <v>3.5748469051136905E-2</v>
      </c>
      <c r="L58" s="104">
        <v>0</v>
      </c>
      <c r="M58" s="102">
        <v>0</v>
      </c>
      <c r="N58" s="104">
        <v>111460</v>
      </c>
      <c r="O58" s="102">
        <v>3.5748469051136905E-2</v>
      </c>
      <c r="P58" s="104">
        <v>0</v>
      </c>
      <c r="Q58" s="104">
        <v>111460</v>
      </c>
      <c r="R58" s="102">
        <v>3.5748469051136905E-2</v>
      </c>
      <c r="S58" s="106">
        <v>6</v>
      </c>
      <c r="T58" s="100" t="s">
        <v>76</v>
      </c>
      <c r="U58" s="100" t="s">
        <v>76</v>
      </c>
      <c r="V58" s="104">
        <v>0</v>
      </c>
      <c r="W58" s="104">
        <v>0</v>
      </c>
      <c r="X58" s="104">
        <v>0</v>
      </c>
      <c r="Y58" s="104">
        <v>107613</v>
      </c>
      <c r="Z58" s="104">
        <v>107613</v>
      </c>
      <c r="AA58" s="104">
        <v>0</v>
      </c>
      <c r="AB58" s="104">
        <v>0</v>
      </c>
      <c r="AC58" s="104">
        <v>0</v>
      </c>
      <c r="AD58" s="104">
        <v>107613</v>
      </c>
      <c r="AE58" s="104">
        <v>107613</v>
      </c>
      <c r="AF58" s="100" t="s">
        <v>228</v>
      </c>
      <c r="AG58" s="100" t="s">
        <v>229</v>
      </c>
      <c r="AH58" s="104">
        <v>4030</v>
      </c>
      <c r="AI58" s="104">
        <v>22</v>
      </c>
    </row>
    <row r="59" spans="1:35" x14ac:dyDescent="0.2">
      <c r="A59" s="107"/>
      <c r="B59" s="100" t="s">
        <v>230</v>
      </c>
      <c r="C59" s="100" t="s">
        <v>231</v>
      </c>
      <c r="D59" s="101">
        <v>0</v>
      </c>
      <c r="E59" s="101">
        <v>0</v>
      </c>
      <c r="F59" s="101">
        <v>0</v>
      </c>
      <c r="G59" s="102">
        <v>-1</v>
      </c>
      <c r="H59" s="101">
        <v>0</v>
      </c>
      <c r="I59" s="101">
        <v>0</v>
      </c>
      <c r="J59" s="101">
        <v>0</v>
      </c>
      <c r="K59" s="125">
        <v>0</v>
      </c>
      <c r="L59" s="104">
        <v>0</v>
      </c>
      <c r="M59" s="102">
        <v>0</v>
      </c>
      <c r="N59" s="104">
        <v>0</v>
      </c>
      <c r="O59" s="102">
        <v>-1</v>
      </c>
      <c r="P59" s="104">
        <v>0</v>
      </c>
      <c r="Q59" s="104">
        <v>0</v>
      </c>
      <c r="R59" s="102">
        <v>-1</v>
      </c>
      <c r="S59" s="108">
        <v>0</v>
      </c>
      <c r="T59" s="100" t="s">
        <v>76</v>
      </c>
      <c r="U59" s="100" t="s">
        <v>76</v>
      </c>
      <c r="V59" s="104">
        <v>495</v>
      </c>
      <c r="W59" s="104">
        <v>495</v>
      </c>
      <c r="X59" s="104">
        <v>0</v>
      </c>
      <c r="Y59" s="104">
        <v>0</v>
      </c>
      <c r="Z59" s="104">
        <v>0</v>
      </c>
      <c r="AA59" s="104">
        <v>0</v>
      </c>
      <c r="AB59" s="104">
        <v>0</v>
      </c>
      <c r="AC59" s="104">
        <v>0</v>
      </c>
      <c r="AD59" s="104">
        <v>495</v>
      </c>
      <c r="AE59" s="104">
        <v>495</v>
      </c>
      <c r="AF59" s="100" t="s">
        <v>232</v>
      </c>
      <c r="AG59" s="100" t="s">
        <v>229</v>
      </c>
      <c r="AH59" s="104">
        <v>4030</v>
      </c>
      <c r="AI59" s="104">
        <v>22</v>
      </c>
    </row>
    <row r="60" spans="1:35" x14ac:dyDescent="0.2">
      <c r="A60" s="107"/>
      <c r="B60" s="100" t="s">
        <v>233</v>
      </c>
      <c r="C60" s="100" t="s">
        <v>234</v>
      </c>
      <c r="D60" s="101">
        <v>40101</v>
      </c>
      <c r="E60" s="101">
        <v>42</v>
      </c>
      <c r="F60" s="101">
        <v>40143</v>
      </c>
      <c r="G60" s="102">
        <v>-0.28417054512384304</v>
      </c>
      <c r="H60" s="101">
        <v>73117</v>
      </c>
      <c r="I60" s="101">
        <v>316</v>
      </c>
      <c r="J60" s="101">
        <v>73433</v>
      </c>
      <c r="K60" s="125">
        <v>2.1051460671032703E-2</v>
      </c>
      <c r="L60" s="104">
        <v>0</v>
      </c>
      <c r="M60" s="102">
        <v>0</v>
      </c>
      <c r="N60" s="104">
        <v>113576</v>
      </c>
      <c r="O60" s="102">
        <v>-0.112673635525555</v>
      </c>
      <c r="P60" s="104">
        <v>731</v>
      </c>
      <c r="Q60" s="104">
        <v>114307</v>
      </c>
      <c r="R60" s="102">
        <v>-0.108355824583847</v>
      </c>
      <c r="S60" s="108">
        <v>0</v>
      </c>
      <c r="T60" s="100" t="s">
        <v>76</v>
      </c>
      <c r="U60" s="100" t="s">
        <v>76</v>
      </c>
      <c r="V60" s="104">
        <v>55891</v>
      </c>
      <c r="W60" s="104">
        <v>56079</v>
      </c>
      <c r="X60" s="104">
        <v>188</v>
      </c>
      <c r="Y60" s="104">
        <v>71909</v>
      </c>
      <c r="Z60" s="104">
        <v>71919</v>
      </c>
      <c r="AA60" s="104">
        <v>10</v>
      </c>
      <c r="AB60" s="104">
        <v>0</v>
      </c>
      <c r="AC60" s="104">
        <v>200</v>
      </c>
      <c r="AD60" s="104">
        <v>127998</v>
      </c>
      <c r="AE60" s="104">
        <v>128198</v>
      </c>
      <c r="AF60" s="100" t="s">
        <v>235</v>
      </c>
      <c r="AG60" s="100" t="s">
        <v>229</v>
      </c>
      <c r="AH60" s="104">
        <v>4030</v>
      </c>
      <c r="AI60" s="104">
        <v>22</v>
      </c>
    </row>
    <row r="61" spans="1:35" x14ac:dyDescent="0.2">
      <c r="A61" s="107"/>
      <c r="B61" s="100" t="s">
        <v>236</v>
      </c>
      <c r="C61" s="100" t="s">
        <v>237</v>
      </c>
      <c r="D61" s="101">
        <v>0</v>
      </c>
      <c r="E61" s="101">
        <v>0</v>
      </c>
      <c r="F61" s="101">
        <v>0</v>
      </c>
      <c r="G61" s="102">
        <v>-1</v>
      </c>
      <c r="H61" s="101">
        <v>0</v>
      </c>
      <c r="I61" s="101">
        <v>0</v>
      </c>
      <c r="J61" s="101">
        <v>0</v>
      </c>
      <c r="K61" s="125">
        <v>0</v>
      </c>
      <c r="L61" s="104">
        <v>0</v>
      </c>
      <c r="M61" s="102">
        <v>0</v>
      </c>
      <c r="N61" s="104">
        <v>0</v>
      </c>
      <c r="O61" s="102">
        <v>-1</v>
      </c>
      <c r="P61" s="104">
        <v>0</v>
      </c>
      <c r="Q61" s="104">
        <v>0</v>
      </c>
      <c r="R61" s="102">
        <v>-1</v>
      </c>
      <c r="S61" s="108">
        <v>0</v>
      </c>
      <c r="T61" s="100" t="s">
        <v>76</v>
      </c>
      <c r="U61" s="100" t="s">
        <v>76</v>
      </c>
      <c r="V61" s="104">
        <v>2989</v>
      </c>
      <c r="W61" s="104">
        <v>2989</v>
      </c>
      <c r="X61" s="104">
        <v>0</v>
      </c>
      <c r="Y61" s="104">
        <v>0</v>
      </c>
      <c r="Z61" s="104">
        <v>0</v>
      </c>
      <c r="AA61" s="104">
        <v>0</v>
      </c>
      <c r="AB61" s="104">
        <v>0</v>
      </c>
      <c r="AC61" s="104">
        <v>0</v>
      </c>
      <c r="AD61" s="104">
        <v>2989</v>
      </c>
      <c r="AE61" s="104">
        <v>2989</v>
      </c>
      <c r="AF61" s="100" t="s">
        <v>238</v>
      </c>
      <c r="AG61" s="100" t="s">
        <v>229</v>
      </c>
      <c r="AH61" s="104">
        <v>4030</v>
      </c>
      <c r="AI61" s="104">
        <v>22</v>
      </c>
    </row>
    <row r="62" spans="1:35" x14ac:dyDescent="0.2">
      <c r="A62" s="107"/>
      <c r="B62" s="100" t="s">
        <v>239</v>
      </c>
      <c r="C62" s="100" t="s">
        <v>240</v>
      </c>
      <c r="D62" s="101">
        <v>4281</v>
      </c>
      <c r="E62" s="101">
        <v>0</v>
      </c>
      <c r="F62" s="101">
        <v>4281</v>
      </c>
      <c r="G62" s="102">
        <v>0.162052117263844</v>
      </c>
      <c r="H62" s="101">
        <v>0</v>
      </c>
      <c r="I62" s="101">
        <v>0</v>
      </c>
      <c r="J62" s="101">
        <v>0</v>
      </c>
      <c r="K62" s="125">
        <v>0</v>
      </c>
      <c r="L62" s="104">
        <v>0</v>
      </c>
      <c r="M62" s="102">
        <v>0</v>
      </c>
      <c r="N62" s="104">
        <v>4281</v>
      </c>
      <c r="O62" s="102">
        <v>0.162052117263844</v>
      </c>
      <c r="P62" s="104">
        <v>0</v>
      </c>
      <c r="Q62" s="104">
        <v>4281</v>
      </c>
      <c r="R62" s="102">
        <v>0.162052117263844</v>
      </c>
      <c r="S62" s="108">
        <v>0</v>
      </c>
      <c r="T62" s="100" t="s">
        <v>76</v>
      </c>
      <c r="U62" s="100" t="s">
        <v>76</v>
      </c>
      <c r="V62" s="104">
        <v>3684</v>
      </c>
      <c r="W62" s="104">
        <v>3684</v>
      </c>
      <c r="X62" s="104">
        <v>0</v>
      </c>
      <c r="Y62" s="104">
        <v>0</v>
      </c>
      <c r="Z62" s="104">
        <v>0</v>
      </c>
      <c r="AA62" s="104">
        <v>0</v>
      </c>
      <c r="AB62" s="104">
        <v>0</v>
      </c>
      <c r="AC62" s="104">
        <v>0</v>
      </c>
      <c r="AD62" s="104">
        <v>3684</v>
      </c>
      <c r="AE62" s="104">
        <v>3684</v>
      </c>
      <c r="AF62" s="100" t="s">
        <v>241</v>
      </c>
      <c r="AG62" s="100" t="s">
        <v>229</v>
      </c>
      <c r="AH62" s="104">
        <v>4030</v>
      </c>
      <c r="AI62" s="104">
        <v>22</v>
      </c>
    </row>
    <row r="63" spans="1:35" x14ac:dyDescent="0.2">
      <c r="A63" s="109"/>
      <c r="B63" s="100" t="s">
        <v>242</v>
      </c>
      <c r="C63" s="100" t="s">
        <v>243</v>
      </c>
      <c r="D63" s="101">
        <v>0</v>
      </c>
      <c r="E63" s="101">
        <v>0</v>
      </c>
      <c r="F63" s="101">
        <v>0</v>
      </c>
      <c r="G63" s="102">
        <v>-1</v>
      </c>
      <c r="H63" s="101">
        <v>0</v>
      </c>
      <c r="I63" s="101">
        <v>0</v>
      </c>
      <c r="J63" s="101">
        <v>0</v>
      </c>
      <c r="K63" s="125">
        <v>0</v>
      </c>
      <c r="L63" s="104">
        <v>0</v>
      </c>
      <c r="M63" s="102">
        <v>0</v>
      </c>
      <c r="N63" s="104">
        <v>0</v>
      </c>
      <c r="O63" s="102">
        <v>-1</v>
      </c>
      <c r="P63" s="104">
        <v>0</v>
      </c>
      <c r="Q63" s="104">
        <v>0</v>
      </c>
      <c r="R63" s="102">
        <v>-1</v>
      </c>
      <c r="S63" s="108">
        <v>0</v>
      </c>
      <c r="T63" s="100" t="s">
        <v>76</v>
      </c>
      <c r="U63" s="100" t="s">
        <v>76</v>
      </c>
      <c r="V63" s="104">
        <v>592</v>
      </c>
      <c r="W63" s="104">
        <v>592</v>
      </c>
      <c r="X63" s="104">
        <v>0</v>
      </c>
      <c r="Y63" s="104">
        <v>0</v>
      </c>
      <c r="Z63" s="104">
        <v>0</v>
      </c>
      <c r="AA63" s="104">
        <v>0</v>
      </c>
      <c r="AB63" s="104">
        <v>0</v>
      </c>
      <c r="AC63" s="104">
        <v>0</v>
      </c>
      <c r="AD63" s="104">
        <v>592</v>
      </c>
      <c r="AE63" s="104">
        <v>592</v>
      </c>
      <c r="AF63" s="100" t="s">
        <v>244</v>
      </c>
      <c r="AG63" s="100" t="s">
        <v>229</v>
      </c>
      <c r="AH63" s="104">
        <v>4030</v>
      </c>
      <c r="AI63" s="104">
        <v>22</v>
      </c>
    </row>
    <row r="64" spans="1:35" x14ac:dyDescent="0.2">
      <c r="A64" s="110" t="s">
        <v>89</v>
      </c>
      <c r="B64" s="110">
        <v>0</v>
      </c>
      <c r="C64" s="110">
        <v>0</v>
      </c>
      <c r="D64" s="111">
        <v>44382</v>
      </c>
      <c r="E64" s="111">
        <v>42</v>
      </c>
      <c r="F64" s="111">
        <v>44424</v>
      </c>
      <c r="G64" s="112">
        <v>-0.304124438039443</v>
      </c>
      <c r="H64" s="111">
        <v>184577</v>
      </c>
      <c r="I64" s="111">
        <v>316</v>
      </c>
      <c r="J64" s="111">
        <v>184893</v>
      </c>
      <c r="K64" s="126">
        <v>2.98609718601698E-2</v>
      </c>
      <c r="L64" s="127">
        <v>0</v>
      </c>
      <c r="M64" s="112">
        <v>0</v>
      </c>
      <c r="N64" s="127">
        <v>229317</v>
      </c>
      <c r="O64" s="112">
        <v>-5.7747225429488305E-2</v>
      </c>
      <c r="P64" s="127">
        <v>731</v>
      </c>
      <c r="Q64" s="127">
        <v>230048</v>
      </c>
      <c r="R64" s="112">
        <v>-5.5519745782543893E-2</v>
      </c>
      <c r="S64" s="113">
        <v>0</v>
      </c>
      <c r="T64" s="114">
        <v>0</v>
      </c>
      <c r="U64" s="114">
        <v>0</v>
      </c>
      <c r="V64" s="115">
        <v>63651</v>
      </c>
      <c r="W64" s="115">
        <v>63839</v>
      </c>
      <c r="X64" s="115">
        <v>188</v>
      </c>
      <c r="Y64" s="115">
        <v>179522</v>
      </c>
      <c r="Z64" s="115">
        <v>179532</v>
      </c>
      <c r="AA64" s="115">
        <v>10</v>
      </c>
      <c r="AB64" s="115">
        <v>0</v>
      </c>
      <c r="AC64" s="115">
        <v>200</v>
      </c>
      <c r="AD64" s="115">
        <v>243371</v>
      </c>
      <c r="AE64" s="115">
        <v>243571</v>
      </c>
      <c r="AF64" s="114">
        <v>0</v>
      </c>
      <c r="AG64" s="114">
        <v>0</v>
      </c>
      <c r="AH64" s="115">
        <v>24180</v>
      </c>
      <c r="AI64" s="115">
        <v>132</v>
      </c>
    </row>
    <row r="65" spans="1:35" x14ac:dyDescent="0.2">
      <c r="A65" s="110" t="s">
        <v>245</v>
      </c>
      <c r="B65" s="110">
        <v>0</v>
      </c>
      <c r="C65" s="110">
        <v>0</v>
      </c>
      <c r="D65" s="111">
        <v>2229043</v>
      </c>
      <c r="E65" s="111">
        <v>404850</v>
      </c>
      <c r="F65" s="111">
        <v>2633893</v>
      </c>
      <c r="G65" s="112">
        <v>1.51997064512125E-2</v>
      </c>
      <c r="H65" s="111">
        <v>1352041</v>
      </c>
      <c r="I65" s="111">
        <v>200440</v>
      </c>
      <c r="J65" s="111">
        <v>1552481</v>
      </c>
      <c r="K65" s="126">
        <v>2.0686159326292902E-2</v>
      </c>
      <c r="L65" s="127">
        <v>44854</v>
      </c>
      <c r="M65" s="112">
        <v>-0.15890339033903403</v>
      </c>
      <c r="N65" s="127">
        <v>4231228</v>
      </c>
      <c r="O65" s="112">
        <v>1.4974322365436802E-2</v>
      </c>
      <c r="P65" s="127">
        <v>62762</v>
      </c>
      <c r="Q65" s="127">
        <v>4293990</v>
      </c>
      <c r="R65" s="112">
        <v>1.5963968448732498E-2</v>
      </c>
      <c r="S65" s="123">
        <v>0</v>
      </c>
      <c r="T65" s="114">
        <v>0</v>
      </c>
      <c r="U65" s="114">
        <v>0</v>
      </c>
      <c r="V65" s="115">
        <v>2220356</v>
      </c>
      <c r="W65" s="115">
        <v>2594458</v>
      </c>
      <c r="X65" s="115">
        <v>374102</v>
      </c>
      <c r="Y65" s="115">
        <v>1343361</v>
      </c>
      <c r="Z65" s="115">
        <v>1521017</v>
      </c>
      <c r="AA65" s="115">
        <v>177656</v>
      </c>
      <c r="AB65" s="115">
        <v>53328</v>
      </c>
      <c r="AC65" s="115">
        <v>57715</v>
      </c>
      <c r="AD65" s="115">
        <v>4168803</v>
      </c>
      <c r="AE65" s="115">
        <v>4226518</v>
      </c>
      <c r="AF65" s="114">
        <v>0</v>
      </c>
      <c r="AG65" s="114">
        <v>0</v>
      </c>
      <c r="AH65" s="115">
        <v>209560</v>
      </c>
      <c r="AI65" s="115">
        <v>1144</v>
      </c>
    </row>
  </sheetData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705" zoomScaleSheetLayoutView="38468" workbookViewId="0">
      <selection activeCell="A2" sqref="A2"/>
    </sheetView>
  </sheetViews>
  <sheetFormatPr defaultRowHeight="11.25" x14ac:dyDescent="0.2"/>
  <cols>
    <col min="1" max="1" width="26.28515625" style="97" customWidth="1"/>
    <col min="2" max="2" width="4.7109375" style="97" bestFit="1" customWidth="1"/>
    <col min="3" max="3" width="23.7109375" style="97" bestFit="1" customWidth="1"/>
    <col min="4" max="18" width="12.7109375" style="97" customWidth="1"/>
    <col min="19" max="19" width="8.28515625" style="97" hidden="1" customWidth="1"/>
    <col min="20" max="20" width="8.85546875" style="97" hidden="1" customWidth="1"/>
    <col min="21" max="21" width="6.7109375" style="97" hidden="1" customWidth="1"/>
    <col min="22" max="23" width="10.140625" style="97" hidden="1" customWidth="1"/>
    <col min="24" max="24" width="9" style="97" hidden="1" customWidth="1"/>
    <col min="25" max="26" width="10.140625" style="97" hidden="1" customWidth="1"/>
    <col min="27" max="27" width="9" style="97" hidden="1" customWidth="1"/>
    <col min="28" max="28" width="0" style="97" hidden="1" customWidth="1"/>
    <col min="29" max="29" width="8" style="97" hidden="1" customWidth="1"/>
    <col min="30" max="31" width="10.140625" style="97" hidden="1" customWidth="1"/>
    <col min="32" max="32" width="32.42578125" style="97" hidden="1" customWidth="1"/>
    <col min="33" max="33" width="23.28515625" style="97" hidden="1" customWidth="1"/>
    <col min="34" max="34" width="5.5703125" style="97" hidden="1" customWidth="1"/>
    <col min="35" max="35" width="0" style="97" hidden="1" customWidth="1"/>
    <col min="36" max="16384" width="9.140625" style="97"/>
  </cols>
  <sheetData>
    <row r="1" spans="1:35" ht="15.75" x14ac:dyDescent="0.25">
      <c r="A1" s="96" t="s">
        <v>271</v>
      </c>
    </row>
    <row r="4" spans="1:35" ht="45" x14ac:dyDescent="0.2">
      <c r="A4" s="98" t="s">
        <v>46</v>
      </c>
      <c r="B4" s="98" t="s">
        <v>47</v>
      </c>
      <c r="C4" s="98" t="s">
        <v>48</v>
      </c>
      <c r="D4" s="98" t="s">
        <v>248</v>
      </c>
      <c r="E4" s="98" t="s">
        <v>249</v>
      </c>
      <c r="F4" s="98" t="s">
        <v>250</v>
      </c>
      <c r="G4" s="98" t="s">
        <v>251</v>
      </c>
      <c r="H4" s="98" t="s">
        <v>252</v>
      </c>
      <c r="I4" s="98" t="s">
        <v>253</v>
      </c>
      <c r="J4" s="98" t="s">
        <v>254</v>
      </c>
      <c r="K4" s="98" t="s">
        <v>255</v>
      </c>
      <c r="L4" s="98" t="s">
        <v>256</v>
      </c>
      <c r="M4" s="98" t="s">
        <v>257</v>
      </c>
      <c r="N4" s="98" t="s">
        <v>258</v>
      </c>
      <c r="O4" s="98" t="s">
        <v>259</v>
      </c>
      <c r="P4" s="98" t="s">
        <v>260</v>
      </c>
      <c r="Q4" s="98" t="s">
        <v>58</v>
      </c>
      <c r="R4" s="98" t="s">
        <v>59</v>
      </c>
      <c r="S4" s="124" t="s">
        <v>60</v>
      </c>
      <c r="T4" s="124" t="s">
        <v>61</v>
      </c>
      <c r="U4" s="124" t="s">
        <v>62</v>
      </c>
      <c r="V4" s="124" t="s">
        <v>261</v>
      </c>
      <c r="W4" s="124" t="s">
        <v>262</v>
      </c>
      <c r="X4" s="124" t="s">
        <v>263</v>
      </c>
      <c r="Y4" s="124" t="s">
        <v>264</v>
      </c>
      <c r="Z4" s="124" t="s">
        <v>265</v>
      </c>
      <c r="AA4" s="124" t="s">
        <v>266</v>
      </c>
      <c r="AB4" s="124" t="s">
        <v>65</v>
      </c>
      <c r="AC4" s="124" t="s">
        <v>267</v>
      </c>
      <c r="AD4" s="124" t="s">
        <v>268</v>
      </c>
      <c r="AE4" s="124" t="s">
        <v>68</v>
      </c>
      <c r="AF4" s="124" t="s">
        <v>69</v>
      </c>
      <c r="AG4" s="124" t="s">
        <v>70</v>
      </c>
      <c r="AH4" s="124" t="s">
        <v>270</v>
      </c>
      <c r="AI4" s="124" t="s">
        <v>269</v>
      </c>
    </row>
    <row r="5" spans="1:35" x14ac:dyDescent="0.2">
      <c r="A5" s="100" t="s">
        <v>71</v>
      </c>
      <c r="B5" s="100" t="s">
        <v>72</v>
      </c>
      <c r="C5" s="100" t="s">
        <v>73</v>
      </c>
      <c r="D5" s="101">
        <v>7252693</v>
      </c>
      <c r="E5" s="101">
        <v>2888946</v>
      </c>
      <c r="F5" s="101">
        <v>10141639</v>
      </c>
      <c r="G5" s="102">
        <v>1.45424389981862E-3</v>
      </c>
      <c r="H5" s="101">
        <v>10348664</v>
      </c>
      <c r="I5" s="101">
        <v>2477384</v>
      </c>
      <c r="J5" s="101">
        <v>12826048</v>
      </c>
      <c r="K5" s="102">
        <v>3.1021442931054501E-2</v>
      </c>
      <c r="L5" s="101">
        <v>0</v>
      </c>
      <c r="M5" s="128">
        <v>0</v>
      </c>
      <c r="N5" s="101">
        <v>22967687</v>
      </c>
      <c r="O5" s="102">
        <v>1.77532294984603E-2</v>
      </c>
      <c r="P5" s="101">
        <v>17322</v>
      </c>
      <c r="Q5" s="101">
        <v>22985009</v>
      </c>
      <c r="R5" s="102">
        <v>1.6870442527597802E-2</v>
      </c>
      <c r="S5" s="103">
        <v>1</v>
      </c>
      <c r="T5" s="100" t="s">
        <v>75</v>
      </c>
      <c r="U5" s="100" t="s">
        <v>76</v>
      </c>
      <c r="V5" s="104">
        <v>7287108</v>
      </c>
      <c r="W5" s="104">
        <v>10126912</v>
      </c>
      <c r="X5" s="104">
        <v>2839804</v>
      </c>
      <c r="Y5" s="104">
        <v>10107707</v>
      </c>
      <c r="Z5" s="104">
        <v>12440137</v>
      </c>
      <c r="AA5" s="104">
        <v>2332430</v>
      </c>
      <c r="AB5" s="104">
        <v>0</v>
      </c>
      <c r="AC5" s="104">
        <v>36626</v>
      </c>
      <c r="AD5" s="104">
        <v>22567049</v>
      </c>
      <c r="AE5" s="104">
        <v>22603675</v>
      </c>
      <c r="AF5" s="100" t="s">
        <v>77</v>
      </c>
      <c r="AG5" s="100" t="s">
        <v>77</v>
      </c>
      <c r="AH5" s="104">
        <v>132</v>
      </c>
      <c r="AI5" s="104">
        <v>44330</v>
      </c>
    </row>
    <row r="6" spans="1:35" x14ac:dyDescent="0.2">
      <c r="A6" s="105" t="s">
        <v>78</v>
      </c>
      <c r="B6" s="100" t="s">
        <v>79</v>
      </c>
      <c r="C6" s="100" t="s">
        <v>80</v>
      </c>
      <c r="D6" s="101">
        <v>2987518</v>
      </c>
      <c r="E6" s="101">
        <v>291156</v>
      </c>
      <c r="F6" s="101">
        <v>3278674</v>
      </c>
      <c r="G6" s="102">
        <v>-3.6586043124921599E-2</v>
      </c>
      <c r="H6" s="101">
        <v>2004774</v>
      </c>
      <c r="I6" s="101">
        <v>67712</v>
      </c>
      <c r="J6" s="101">
        <v>2072486</v>
      </c>
      <c r="K6" s="102">
        <v>1.8301044742165401E-2</v>
      </c>
      <c r="L6" s="101">
        <v>193586</v>
      </c>
      <c r="M6" s="128">
        <v>-0.150006586169045</v>
      </c>
      <c r="N6" s="101">
        <v>5544746</v>
      </c>
      <c r="O6" s="102">
        <v>-2.1429988358983802E-2</v>
      </c>
      <c r="P6" s="101">
        <v>69414</v>
      </c>
      <c r="Q6" s="101">
        <v>5614160</v>
      </c>
      <c r="R6" s="102">
        <v>-3.1696629920825302E-2</v>
      </c>
      <c r="S6" s="106">
        <v>2</v>
      </c>
      <c r="T6" s="100" t="s">
        <v>75</v>
      </c>
      <c r="U6" s="100" t="s">
        <v>75</v>
      </c>
      <c r="V6" s="104">
        <v>3153189</v>
      </c>
      <c r="W6" s="104">
        <v>3403183</v>
      </c>
      <c r="X6" s="104">
        <v>249994</v>
      </c>
      <c r="Y6" s="104">
        <v>1978433</v>
      </c>
      <c r="Z6" s="104">
        <v>2035239</v>
      </c>
      <c r="AA6" s="104">
        <v>56806</v>
      </c>
      <c r="AB6" s="104">
        <v>227750</v>
      </c>
      <c r="AC6" s="104">
        <v>131763</v>
      </c>
      <c r="AD6" s="104">
        <v>5666172</v>
      </c>
      <c r="AE6" s="104">
        <v>5797935</v>
      </c>
      <c r="AF6" s="100" t="s">
        <v>81</v>
      </c>
      <c r="AG6" s="100" t="s">
        <v>82</v>
      </c>
      <c r="AH6" s="104">
        <v>132</v>
      </c>
      <c r="AI6" s="104">
        <v>44330</v>
      </c>
    </row>
    <row r="7" spans="1:35" x14ac:dyDescent="0.2">
      <c r="A7" s="107"/>
      <c r="B7" s="100" t="s">
        <v>83</v>
      </c>
      <c r="C7" s="100" t="s">
        <v>84</v>
      </c>
      <c r="D7" s="101">
        <v>2144120</v>
      </c>
      <c r="E7" s="101">
        <v>70400</v>
      </c>
      <c r="F7" s="101">
        <v>2214520</v>
      </c>
      <c r="G7" s="102">
        <v>-4.9803247330827201E-2</v>
      </c>
      <c r="H7" s="101">
        <v>1681005</v>
      </c>
      <c r="I7" s="101">
        <v>68312</v>
      </c>
      <c r="J7" s="101">
        <v>1749317</v>
      </c>
      <c r="K7" s="102">
        <v>-3.0436235714828102E-2</v>
      </c>
      <c r="L7" s="101">
        <v>223641</v>
      </c>
      <c r="M7" s="128">
        <v>-0.10642607990346699</v>
      </c>
      <c r="N7" s="101">
        <v>4187478</v>
      </c>
      <c r="O7" s="102">
        <v>-4.5066485386076799E-2</v>
      </c>
      <c r="P7" s="101">
        <v>11990</v>
      </c>
      <c r="Q7" s="101">
        <v>4199468</v>
      </c>
      <c r="R7" s="102">
        <v>-4.4753942936379798E-2</v>
      </c>
      <c r="S7" s="108">
        <v>0</v>
      </c>
      <c r="T7" s="100" t="s">
        <v>75</v>
      </c>
      <c r="U7" s="100" t="s">
        <v>75</v>
      </c>
      <c r="V7" s="104">
        <v>2268341</v>
      </c>
      <c r="W7" s="104">
        <v>2330591</v>
      </c>
      <c r="X7" s="104">
        <v>62250</v>
      </c>
      <c r="Y7" s="104">
        <v>1744989</v>
      </c>
      <c r="Z7" s="104">
        <v>1804231</v>
      </c>
      <c r="AA7" s="104">
        <v>59242</v>
      </c>
      <c r="AB7" s="104">
        <v>250277</v>
      </c>
      <c r="AC7" s="104">
        <v>11117</v>
      </c>
      <c r="AD7" s="104">
        <v>4385099</v>
      </c>
      <c r="AE7" s="104">
        <v>4396216</v>
      </c>
      <c r="AF7" s="100" t="s">
        <v>85</v>
      </c>
      <c r="AG7" s="100" t="s">
        <v>82</v>
      </c>
      <c r="AH7" s="104">
        <v>132</v>
      </c>
      <c r="AI7" s="104">
        <v>44330</v>
      </c>
    </row>
    <row r="8" spans="1:35" x14ac:dyDescent="0.2">
      <c r="A8" s="109"/>
      <c r="B8" s="100" t="s">
        <v>86</v>
      </c>
      <c r="C8" s="100" t="s">
        <v>87</v>
      </c>
      <c r="D8" s="101">
        <v>2721687</v>
      </c>
      <c r="E8" s="101">
        <v>412434</v>
      </c>
      <c r="F8" s="101">
        <v>3134121</v>
      </c>
      <c r="G8" s="102">
        <v>-1.6601349846095001E-2</v>
      </c>
      <c r="H8" s="101">
        <v>889115</v>
      </c>
      <c r="I8" s="101">
        <v>22412</v>
      </c>
      <c r="J8" s="101">
        <v>911527</v>
      </c>
      <c r="K8" s="102">
        <v>-1.5774141162853E-2</v>
      </c>
      <c r="L8" s="101">
        <v>0</v>
      </c>
      <c r="M8" s="128">
        <v>0</v>
      </c>
      <c r="N8" s="101">
        <v>4045648</v>
      </c>
      <c r="O8" s="102">
        <v>-1.6415092412997701E-2</v>
      </c>
      <c r="P8" s="101">
        <v>9444</v>
      </c>
      <c r="Q8" s="101">
        <v>4055092</v>
      </c>
      <c r="R8" s="102">
        <v>-1.5887415220806302E-2</v>
      </c>
      <c r="S8" s="108">
        <v>0</v>
      </c>
      <c r="T8" s="100" t="s">
        <v>75</v>
      </c>
      <c r="U8" s="100" t="s">
        <v>75</v>
      </c>
      <c r="V8" s="104">
        <v>2775888</v>
      </c>
      <c r="W8" s="104">
        <v>3187030</v>
      </c>
      <c r="X8" s="104">
        <v>411142</v>
      </c>
      <c r="Y8" s="104">
        <v>906010</v>
      </c>
      <c r="Z8" s="104">
        <v>926136</v>
      </c>
      <c r="AA8" s="104">
        <v>20126</v>
      </c>
      <c r="AB8" s="104">
        <v>0</v>
      </c>
      <c r="AC8" s="104">
        <v>7391</v>
      </c>
      <c r="AD8" s="104">
        <v>4113166</v>
      </c>
      <c r="AE8" s="104">
        <v>4120557</v>
      </c>
      <c r="AF8" s="100" t="s">
        <v>88</v>
      </c>
      <c r="AG8" s="100" t="s">
        <v>82</v>
      </c>
      <c r="AH8" s="104">
        <v>132</v>
      </c>
      <c r="AI8" s="104">
        <v>44330</v>
      </c>
    </row>
    <row r="9" spans="1:35" x14ac:dyDescent="0.2">
      <c r="A9" s="110" t="s">
        <v>89</v>
      </c>
      <c r="B9" s="110">
        <v>0</v>
      </c>
      <c r="C9" s="110">
        <v>0</v>
      </c>
      <c r="D9" s="111">
        <v>7853325</v>
      </c>
      <c r="E9" s="111">
        <v>773990</v>
      </c>
      <c r="F9" s="111">
        <v>8627315</v>
      </c>
      <c r="G9" s="112">
        <v>-3.2899388889162898E-2</v>
      </c>
      <c r="H9" s="111">
        <v>4574894</v>
      </c>
      <c r="I9" s="111">
        <v>158436</v>
      </c>
      <c r="J9" s="111">
        <v>4733330</v>
      </c>
      <c r="K9" s="112">
        <v>-6.7726958544201904E-3</v>
      </c>
      <c r="L9" s="111">
        <v>417227</v>
      </c>
      <c r="M9" s="129">
        <v>-0.12718946837730902</v>
      </c>
      <c r="N9" s="111">
        <v>13777872</v>
      </c>
      <c r="O9" s="112">
        <v>-2.7291236496021699E-2</v>
      </c>
      <c r="P9" s="111">
        <v>90848</v>
      </c>
      <c r="Q9" s="111">
        <v>13868720</v>
      </c>
      <c r="R9" s="112">
        <v>-3.11559271764398E-2</v>
      </c>
      <c r="S9" s="113">
        <v>0</v>
      </c>
      <c r="T9" s="114">
        <v>0</v>
      </c>
      <c r="U9" s="114">
        <v>0</v>
      </c>
      <c r="V9" s="115">
        <v>8197418</v>
      </c>
      <c r="W9" s="115">
        <v>8920804</v>
      </c>
      <c r="X9" s="115">
        <v>723386</v>
      </c>
      <c r="Y9" s="115">
        <v>4629432</v>
      </c>
      <c r="Z9" s="115">
        <v>4765606</v>
      </c>
      <c r="AA9" s="115">
        <v>136174</v>
      </c>
      <c r="AB9" s="115">
        <v>478027</v>
      </c>
      <c r="AC9" s="115">
        <v>150271</v>
      </c>
      <c r="AD9" s="115">
        <v>14164437</v>
      </c>
      <c r="AE9" s="115">
        <v>14314708</v>
      </c>
      <c r="AF9" s="114">
        <v>0</v>
      </c>
      <c r="AG9" s="114">
        <v>0</v>
      </c>
      <c r="AH9" s="115">
        <v>396</v>
      </c>
      <c r="AI9" s="115">
        <v>132990</v>
      </c>
    </row>
    <row r="10" spans="1:35" x14ac:dyDescent="0.2">
      <c r="A10" s="105" t="s">
        <v>90</v>
      </c>
      <c r="B10" s="100" t="s">
        <v>91</v>
      </c>
      <c r="C10" s="100" t="s">
        <v>92</v>
      </c>
      <c r="D10" s="101">
        <v>1046421</v>
      </c>
      <c r="E10" s="101">
        <v>406666</v>
      </c>
      <c r="F10" s="101">
        <v>1453087</v>
      </c>
      <c r="G10" s="102">
        <v>8.3431409014450408E-3</v>
      </c>
      <c r="H10" s="101">
        <v>50399</v>
      </c>
      <c r="I10" s="101">
        <v>304</v>
      </c>
      <c r="J10" s="101">
        <v>50703</v>
      </c>
      <c r="K10" s="102">
        <v>8.4277832428039892E-2</v>
      </c>
      <c r="L10" s="101">
        <v>2</v>
      </c>
      <c r="M10" s="128">
        <v>-0.94444444444444398</v>
      </c>
      <c r="N10" s="101">
        <v>1503792</v>
      </c>
      <c r="O10" s="102">
        <v>1.0706638115631701E-2</v>
      </c>
      <c r="P10" s="101">
        <v>108319</v>
      </c>
      <c r="Q10" s="101">
        <v>1612111</v>
      </c>
      <c r="R10" s="102">
        <v>1.4027462401167401E-2</v>
      </c>
      <c r="S10" s="106">
        <v>3</v>
      </c>
      <c r="T10" s="100" t="s">
        <v>75</v>
      </c>
      <c r="U10" s="100" t="s">
        <v>75</v>
      </c>
      <c r="V10" s="104">
        <v>1054048</v>
      </c>
      <c r="W10" s="104">
        <v>1441064</v>
      </c>
      <c r="X10" s="104">
        <v>387016</v>
      </c>
      <c r="Y10" s="104">
        <v>46524</v>
      </c>
      <c r="Z10" s="104">
        <v>46762</v>
      </c>
      <c r="AA10" s="104">
        <v>238</v>
      </c>
      <c r="AB10" s="104">
        <v>36</v>
      </c>
      <c r="AC10" s="104">
        <v>101948</v>
      </c>
      <c r="AD10" s="104">
        <v>1487862</v>
      </c>
      <c r="AE10" s="104">
        <v>1589810</v>
      </c>
      <c r="AF10" s="100" t="s">
        <v>93</v>
      </c>
      <c r="AG10" s="100" t="s">
        <v>94</v>
      </c>
      <c r="AH10" s="104">
        <v>132</v>
      </c>
      <c r="AI10" s="104">
        <v>44330</v>
      </c>
    </row>
    <row r="11" spans="1:35" x14ac:dyDescent="0.2">
      <c r="A11" s="107"/>
      <c r="B11" s="100" t="s">
        <v>95</v>
      </c>
      <c r="C11" s="100" t="s">
        <v>96</v>
      </c>
      <c r="D11" s="101">
        <v>677589</v>
      </c>
      <c r="E11" s="101">
        <v>4114</v>
      </c>
      <c r="F11" s="101">
        <v>681703</v>
      </c>
      <c r="G11" s="102">
        <v>1.1907712997694801E-2</v>
      </c>
      <c r="H11" s="101">
        <v>300173</v>
      </c>
      <c r="I11" s="101">
        <v>936</v>
      </c>
      <c r="J11" s="101">
        <v>301109</v>
      </c>
      <c r="K11" s="102">
        <v>-7.1364907833177588E-2</v>
      </c>
      <c r="L11" s="101">
        <v>31</v>
      </c>
      <c r="M11" s="128">
        <v>0</v>
      </c>
      <c r="N11" s="101">
        <v>982843</v>
      </c>
      <c r="O11" s="102">
        <v>-1.51182948703817E-2</v>
      </c>
      <c r="P11" s="101">
        <v>2666</v>
      </c>
      <c r="Q11" s="101">
        <v>985509</v>
      </c>
      <c r="R11" s="102">
        <v>-1.2677288178383702E-2</v>
      </c>
      <c r="S11" s="108">
        <v>0</v>
      </c>
      <c r="T11" s="100" t="s">
        <v>75</v>
      </c>
      <c r="U11" s="100" t="s">
        <v>75</v>
      </c>
      <c r="V11" s="104">
        <v>670377</v>
      </c>
      <c r="W11" s="104">
        <v>673681</v>
      </c>
      <c r="X11" s="104">
        <v>3304</v>
      </c>
      <c r="Y11" s="104">
        <v>323433</v>
      </c>
      <c r="Z11" s="104">
        <v>324249</v>
      </c>
      <c r="AA11" s="104">
        <v>816</v>
      </c>
      <c r="AB11" s="104">
        <v>0</v>
      </c>
      <c r="AC11" s="104">
        <v>233</v>
      </c>
      <c r="AD11" s="104">
        <v>997930</v>
      </c>
      <c r="AE11" s="104">
        <v>998163</v>
      </c>
      <c r="AF11" s="100" t="s">
        <v>97</v>
      </c>
      <c r="AG11" s="100" t="s">
        <v>94</v>
      </c>
      <c r="AH11" s="104">
        <v>132</v>
      </c>
      <c r="AI11" s="104">
        <v>44330</v>
      </c>
    </row>
    <row r="12" spans="1:35" x14ac:dyDescent="0.2">
      <c r="A12" s="107"/>
      <c r="B12" s="100" t="s">
        <v>98</v>
      </c>
      <c r="C12" s="100" t="s">
        <v>99</v>
      </c>
      <c r="D12" s="101">
        <v>1325169</v>
      </c>
      <c r="E12" s="101">
        <v>350950</v>
      </c>
      <c r="F12" s="101">
        <v>1676119</v>
      </c>
      <c r="G12" s="102">
        <v>5.18629709302291E-3</v>
      </c>
      <c r="H12" s="101">
        <v>80498</v>
      </c>
      <c r="I12" s="101">
        <v>1320</v>
      </c>
      <c r="J12" s="101">
        <v>81818</v>
      </c>
      <c r="K12" s="102">
        <v>-0.247705915886647</v>
      </c>
      <c r="L12" s="101">
        <v>9</v>
      </c>
      <c r="M12" s="128">
        <v>-0.25</v>
      </c>
      <c r="N12" s="101">
        <v>1757946</v>
      </c>
      <c r="O12" s="102">
        <v>-1.0299841068864002E-2</v>
      </c>
      <c r="P12" s="101">
        <v>95305</v>
      </c>
      <c r="Q12" s="101">
        <v>1853251</v>
      </c>
      <c r="R12" s="102">
        <v>-5.6407356296183401E-3</v>
      </c>
      <c r="S12" s="108">
        <v>0</v>
      </c>
      <c r="T12" s="100" t="s">
        <v>75</v>
      </c>
      <c r="U12" s="100" t="s">
        <v>75</v>
      </c>
      <c r="V12" s="104">
        <v>1344815</v>
      </c>
      <c r="W12" s="104">
        <v>1667471</v>
      </c>
      <c r="X12" s="104">
        <v>322656</v>
      </c>
      <c r="Y12" s="104">
        <v>107462</v>
      </c>
      <c r="Z12" s="104">
        <v>108758</v>
      </c>
      <c r="AA12" s="104">
        <v>1296</v>
      </c>
      <c r="AB12" s="104">
        <v>12</v>
      </c>
      <c r="AC12" s="104">
        <v>87523</v>
      </c>
      <c r="AD12" s="104">
        <v>1776241</v>
      </c>
      <c r="AE12" s="104">
        <v>1863764</v>
      </c>
      <c r="AF12" s="100" t="s">
        <v>100</v>
      </c>
      <c r="AG12" s="100" t="s">
        <v>94</v>
      </c>
      <c r="AH12" s="104">
        <v>132</v>
      </c>
      <c r="AI12" s="104">
        <v>44330</v>
      </c>
    </row>
    <row r="13" spans="1:35" x14ac:dyDescent="0.2">
      <c r="A13" s="109"/>
      <c r="B13" s="100" t="s">
        <v>101</v>
      </c>
      <c r="C13" s="100" t="s">
        <v>102</v>
      </c>
      <c r="D13" s="101">
        <v>716954</v>
      </c>
      <c r="E13" s="101">
        <v>3030</v>
      </c>
      <c r="F13" s="101">
        <v>719984</v>
      </c>
      <c r="G13" s="102">
        <v>-1.90579477146267E-2</v>
      </c>
      <c r="H13" s="101">
        <v>283723</v>
      </c>
      <c r="I13" s="101">
        <v>98</v>
      </c>
      <c r="J13" s="101">
        <v>283821</v>
      </c>
      <c r="K13" s="102">
        <v>-2.5781582524405103E-2</v>
      </c>
      <c r="L13" s="101">
        <v>0</v>
      </c>
      <c r="M13" s="128">
        <v>0</v>
      </c>
      <c r="N13" s="101">
        <v>1003805</v>
      </c>
      <c r="O13" s="102">
        <v>-2.0968415221241699E-2</v>
      </c>
      <c r="P13" s="101">
        <v>3515</v>
      </c>
      <c r="Q13" s="101">
        <v>1007320</v>
      </c>
      <c r="R13" s="102">
        <v>-3.2452026979001194E-2</v>
      </c>
      <c r="S13" s="108">
        <v>0</v>
      </c>
      <c r="T13" s="100" t="s">
        <v>75</v>
      </c>
      <c r="U13" s="100" t="s">
        <v>75</v>
      </c>
      <c r="V13" s="104">
        <v>729364</v>
      </c>
      <c r="W13" s="104">
        <v>733972</v>
      </c>
      <c r="X13" s="104">
        <v>4608</v>
      </c>
      <c r="Y13" s="104">
        <v>291096</v>
      </c>
      <c r="Z13" s="104">
        <v>291332</v>
      </c>
      <c r="AA13" s="104">
        <v>236</v>
      </c>
      <c r="AB13" s="104">
        <v>0</v>
      </c>
      <c r="AC13" s="104">
        <v>15802</v>
      </c>
      <c r="AD13" s="104">
        <v>1025304</v>
      </c>
      <c r="AE13" s="104">
        <v>1041106</v>
      </c>
      <c r="AF13" s="100" t="s">
        <v>103</v>
      </c>
      <c r="AG13" s="100" t="s">
        <v>94</v>
      </c>
      <c r="AH13" s="104">
        <v>132</v>
      </c>
      <c r="AI13" s="104">
        <v>44330</v>
      </c>
    </row>
    <row r="14" spans="1:35" x14ac:dyDescent="0.2">
      <c r="A14" s="110" t="s">
        <v>89</v>
      </c>
      <c r="B14" s="110">
        <v>0</v>
      </c>
      <c r="C14" s="110">
        <v>0</v>
      </c>
      <c r="D14" s="111">
        <v>3766133</v>
      </c>
      <c r="E14" s="111">
        <v>764760</v>
      </c>
      <c r="F14" s="111">
        <v>4530893</v>
      </c>
      <c r="G14" s="112">
        <v>3.2560646279561401E-3</v>
      </c>
      <c r="H14" s="111">
        <v>714793</v>
      </c>
      <c r="I14" s="111">
        <v>2658</v>
      </c>
      <c r="J14" s="111">
        <v>717451</v>
      </c>
      <c r="K14" s="112">
        <v>-6.9575840259576902E-2</v>
      </c>
      <c r="L14" s="111">
        <v>42</v>
      </c>
      <c r="M14" s="129">
        <v>-0.125</v>
      </c>
      <c r="N14" s="111">
        <v>5248386</v>
      </c>
      <c r="O14" s="112">
        <v>-7.3668464862368301E-3</v>
      </c>
      <c r="P14" s="111">
        <v>209805</v>
      </c>
      <c r="Q14" s="111">
        <v>5458191</v>
      </c>
      <c r="R14" s="112">
        <v>-6.308572810109451E-3</v>
      </c>
      <c r="S14" s="113">
        <v>0</v>
      </c>
      <c r="T14" s="114">
        <v>0</v>
      </c>
      <c r="U14" s="114">
        <v>0</v>
      </c>
      <c r="V14" s="115">
        <v>3798604</v>
      </c>
      <c r="W14" s="115">
        <v>4516188</v>
      </c>
      <c r="X14" s="115">
        <v>717584</v>
      </c>
      <c r="Y14" s="115">
        <v>768515</v>
      </c>
      <c r="Z14" s="115">
        <v>771101</v>
      </c>
      <c r="AA14" s="115">
        <v>2586</v>
      </c>
      <c r="AB14" s="115">
        <v>48</v>
      </c>
      <c r="AC14" s="115">
        <v>205506</v>
      </c>
      <c r="AD14" s="115">
        <v>5287337</v>
      </c>
      <c r="AE14" s="115">
        <v>5492843</v>
      </c>
      <c r="AF14" s="114">
        <v>0</v>
      </c>
      <c r="AG14" s="114">
        <v>0</v>
      </c>
      <c r="AH14" s="115">
        <v>528</v>
      </c>
      <c r="AI14" s="115">
        <v>177320</v>
      </c>
    </row>
    <row r="15" spans="1:35" x14ac:dyDescent="0.2">
      <c r="A15" s="105" t="s">
        <v>104</v>
      </c>
      <c r="B15" s="100" t="s">
        <v>105</v>
      </c>
      <c r="C15" s="100" t="s">
        <v>106</v>
      </c>
      <c r="D15" s="101">
        <v>337269</v>
      </c>
      <c r="E15" s="101">
        <v>16704</v>
      </c>
      <c r="F15" s="101">
        <v>353973</v>
      </c>
      <c r="G15" s="102">
        <v>5.3418962392455298E-2</v>
      </c>
      <c r="H15" s="101">
        <v>3308</v>
      </c>
      <c r="I15" s="101">
        <v>0</v>
      </c>
      <c r="J15" s="101">
        <v>3308</v>
      </c>
      <c r="K15" s="102">
        <v>-0.52911032028469807</v>
      </c>
      <c r="L15" s="101">
        <v>2564</v>
      </c>
      <c r="M15" s="128">
        <v>0.97839506172839497</v>
      </c>
      <c r="N15" s="101">
        <v>359845</v>
      </c>
      <c r="O15" s="102">
        <v>4.5016030481146795E-2</v>
      </c>
      <c r="P15" s="101">
        <v>7930</v>
      </c>
      <c r="Q15" s="101">
        <v>367775</v>
      </c>
      <c r="R15" s="102">
        <v>4.47352049700733E-2</v>
      </c>
      <c r="S15" s="106">
        <v>4</v>
      </c>
      <c r="T15" s="100" t="s">
        <v>75</v>
      </c>
      <c r="U15" s="100" t="s">
        <v>75</v>
      </c>
      <c r="V15" s="104">
        <v>322581</v>
      </c>
      <c r="W15" s="104">
        <v>336023</v>
      </c>
      <c r="X15" s="104">
        <v>13442</v>
      </c>
      <c r="Y15" s="104">
        <v>7025</v>
      </c>
      <c r="Z15" s="104">
        <v>7025</v>
      </c>
      <c r="AA15" s="104">
        <v>0</v>
      </c>
      <c r="AB15" s="104">
        <v>1296</v>
      </c>
      <c r="AC15" s="104">
        <v>7683</v>
      </c>
      <c r="AD15" s="104">
        <v>344344</v>
      </c>
      <c r="AE15" s="104">
        <v>352027</v>
      </c>
      <c r="AF15" s="100" t="s">
        <v>107</v>
      </c>
      <c r="AG15" s="100" t="s">
        <v>108</v>
      </c>
      <c r="AH15" s="104">
        <v>132</v>
      </c>
      <c r="AI15" s="104">
        <v>44330</v>
      </c>
    </row>
    <row r="16" spans="1:35" x14ac:dyDescent="0.2">
      <c r="A16" s="107"/>
      <c r="B16" s="100" t="s">
        <v>109</v>
      </c>
      <c r="C16" s="100" t="s">
        <v>110</v>
      </c>
      <c r="D16" s="101">
        <v>207489</v>
      </c>
      <c r="E16" s="101">
        <v>10</v>
      </c>
      <c r="F16" s="101">
        <v>207499</v>
      </c>
      <c r="G16" s="102">
        <v>3.3330677370198097E-2</v>
      </c>
      <c r="H16" s="101">
        <v>0</v>
      </c>
      <c r="I16" s="101">
        <v>0</v>
      </c>
      <c r="J16" s="101">
        <v>0</v>
      </c>
      <c r="K16" s="102">
        <v>0</v>
      </c>
      <c r="L16" s="101">
        <v>0</v>
      </c>
      <c r="M16" s="128">
        <v>0</v>
      </c>
      <c r="N16" s="101">
        <v>207499</v>
      </c>
      <c r="O16" s="102">
        <v>3.3330677370198097E-2</v>
      </c>
      <c r="P16" s="101">
        <v>218</v>
      </c>
      <c r="Q16" s="101">
        <v>207717</v>
      </c>
      <c r="R16" s="102">
        <v>3.44163023017241E-2</v>
      </c>
      <c r="S16" s="108">
        <v>0</v>
      </c>
      <c r="T16" s="100" t="s">
        <v>75</v>
      </c>
      <c r="U16" s="100" t="s">
        <v>75</v>
      </c>
      <c r="V16" s="104">
        <v>200742</v>
      </c>
      <c r="W16" s="104">
        <v>200806</v>
      </c>
      <c r="X16" s="104">
        <v>64</v>
      </c>
      <c r="Y16" s="104">
        <v>0</v>
      </c>
      <c r="Z16" s="104">
        <v>0</v>
      </c>
      <c r="AA16" s="104">
        <v>0</v>
      </c>
      <c r="AB16" s="104">
        <v>0</v>
      </c>
      <c r="AC16" s="104">
        <v>0</v>
      </c>
      <c r="AD16" s="104">
        <v>200806</v>
      </c>
      <c r="AE16" s="104">
        <v>200806</v>
      </c>
      <c r="AF16" s="100" t="s">
        <v>111</v>
      </c>
      <c r="AG16" s="100" t="s">
        <v>108</v>
      </c>
      <c r="AH16" s="104">
        <v>132</v>
      </c>
      <c r="AI16" s="104">
        <v>44330</v>
      </c>
    </row>
    <row r="17" spans="1:35" x14ac:dyDescent="0.2">
      <c r="A17" s="107"/>
      <c r="B17" s="100" t="s">
        <v>112</v>
      </c>
      <c r="C17" s="100" t="s">
        <v>113</v>
      </c>
      <c r="D17" s="101">
        <v>594749</v>
      </c>
      <c r="E17" s="101">
        <v>3244</v>
      </c>
      <c r="F17" s="101">
        <v>597993</v>
      </c>
      <c r="G17" s="102">
        <v>4.2487946354349496E-3</v>
      </c>
      <c r="H17" s="101">
        <v>52357</v>
      </c>
      <c r="I17" s="101">
        <v>6</v>
      </c>
      <c r="J17" s="101">
        <v>52363</v>
      </c>
      <c r="K17" s="102">
        <v>5.7090945795901897E-2</v>
      </c>
      <c r="L17" s="101">
        <v>0</v>
      </c>
      <c r="M17" s="128">
        <v>0</v>
      </c>
      <c r="N17" s="101">
        <v>650356</v>
      </c>
      <c r="O17" s="102">
        <v>8.3070025023333407E-3</v>
      </c>
      <c r="P17" s="101">
        <v>10825</v>
      </c>
      <c r="Q17" s="101">
        <v>661181</v>
      </c>
      <c r="R17" s="102">
        <v>5.5923614152917694E-3</v>
      </c>
      <c r="S17" s="108">
        <v>0</v>
      </c>
      <c r="T17" s="100" t="s">
        <v>75</v>
      </c>
      <c r="U17" s="100" t="s">
        <v>75</v>
      </c>
      <c r="V17" s="104">
        <v>591801</v>
      </c>
      <c r="W17" s="104">
        <v>595463</v>
      </c>
      <c r="X17" s="104">
        <v>3662</v>
      </c>
      <c r="Y17" s="104">
        <v>49529</v>
      </c>
      <c r="Z17" s="104">
        <v>49535</v>
      </c>
      <c r="AA17" s="104">
        <v>6</v>
      </c>
      <c r="AB17" s="104">
        <v>0</v>
      </c>
      <c r="AC17" s="104">
        <v>12506</v>
      </c>
      <c r="AD17" s="104">
        <v>644998</v>
      </c>
      <c r="AE17" s="104">
        <v>657504</v>
      </c>
      <c r="AF17" s="100" t="s">
        <v>114</v>
      </c>
      <c r="AG17" s="100" t="s">
        <v>108</v>
      </c>
      <c r="AH17" s="104">
        <v>132</v>
      </c>
      <c r="AI17" s="104">
        <v>44330</v>
      </c>
    </row>
    <row r="18" spans="1:35" x14ac:dyDescent="0.2">
      <c r="A18" s="107"/>
      <c r="B18" s="100" t="s">
        <v>115</v>
      </c>
      <c r="C18" s="100" t="s">
        <v>116</v>
      </c>
      <c r="D18" s="101">
        <v>419772</v>
      </c>
      <c r="E18" s="101">
        <v>508</v>
      </c>
      <c r="F18" s="101">
        <v>420280</v>
      </c>
      <c r="G18" s="102">
        <v>-5.2450200711959402E-3</v>
      </c>
      <c r="H18" s="101">
        <v>194586</v>
      </c>
      <c r="I18" s="101">
        <v>178</v>
      </c>
      <c r="J18" s="101">
        <v>194764</v>
      </c>
      <c r="K18" s="102">
        <v>-0.134105135865699</v>
      </c>
      <c r="L18" s="101">
        <v>106</v>
      </c>
      <c r="M18" s="128">
        <v>105</v>
      </c>
      <c r="N18" s="101">
        <v>615150</v>
      </c>
      <c r="O18" s="102">
        <v>-4.9851334131366595E-2</v>
      </c>
      <c r="P18" s="101">
        <v>987</v>
      </c>
      <c r="Q18" s="101">
        <v>616137</v>
      </c>
      <c r="R18" s="102">
        <v>-4.9395744523283901E-2</v>
      </c>
      <c r="S18" s="108">
        <v>0</v>
      </c>
      <c r="T18" s="100" t="s">
        <v>75</v>
      </c>
      <c r="U18" s="100" t="s">
        <v>75</v>
      </c>
      <c r="V18" s="104">
        <v>421894</v>
      </c>
      <c r="W18" s="104">
        <v>422496</v>
      </c>
      <c r="X18" s="104">
        <v>602</v>
      </c>
      <c r="Y18" s="104">
        <v>224784</v>
      </c>
      <c r="Z18" s="104">
        <v>224928</v>
      </c>
      <c r="AA18" s="104">
        <v>144</v>
      </c>
      <c r="AB18" s="104">
        <v>1</v>
      </c>
      <c r="AC18" s="104">
        <v>728</v>
      </c>
      <c r="AD18" s="104">
        <v>647425</v>
      </c>
      <c r="AE18" s="104">
        <v>648153</v>
      </c>
      <c r="AF18" s="100" t="s">
        <v>117</v>
      </c>
      <c r="AG18" s="100" t="s">
        <v>108</v>
      </c>
      <c r="AH18" s="104">
        <v>132</v>
      </c>
      <c r="AI18" s="104">
        <v>44330</v>
      </c>
    </row>
    <row r="19" spans="1:35" x14ac:dyDescent="0.2">
      <c r="A19" s="107"/>
      <c r="B19" s="100" t="s">
        <v>118</v>
      </c>
      <c r="C19" s="100" t="s">
        <v>119</v>
      </c>
      <c r="D19" s="101">
        <v>232286</v>
      </c>
      <c r="E19" s="101">
        <v>50418</v>
      </c>
      <c r="F19" s="101">
        <v>282704</v>
      </c>
      <c r="G19" s="102">
        <v>6.1858018407921203E-3</v>
      </c>
      <c r="H19" s="101">
        <v>263</v>
      </c>
      <c r="I19" s="101">
        <v>0</v>
      </c>
      <c r="J19" s="101">
        <v>263</v>
      </c>
      <c r="K19" s="102">
        <v>-0.95010434452665493</v>
      </c>
      <c r="L19" s="101">
        <v>178</v>
      </c>
      <c r="M19" s="128">
        <v>0</v>
      </c>
      <c r="N19" s="101">
        <v>283145</v>
      </c>
      <c r="O19" s="102">
        <v>-1.0802237306847099E-2</v>
      </c>
      <c r="P19" s="101">
        <v>4415</v>
      </c>
      <c r="Q19" s="101">
        <v>287560</v>
      </c>
      <c r="R19" s="102">
        <v>-1.0164777479837401E-2</v>
      </c>
      <c r="S19" s="108">
        <v>0</v>
      </c>
      <c r="T19" s="100" t="s">
        <v>75</v>
      </c>
      <c r="U19" s="100" t="s">
        <v>75</v>
      </c>
      <c r="V19" s="104">
        <v>242128</v>
      </c>
      <c r="W19" s="104">
        <v>280966</v>
      </c>
      <c r="X19" s="104">
        <v>38838</v>
      </c>
      <c r="Y19" s="104">
        <v>5271</v>
      </c>
      <c r="Z19" s="104">
        <v>5271</v>
      </c>
      <c r="AA19" s="104">
        <v>0</v>
      </c>
      <c r="AB19" s="104">
        <v>0</v>
      </c>
      <c r="AC19" s="104">
        <v>4276</v>
      </c>
      <c r="AD19" s="104">
        <v>286237</v>
      </c>
      <c r="AE19" s="104">
        <v>290513</v>
      </c>
      <c r="AF19" s="100" t="s">
        <v>120</v>
      </c>
      <c r="AG19" s="100" t="s">
        <v>108</v>
      </c>
      <c r="AH19" s="104">
        <v>132</v>
      </c>
      <c r="AI19" s="104">
        <v>44330</v>
      </c>
    </row>
    <row r="20" spans="1:35" x14ac:dyDescent="0.2">
      <c r="A20" s="107"/>
      <c r="B20" s="100" t="s">
        <v>121</v>
      </c>
      <c r="C20" s="100" t="s">
        <v>122</v>
      </c>
      <c r="D20" s="101">
        <v>263695</v>
      </c>
      <c r="E20" s="101">
        <v>2116</v>
      </c>
      <c r="F20" s="101">
        <v>265811</v>
      </c>
      <c r="G20" s="102">
        <v>-5.0607186227587697E-2</v>
      </c>
      <c r="H20" s="101">
        <v>5032</v>
      </c>
      <c r="I20" s="101">
        <v>0</v>
      </c>
      <c r="J20" s="101">
        <v>5032</v>
      </c>
      <c r="K20" s="102">
        <v>-0.37845849802371501</v>
      </c>
      <c r="L20" s="101">
        <v>67740</v>
      </c>
      <c r="M20" s="128">
        <v>-3.70180825656772E-2</v>
      </c>
      <c r="N20" s="101">
        <v>338583</v>
      </c>
      <c r="O20" s="102">
        <v>-5.5345683834607404E-2</v>
      </c>
      <c r="P20" s="101">
        <v>2405</v>
      </c>
      <c r="Q20" s="101">
        <v>340988</v>
      </c>
      <c r="R20" s="102">
        <v>-5.4892971870296799E-2</v>
      </c>
      <c r="S20" s="108">
        <v>0</v>
      </c>
      <c r="T20" s="100" t="s">
        <v>75</v>
      </c>
      <c r="U20" s="100" t="s">
        <v>75</v>
      </c>
      <c r="V20" s="104">
        <v>278002</v>
      </c>
      <c r="W20" s="104">
        <v>279980</v>
      </c>
      <c r="X20" s="104">
        <v>1978</v>
      </c>
      <c r="Y20" s="104">
        <v>8096</v>
      </c>
      <c r="Z20" s="104">
        <v>8096</v>
      </c>
      <c r="AA20" s="104">
        <v>0</v>
      </c>
      <c r="AB20" s="104">
        <v>70344</v>
      </c>
      <c r="AC20" s="104">
        <v>2373</v>
      </c>
      <c r="AD20" s="104">
        <v>358420</v>
      </c>
      <c r="AE20" s="104">
        <v>360793</v>
      </c>
      <c r="AF20" s="100" t="s">
        <v>123</v>
      </c>
      <c r="AG20" s="100" t="s">
        <v>108</v>
      </c>
      <c r="AH20" s="104">
        <v>132</v>
      </c>
      <c r="AI20" s="104">
        <v>44330</v>
      </c>
    </row>
    <row r="21" spans="1:35" x14ac:dyDescent="0.2">
      <c r="A21" s="107"/>
      <c r="B21" s="100" t="s">
        <v>124</v>
      </c>
      <c r="C21" s="100" t="s">
        <v>125</v>
      </c>
      <c r="D21" s="101">
        <v>51298</v>
      </c>
      <c r="E21" s="101">
        <v>20</v>
      </c>
      <c r="F21" s="101">
        <v>51318</v>
      </c>
      <c r="G21" s="102">
        <v>-6.3300843281130198E-2</v>
      </c>
      <c r="H21" s="101">
        <v>6264</v>
      </c>
      <c r="I21" s="101">
        <v>4</v>
      </c>
      <c r="J21" s="101">
        <v>6268</v>
      </c>
      <c r="K21" s="102">
        <v>3.73056603773585</v>
      </c>
      <c r="L21" s="101">
        <v>0</v>
      </c>
      <c r="M21" s="128">
        <v>-1</v>
      </c>
      <c r="N21" s="101">
        <v>57586</v>
      </c>
      <c r="O21" s="102">
        <v>2.5994619345413101E-2</v>
      </c>
      <c r="P21" s="101">
        <v>3782</v>
      </c>
      <c r="Q21" s="101">
        <v>61368</v>
      </c>
      <c r="R21" s="102">
        <v>4.0629451265007097E-2</v>
      </c>
      <c r="S21" s="108">
        <v>0</v>
      </c>
      <c r="T21" s="100" t="s">
        <v>75</v>
      </c>
      <c r="U21" s="100" t="s">
        <v>75</v>
      </c>
      <c r="V21" s="104">
        <v>54760</v>
      </c>
      <c r="W21" s="104">
        <v>54786</v>
      </c>
      <c r="X21" s="104">
        <v>26</v>
      </c>
      <c r="Y21" s="104">
        <v>1325</v>
      </c>
      <c r="Z21" s="104">
        <v>1325</v>
      </c>
      <c r="AA21" s="104">
        <v>0</v>
      </c>
      <c r="AB21" s="104">
        <v>16</v>
      </c>
      <c r="AC21" s="104">
        <v>2845</v>
      </c>
      <c r="AD21" s="104">
        <v>56127</v>
      </c>
      <c r="AE21" s="104">
        <v>58972</v>
      </c>
      <c r="AF21" s="100" t="s">
        <v>126</v>
      </c>
      <c r="AG21" s="100" t="s">
        <v>108</v>
      </c>
      <c r="AH21" s="104">
        <v>132</v>
      </c>
      <c r="AI21" s="104">
        <v>44330</v>
      </c>
    </row>
    <row r="22" spans="1:35" x14ac:dyDescent="0.2">
      <c r="A22" s="107"/>
      <c r="B22" s="100" t="s">
        <v>127</v>
      </c>
      <c r="C22" s="100" t="s">
        <v>128</v>
      </c>
      <c r="D22" s="101">
        <v>424244</v>
      </c>
      <c r="E22" s="101">
        <v>1572</v>
      </c>
      <c r="F22" s="101">
        <v>425816</v>
      </c>
      <c r="G22" s="102">
        <v>4.7198394585661399E-2</v>
      </c>
      <c r="H22" s="101">
        <v>50599</v>
      </c>
      <c r="I22" s="101">
        <v>18</v>
      </c>
      <c r="J22" s="101">
        <v>50617</v>
      </c>
      <c r="K22" s="102">
        <v>0.24992591860924498</v>
      </c>
      <c r="L22" s="101">
        <v>34</v>
      </c>
      <c r="M22" s="128">
        <v>0</v>
      </c>
      <c r="N22" s="101">
        <v>476467</v>
      </c>
      <c r="O22" s="102">
        <v>6.5635623546251604E-2</v>
      </c>
      <c r="P22" s="101">
        <v>3328</v>
      </c>
      <c r="Q22" s="101">
        <v>479795</v>
      </c>
      <c r="R22" s="102">
        <v>6.8414419068657098E-2</v>
      </c>
      <c r="S22" s="108">
        <v>0</v>
      </c>
      <c r="T22" s="100" t="s">
        <v>75</v>
      </c>
      <c r="U22" s="100" t="s">
        <v>75</v>
      </c>
      <c r="V22" s="104">
        <v>405280</v>
      </c>
      <c r="W22" s="104">
        <v>406624</v>
      </c>
      <c r="X22" s="104">
        <v>1344</v>
      </c>
      <c r="Y22" s="104">
        <v>40492</v>
      </c>
      <c r="Z22" s="104">
        <v>40496</v>
      </c>
      <c r="AA22" s="104">
        <v>4</v>
      </c>
      <c r="AB22" s="104">
        <v>0</v>
      </c>
      <c r="AC22" s="104">
        <v>1952</v>
      </c>
      <c r="AD22" s="104">
        <v>447120</v>
      </c>
      <c r="AE22" s="104">
        <v>449072</v>
      </c>
      <c r="AF22" s="100" t="s">
        <v>129</v>
      </c>
      <c r="AG22" s="100" t="s">
        <v>108</v>
      </c>
      <c r="AH22" s="104">
        <v>132</v>
      </c>
      <c r="AI22" s="104">
        <v>44330</v>
      </c>
    </row>
    <row r="23" spans="1:35" x14ac:dyDescent="0.2">
      <c r="A23" s="109"/>
      <c r="B23" s="100" t="s">
        <v>130</v>
      </c>
      <c r="C23" s="100" t="s">
        <v>131</v>
      </c>
      <c r="D23" s="101">
        <v>151301</v>
      </c>
      <c r="E23" s="101">
        <v>10</v>
      </c>
      <c r="F23" s="101">
        <v>151311</v>
      </c>
      <c r="G23" s="102">
        <v>2.9200506060482401E-2</v>
      </c>
      <c r="H23" s="101">
        <v>8295</v>
      </c>
      <c r="I23" s="101">
        <v>0</v>
      </c>
      <c r="J23" s="101">
        <v>8295</v>
      </c>
      <c r="K23" s="102">
        <v>0.24699338544798602</v>
      </c>
      <c r="L23" s="101">
        <v>0</v>
      </c>
      <c r="M23" s="128">
        <v>0</v>
      </c>
      <c r="N23" s="101">
        <v>159606</v>
      </c>
      <c r="O23" s="102">
        <v>3.8628229322574301E-2</v>
      </c>
      <c r="P23" s="101">
        <v>0</v>
      </c>
      <c r="Q23" s="101">
        <v>159606</v>
      </c>
      <c r="R23" s="102">
        <v>3.8628229322574301E-2</v>
      </c>
      <c r="S23" s="108">
        <v>0</v>
      </c>
      <c r="T23" s="100" t="s">
        <v>75</v>
      </c>
      <c r="U23" s="100" t="s">
        <v>75</v>
      </c>
      <c r="V23" s="104">
        <v>146998</v>
      </c>
      <c r="W23" s="104">
        <v>147018</v>
      </c>
      <c r="X23" s="104">
        <v>20</v>
      </c>
      <c r="Y23" s="104">
        <v>6652</v>
      </c>
      <c r="Z23" s="104">
        <v>6652</v>
      </c>
      <c r="AA23" s="104">
        <v>0</v>
      </c>
      <c r="AB23" s="104">
        <v>0</v>
      </c>
      <c r="AC23" s="104">
        <v>0</v>
      </c>
      <c r="AD23" s="104">
        <v>153670</v>
      </c>
      <c r="AE23" s="104">
        <v>153670</v>
      </c>
      <c r="AF23" s="100" t="s">
        <v>132</v>
      </c>
      <c r="AG23" s="100" t="s">
        <v>108</v>
      </c>
      <c r="AH23" s="104">
        <v>132</v>
      </c>
      <c r="AI23" s="104">
        <v>44330</v>
      </c>
    </row>
    <row r="24" spans="1:35" x14ac:dyDescent="0.2">
      <c r="A24" s="110" t="s">
        <v>89</v>
      </c>
      <c r="B24" s="110">
        <v>0</v>
      </c>
      <c r="C24" s="110">
        <v>0</v>
      </c>
      <c r="D24" s="111">
        <v>2682103</v>
      </c>
      <c r="E24" s="111">
        <v>74602</v>
      </c>
      <c r="F24" s="111">
        <v>2756705</v>
      </c>
      <c r="G24" s="112">
        <v>1.19460590082381E-2</v>
      </c>
      <c r="H24" s="111">
        <v>320704</v>
      </c>
      <c r="I24" s="111">
        <v>206</v>
      </c>
      <c r="J24" s="111">
        <v>320910</v>
      </c>
      <c r="K24" s="112">
        <v>-6.5296159940348597E-2</v>
      </c>
      <c r="L24" s="111">
        <v>70622</v>
      </c>
      <c r="M24" s="129">
        <v>-1.4443808699778099E-2</v>
      </c>
      <c r="N24" s="111">
        <v>3148237</v>
      </c>
      <c r="O24" s="112">
        <v>2.8956910906051902E-3</v>
      </c>
      <c r="P24" s="111">
        <v>33890</v>
      </c>
      <c r="Q24" s="111">
        <v>3182127</v>
      </c>
      <c r="R24" s="112">
        <v>3.3476167503807301E-3</v>
      </c>
      <c r="S24" s="113">
        <v>0</v>
      </c>
      <c r="T24" s="114">
        <v>0</v>
      </c>
      <c r="U24" s="114">
        <v>0</v>
      </c>
      <c r="V24" s="115">
        <v>2664186</v>
      </c>
      <c r="W24" s="115">
        <v>2724162</v>
      </c>
      <c r="X24" s="115">
        <v>59976</v>
      </c>
      <c r="Y24" s="115">
        <v>343174</v>
      </c>
      <c r="Z24" s="115">
        <v>343328</v>
      </c>
      <c r="AA24" s="115">
        <v>154</v>
      </c>
      <c r="AB24" s="115">
        <v>71657</v>
      </c>
      <c r="AC24" s="115">
        <v>32363</v>
      </c>
      <c r="AD24" s="115">
        <v>3139147</v>
      </c>
      <c r="AE24" s="115">
        <v>3171510</v>
      </c>
      <c r="AF24" s="114">
        <v>0</v>
      </c>
      <c r="AG24" s="114">
        <v>0</v>
      </c>
      <c r="AH24" s="115">
        <v>1188</v>
      </c>
      <c r="AI24" s="115">
        <v>398970</v>
      </c>
    </row>
    <row r="25" spans="1:35" x14ac:dyDescent="0.2">
      <c r="A25" s="105" t="s">
        <v>133</v>
      </c>
      <c r="B25" s="100" t="s">
        <v>134</v>
      </c>
      <c r="C25" s="100" t="s">
        <v>135</v>
      </c>
      <c r="D25" s="101">
        <v>41977</v>
      </c>
      <c r="E25" s="101">
        <v>252</v>
      </c>
      <c r="F25" s="101">
        <v>42229</v>
      </c>
      <c r="G25" s="102">
        <v>-6.2848139189099206E-2</v>
      </c>
      <c r="H25" s="101">
        <v>0</v>
      </c>
      <c r="I25" s="101">
        <v>0</v>
      </c>
      <c r="J25" s="101">
        <v>0</v>
      </c>
      <c r="K25" s="102">
        <v>0</v>
      </c>
      <c r="L25" s="101">
        <v>0</v>
      </c>
      <c r="M25" s="128">
        <v>0</v>
      </c>
      <c r="N25" s="101">
        <v>42229</v>
      </c>
      <c r="O25" s="102">
        <v>-6.2848139189099206E-2</v>
      </c>
      <c r="P25" s="101">
        <v>10184</v>
      </c>
      <c r="Q25" s="101">
        <v>52413</v>
      </c>
      <c r="R25" s="102">
        <v>-4.0757686676427499E-2</v>
      </c>
      <c r="S25" s="106">
        <v>5</v>
      </c>
      <c r="T25" s="100" t="s">
        <v>75</v>
      </c>
      <c r="U25" s="100" t="s">
        <v>75</v>
      </c>
      <c r="V25" s="104">
        <v>44959</v>
      </c>
      <c r="W25" s="104">
        <v>45061</v>
      </c>
      <c r="X25" s="104">
        <v>102</v>
      </c>
      <c r="Y25" s="104">
        <v>0</v>
      </c>
      <c r="Z25" s="104">
        <v>0</v>
      </c>
      <c r="AA25" s="104">
        <v>0</v>
      </c>
      <c r="AB25" s="104">
        <v>0</v>
      </c>
      <c r="AC25" s="104">
        <v>9579</v>
      </c>
      <c r="AD25" s="104">
        <v>45061</v>
      </c>
      <c r="AE25" s="104">
        <v>54640</v>
      </c>
      <c r="AF25" s="100" t="s">
        <v>136</v>
      </c>
      <c r="AG25" s="100" t="s">
        <v>137</v>
      </c>
      <c r="AH25" s="104">
        <v>132</v>
      </c>
      <c r="AI25" s="104">
        <v>44330</v>
      </c>
    </row>
    <row r="26" spans="1:35" x14ac:dyDescent="0.2">
      <c r="A26" s="107"/>
      <c r="B26" s="100" t="s">
        <v>138</v>
      </c>
      <c r="C26" s="100" t="s">
        <v>139</v>
      </c>
      <c r="D26" s="101">
        <v>5433</v>
      </c>
      <c r="E26" s="101">
        <v>84</v>
      </c>
      <c r="F26" s="101">
        <v>5517</v>
      </c>
      <c r="G26" s="102">
        <v>-1.1290322580645201E-2</v>
      </c>
      <c r="H26" s="101">
        <v>0</v>
      </c>
      <c r="I26" s="101">
        <v>0</v>
      </c>
      <c r="J26" s="101">
        <v>0</v>
      </c>
      <c r="K26" s="102">
        <v>0</v>
      </c>
      <c r="L26" s="101">
        <v>0</v>
      </c>
      <c r="M26" s="128">
        <v>0</v>
      </c>
      <c r="N26" s="101">
        <v>5517</v>
      </c>
      <c r="O26" s="102">
        <v>-1.1290322580645201E-2</v>
      </c>
      <c r="P26" s="101">
        <v>7750</v>
      </c>
      <c r="Q26" s="101">
        <v>13267</v>
      </c>
      <c r="R26" s="102">
        <v>2.5112038324833903E-2</v>
      </c>
      <c r="S26" s="108">
        <v>0</v>
      </c>
      <c r="T26" s="100" t="s">
        <v>75</v>
      </c>
      <c r="U26" s="100" t="s">
        <v>75</v>
      </c>
      <c r="V26" s="104">
        <v>5494</v>
      </c>
      <c r="W26" s="104">
        <v>5580</v>
      </c>
      <c r="X26" s="104">
        <v>86</v>
      </c>
      <c r="Y26" s="104">
        <v>0</v>
      </c>
      <c r="Z26" s="104">
        <v>0</v>
      </c>
      <c r="AA26" s="104">
        <v>0</v>
      </c>
      <c r="AB26" s="104">
        <v>0</v>
      </c>
      <c r="AC26" s="104">
        <v>7362</v>
      </c>
      <c r="AD26" s="104">
        <v>5580</v>
      </c>
      <c r="AE26" s="104">
        <v>12942</v>
      </c>
      <c r="AF26" s="100" t="s">
        <v>140</v>
      </c>
      <c r="AG26" s="100" t="s">
        <v>137</v>
      </c>
      <c r="AH26" s="104">
        <v>132</v>
      </c>
      <c r="AI26" s="104">
        <v>44330</v>
      </c>
    </row>
    <row r="27" spans="1:35" x14ac:dyDescent="0.2">
      <c r="A27" s="107"/>
      <c r="B27" s="100" t="s">
        <v>141</v>
      </c>
      <c r="C27" s="100" t="s">
        <v>142</v>
      </c>
      <c r="D27" s="101">
        <v>82145</v>
      </c>
      <c r="E27" s="101">
        <v>2252</v>
      </c>
      <c r="F27" s="101">
        <v>84397</v>
      </c>
      <c r="G27" s="102">
        <v>-9.1332902670112001E-2</v>
      </c>
      <c r="H27" s="101">
        <v>0</v>
      </c>
      <c r="I27" s="101">
        <v>0</v>
      </c>
      <c r="J27" s="101">
        <v>0</v>
      </c>
      <c r="K27" s="102">
        <v>0</v>
      </c>
      <c r="L27" s="101">
        <v>10057</v>
      </c>
      <c r="M27" s="128">
        <v>-0.36692685383356399</v>
      </c>
      <c r="N27" s="101">
        <v>94454</v>
      </c>
      <c r="O27" s="102">
        <v>-0.13158523803394401</v>
      </c>
      <c r="P27" s="101">
        <v>25614</v>
      </c>
      <c r="Q27" s="101">
        <v>120068</v>
      </c>
      <c r="R27" s="102">
        <v>-9.0731470893380503E-2</v>
      </c>
      <c r="S27" s="108">
        <v>0</v>
      </c>
      <c r="T27" s="100" t="s">
        <v>75</v>
      </c>
      <c r="U27" s="100" t="s">
        <v>75</v>
      </c>
      <c r="V27" s="104">
        <v>90964</v>
      </c>
      <c r="W27" s="104">
        <v>92880</v>
      </c>
      <c r="X27" s="104">
        <v>1916</v>
      </c>
      <c r="Y27" s="104">
        <v>0</v>
      </c>
      <c r="Z27" s="104">
        <v>0</v>
      </c>
      <c r="AA27" s="104">
        <v>0</v>
      </c>
      <c r="AB27" s="104">
        <v>15886</v>
      </c>
      <c r="AC27" s="104">
        <v>23283</v>
      </c>
      <c r="AD27" s="104">
        <v>108766</v>
      </c>
      <c r="AE27" s="104">
        <v>132049</v>
      </c>
      <c r="AF27" s="100" t="s">
        <v>143</v>
      </c>
      <c r="AG27" s="100" t="s">
        <v>137</v>
      </c>
      <c r="AH27" s="104">
        <v>132</v>
      </c>
      <c r="AI27" s="104">
        <v>44330</v>
      </c>
    </row>
    <row r="28" spans="1:35" x14ac:dyDescent="0.2">
      <c r="A28" s="107"/>
      <c r="B28" s="100" t="s">
        <v>144</v>
      </c>
      <c r="C28" s="100" t="s">
        <v>145</v>
      </c>
      <c r="D28" s="101">
        <v>11811</v>
      </c>
      <c r="E28" s="101">
        <v>236</v>
      </c>
      <c r="F28" s="101">
        <v>12047</v>
      </c>
      <c r="G28" s="102">
        <v>5.9729064039408898E-2</v>
      </c>
      <c r="H28" s="101">
        <v>0</v>
      </c>
      <c r="I28" s="101">
        <v>0</v>
      </c>
      <c r="J28" s="101">
        <v>0</v>
      </c>
      <c r="K28" s="102">
        <v>0</v>
      </c>
      <c r="L28" s="101">
        <v>0</v>
      </c>
      <c r="M28" s="128">
        <v>0</v>
      </c>
      <c r="N28" s="101">
        <v>12047</v>
      </c>
      <c r="O28" s="102">
        <v>5.9729064039408898E-2</v>
      </c>
      <c r="P28" s="101">
        <v>12528</v>
      </c>
      <c r="Q28" s="101">
        <v>24575</v>
      </c>
      <c r="R28" s="102">
        <v>2.7941607060693499E-2</v>
      </c>
      <c r="S28" s="108">
        <v>0</v>
      </c>
      <c r="T28" s="100" t="s">
        <v>75</v>
      </c>
      <c r="U28" s="100" t="s">
        <v>75</v>
      </c>
      <c r="V28" s="104">
        <v>10976</v>
      </c>
      <c r="W28" s="104">
        <v>11368</v>
      </c>
      <c r="X28" s="104">
        <v>392</v>
      </c>
      <c r="Y28" s="104">
        <v>0</v>
      </c>
      <c r="Z28" s="104">
        <v>0</v>
      </c>
      <c r="AA28" s="104">
        <v>0</v>
      </c>
      <c r="AB28" s="104">
        <v>0</v>
      </c>
      <c r="AC28" s="104">
        <v>12539</v>
      </c>
      <c r="AD28" s="104">
        <v>11368</v>
      </c>
      <c r="AE28" s="104">
        <v>23907</v>
      </c>
      <c r="AF28" s="100" t="s">
        <v>146</v>
      </c>
      <c r="AG28" s="100" t="s">
        <v>137</v>
      </c>
      <c r="AH28" s="104">
        <v>132</v>
      </c>
      <c r="AI28" s="104">
        <v>44330</v>
      </c>
    </row>
    <row r="29" spans="1:35" x14ac:dyDescent="0.2">
      <c r="A29" s="107"/>
      <c r="B29" s="100" t="s">
        <v>147</v>
      </c>
      <c r="C29" s="100" t="s">
        <v>148</v>
      </c>
      <c r="D29" s="101">
        <v>2906</v>
      </c>
      <c r="E29" s="101">
        <v>0</v>
      </c>
      <c r="F29" s="101">
        <v>2906</v>
      </c>
      <c r="G29" s="102">
        <v>-0.12099213551119201</v>
      </c>
      <c r="H29" s="101">
        <v>2312</v>
      </c>
      <c r="I29" s="101">
        <v>0</v>
      </c>
      <c r="J29" s="101">
        <v>2312</v>
      </c>
      <c r="K29" s="102">
        <v>-6.3967611336032404E-2</v>
      </c>
      <c r="L29" s="101">
        <v>0</v>
      </c>
      <c r="M29" s="128">
        <v>0</v>
      </c>
      <c r="N29" s="101">
        <v>5218</v>
      </c>
      <c r="O29" s="102">
        <v>-9.6606648199446005E-2</v>
      </c>
      <c r="P29" s="101">
        <v>0</v>
      </c>
      <c r="Q29" s="101">
        <v>5218</v>
      </c>
      <c r="R29" s="102">
        <v>-9.8012100259291302E-2</v>
      </c>
      <c r="S29" s="108">
        <v>0</v>
      </c>
      <c r="T29" s="100" t="s">
        <v>75</v>
      </c>
      <c r="U29" s="100" t="s">
        <v>75</v>
      </c>
      <c r="V29" s="104">
        <v>3306</v>
      </c>
      <c r="W29" s="104">
        <v>3306</v>
      </c>
      <c r="X29" s="104">
        <v>0</v>
      </c>
      <c r="Y29" s="104">
        <v>2470</v>
      </c>
      <c r="Z29" s="104">
        <v>2470</v>
      </c>
      <c r="AA29" s="104">
        <v>0</v>
      </c>
      <c r="AB29" s="104">
        <v>0</v>
      </c>
      <c r="AC29" s="104">
        <v>9</v>
      </c>
      <c r="AD29" s="104">
        <v>5776</v>
      </c>
      <c r="AE29" s="104">
        <v>5785</v>
      </c>
      <c r="AF29" s="100" t="s">
        <v>149</v>
      </c>
      <c r="AG29" s="100" t="s">
        <v>137</v>
      </c>
      <c r="AH29" s="104">
        <v>132</v>
      </c>
      <c r="AI29" s="104">
        <v>44330</v>
      </c>
    </row>
    <row r="30" spans="1:35" x14ac:dyDescent="0.2">
      <c r="A30" s="107"/>
      <c r="B30" s="100" t="s">
        <v>150</v>
      </c>
      <c r="C30" s="100" t="s">
        <v>151</v>
      </c>
      <c r="D30" s="101">
        <v>116950</v>
      </c>
      <c r="E30" s="101">
        <v>1706</v>
      </c>
      <c r="F30" s="101">
        <v>118656</v>
      </c>
      <c r="G30" s="102">
        <v>-0.12085827751763399</v>
      </c>
      <c r="H30" s="101">
        <v>0</v>
      </c>
      <c r="I30" s="101">
        <v>0</v>
      </c>
      <c r="J30" s="101">
        <v>0</v>
      </c>
      <c r="K30" s="102">
        <v>-1</v>
      </c>
      <c r="L30" s="101">
        <v>40424</v>
      </c>
      <c r="M30" s="128">
        <v>-0.19739506810149701</v>
      </c>
      <c r="N30" s="101">
        <v>159080</v>
      </c>
      <c r="O30" s="102">
        <v>-0.14224553949347801</v>
      </c>
      <c r="P30" s="101">
        <v>5077</v>
      </c>
      <c r="Q30" s="101">
        <v>164157</v>
      </c>
      <c r="R30" s="102">
        <v>-0.138717496694579</v>
      </c>
      <c r="S30" s="108">
        <v>0</v>
      </c>
      <c r="T30" s="100" t="s">
        <v>75</v>
      </c>
      <c r="U30" s="100" t="s">
        <v>75</v>
      </c>
      <c r="V30" s="104">
        <v>133492</v>
      </c>
      <c r="W30" s="104">
        <v>134968</v>
      </c>
      <c r="X30" s="104">
        <v>1476</v>
      </c>
      <c r="Y30" s="104">
        <v>127</v>
      </c>
      <c r="Z30" s="104">
        <v>127</v>
      </c>
      <c r="AA30" s="104">
        <v>0</v>
      </c>
      <c r="AB30" s="104">
        <v>50366</v>
      </c>
      <c r="AC30" s="104">
        <v>5135</v>
      </c>
      <c r="AD30" s="104">
        <v>185461</v>
      </c>
      <c r="AE30" s="104">
        <v>190596</v>
      </c>
      <c r="AF30" s="100" t="s">
        <v>152</v>
      </c>
      <c r="AG30" s="100" t="s">
        <v>137</v>
      </c>
      <c r="AH30" s="104">
        <v>132</v>
      </c>
      <c r="AI30" s="104">
        <v>44330</v>
      </c>
    </row>
    <row r="31" spans="1:35" x14ac:dyDescent="0.2">
      <c r="A31" s="107"/>
      <c r="B31" s="100" t="s">
        <v>153</v>
      </c>
      <c r="C31" s="100" t="s">
        <v>154</v>
      </c>
      <c r="D31" s="101">
        <v>73546</v>
      </c>
      <c r="E31" s="101">
        <v>466</v>
      </c>
      <c r="F31" s="101">
        <v>74012</v>
      </c>
      <c r="G31" s="102">
        <v>-2.8739403165271304E-2</v>
      </c>
      <c r="H31" s="101">
        <v>0</v>
      </c>
      <c r="I31" s="101">
        <v>0</v>
      </c>
      <c r="J31" s="101">
        <v>0</v>
      </c>
      <c r="K31" s="102">
        <v>0</v>
      </c>
      <c r="L31" s="101">
        <v>0</v>
      </c>
      <c r="M31" s="128">
        <v>0</v>
      </c>
      <c r="N31" s="101">
        <v>74012</v>
      </c>
      <c r="O31" s="102">
        <v>-2.8739403165271304E-2</v>
      </c>
      <c r="P31" s="101">
        <v>2581</v>
      </c>
      <c r="Q31" s="101">
        <v>76593</v>
      </c>
      <c r="R31" s="102">
        <v>-3.9550077118888499E-2</v>
      </c>
      <c r="S31" s="108">
        <v>0</v>
      </c>
      <c r="T31" s="100" t="s">
        <v>75</v>
      </c>
      <c r="U31" s="100" t="s">
        <v>75</v>
      </c>
      <c r="V31" s="104">
        <v>75956</v>
      </c>
      <c r="W31" s="104">
        <v>76202</v>
      </c>
      <c r="X31" s="104">
        <v>246</v>
      </c>
      <c r="Y31" s="104">
        <v>0</v>
      </c>
      <c r="Z31" s="104">
        <v>0</v>
      </c>
      <c r="AA31" s="104">
        <v>0</v>
      </c>
      <c r="AB31" s="104">
        <v>0</v>
      </c>
      <c r="AC31" s="104">
        <v>3545</v>
      </c>
      <c r="AD31" s="104">
        <v>76202</v>
      </c>
      <c r="AE31" s="104">
        <v>79747</v>
      </c>
      <c r="AF31" s="100" t="s">
        <v>155</v>
      </c>
      <c r="AG31" s="100" t="s">
        <v>137</v>
      </c>
      <c r="AH31" s="104">
        <v>132</v>
      </c>
      <c r="AI31" s="104">
        <v>44330</v>
      </c>
    </row>
    <row r="32" spans="1:35" x14ac:dyDescent="0.2">
      <c r="A32" s="107"/>
      <c r="B32" s="100" t="s">
        <v>156</v>
      </c>
      <c r="C32" s="100" t="s">
        <v>157</v>
      </c>
      <c r="D32" s="101">
        <v>101833</v>
      </c>
      <c r="E32" s="101">
        <v>9868</v>
      </c>
      <c r="F32" s="101">
        <v>111701</v>
      </c>
      <c r="G32" s="102">
        <v>-4.6521156456197602E-2</v>
      </c>
      <c r="H32" s="101">
        <v>0</v>
      </c>
      <c r="I32" s="101">
        <v>0</v>
      </c>
      <c r="J32" s="101">
        <v>0</v>
      </c>
      <c r="K32" s="102">
        <v>0</v>
      </c>
      <c r="L32" s="101">
        <v>26424</v>
      </c>
      <c r="M32" s="128">
        <v>0.28790758882877598</v>
      </c>
      <c r="N32" s="101">
        <v>138125</v>
      </c>
      <c r="O32" s="102">
        <v>3.3195804398988902E-3</v>
      </c>
      <c r="P32" s="101">
        <v>25058</v>
      </c>
      <c r="Q32" s="101">
        <v>163183</v>
      </c>
      <c r="R32" s="102">
        <v>3.9003623522753102E-3</v>
      </c>
      <c r="S32" s="108">
        <v>0</v>
      </c>
      <c r="T32" s="100" t="s">
        <v>75</v>
      </c>
      <c r="U32" s="100" t="s">
        <v>75</v>
      </c>
      <c r="V32" s="104">
        <v>106107</v>
      </c>
      <c r="W32" s="104">
        <v>117151</v>
      </c>
      <c r="X32" s="104">
        <v>11044</v>
      </c>
      <c r="Y32" s="104">
        <v>0</v>
      </c>
      <c r="Z32" s="104">
        <v>0</v>
      </c>
      <c r="AA32" s="104">
        <v>0</v>
      </c>
      <c r="AB32" s="104">
        <v>20517</v>
      </c>
      <c r="AC32" s="104">
        <v>24881</v>
      </c>
      <c r="AD32" s="104">
        <v>137668</v>
      </c>
      <c r="AE32" s="104">
        <v>162549</v>
      </c>
      <c r="AF32" s="100" t="s">
        <v>158</v>
      </c>
      <c r="AG32" s="100" t="s">
        <v>137</v>
      </c>
      <c r="AH32" s="104">
        <v>132</v>
      </c>
      <c r="AI32" s="104">
        <v>44330</v>
      </c>
    </row>
    <row r="33" spans="1:35" x14ac:dyDescent="0.2">
      <c r="A33" s="107"/>
      <c r="B33" s="100" t="s">
        <v>159</v>
      </c>
      <c r="C33" s="100" t="s">
        <v>160</v>
      </c>
      <c r="D33" s="101">
        <v>7406</v>
      </c>
      <c r="E33" s="101">
        <v>14</v>
      </c>
      <c r="F33" s="101">
        <v>7420</v>
      </c>
      <c r="G33" s="102">
        <v>3.3858158004737397E-2</v>
      </c>
      <c r="H33" s="101">
        <v>0</v>
      </c>
      <c r="I33" s="101">
        <v>0</v>
      </c>
      <c r="J33" s="101">
        <v>0</v>
      </c>
      <c r="K33" s="102">
        <v>0</v>
      </c>
      <c r="L33" s="101">
        <v>0</v>
      </c>
      <c r="M33" s="128">
        <v>0</v>
      </c>
      <c r="N33" s="101">
        <v>7420</v>
      </c>
      <c r="O33" s="102">
        <v>3.3858158004737397E-2</v>
      </c>
      <c r="P33" s="101">
        <v>5941</v>
      </c>
      <c r="Q33" s="101">
        <v>13361</v>
      </c>
      <c r="R33" s="102">
        <v>-5.9519380998437604E-3</v>
      </c>
      <c r="S33" s="108">
        <v>0</v>
      </c>
      <c r="T33" s="100" t="s">
        <v>75</v>
      </c>
      <c r="U33" s="100" t="s">
        <v>75</v>
      </c>
      <c r="V33" s="104">
        <v>7173</v>
      </c>
      <c r="W33" s="104">
        <v>7177</v>
      </c>
      <c r="X33" s="104">
        <v>4</v>
      </c>
      <c r="Y33" s="104">
        <v>0</v>
      </c>
      <c r="Z33" s="104">
        <v>0</v>
      </c>
      <c r="AA33" s="104">
        <v>0</v>
      </c>
      <c r="AB33" s="104">
        <v>0</v>
      </c>
      <c r="AC33" s="104">
        <v>6264</v>
      </c>
      <c r="AD33" s="104">
        <v>7177</v>
      </c>
      <c r="AE33" s="104">
        <v>13441</v>
      </c>
      <c r="AF33" s="100" t="s">
        <v>161</v>
      </c>
      <c r="AG33" s="100" t="s">
        <v>137</v>
      </c>
      <c r="AH33" s="104">
        <v>132</v>
      </c>
      <c r="AI33" s="104">
        <v>44330</v>
      </c>
    </row>
    <row r="34" spans="1:35" x14ac:dyDescent="0.2">
      <c r="A34" s="107"/>
      <c r="B34" s="100" t="s">
        <v>162</v>
      </c>
      <c r="C34" s="100" t="s">
        <v>163</v>
      </c>
      <c r="D34" s="101">
        <v>11626</v>
      </c>
      <c r="E34" s="101">
        <v>114</v>
      </c>
      <c r="F34" s="101">
        <v>11740</v>
      </c>
      <c r="G34" s="102">
        <v>-8.3027415449503997E-2</v>
      </c>
      <c r="H34" s="101">
        <v>0</v>
      </c>
      <c r="I34" s="101">
        <v>0</v>
      </c>
      <c r="J34" s="101">
        <v>0</v>
      </c>
      <c r="K34" s="102">
        <v>0</v>
      </c>
      <c r="L34" s="101">
        <v>0</v>
      </c>
      <c r="M34" s="128">
        <v>0</v>
      </c>
      <c r="N34" s="101">
        <v>11740</v>
      </c>
      <c r="O34" s="102">
        <v>-8.3027415449503997E-2</v>
      </c>
      <c r="P34" s="101">
        <v>10297</v>
      </c>
      <c r="Q34" s="101">
        <v>22037</v>
      </c>
      <c r="R34" s="102">
        <v>-4.0826985854189299E-2</v>
      </c>
      <c r="S34" s="108">
        <v>0</v>
      </c>
      <c r="T34" s="100" t="s">
        <v>75</v>
      </c>
      <c r="U34" s="100" t="s">
        <v>75</v>
      </c>
      <c r="V34" s="104">
        <v>12579</v>
      </c>
      <c r="W34" s="104">
        <v>12803</v>
      </c>
      <c r="X34" s="104">
        <v>224</v>
      </c>
      <c r="Y34" s="104">
        <v>0</v>
      </c>
      <c r="Z34" s="104">
        <v>0</v>
      </c>
      <c r="AA34" s="104">
        <v>0</v>
      </c>
      <c r="AB34" s="104">
        <v>0</v>
      </c>
      <c r="AC34" s="104">
        <v>10172</v>
      </c>
      <c r="AD34" s="104">
        <v>12803</v>
      </c>
      <c r="AE34" s="104">
        <v>22975</v>
      </c>
      <c r="AF34" s="100" t="s">
        <v>164</v>
      </c>
      <c r="AG34" s="100" t="s">
        <v>137</v>
      </c>
      <c r="AH34" s="104">
        <v>132</v>
      </c>
      <c r="AI34" s="104">
        <v>44330</v>
      </c>
    </row>
    <row r="35" spans="1:35" x14ac:dyDescent="0.2">
      <c r="A35" s="107"/>
      <c r="B35" s="100" t="s">
        <v>165</v>
      </c>
      <c r="C35" s="100" t="s">
        <v>166</v>
      </c>
      <c r="D35" s="101">
        <v>92830</v>
      </c>
      <c r="E35" s="101">
        <v>506</v>
      </c>
      <c r="F35" s="101">
        <v>93336</v>
      </c>
      <c r="G35" s="102">
        <v>-1.54638087804055E-2</v>
      </c>
      <c r="H35" s="101">
        <v>0</v>
      </c>
      <c r="I35" s="101">
        <v>0</v>
      </c>
      <c r="J35" s="101">
        <v>0</v>
      </c>
      <c r="K35" s="102">
        <v>0</v>
      </c>
      <c r="L35" s="101">
        <v>0</v>
      </c>
      <c r="M35" s="128">
        <v>0</v>
      </c>
      <c r="N35" s="101">
        <v>93336</v>
      </c>
      <c r="O35" s="102">
        <v>-1.54638087804055E-2</v>
      </c>
      <c r="P35" s="101">
        <v>4316</v>
      </c>
      <c r="Q35" s="101">
        <v>97652</v>
      </c>
      <c r="R35" s="102">
        <v>-1.5833022585489302E-2</v>
      </c>
      <c r="S35" s="108">
        <v>0</v>
      </c>
      <c r="T35" s="100" t="s">
        <v>75</v>
      </c>
      <c r="U35" s="100" t="s">
        <v>75</v>
      </c>
      <c r="V35" s="104">
        <v>94446</v>
      </c>
      <c r="W35" s="104">
        <v>94802</v>
      </c>
      <c r="X35" s="104">
        <v>356</v>
      </c>
      <c r="Y35" s="104">
        <v>0</v>
      </c>
      <c r="Z35" s="104">
        <v>0</v>
      </c>
      <c r="AA35" s="104">
        <v>0</v>
      </c>
      <c r="AB35" s="104">
        <v>0</v>
      </c>
      <c r="AC35" s="104">
        <v>4421</v>
      </c>
      <c r="AD35" s="104">
        <v>94802</v>
      </c>
      <c r="AE35" s="104">
        <v>99223</v>
      </c>
      <c r="AF35" s="100" t="s">
        <v>167</v>
      </c>
      <c r="AG35" s="100" t="s">
        <v>137</v>
      </c>
      <c r="AH35" s="104">
        <v>132</v>
      </c>
      <c r="AI35" s="104">
        <v>44330</v>
      </c>
    </row>
    <row r="36" spans="1:35" x14ac:dyDescent="0.2">
      <c r="A36" s="107"/>
      <c r="B36" s="100" t="s">
        <v>168</v>
      </c>
      <c r="C36" s="100" t="s">
        <v>169</v>
      </c>
      <c r="D36" s="101">
        <v>12646</v>
      </c>
      <c r="E36" s="101">
        <v>48</v>
      </c>
      <c r="F36" s="101">
        <v>12694</v>
      </c>
      <c r="G36" s="102">
        <v>-4.8782315473960301E-2</v>
      </c>
      <c r="H36" s="101">
        <v>0</v>
      </c>
      <c r="I36" s="101">
        <v>0</v>
      </c>
      <c r="J36" s="101">
        <v>0</v>
      </c>
      <c r="K36" s="102">
        <v>0</v>
      </c>
      <c r="L36" s="101">
        <v>0</v>
      </c>
      <c r="M36" s="128">
        <v>0</v>
      </c>
      <c r="N36" s="101">
        <v>12694</v>
      </c>
      <c r="O36" s="102">
        <v>-4.8782315473960301E-2</v>
      </c>
      <c r="P36" s="101">
        <v>8466</v>
      </c>
      <c r="Q36" s="101">
        <v>21160</v>
      </c>
      <c r="R36" s="102">
        <v>-1.5630815035355402E-2</v>
      </c>
      <c r="S36" s="108">
        <v>0</v>
      </c>
      <c r="T36" s="100" t="s">
        <v>75</v>
      </c>
      <c r="U36" s="100" t="s">
        <v>75</v>
      </c>
      <c r="V36" s="104">
        <v>13309</v>
      </c>
      <c r="W36" s="104">
        <v>13345</v>
      </c>
      <c r="X36" s="104">
        <v>36</v>
      </c>
      <c r="Y36" s="104">
        <v>0</v>
      </c>
      <c r="Z36" s="104">
        <v>0</v>
      </c>
      <c r="AA36" s="104">
        <v>0</v>
      </c>
      <c r="AB36" s="104">
        <v>0</v>
      </c>
      <c r="AC36" s="104">
        <v>8151</v>
      </c>
      <c r="AD36" s="104">
        <v>13345</v>
      </c>
      <c r="AE36" s="104">
        <v>21496</v>
      </c>
      <c r="AF36" s="100" t="s">
        <v>170</v>
      </c>
      <c r="AG36" s="100" t="s">
        <v>137</v>
      </c>
      <c r="AH36" s="104">
        <v>132</v>
      </c>
      <c r="AI36" s="104">
        <v>44330</v>
      </c>
    </row>
    <row r="37" spans="1:35" x14ac:dyDescent="0.2">
      <c r="A37" s="107"/>
      <c r="B37" s="100" t="s">
        <v>171</v>
      </c>
      <c r="C37" s="100" t="s">
        <v>172</v>
      </c>
      <c r="D37" s="101">
        <v>94519</v>
      </c>
      <c r="E37" s="101">
        <v>1432</v>
      </c>
      <c r="F37" s="101">
        <v>95951</v>
      </c>
      <c r="G37" s="102">
        <v>-1.63512599183975E-2</v>
      </c>
      <c r="H37" s="101">
        <v>0</v>
      </c>
      <c r="I37" s="101">
        <v>0</v>
      </c>
      <c r="J37" s="101">
        <v>0</v>
      </c>
      <c r="K37" s="102">
        <v>-1</v>
      </c>
      <c r="L37" s="101">
        <v>0</v>
      </c>
      <c r="M37" s="128">
        <v>0</v>
      </c>
      <c r="N37" s="101">
        <v>95951</v>
      </c>
      <c r="O37" s="102">
        <v>-1.6381510830454402E-2</v>
      </c>
      <c r="P37" s="101">
        <v>14828</v>
      </c>
      <c r="Q37" s="101">
        <v>110779</v>
      </c>
      <c r="R37" s="102">
        <v>-1.2902420986037199E-2</v>
      </c>
      <c r="S37" s="108">
        <v>0</v>
      </c>
      <c r="T37" s="100" t="s">
        <v>75</v>
      </c>
      <c r="U37" s="100" t="s">
        <v>75</v>
      </c>
      <c r="V37" s="104">
        <v>96298</v>
      </c>
      <c r="W37" s="104">
        <v>97546</v>
      </c>
      <c r="X37" s="104">
        <v>1248</v>
      </c>
      <c r="Y37" s="104">
        <v>3</v>
      </c>
      <c r="Z37" s="104">
        <v>3</v>
      </c>
      <c r="AA37" s="104">
        <v>0</v>
      </c>
      <c r="AB37" s="104">
        <v>0</v>
      </c>
      <c r="AC37" s="104">
        <v>14678</v>
      </c>
      <c r="AD37" s="104">
        <v>97549</v>
      </c>
      <c r="AE37" s="104">
        <v>112227</v>
      </c>
      <c r="AF37" s="100" t="s">
        <v>173</v>
      </c>
      <c r="AG37" s="100" t="s">
        <v>137</v>
      </c>
      <c r="AH37" s="104">
        <v>132</v>
      </c>
      <c r="AI37" s="104">
        <v>44330</v>
      </c>
    </row>
    <row r="38" spans="1:35" x14ac:dyDescent="0.2">
      <c r="A38" s="107"/>
      <c r="B38" s="100" t="s">
        <v>174</v>
      </c>
      <c r="C38" s="100" t="s">
        <v>175</v>
      </c>
      <c r="D38" s="101">
        <v>52777</v>
      </c>
      <c r="E38" s="101">
        <v>412</v>
      </c>
      <c r="F38" s="101">
        <v>53189</v>
      </c>
      <c r="G38" s="102">
        <v>-7.2700012203838996E-2</v>
      </c>
      <c r="H38" s="101">
        <v>0</v>
      </c>
      <c r="I38" s="101">
        <v>0</v>
      </c>
      <c r="J38" s="101">
        <v>0</v>
      </c>
      <c r="K38" s="102">
        <v>0</v>
      </c>
      <c r="L38" s="101">
        <v>0</v>
      </c>
      <c r="M38" s="128">
        <v>0</v>
      </c>
      <c r="N38" s="101">
        <v>53189</v>
      </c>
      <c r="O38" s="102">
        <v>-7.2700012203838996E-2</v>
      </c>
      <c r="P38" s="101">
        <v>22824</v>
      </c>
      <c r="Q38" s="101">
        <v>76013</v>
      </c>
      <c r="R38" s="102">
        <v>-4.0276252162165599E-2</v>
      </c>
      <c r="S38" s="108">
        <v>0</v>
      </c>
      <c r="T38" s="100" t="s">
        <v>75</v>
      </c>
      <c r="U38" s="100" t="s">
        <v>75</v>
      </c>
      <c r="V38" s="104">
        <v>57067</v>
      </c>
      <c r="W38" s="104">
        <v>57359</v>
      </c>
      <c r="X38" s="104">
        <v>292</v>
      </c>
      <c r="Y38" s="104">
        <v>0</v>
      </c>
      <c r="Z38" s="104">
        <v>0</v>
      </c>
      <c r="AA38" s="104">
        <v>0</v>
      </c>
      <c r="AB38" s="104">
        <v>0</v>
      </c>
      <c r="AC38" s="104">
        <v>21844</v>
      </c>
      <c r="AD38" s="104">
        <v>57359</v>
      </c>
      <c r="AE38" s="104">
        <v>79203</v>
      </c>
      <c r="AF38" s="100" t="s">
        <v>176</v>
      </c>
      <c r="AG38" s="100" t="s">
        <v>137</v>
      </c>
      <c r="AH38" s="104">
        <v>132</v>
      </c>
      <c r="AI38" s="104">
        <v>44330</v>
      </c>
    </row>
    <row r="39" spans="1:35" x14ac:dyDescent="0.2">
      <c r="A39" s="107"/>
      <c r="B39" s="100" t="s">
        <v>177</v>
      </c>
      <c r="C39" s="100" t="s">
        <v>178</v>
      </c>
      <c r="D39" s="101">
        <v>25874</v>
      </c>
      <c r="E39" s="101">
        <v>242</v>
      </c>
      <c r="F39" s="101">
        <v>26116</v>
      </c>
      <c r="G39" s="102">
        <v>-3.4564341429152302E-2</v>
      </c>
      <c r="H39" s="101">
        <v>0</v>
      </c>
      <c r="I39" s="101">
        <v>0</v>
      </c>
      <c r="J39" s="101">
        <v>0</v>
      </c>
      <c r="K39" s="102">
        <v>0</v>
      </c>
      <c r="L39" s="101">
        <v>0</v>
      </c>
      <c r="M39" s="128">
        <v>0</v>
      </c>
      <c r="N39" s="101">
        <v>26116</v>
      </c>
      <c r="O39" s="102">
        <v>-3.4564341429152302E-2</v>
      </c>
      <c r="P39" s="101">
        <v>15997</v>
      </c>
      <c r="Q39" s="101">
        <v>42113</v>
      </c>
      <c r="R39" s="102">
        <v>-1.58904493725609E-2</v>
      </c>
      <c r="S39" s="108">
        <v>0</v>
      </c>
      <c r="T39" s="100" t="s">
        <v>75</v>
      </c>
      <c r="U39" s="100" t="s">
        <v>75</v>
      </c>
      <c r="V39" s="104">
        <v>26805</v>
      </c>
      <c r="W39" s="104">
        <v>27051</v>
      </c>
      <c r="X39" s="104">
        <v>246</v>
      </c>
      <c r="Y39" s="104">
        <v>0</v>
      </c>
      <c r="Z39" s="104">
        <v>0</v>
      </c>
      <c r="AA39" s="104">
        <v>0</v>
      </c>
      <c r="AB39" s="104">
        <v>0</v>
      </c>
      <c r="AC39" s="104">
        <v>15742</v>
      </c>
      <c r="AD39" s="104">
        <v>27051</v>
      </c>
      <c r="AE39" s="104">
        <v>42793</v>
      </c>
      <c r="AF39" s="100" t="s">
        <v>179</v>
      </c>
      <c r="AG39" s="100" t="s">
        <v>137</v>
      </c>
      <c r="AH39" s="104">
        <v>132</v>
      </c>
      <c r="AI39" s="104">
        <v>44330</v>
      </c>
    </row>
    <row r="40" spans="1:35" x14ac:dyDescent="0.2">
      <c r="A40" s="107"/>
      <c r="B40" s="100" t="s">
        <v>180</v>
      </c>
      <c r="C40" s="100" t="s">
        <v>181</v>
      </c>
      <c r="D40" s="101">
        <v>23971</v>
      </c>
      <c r="E40" s="101">
        <v>142</v>
      </c>
      <c r="F40" s="101">
        <v>24113</v>
      </c>
      <c r="G40" s="102">
        <v>-4.4802725400095104E-2</v>
      </c>
      <c r="H40" s="101">
        <v>0</v>
      </c>
      <c r="I40" s="101">
        <v>0</v>
      </c>
      <c r="J40" s="101">
        <v>0</v>
      </c>
      <c r="K40" s="102">
        <v>0</v>
      </c>
      <c r="L40" s="101">
        <v>0</v>
      </c>
      <c r="M40" s="128">
        <v>0</v>
      </c>
      <c r="N40" s="101">
        <v>24113</v>
      </c>
      <c r="O40" s="102">
        <v>-4.4802725400095104E-2</v>
      </c>
      <c r="P40" s="101">
        <v>74</v>
      </c>
      <c r="Q40" s="101">
        <v>24187</v>
      </c>
      <c r="R40" s="102">
        <v>-4.3954306494327799E-2</v>
      </c>
      <c r="S40" s="108">
        <v>0</v>
      </c>
      <c r="T40" s="100" t="s">
        <v>75</v>
      </c>
      <c r="U40" s="100" t="s">
        <v>75</v>
      </c>
      <c r="V40" s="104">
        <v>25218</v>
      </c>
      <c r="W40" s="104">
        <v>25244</v>
      </c>
      <c r="X40" s="104">
        <v>26</v>
      </c>
      <c r="Y40" s="104">
        <v>0</v>
      </c>
      <c r="Z40" s="104">
        <v>0</v>
      </c>
      <c r="AA40" s="104">
        <v>0</v>
      </c>
      <c r="AB40" s="104">
        <v>0</v>
      </c>
      <c r="AC40" s="104">
        <v>55</v>
      </c>
      <c r="AD40" s="104">
        <v>25244</v>
      </c>
      <c r="AE40" s="104">
        <v>25299</v>
      </c>
      <c r="AF40" s="100" t="s">
        <v>182</v>
      </c>
      <c r="AG40" s="100" t="s">
        <v>137</v>
      </c>
      <c r="AH40" s="104">
        <v>132</v>
      </c>
      <c r="AI40" s="104">
        <v>44330</v>
      </c>
    </row>
    <row r="41" spans="1:35" x14ac:dyDescent="0.2">
      <c r="A41" s="107"/>
      <c r="B41" s="100" t="s">
        <v>183</v>
      </c>
      <c r="C41" s="100" t="s">
        <v>184</v>
      </c>
      <c r="D41" s="101">
        <v>18682</v>
      </c>
      <c r="E41" s="101">
        <v>0</v>
      </c>
      <c r="F41" s="101">
        <v>18682</v>
      </c>
      <c r="G41" s="102">
        <v>-4.7565638541932194E-2</v>
      </c>
      <c r="H41" s="101">
        <v>0</v>
      </c>
      <c r="I41" s="101">
        <v>0</v>
      </c>
      <c r="J41" s="101">
        <v>0</v>
      </c>
      <c r="K41" s="102">
        <v>-1</v>
      </c>
      <c r="L41" s="101">
        <v>0</v>
      </c>
      <c r="M41" s="128">
        <v>0</v>
      </c>
      <c r="N41" s="101">
        <v>18682</v>
      </c>
      <c r="O41" s="102">
        <v>-6.2666198384426289E-2</v>
      </c>
      <c r="P41" s="101">
        <v>22</v>
      </c>
      <c r="Q41" s="101">
        <v>18704</v>
      </c>
      <c r="R41" s="102">
        <v>-6.15623902463499E-2</v>
      </c>
      <c r="S41" s="108">
        <v>0</v>
      </c>
      <c r="T41" s="100" t="s">
        <v>75</v>
      </c>
      <c r="U41" s="100" t="s">
        <v>75</v>
      </c>
      <c r="V41" s="104">
        <v>19609</v>
      </c>
      <c r="W41" s="104">
        <v>19615</v>
      </c>
      <c r="X41" s="104">
        <v>6</v>
      </c>
      <c r="Y41" s="104">
        <v>316</v>
      </c>
      <c r="Z41" s="104">
        <v>316</v>
      </c>
      <c r="AA41" s="104">
        <v>0</v>
      </c>
      <c r="AB41" s="104">
        <v>0</v>
      </c>
      <c r="AC41" s="104">
        <v>0</v>
      </c>
      <c r="AD41" s="104">
        <v>19931</v>
      </c>
      <c r="AE41" s="104">
        <v>19931</v>
      </c>
      <c r="AF41" s="100" t="s">
        <v>185</v>
      </c>
      <c r="AG41" s="100" t="s">
        <v>137</v>
      </c>
      <c r="AH41" s="104">
        <v>132</v>
      </c>
      <c r="AI41" s="104">
        <v>44330</v>
      </c>
    </row>
    <row r="42" spans="1:35" x14ac:dyDescent="0.2">
      <c r="A42" s="107"/>
      <c r="B42" s="100" t="s">
        <v>186</v>
      </c>
      <c r="C42" s="100" t="s">
        <v>187</v>
      </c>
      <c r="D42" s="101">
        <v>31190</v>
      </c>
      <c r="E42" s="101">
        <v>76</v>
      </c>
      <c r="F42" s="101">
        <v>31266</v>
      </c>
      <c r="G42" s="102">
        <v>9.4924447888415312E-3</v>
      </c>
      <c r="H42" s="101">
        <v>0</v>
      </c>
      <c r="I42" s="101">
        <v>0</v>
      </c>
      <c r="J42" s="101">
        <v>0</v>
      </c>
      <c r="K42" s="102">
        <v>0</v>
      </c>
      <c r="L42" s="101">
        <v>0</v>
      </c>
      <c r="M42" s="128">
        <v>0</v>
      </c>
      <c r="N42" s="101">
        <v>31266</v>
      </c>
      <c r="O42" s="102">
        <v>9.4924447888415312E-3</v>
      </c>
      <c r="P42" s="101">
        <v>14549</v>
      </c>
      <c r="Q42" s="101">
        <v>45815</v>
      </c>
      <c r="R42" s="102">
        <v>-4.6492428686262998E-3</v>
      </c>
      <c r="S42" s="108">
        <v>0</v>
      </c>
      <c r="T42" s="100" t="s">
        <v>75</v>
      </c>
      <c r="U42" s="100" t="s">
        <v>75</v>
      </c>
      <c r="V42" s="104">
        <v>30874</v>
      </c>
      <c r="W42" s="104">
        <v>30972</v>
      </c>
      <c r="X42" s="104">
        <v>98</v>
      </c>
      <c r="Y42" s="104">
        <v>0</v>
      </c>
      <c r="Z42" s="104">
        <v>0</v>
      </c>
      <c r="AA42" s="104">
        <v>0</v>
      </c>
      <c r="AB42" s="104">
        <v>0</v>
      </c>
      <c r="AC42" s="104">
        <v>15057</v>
      </c>
      <c r="AD42" s="104">
        <v>30972</v>
      </c>
      <c r="AE42" s="104">
        <v>46029</v>
      </c>
      <c r="AF42" s="100" t="s">
        <v>188</v>
      </c>
      <c r="AG42" s="100" t="s">
        <v>137</v>
      </c>
      <c r="AH42" s="104">
        <v>132</v>
      </c>
      <c r="AI42" s="104">
        <v>44330</v>
      </c>
    </row>
    <row r="43" spans="1:35" x14ac:dyDescent="0.2">
      <c r="A43" s="107"/>
      <c r="B43" s="100" t="s">
        <v>189</v>
      </c>
      <c r="C43" s="100" t="s">
        <v>190</v>
      </c>
      <c r="D43" s="101">
        <v>8260</v>
      </c>
      <c r="E43" s="101">
        <v>14</v>
      </c>
      <c r="F43" s="101">
        <v>8274</v>
      </c>
      <c r="G43" s="102">
        <v>-0.10541680181641301</v>
      </c>
      <c r="H43" s="101">
        <v>0</v>
      </c>
      <c r="I43" s="101">
        <v>0</v>
      </c>
      <c r="J43" s="101">
        <v>0</v>
      </c>
      <c r="K43" s="102">
        <v>0</v>
      </c>
      <c r="L43" s="101">
        <v>0</v>
      </c>
      <c r="M43" s="128">
        <v>0</v>
      </c>
      <c r="N43" s="101">
        <v>8274</v>
      </c>
      <c r="O43" s="102">
        <v>-0.10541680181641301</v>
      </c>
      <c r="P43" s="101">
        <v>5513</v>
      </c>
      <c r="Q43" s="101">
        <v>13787</v>
      </c>
      <c r="R43" s="102">
        <v>-4.93690960490933E-2</v>
      </c>
      <c r="S43" s="108">
        <v>0</v>
      </c>
      <c r="T43" s="100" t="s">
        <v>75</v>
      </c>
      <c r="U43" s="100" t="s">
        <v>75</v>
      </c>
      <c r="V43" s="104">
        <v>9239</v>
      </c>
      <c r="W43" s="104">
        <v>9249</v>
      </c>
      <c r="X43" s="104">
        <v>10</v>
      </c>
      <c r="Y43" s="104">
        <v>0</v>
      </c>
      <c r="Z43" s="104">
        <v>0</v>
      </c>
      <c r="AA43" s="104">
        <v>0</v>
      </c>
      <c r="AB43" s="104">
        <v>0</v>
      </c>
      <c r="AC43" s="104">
        <v>5254</v>
      </c>
      <c r="AD43" s="104">
        <v>9249</v>
      </c>
      <c r="AE43" s="104">
        <v>14503</v>
      </c>
      <c r="AF43" s="100" t="s">
        <v>191</v>
      </c>
      <c r="AG43" s="100" t="s">
        <v>137</v>
      </c>
      <c r="AH43" s="104">
        <v>132</v>
      </c>
      <c r="AI43" s="104">
        <v>44330</v>
      </c>
    </row>
    <row r="44" spans="1:35" x14ac:dyDescent="0.2">
      <c r="A44" s="107"/>
      <c r="B44" s="100" t="s">
        <v>192</v>
      </c>
      <c r="C44" s="100" t="s">
        <v>193</v>
      </c>
      <c r="D44" s="101">
        <v>32871</v>
      </c>
      <c r="E44" s="101">
        <v>108</v>
      </c>
      <c r="F44" s="101">
        <v>32979</v>
      </c>
      <c r="G44" s="102">
        <v>-6.0239933889949603E-2</v>
      </c>
      <c r="H44" s="101">
        <v>0</v>
      </c>
      <c r="I44" s="101">
        <v>0</v>
      </c>
      <c r="J44" s="101">
        <v>0</v>
      </c>
      <c r="K44" s="102">
        <v>0</v>
      </c>
      <c r="L44" s="101">
        <v>0</v>
      </c>
      <c r="M44" s="128">
        <v>0</v>
      </c>
      <c r="N44" s="101">
        <v>32979</v>
      </c>
      <c r="O44" s="102">
        <v>-6.0239933889949603E-2</v>
      </c>
      <c r="P44" s="101">
        <v>5567</v>
      </c>
      <c r="Q44" s="101">
        <v>38546</v>
      </c>
      <c r="R44" s="102">
        <v>-5.1455570047001499E-2</v>
      </c>
      <c r="S44" s="108">
        <v>0</v>
      </c>
      <c r="T44" s="100" t="s">
        <v>75</v>
      </c>
      <c r="U44" s="100" t="s">
        <v>75</v>
      </c>
      <c r="V44" s="104">
        <v>35033</v>
      </c>
      <c r="W44" s="104">
        <v>35093</v>
      </c>
      <c r="X44" s="104">
        <v>60</v>
      </c>
      <c r="Y44" s="104">
        <v>0</v>
      </c>
      <c r="Z44" s="104">
        <v>0</v>
      </c>
      <c r="AA44" s="104">
        <v>0</v>
      </c>
      <c r="AB44" s="104">
        <v>0</v>
      </c>
      <c r="AC44" s="104">
        <v>5544</v>
      </c>
      <c r="AD44" s="104">
        <v>35093</v>
      </c>
      <c r="AE44" s="104">
        <v>40637</v>
      </c>
      <c r="AF44" s="100" t="s">
        <v>194</v>
      </c>
      <c r="AG44" s="100" t="s">
        <v>137</v>
      </c>
      <c r="AH44" s="104">
        <v>132</v>
      </c>
      <c r="AI44" s="104">
        <v>44330</v>
      </c>
    </row>
    <row r="45" spans="1:35" x14ac:dyDescent="0.2">
      <c r="A45" s="107"/>
      <c r="B45" s="100" t="s">
        <v>195</v>
      </c>
      <c r="C45" s="100" t="s">
        <v>196</v>
      </c>
      <c r="D45" s="101">
        <v>70327</v>
      </c>
      <c r="E45" s="101">
        <v>652</v>
      </c>
      <c r="F45" s="101">
        <v>70979</v>
      </c>
      <c r="G45" s="102">
        <v>3.3173216885007302E-2</v>
      </c>
      <c r="H45" s="101">
        <v>0</v>
      </c>
      <c r="I45" s="101">
        <v>0</v>
      </c>
      <c r="J45" s="101">
        <v>0</v>
      </c>
      <c r="K45" s="102">
        <v>-1</v>
      </c>
      <c r="L45" s="101">
        <v>0</v>
      </c>
      <c r="M45" s="128">
        <v>-1</v>
      </c>
      <c r="N45" s="101">
        <v>70979</v>
      </c>
      <c r="O45" s="102">
        <v>3.1671511627906997E-2</v>
      </c>
      <c r="P45" s="101">
        <v>23245</v>
      </c>
      <c r="Q45" s="101">
        <v>94224</v>
      </c>
      <c r="R45" s="102">
        <v>4.2473861813353997E-2</v>
      </c>
      <c r="S45" s="108">
        <v>0</v>
      </c>
      <c r="T45" s="100" t="s">
        <v>75</v>
      </c>
      <c r="U45" s="100" t="s">
        <v>75</v>
      </c>
      <c r="V45" s="104">
        <v>68146</v>
      </c>
      <c r="W45" s="104">
        <v>68700</v>
      </c>
      <c r="X45" s="104">
        <v>554</v>
      </c>
      <c r="Y45" s="104">
        <v>98</v>
      </c>
      <c r="Z45" s="104">
        <v>98</v>
      </c>
      <c r="AA45" s="104">
        <v>0</v>
      </c>
      <c r="AB45" s="104">
        <v>2</v>
      </c>
      <c r="AC45" s="104">
        <v>21585</v>
      </c>
      <c r="AD45" s="104">
        <v>68800</v>
      </c>
      <c r="AE45" s="104">
        <v>90385</v>
      </c>
      <c r="AF45" s="100" t="s">
        <v>197</v>
      </c>
      <c r="AG45" s="100" t="s">
        <v>137</v>
      </c>
      <c r="AH45" s="104">
        <v>132</v>
      </c>
      <c r="AI45" s="104">
        <v>44330</v>
      </c>
    </row>
    <row r="46" spans="1:35" x14ac:dyDescent="0.2">
      <c r="A46" s="107"/>
      <c r="B46" s="100" t="s">
        <v>198</v>
      </c>
      <c r="C46" s="100" t="s">
        <v>199</v>
      </c>
      <c r="D46" s="101">
        <v>50034</v>
      </c>
      <c r="E46" s="101">
        <v>10452</v>
      </c>
      <c r="F46" s="101">
        <v>60486</v>
      </c>
      <c r="G46" s="102">
        <v>-9.0408734097266102E-2</v>
      </c>
      <c r="H46" s="101">
        <v>0</v>
      </c>
      <c r="I46" s="101">
        <v>0</v>
      </c>
      <c r="J46" s="101">
        <v>0</v>
      </c>
      <c r="K46" s="102">
        <v>0</v>
      </c>
      <c r="L46" s="101">
        <v>0</v>
      </c>
      <c r="M46" s="128">
        <v>0</v>
      </c>
      <c r="N46" s="101">
        <v>60486</v>
      </c>
      <c r="O46" s="102">
        <v>-9.0408734097266102E-2</v>
      </c>
      <c r="P46" s="101">
        <v>19801</v>
      </c>
      <c r="Q46" s="101">
        <v>80287</v>
      </c>
      <c r="R46" s="102">
        <v>-8.0279511999541794E-2</v>
      </c>
      <c r="S46" s="108">
        <v>0</v>
      </c>
      <c r="T46" s="100" t="s">
        <v>75</v>
      </c>
      <c r="U46" s="100" t="s">
        <v>75</v>
      </c>
      <c r="V46" s="104">
        <v>54942</v>
      </c>
      <c r="W46" s="104">
        <v>66498</v>
      </c>
      <c r="X46" s="104">
        <v>11556</v>
      </c>
      <c r="Y46" s="104">
        <v>0</v>
      </c>
      <c r="Z46" s="104">
        <v>0</v>
      </c>
      <c r="AA46" s="104">
        <v>0</v>
      </c>
      <c r="AB46" s="104">
        <v>0</v>
      </c>
      <c r="AC46" s="104">
        <v>20797</v>
      </c>
      <c r="AD46" s="104">
        <v>66498</v>
      </c>
      <c r="AE46" s="104">
        <v>87295</v>
      </c>
      <c r="AF46" s="100" t="s">
        <v>200</v>
      </c>
      <c r="AG46" s="100" t="s">
        <v>137</v>
      </c>
      <c r="AH46" s="104">
        <v>132</v>
      </c>
      <c r="AI46" s="104">
        <v>44330</v>
      </c>
    </row>
    <row r="47" spans="1:35" x14ac:dyDescent="0.2">
      <c r="A47" s="107"/>
      <c r="B47" s="100" t="s">
        <v>201</v>
      </c>
      <c r="C47" s="100" t="s">
        <v>202</v>
      </c>
      <c r="D47" s="101">
        <v>86504</v>
      </c>
      <c r="E47" s="101">
        <v>1542</v>
      </c>
      <c r="F47" s="101">
        <v>88046</v>
      </c>
      <c r="G47" s="102">
        <v>-1.1407783341941601E-2</v>
      </c>
      <c r="H47" s="101">
        <v>0</v>
      </c>
      <c r="I47" s="101">
        <v>0</v>
      </c>
      <c r="J47" s="101">
        <v>0</v>
      </c>
      <c r="K47" s="102">
        <v>0</v>
      </c>
      <c r="L47" s="101">
        <v>0</v>
      </c>
      <c r="M47" s="128">
        <v>0</v>
      </c>
      <c r="N47" s="101">
        <v>88046</v>
      </c>
      <c r="O47" s="102">
        <v>-1.1407783341941601E-2</v>
      </c>
      <c r="P47" s="101">
        <v>11188</v>
      </c>
      <c r="Q47" s="101">
        <v>99234</v>
      </c>
      <c r="R47" s="102">
        <v>-2.8637747565791504E-3</v>
      </c>
      <c r="S47" s="108">
        <v>0</v>
      </c>
      <c r="T47" s="100" t="s">
        <v>75</v>
      </c>
      <c r="U47" s="100" t="s">
        <v>75</v>
      </c>
      <c r="V47" s="104">
        <v>87758</v>
      </c>
      <c r="W47" s="104">
        <v>89062</v>
      </c>
      <c r="X47" s="104">
        <v>1304</v>
      </c>
      <c r="Y47" s="104">
        <v>0</v>
      </c>
      <c r="Z47" s="104">
        <v>0</v>
      </c>
      <c r="AA47" s="104">
        <v>0</v>
      </c>
      <c r="AB47" s="104">
        <v>0</v>
      </c>
      <c r="AC47" s="104">
        <v>10457</v>
      </c>
      <c r="AD47" s="104">
        <v>89062</v>
      </c>
      <c r="AE47" s="104">
        <v>99519</v>
      </c>
      <c r="AF47" s="100" t="s">
        <v>203</v>
      </c>
      <c r="AG47" s="100" t="s">
        <v>137</v>
      </c>
      <c r="AH47" s="104">
        <v>132</v>
      </c>
      <c r="AI47" s="104">
        <v>44330</v>
      </c>
    </row>
    <row r="48" spans="1:35" x14ac:dyDescent="0.2">
      <c r="A48" s="107"/>
      <c r="B48" s="100" t="s">
        <v>204</v>
      </c>
      <c r="C48" s="100" t="s">
        <v>205</v>
      </c>
      <c r="D48" s="101">
        <v>72866</v>
      </c>
      <c r="E48" s="101">
        <v>156</v>
      </c>
      <c r="F48" s="101">
        <v>73022</v>
      </c>
      <c r="G48" s="102">
        <v>4.7030483783086198E-2</v>
      </c>
      <c r="H48" s="101">
        <v>0</v>
      </c>
      <c r="I48" s="101">
        <v>0</v>
      </c>
      <c r="J48" s="101">
        <v>0</v>
      </c>
      <c r="K48" s="102">
        <v>0</v>
      </c>
      <c r="L48" s="101">
        <v>0</v>
      </c>
      <c r="M48" s="128">
        <v>0</v>
      </c>
      <c r="N48" s="101">
        <v>73022</v>
      </c>
      <c r="O48" s="102">
        <v>4.7030483783086198E-2</v>
      </c>
      <c r="P48" s="101">
        <v>3484</v>
      </c>
      <c r="Q48" s="101">
        <v>76506</v>
      </c>
      <c r="R48" s="102">
        <v>4.5935526207858297E-2</v>
      </c>
      <c r="S48" s="108">
        <v>0</v>
      </c>
      <c r="T48" s="100" t="s">
        <v>75</v>
      </c>
      <c r="U48" s="100" t="s">
        <v>75</v>
      </c>
      <c r="V48" s="104">
        <v>69686</v>
      </c>
      <c r="W48" s="104">
        <v>69742</v>
      </c>
      <c r="X48" s="104">
        <v>56</v>
      </c>
      <c r="Y48" s="104">
        <v>0</v>
      </c>
      <c r="Z48" s="104">
        <v>0</v>
      </c>
      <c r="AA48" s="104">
        <v>0</v>
      </c>
      <c r="AB48" s="104">
        <v>0</v>
      </c>
      <c r="AC48" s="104">
        <v>3404</v>
      </c>
      <c r="AD48" s="104">
        <v>69742</v>
      </c>
      <c r="AE48" s="104">
        <v>73146</v>
      </c>
      <c r="AF48" s="100" t="s">
        <v>206</v>
      </c>
      <c r="AG48" s="100" t="s">
        <v>137</v>
      </c>
      <c r="AH48" s="104">
        <v>132</v>
      </c>
      <c r="AI48" s="104">
        <v>44330</v>
      </c>
    </row>
    <row r="49" spans="1:35" x14ac:dyDescent="0.2">
      <c r="A49" s="107"/>
      <c r="B49" s="100" t="s">
        <v>207</v>
      </c>
      <c r="C49" s="100" t="s">
        <v>208</v>
      </c>
      <c r="D49" s="101">
        <v>12832</v>
      </c>
      <c r="E49" s="101">
        <v>44</v>
      </c>
      <c r="F49" s="101">
        <v>12876</v>
      </c>
      <c r="G49" s="102">
        <v>-8.2775324120245006E-2</v>
      </c>
      <c r="H49" s="101">
        <v>0</v>
      </c>
      <c r="I49" s="101">
        <v>0</v>
      </c>
      <c r="J49" s="101">
        <v>0</v>
      </c>
      <c r="K49" s="102">
        <v>0</v>
      </c>
      <c r="L49" s="101">
        <v>0</v>
      </c>
      <c r="M49" s="128">
        <v>0</v>
      </c>
      <c r="N49" s="101">
        <v>12876</v>
      </c>
      <c r="O49" s="102">
        <v>-8.2775324120245006E-2</v>
      </c>
      <c r="P49" s="101">
        <v>9334</v>
      </c>
      <c r="Q49" s="101">
        <v>22210</v>
      </c>
      <c r="R49" s="102">
        <v>-7.4814629675914401E-2</v>
      </c>
      <c r="S49" s="108">
        <v>0</v>
      </c>
      <c r="T49" s="100" t="s">
        <v>75</v>
      </c>
      <c r="U49" s="100" t="s">
        <v>75</v>
      </c>
      <c r="V49" s="104">
        <v>13988</v>
      </c>
      <c r="W49" s="104">
        <v>14038</v>
      </c>
      <c r="X49" s="104">
        <v>50</v>
      </c>
      <c r="Y49" s="104">
        <v>0</v>
      </c>
      <c r="Z49" s="104">
        <v>0</v>
      </c>
      <c r="AA49" s="104">
        <v>0</v>
      </c>
      <c r="AB49" s="104">
        <v>0</v>
      </c>
      <c r="AC49" s="104">
        <v>9968</v>
      </c>
      <c r="AD49" s="104">
        <v>14038</v>
      </c>
      <c r="AE49" s="104">
        <v>24006</v>
      </c>
      <c r="AF49" s="100" t="s">
        <v>209</v>
      </c>
      <c r="AG49" s="100" t="s">
        <v>137</v>
      </c>
      <c r="AH49" s="104">
        <v>132</v>
      </c>
      <c r="AI49" s="104">
        <v>44330</v>
      </c>
    </row>
    <row r="50" spans="1:35" x14ac:dyDescent="0.2">
      <c r="A50" s="107"/>
      <c r="B50" s="100" t="s">
        <v>210</v>
      </c>
      <c r="C50" s="100" t="s">
        <v>211</v>
      </c>
      <c r="D50" s="101">
        <v>57164</v>
      </c>
      <c r="E50" s="101">
        <v>13484</v>
      </c>
      <c r="F50" s="101">
        <v>70648</v>
      </c>
      <c r="G50" s="102">
        <v>-1.73037333778445E-2</v>
      </c>
      <c r="H50" s="101">
        <v>0</v>
      </c>
      <c r="I50" s="101">
        <v>0</v>
      </c>
      <c r="J50" s="101">
        <v>0</v>
      </c>
      <c r="K50" s="102">
        <v>0</v>
      </c>
      <c r="L50" s="101">
        <v>0</v>
      </c>
      <c r="M50" s="128">
        <v>0</v>
      </c>
      <c r="N50" s="101">
        <v>70648</v>
      </c>
      <c r="O50" s="102">
        <v>-1.73037333778445E-2</v>
      </c>
      <c r="P50" s="101">
        <v>24004</v>
      </c>
      <c r="Q50" s="101">
        <v>94652</v>
      </c>
      <c r="R50" s="102">
        <v>1.2482281507182602E-3</v>
      </c>
      <c r="S50" s="108">
        <v>0</v>
      </c>
      <c r="T50" s="100" t="s">
        <v>75</v>
      </c>
      <c r="U50" s="100" t="s">
        <v>75</v>
      </c>
      <c r="V50" s="104">
        <v>58562</v>
      </c>
      <c r="W50" s="104">
        <v>71892</v>
      </c>
      <c r="X50" s="104">
        <v>13330</v>
      </c>
      <c r="Y50" s="104">
        <v>0</v>
      </c>
      <c r="Z50" s="104">
        <v>0</v>
      </c>
      <c r="AA50" s="104">
        <v>0</v>
      </c>
      <c r="AB50" s="104">
        <v>0</v>
      </c>
      <c r="AC50" s="104">
        <v>22642</v>
      </c>
      <c r="AD50" s="104">
        <v>71892</v>
      </c>
      <c r="AE50" s="104">
        <v>94534</v>
      </c>
      <c r="AF50" s="100" t="s">
        <v>212</v>
      </c>
      <c r="AG50" s="100" t="s">
        <v>137</v>
      </c>
      <c r="AH50" s="104">
        <v>132</v>
      </c>
      <c r="AI50" s="104">
        <v>44330</v>
      </c>
    </row>
    <row r="51" spans="1:35" x14ac:dyDescent="0.2">
      <c r="A51" s="107"/>
      <c r="B51" s="100" t="s">
        <v>213</v>
      </c>
      <c r="C51" s="100" t="s">
        <v>214</v>
      </c>
      <c r="D51" s="101">
        <v>10942</v>
      </c>
      <c r="E51" s="101">
        <v>258</v>
      </c>
      <c r="F51" s="101">
        <v>11200</v>
      </c>
      <c r="G51" s="102">
        <v>-0.12806539509536799</v>
      </c>
      <c r="H51" s="101">
        <v>0</v>
      </c>
      <c r="I51" s="101">
        <v>0</v>
      </c>
      <c r="J51" s="101">
        <v>0</v>
      </c>
      <c r="K51" s="102">
        <v>0</v>
      </c>
      <c r="L51" s="101">
        <v>0</v>
      </c>
      <c r="M51" s="128">
        <v>0</v>
      </c>
      <c r="N51" s="101">
        <v>11200</v>
      </c>
      <c r="O51" s="102">
        <v>-0.12806539509536799</v>
      </c>
      <c r="P51" s="101">
        <v>17204</v>
      </c>
      <c r="Q51" s="101">
        <v>28404</v>
      </c>
      <c r="R51" s="102">
        <v>-3.4033893547594802E-3</v>
      </c>
      <c r="S51" s="108">
        <v>0</v>
      </c>
      <c r="T51" s="100" t="s">
        <v>75</v>
      </c>
      <c r="U51" s="100" t="s">
        <v>75</v>
      </c>
      <c r="V51" s="104">
        <v>12695</v>
      </c>
      <c r="W51" s="104">
        <v>12845</v>
      </c>
      <c r="X51" s="104">
        <v>150</v>
      </c>
      <c r="Y51" s="104">
        <v>0</v>
      </c>
      <c r="Z51" s="104">
        <v>0</v>
      </c>
      <c r="AA51" s="104">
        <v>0</v>
      </c>
      <c r="AB51" s="104">
        <v>0</v>
      </c>
      <c r="AC51" s="104">
        <v>15656</v>
      </c>
      <c r="AD51" s="104">
        <v>12845</v>
      </c>
      <c r="AE51" s="104">
        <v>28501</v>
      </c>
      <c r="AF51" s="100" t="s">
        <v>215</v>
      </c>
      <c r="AG51" s="100" t="s">
        <v>137</v>
      </c>
      <c r="AH51" s="104">
        <v>132</v>
      </c>
      <c r="AI51" s="104">
        <v>44330</v>
      </c>
    </row>
    <row r="52" spans="1:35" x14ac:dyDescent="0.2">
      <c r="A52" s="107"/>
      <c r="B52" s="100" t="s">
        <v>216</v>
      </c>
      <c r="C52" s="100" t="s">
        <v>217</v>
      </c>
      <c r="D52" s="101">
        <v>8347</v>
      </c>
      <c r="E52" s="101">
        <v>0</v>
      </c>
      <c r="F52" s="101">
        <v>8347</v>
      </c>
      <c r="G52" s="102">
        <v>-4.2335933914639703E-2</v>
      </c>
      <c r="H52" s="101">
        <v>0</v>
      </c>
      <c r="I52" s="101">
        <v>0</v>
      </c>
      <c r="J52" s="101">
        <v>0</v>
      </c>
      <c r="K52" s="102">
        <v>0</v>
      </c>
      <c r="L52" s="101">
        <v>0</v>
      </c>
      <c r="M52" s="128">
        <v>0</v>
      </c>
      <c r="N52" s="101">
        <v>8347</v>
      </c>
      <c r="O52" s="102">
        <v>-4.2335933914639703E-2</v>
      </c>
      <c r="P52" s="101">
        <v>0</v>
      </c>
      <c r="Q52" s="101">
        <v>8347</v>
      </c>
      <c r="R52" s="102">
        <v>-4.2335933914639703E-2</v>
      </c>
      <c r="S52" s="108">
        <v>0</v>
      </c>
      <c r="T52" s="100" t="s">
        <v>75</v>
      </c>
      <c r="U52" s="100" t="s">
        <v>75</v>
      </c>
      <c r="V52" s="104">
        <v>8716</v>
      </c>
      <c r="W52" s="104">
        <v>8716</v>
      </c>
      <c r="X52" s="104">
        <v>0</v>
      </c>
      <c r="Y52" s="104">
        <v>0</v>
      </c>
      <c r="Z52" s="104">
        <v>0</v>
      </c>
      <c r="AA52" s="104">
        <v>0</v>
      </c>
      <c r="AB52" s="104">
        <v>0</v>
      </c>
      <c r="AC52" s="104">
        <v>0</v>
      </c>
      <c r="AD52" s="104">
        <v>8716</v>
      </c>
      <c r="AE52" s="104">
        <v>8716</v>
      </c>
      <c r="AF52" s="100" t="s">
        <v>218</v>
      </c>
      <c r="AG52" s="100" t="s">
        <v>137</v>
      </c>
      <c r="AH52" s="104">
        <v>132</v>
      </c>
      <c r="AI52" s="104">
        <v>44330</v>
      </c>
    </row>
    <row r="53" spans="1:35" x14ac:dyDescent="0.2">
      <c r="A53" s="109"/>
      <c r="B53" s="100" t="s">
        <v>219</v>
      </c>
      <c r="C53" s="100" t="s">
        <v>220</v>
      </c>
      <c r="D53" s="101">
        <v>103022</v>
      </c>
      <c r="E53" s="101">
        <v>694</v>
      </c>
      <c r="F53" s="101">
        <v>103716</v>
      </c>
      <c r="G53" s="102">
        <v>-7.326923764251761E-2</v>
      </c>
      <c r="H53" s="101">
        <v>0</v>
      </c>
      <c r="I53" s="101">
        <v>0</v>
      </c>
      <c r="J53" s="101">
        <v>0</v>
      </c>
      <c r="K53" s="102">
        <v>0</v>
      </c>
      <c r="L53" s="101">
        <v>0</v>
      </c>
      <c r="M53" s="128">
        <v>0</v>
      </c>
      <c r="N53" s="101">
        <v>103716</v>
      </c>
      <c r="O53" s="102">
        <v>-7.326923764251761E-2</v>
      </c>
      <c r="P53" s="101">
        <v>2363</v>
      </c>
      <c r="Q53" s="101">
        <v>106079</v>
      </c>
      <c r="R53" s="102">
        <v>-7.3003416846539007E-2</v>
      </c>
      <c r="S53" s="108">
        <v>0</v>
      </c>
      <c r="T53" s="100" t="s">
        <v>75</v>
      </c>
      <c r="U53" s="100" t="s">
        <v>75</v>
      </c>
      <c r="V53" s="104">
        <v>111394</v>
      </c>
      <c r="W53" s="104">
        <v>111916</v>
      </c>
      <c r="X53" s="104">
        <v>522</v>
      </c>
      <c r="Y53" s="104">
        <v>0</v>
      </c>
      <c r="Z53" s="104">
        <v>0</v>
      </c>
      <c r="AA53" s="104">
        <v>0</v>
      </c>
      <c r="AB53" s="104">
        <v>0</v>
      </c>
      <c r="AC53" s="104">
        <v>2517</v>
      </c>
      <c r="AD53" s="104">
        <v>111916</v>
      </c>
      <c r="AE53" s="104">
        <v>114433</v>
      </c>
      <c r="AF53" s="100" t="s">
        <v>221</v>
      </c>
      <c r="AG53" s="100" t="s">
        <v>137</v>
      </c>
      <c r="AH53" s="104">
        <v>132</v>
      </c>
      <c r="AI53" s="104">
        <v>44330</v>
      </c>
    </row>
    <row r="54" spans="1:35" x14ac:dyDescent="0.2">
      <c r="A54" s="110" t="s">
        <v>89</v>
      </c>
      <c r="B54" s="110">
        <v>0</v>
      </c>
      <c r="C54" s="110">
        <v>0</v>
      </c>
      <c r="D54" s="111">
        <v>1321291</v>
      </c>
      <c r="E54" s="111">
        <v>45254</v>
      </c>
      <c r="F54" s="111">
        <v>1366545</v>
      </c>
      <c r="G54" s="112">
        <v>-4.4495067407551901E-2</v>
      </c>
      <c r="H54" s="111">
        <v>2312</v>
      </c>
      <c r="I54" s="111">
        <v>0</v>
      </c>
      <c r="J54" s="111">
        <v>2312</v>
      </c>
      <c r="K54" s="112">
        <v>-0.232913072329131</v>
      </c>
      <c r="L54" s="111">
        <v>76905</v>
      </c>
      <c r="M54" s="129">
        <v>-0.113701582325892</v>
      </c>
      <c r="N54" s="111">
        <v>1445762</v>
      </c>
      <c r="O54" s="112">
        <v>-4.8819513068055501E-2</v>
      </c>
      <c r="P54" s="111">
        <v>307809</v>
      </c>
      <c r="Q54" s="111">
        <v>1753571</v>
      </c>
      <c r="R54" s="112">
        <v>-3.6767779525154295E-2</v>
      </c>
      <c r="S54" s="113">
        <v>0</v>
      </c>
      <c r="T54" s="114">
        <v>0</v>
      </c>
      <c r="U54" s="114">
        <v>0</v>
      </c>
      <c r="V54" s="115">
        <v>1384791</v>
      </c>
      <c r="W54" s="115">
        <v>1430181</v>
      </c>
      <c r="X54" s="115">
        <v>45390</v>
      </c>
      <c r="Y54" s="115">
        <v>3014</v>
      </c>
      <c r="Z54" s="115">
        <v>3014</v>
      </c>
      <c r="AA54" s="115">
        <v>0</v>
      </c>
      <c r="AB54" s="115">
        <v>86771</v>
      </c>
      <c r="AC54" s="115">
        <v>300541</v>
      </c>
      <c r="AD54" s="115">
        <v>1519966</v>
      </c>
      <c r="AE54" s="115">
        <v>1820507</v>
      </c>
      <c r="AF54" s="114">
        <v>0</v>
      </c>
      <c r="AG54" s="114">
        <v>0</v>
      </c>
      <c r="AH54" s="115">
        <v>3828</v>
      </c>
      <c r="AI54" s="115">
        <v>1285570</v>
      </c>
    </row>
    <row r="55" spans="1:35" s="122" customFormat="1" ht="22.5" x14ac:dyDescent="0.2">
      <c r="A55" s="116" t="s">
        <v>222</v>
      </c>
      <c r="B55" s="117"/>
      <c r="C55" s="117"/>
      <c r="D55" s="118">
        <f>D54+D24+D14</f>
        <v>7769527</v>
      </c>
      <c r="E55" s="118">
        <f>E54+E24+E14</f>
        <v>884616</v>
      </c>
      <c r="F55" s="118">
        <f>F54+F24+F14</f>
        <v>8654143</v>
      </c>
      <c r="G55" s="119">
        <f>((F54+F24+F14)-(W54+W24+W14))/(W54+W24+W14)</f>
        <v>-1.8900803191869103E-3</v>
      </c>
      <c r="H55" s="118">
        <f>H54+H24+H14</f>
        <v>1037809</v>
      </c>
      <c r="I55" s="118">
        <f>I54+I24+I14</f>
        <v>2864</v>
      </c>
      <c r="J55" s="118">
        <f>J54+J24+J14</f>
        <v>1040673</v>
      </c>
      <c r="K55" s="119">
        <f>((J54+J24+J14)-(Z54+Z24+Z14))/(Z54+Z24+Z14)</f>
        <v>-6.8701490814296565E-2</v>
      </c>
      <c r="L55" s="118">
        <f>L54+L24+L14</f>
        <v>147569</v>
      </c>
      <c r="M55" s="119">
        <f>((L54+L24+L14)-(AB54+AB24+AB14))/(AB54+AB24+AB14)</f>
        <v>-6.8824301471516192E-2</v>
      </c>
      <c r="N55" s="118">
        <f>N54+N24+N14</f>
        <v>9842385</v>
      </c>
      <c r="O55" s="119">
        <f>((N54+N24+N14)-(AD54+AD24+AD14))/(AD54+AD24+AD14)</f>
        <v>-1.0462526831180975E-2</v>
      </c>
      <c r="P55" s="118">
        <f>P54+P24+P14</f>
        <v>551504</v>
      </c>
      <c r="Q55" s="118">
        <f>Q54+Q24+Q14</f>
        <v>10393889</v>
      </c>
      <c r="R55" s="119">
        <f>((Q54+Q24+Q14)-(AE54+AE24+AE14))/(AE54+AE24+AE14)</f>
        <v>-8.6764153264802767E-3</v>
      </c>
    </row>
    <row r="56" spans="1:35" s="122" customFormat="1" x14ac:dyDescent="0.2">
      <c r="A56" s="116" t="s">
        <v>223</v>
      </c>
      <c r="B56" s="117"/>
      <c r="C56" s="117"/>
      <c r="D56" s="118">
        <f>D54+D24+D14+D9</f>
        <v>15622852</v>
      </c>
      <c r="E56" s="118">
        <f t="shared" ref="E56:Q56" si="0">E54+E24+E14+E9</f>
        <v>1658606</v>
      </c>
      <c r="F56" s="118">
        <f t="shared" si="0"/>
        <v>17281458</v>
      </c>
      <c r="G56" s="119">
        <f>((F54+F24+F14+F9)-(W54+W24+W14+W9))/(W54+W24+W14+W9)</f>
        <v>-1.7615320269894239E-2</v>
      </c>
      <c r="H56" s="118">
        <f t="shared" si="0"/>
        <v>5612703</v>
      </c>
      <c r="I56" s="118">
        <f t="shared" si="0"/>
        <v>161300</v>
      </c>
      <c r="J56" s="118">
        <f t="shared" si="0"/>
        <v>5774003</v>
      </c>
      <c r="K56" s="119">
        <f>((J54+J24+J14+J9)-(Z54+Z24+Z14+Z9))/(Z54+Z24+Z14+Z9)</f>
        <v>-1.853562667929504E-2</v>
      </c>
      <c r="L56" s="118">
        <f t="shared" si="0"/>
        <v>564796</v>
      </c>
      <c r="M56" s="119">
        <f>((L54+L24+L14+L9)-(AB54+AB24+AB14+AB9))/(AB54+AB24+AB14+AB9)</f>
        <v>-0.11265775652275009</v>
      </c>
      <c r="N56" s="118">
        <f t="shared" si="0"/>
        <v>23620257</v>
      </c>
      <c r="O56" s="119">
        <f>((N54+N24+N14+N9)-(AD54+AD24+AD14+AD9))/(AD54+AD24+AD14+AD9)</f>
        <v>-2.034889881902727E-2</v>
      </c>
      <c r="P56" s="118">
        <f t="shared" si="0"/>
        <v>642352</v>
      </c>
      <c r="Q56" s="118">
        <f t="shared" si="0"/>
        <v>24262609</v>
      </c>
      <c r="R56" s="119">
        <f>((Q54+Q24+Q14+Q9)-(AE54+AE24+AE14+AE9))/(AE54+AE24+AE14+AE9)</f>
        <v>-2.1651949743640694E-2</v>
      </c>
    </row>
    <row r="57" spans="1:35" s="122" customFormat="1" x14ac:dyDescent="0.2">
      <c r="A57" s="116" t="s">
        <v>224</v>
      </c>
      <c r="B57" s="117"/>
      <c r="C57" s="117"/>
      <c r="D57" s="118">
        <f>D54+D24+D14+D9+D5</f>
        <v>22875545</v>
      </c>
      <c r="E57" s="118">
        <f t="shared" ref="E57:Q57" si="1">E54+E24+E14+E9+E5</f>
        <v>4547552</v>
      </c>
      <c r="F57" s="118">
        <f t="shared" si="1"/>
        <v>27423097</v>
      </c>
      <c r="G57" s="119">
        <f>((F54+F24+F14+F9+F5)-(W54+W24+W14+W9+W5))/(W54+W24+W14+W9+W5)</f>
        <v>-1.0648220286080862E-2</v>
      </c>
      <c r="H57" s="118">
        <f t="shared" si="1"/>
        <v>15961367</v>
      </c>
      <c r="I57" s="118">
        <f t="shared" si="1"/>
        <v>2638684</v>
      </c>
      <c r="J57" s="118">
        <f t="shared" si="1"/>
        <v>18600051</v>
      </c>
      <c r="K57" s="119">
        <f>((J54+J24+J14+J9+J5)-(Z54+Z24+Z14+Z9+Z5))/(Z54+Z24+Z14+Z9+Z5)</f>
        <v>1.5110090570493581E-2</v>
      </c>
      <c r="L57" s="118">
        <f t="shared" si="1"/>
        <v>564796</v>
      </c>
      <c r="M57" s="119">
        <f>((L54+L24+L14+L9+L5)-(AB54+AB24+AB14+AB9+AB5))/(AB54+AB24+AB14+AB9+AB5)</f>
        <v>-0.11265775652275009</v>
      </c>
      <c r="N57" s="118">
        <f t="shared" si="1"/>
        <v>46587944</v>
      </c>
      <c r="O57" s="119">
        <f>((N54+N24+N14+N9+N5)-(AD54+AD24+AD14+AD9+AD5))/(AD54+AD24+AD14+AD9+AD5)</f>
        <v>-1.927934431376743E-3</v>
      </c>
      <c r="P57" s="118">
        <f t="shared" si="1"/>
        <v>659674</v>
      </c>
      <c r="Q57" s="118">
        <f t="shared" si="1"/>
        <v>47247618</v>
      </c>
      <c r="R57" s="119">
        <f>((Q54+Q24+Q14+Q9+Q5)-(AE54+AE24+AE14+AE9+AE5))/(AE54+AE24+AE14+AE9+AE5)</f>
        <v>-3.2830032325003589E-3</v>
      </c>
    </row>
    <row r="58" spans="1:35" x14ac:dyDescent="0.2">
      <c r="A58" s="105" t="s">
        <v>225</v>
      </c>
      <c r="B58" s="100" t="s">
        <v>226</v>
      </c>
      <c r="C58" s="100" t="s">
        <v>227</v>
      </c>
      <c r="D58" s="101">
        <v>393</v>
      </c>
      <c r="E58" s="101">
        <v>0</v>
      </c>
      <c r="F58" s="101">
        <v>393</v>
      </c>
      <c r="G58" s="102">
        <v>3.9125000000000001</v>
      </c>
      <c r="H58" s="101">
        <v>1533844</v>
      </c>
      <c r="I58" s="101">
        <v>0</v>
      </c>
      <c r="J58" s="101">
        <v>1533844</v>
      </c>
      <c r="K58" s="102">
        <v>-9.7940460367682503E-2</v>
      </c>
      <c r="L58" s="101">
        <v>0</v>
      </c>
      <c r="M58" s="128">
        <v>0</v>
      </c>
      <c r="N58" s="101">
        <v>1534237</v>
      </c>
      <c r="O58" s="102">
        <v>-9.7751784811168696E-2</v>
      </c>
      <c r="P58" s="101">
        <v>0</v>
      </c>
      <c r="Q58" s="101">
        <v>1534237</v>
      </c>
      <c r="R58" s="102">
        <v>-9.7751784811168696E-2</v>
      </c>
      <c r="S58" s="106">
        <v>6</v>
      </c>
      <c r="T58" s="100" t="s">
        <v>76</v>
      </c>
      <c r="U58" s="100" t="s">
        <v>76</v>
      </c>
      <c r="V58" s="104">
        <v>80</v>
      </c>
      <c r="W58" s="104">
        <v>80</v>
      </c>
      <c r="X58" s="104">
        <v>0</v>
      </c>
      <c r="Y58" s="104">
        <v>1700380</v>
      </c>
      <c r="Z58" s="104">
        <v>1700380</v>
      </c>
      <c r="AA58" s="104">
        <v>0</v>
      </c>
      <c r="AB58" s="104">
        <v>0</v>
      </c>
      <c r="AC58" s="104">
        <v>0</v>
      </c>
      <c r="AD58" s="104">
        <v>1700460</v>
      </c>
      <c r="AE58" s="104">
        <v>1700460</v>
      </c>
      <c r="AF58" s="100" t="s">
        <v>228</v>
      </c>
      <c r="AG58" s="100" t="s">
        <v>229</v>
      </c>
      <c r="AH58" s="104">
        <v>132</v>
      </c>
      <c r="AI58" s="104">
        <v>44330</v>
      </c>
    </row>
    <row r="59" spans="1:35" x14ac:dyDescent="0.2">
      <c r="A59" s="107"/>
      <c r="B59" s="100" t="s">
        <v>230</v>
      </c>
      <c r="C59" s="100" t="s">
        <v>231</v>
      </c>
      <c r="D59" s="101">
        <v>4110</v>
      </c>
      <c r="E59" s="101">
        <v>0</v>
      </c>
      <c r="F59" s="101">
        <v>4110</v>
      </c>
      <c r="G59" s="102">
        <v>-0.28058813232977398</v>
      </c>
      <c r="H59" s="101">
        <v>0</v>
      </c>
      <c r="I59" s="101">
        <v>0</v>
      </c>
      <c r="J59" s="101">
        <v>0</v>
      </c>
      <c r="K59" s="102">
        <v>-1</v>
      </c>
      <c r="L59" s="101">
        <v>0</v>
      </c>
      <c r="M59" s="128">
        <v>0</v>
      </c>
      <c r="N59" s="101">
        <v>4110</v>
      </c>
      <c r="O59" s="102">
        <v>-0.28209606986899599</v>
      </c>
      <c r="P59" s="101">
        <v>0</v>
      </c>
      <c r="Q59" s="101">
        <v>4110</v>
      </c>
      <c r="R59" s="102">
        <v>-0.28209606986899599</v>
      </c>
      <c r="S59" s="108">
        <v>0</v>
      </c>
      <c r="T59" s="100" t="s">
        <v>76</v>
      </c>
      <c r="U59" s="100" t="s">
        <v>76</v>
      </c>
      <c r="V59" s="104">
        <v>5713</v>
      </c>
      <c r="W59" s="104">
        <v>5713</v>
      </c>
      <c r="X59" s="104">
        <v>0</v>
      </c>
      <c r="Y59" s="104">
        <v>12</v>
      </c>
      <c r="Z59" s="104">
        <v>12</v>
      </c>
      <c r="AA59" s="104">
        <v>0</v>
      </c>
      <c r="AB59" s="104">
        <v>0</v>
      </c>
      <c r="AC59" s="104">
        <v>0</v>
      </c>
      <c r="AD59" s="104">
        <v>5725</v>
      </c>
      <c r="AE59" s="104">
        <v>5725</v>
      </c>
      <c r="AF59" s="100" t="s">
        <v>232</v>
      </c>
      <c r="AG59" s="100" t="s">
        <v>229</v>
      </c>
      <c r="AH59" s="104">
        <v>132</v>
      </c>
      <c r="AI59" s="104">
        <v>44330</v>
      </c>
    </row>
    <row r="60" spans="1:35" x14ac:dyDescent="0.2">
      <c r="A60" s="107"/>
      <c r="B60" s="100" t="s">
        <v>233</v>
      </c>
      <c r="C60" s="100" t="s">
        <v>234</v>
      </c>
      <c r="D60" s="101">
        <v>452099</v>
      </c>
      <c r="E60" s="101">
        <v>3394</v>
      </c>
      <c r="F60" s="101">
        <v>455493</v>
      </c>
      <c r="G60" s="102">
        <v>-0.23572050599268102</v>
      </c>
      <c r="H60" s="101">
        <v>976353</v>
      </c>
      <c r="I60" s="101">
        <v>1178</v>
      </c>
      <c r="J60" s="101">
        <v>977531</v>
      </c>
      <c r="K60" s="102">
        <v>-6.5649985901559391E-2</v>
      </c>
      <c r="L60" s="101">
        <v>886</v>
      </c>
      <c r="M60" s="128">
        <v>0</v>
      </c>
      <c r="N60" s="101">
        <v>1433910</v>
      </c>
      <c r="O60" s="102">
        <v>-0.126831698120561</v>
      </c>
      <c r="P60" s="101">
        <v>6257</v>
      </c>
      <c r="Q60" s="101">
        <v>1440167</v>
      </c>
      <c r="R60" s="102">
        <v>-0.125013214413736</v>
      </c>
      <c r="S60" s="108">
        <v>0</v>
      </c>
      <c r="T60" s="100" t="s">
        <v>76</v>
      </c>
      <c r="U60" s="100" t="s">
        <v>76</v>
      </c>
      <c r="V60" s="104">
        <v>593649</v>
      </c>
      <c r="W60" s="104">
        <v>595977</v>
      </c>
      <c r="X60" s="104">
        <v>2328</v>
      </c>
      <c r="Y60" s="104">
        <v>1045701</v>
      </c>
      <c r="Z60" s="104">
        <v>1046215</v>
      </c>
      <c r="AA60" s="104">
        <v>514</v>
      </c>
      <c r="AB60" s="104">
        <v>0</v>
      </c>
      <c r="AC60" s="104">
        <v>3738</v>
      </c>
      <c r="AD60" s="104">
        <v>1642192</v>
      </c>
      <c r="AE60" s="104">
        <v>1645930</v>
      </c>
      <c r="AF60" s="100" t="s">
        <v>235</v>
      </c>
      <c r="AG60" s="100" t="s">
        <v>229</v>
      </c>
      <c r="AH60" s="104">
        <v>132</v>
      </c>
      <c r="AI60" s="104">
        <v>44330</v>
      </c>
    </row>
    <row r="61" spans="1:35" x14ac:dyDescent="0.2">
      <c r="A61" s="107"/>
      <c r="B61" s="100" t="s">
        <v>236</v>
      </c>
      <c r="C61" s="100" t="s">
        <v>237</v>
      </c>
      <c r="D61" s="101">
        <v>13411</v>
      </c>
      <c r="E61" s="101">
        <v>0</v>
      </c>
      <c r="F61" s="101">
        <v>13411</v>
      </c>
      <c r="G61" s="102">
        <v>-0.56467685915538701</v>
      </c>
      <c r="H61" s="101">
        <v>0</v>
      </c>
      <c r="I61" s="101">
        <v>0</v>
      </c>
      <c r="J61" s="101">
        <v>0</v>
      </c>
      <c r="K61" s="102">
        <v>0</v>
      </c>
      <c r="L61" s="101">
        <v>0</v>
      </c>
      <c r="M61" s="128">
        <v>0</v>
      </c>
      <c r="N61" s="101">
        <v>13411</v>
      </c>
      <c r="O61" s="102">
        <v>-0.56467685915538701</v>
      </c>
      <c r="P61" s="101">
        <v>0</v>
      </c>
      <c r="Q61" s="101">
        <v>13411</v>
      </c>
      <c r="R61" s="102">
        <v>-0.56467685915538701</v>
      </c>
      <c r="S61" s="108">
        <v>0</v>
      </c>
      <c r="T61" s="100" t="s">
        <v>76</v>
      </c>
      <c r="U61" s="100" t="s">
        <v>76</v>
      </c>
      <c r="V61" s="104">
        <v>30807</v>
      </c>
      <c r="W61" s="104">
        <v>30807</v>
      </c>
      <c r="X61" s="104">
        <v>0</v>
      </c>
      <c r="Y61" s="104">
        <v>0</v>
      </c>
      <c r="Z61" s="104">
        <v>0</v>
      </c>
      <c r="AA61" s="104">
        <v>0</v>
      </c>
      <c r="AB61" s="104">
        <v>0</v>
      </c>
      <c r="AC61" s="104">
        <v>0</v>
      </c>
      <c r="AD61" s="104">
        <v>30807</v>
      </c>
      <c r="AE61" s="104">
        <v>30807</v>
      </c>
      <c r="AF61" s="100" t="s">
        <v>238</v>
      </c>
      <c r="AG61" s="100" t="s">
        <v>229</v>
      </c>
      <c r="AH61" s="104">
        <v>132</v>
      </c>
      <c r="AI61" s="104">
        <v>44330</v>
      </c>
    </row>
    <row r="62" spans="1:35" x14ac:dyDescent="0.2">
      <c r="A62" s="107"/>
      <c r="B62" s="100" t="s">
        <v>239</v>
      </c>
      <c r="C62" s="100" t="s">
        <v>240</v>
      </c>
      <c r="D62" s="101">
        <v>44022</v>
      </c>
      <c r="E62" s="101">
        <v>0</v>
      </c>
      <c r="F62" s="101">
        <v>44022</v>
      </c>
      <c r="G62" s="102">
        <v>0.28568925233644898</v>
      </c>
      <c r="H62" s="101">
        <v>0</v>
      </c>
      <c r="I62" s="101">
        <v>0</v>
      </c>
      <c r="J62" s="101">
        <v>0</v>
      </c>
      <c r="K62" s="102">
        <v>-1</v>
      </c>
      <c r="L62" s="101">
        <v>0</v>
      </c>
      <c r="M62" s="128">
        <v>0</v>
      </c>
      <c r="N62" s="101">
        <v>44022</v>
      </c>
      <c r="O62" s="102">
        <v>0.26329382730220696</v>
      </c>
      <c r="P62" s="101">
        <v>33</v>
      </c>
      <c r="Q62" s="101">
        <v>44055</v>
      </c>
      <c r="R62" s="102">
        <v>0.253235854692345</v>
      </c>
      <c r="S62" s="108">
        <v>0</v>
      </c>
      <c r="T62" s="100" t="s">
        <v>76</v>
      </c>
      <c r="U62" s="100" t="s">
        <v>76</v>
      </c>
      <c r="V62" s="104">
        <v>34240</v>
      </c>
      <c r="W62" s="104">
        <v>34240</v>
      </c>
      <c r="X62" s="104">
        <v>0</v>
      </c>
      <c r="Y62" s="104">
        <v>607</v>
      </c>
      <c r="Z62" s="104">
        <v>607</v>
      </c>
      <c r="AA62" s="104">
        <v>0</v>
      </c>
      <c r="AB62" s="104">
        <v>0</v>
      </c>
      <c r="AC62" s="104">
        <v>306</v>
      </c>
      <c r="AD62" s="104">
        <v>34847</v>
      </c>
      <c r="AE62" s="104">
        <v>35153</v>
      </c>
      <c r="AF62" s="100" t="s">
        <v>241</v>
      </c>
      <c r="AG62" s="100" t="s">
        <v>229</v>
      </c>
      <c r="AH62" s="104">
        <v>132</v>
      </c>
      <c r="AI62" s="104">
        <v>44330</v>
      </c>
    </row>
    <row r="63" spans="1:35" x14ac:dyDescent="0.2">
      <c r="A63" s="109"/>
      <c r="B63" s="100" t="s">
        <v>242</v>
      </c>
      <c r="C63" s="100" t="s">
        <v>243</v>
      </c>
      <c r="D63" s="101">
        <v>3762</v>
      </c>
      <c r="E63" s="101">
        <v>0</v>
      </c>
      <c r="F63" s="101">
        <v>3762</v>
      </c>
      <c r="G63" s="102">
        <v>-0.28288219595882602</v>
      </c>
      <c r="H63" s="101">
        <v>0</v>
      </c>
      <c r="I63" s="101">
        <v>0</v>
      </c>
      <c r="J63" s="101">
        <v>0</v>
      </c>
      <c r="K63" s="102">
        <v>0</v>
      </c>
      <c r="L63" s="101">
        <v>0</v>
      </c>
      <c r="M63" s="128">
        <v>0</v>
      </c>
      <c r="N63" s="101">
        <v>3762</v>
      </c>
      <c r="O63" s="102">
        <v>-0.28288219595882602</v>
      </c>
      <c r="P63" s="101">
        <v>0</v>
      </c>
      <c r="Q63" s="101">
        <v>3762</v>
      </c>
      <c r="R63" s="102">
        <v>-0.28288219595882602</v>
      </c>
      <c r="S63" s="108">
        <v>0</v>
      </c>
      <c r="T63" s="100" t="s">
        <v>76</v>
      </c>
      <c r="U63" s="100" t="s">
        <v>76</v>
      </c>
      <c r="V63" s="104">
        <v>5246</v>
      </c>
      <c r="W63" s="104">
        <v>5246</v>
      </c>
      <c r="X63" s="104">
        <v>0</v>
      </c>
      <c r="Y63" s="104">
        <v>0</v>
      </c>
      <c r="Z63" s="104">
        <v>0</v>
      </c>
      <c r="AA63" s="104">
        <v>0</v>
      </c>
      <c r="AB63" s="104">
        <v>0</v>
      </c>
      <c r="AC63" s="104">
        <v>0</v>
      </c>
      <c r="AD63" s="104">
        <v>5246</v>
      </c>
      <c r="AE63" s="104">
        <v>5246</v>
      </c>
      <c r="AF63" s="100" t="s">
        <v>244</v>
      </c>
      <c r="AG63" s="100" t="s">
        <v>229</v>
      </c>
      <c r="AH63" s="104">
        <v>132</v>
      </c>
      <c r="AI63" s="104">
        <v>44330</v>
      </c>
    </row>
    <row r="64" spans="1:35" x14ac:dyDescent="0.2">
      <c r="A64" s="110" t="s">
        <v>89</v>
      </c>
      <c r="B64" s="110">
        <v>0</v>
      </c>
      <c r="C64" s="110">
        <v>0</v>
      </c>
      <c r="D64" s="111">
        <v>517797</v>
      </c>
      <c r="E64" s="111">
        <v>3394</v>
      </c>
      <c r="F64" s="111">
        <v>521191</v>
      </c>
      <c r="G64" s="112">
        <v>-0.22449085874389799</v>
      </c>
      <c r="H64" s="111">
        <v>2510197</v>
      </c>
      <c r="I64" s="111">
        <v>1178</v>
      </c>
      <c r="J64" s="111">
        <v>2511375</v>
      </c>
      <c r="K64" s="112">
        <v>-8.5846606780541998E-2</v>
      </c>
      <c r="L64" s="111">
        <v>886</v>
      </c>
      <c r="M64" s="129">
        <v>0</v>
      </c>
      <c r="N64" s="111">
        <v>3033452</v>
      </c>
      <c r="O64" s="112">
        <v>-0.112838181872952</v>
      </c>
      <c r="P64" s="111">
        <v>6290</v>
      </c>
      <c r="Q64" s="111">
        <v>3039742</v>
      </c>
      <c r="R64" s="112">
        <v>-0.11204879705993101</v>
      </c>
      <c r="S64" s="113">
        <v>0</v>
      </c>
      <c r="T64" s="114">
        <v>0</v>
      </c>
      <c r="U64" s="114">
        <v>0</v>
      </c>
      <c r="V64" s="115">
        <v>669735</v>
      </c>
      <c r="W64" s="115">
        <v>672063</v>
      </c>
      <c r="X64" s="115">
        <v>2328</v>
      </c>
      <c r="Y64" s="115">
        <v>2746700</v>
      </c>
      <c r="Z64" s="115">
        <v>2747214</v>
      </c>
      <c r="AA64" s="115">
        <v>514</v>
      </c>
      <c r="AB64" s="115">
        <v>0</v>
      </c>
      <c r="AC64" s="115">
        <v>4044</v>
      </c>
      <c r="AD64" s="115">
        <v>3419277</v>
      </c>
      <c r="AE64" s="115">
        <v>3423321</v>
      </c>
      <c r="AF64" s="114">
        <v>0</v>
      </c>
      <c r="AG64" s="114">
        <v>0</v>
      </c>
      <c r="AH64" s="115">
        <v>792</v>
      </c>
      <c r="AI64" s="115">
        <v>265980</v>
      </c>
    </row>
    <row r="65" spans="1:35" x14ac:dyDescent="0.2">
      <c r="A65" s="110" t="s">
        <v>245</v>
      </c>
      <c r="B65" s="110">
        <v>0</v>
      </c>
      <c r="C65" s="110">
        <v>0</v>
      </c>
      <c r="D65" s="111">
        <v>23393342</v>
      </c>
      <c r="E65" s="111">
        <v>4550946</v>
      </c>
      <c r="F65" s="111">
        <v>27944288</v>
      </c>
      <c r="G65" s="112">
        <v>-1.5710360330690301E-2</v>
      </c>
      <c r="H65" s="111">
        <v>18471564</v>
      </c>
      <c r="I65" s="111">
        <v>2639862</v>
      </c>
      <c r="J65" s="111">
        <v>21111426</v>
      </c>
      <c r="K65" s="112">
        <v>1.9470916546434802E-3</v>
      </c>
      <c r="L65" s="111">
        <v>565682</v>
      </c>
      <c r="M65" s="129">
        <v>-0.111265775652275</v>
      </c>
      <c r="N65" s="111">
        <v>49621396</v>
      </c>
      <c r="O65" s="112">
        <v>-9.4978736641497391E-3</v>
      </c>
      <c r="P65" s="111">
        <v>665964</v>
      </c>
      <c r="Q65" s="111">
        <v>50287360</v>
      </c>
      <c r="R65" s="112">
        <v>-1.0608704534896402E-2</v>
      </c>
      <c r="S65" s="123">
        <v>0</v>
      </c>
      <c r="T65" s="114">
        <v>0</v>
      </c>
      <c r="U65" s="114">
        <v>0</v>
      </c>
      <c r="V65" s="115">
        <v>24001842</v>
      </c>
      <c r="W65" s="115">
        <v>28390310</v>
      </c>
      <c r="X65" s="115">
        <v>4388468</v>
      </c>
      <c r="Y65" s="115">
        <v>18598542</v>
      </c>
      <c r="Z65" s="115">
        <v>21070400</v>
      </c>
      <c r="AA65" s="115">
        <v>2471858</v>
      </c>
      <c r="AB65" s="115">
        <v>636503</v>
      </c>
      <c r="AC65" s="115">
        <v>729351</v>
      </c>
      <c r="AD65" s="115">
        <v>50097213</v>
      </c>
      <c r="AE65" s="115">
        <v>50826564</v>
      </c>
      <c r="AF65" s="114">
        <v>0</v>
      </c>
      <c r="AG65" s="114">
        <v>0</v>
      </c>
      <c r="AH65" s="115">
        <v>6864</v>
      </c>
      <c r="AI65" s="115">
        <v>2305160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5" zoomScaleSheetLayoutView="30464" workbookViewId="0">
      <selection activeCell="A2" sqref="A2"/>
    </sheetView>
  </sheetViews>
  <sheetFormatPr defaultRowHeight="11.25" x14ac:dyDescent="0.2"/>
  <cols>
    <col min="1" max="1" width="27.140625" style="97" customWidth="1"/>
    <col min="2" max="2" width="4.7109375" style="97" bestFit="1" customWidth="1"/>
    <col min="3" max="3" width="23.7109375" style="97" bestFit="1" customWidth="1"/>
    <col min="4" max="15" width="12.7109375" style="97" customWidth="1"/>
    <col min="16" max="16" width="9.42578125" style="97" hidden="1" customWidth="1"/>
    <col min="17" max="17" width="15.28515625" style="97" hidden="1" customWidth="1"/>
    <col min="18" max="18" width="6.7109375" style="97" hidden="1" customWidth="1"/>
    <col min="19" max="19" width="23.42578125" style="97" hidden="1" customWidth="1"/>
    <col min="20" max="20" width="22.7109375" style="97" hidden="1" customWidth="1"/>
    <col min="21" max="21" width="19.28515625" style="97" hidden="1" customWidth="1"/>
    <col min="22" max="22" width="18.85546875" style="97" hidden="1" customWidth="1"/>
    <col min="23" max="23" width="23.85546875" style="97" hidden="1" customWidth="1"/>
    <col min="24" max="24" width="15.5703125" style="97" hidden="1" customWidth="1"/>
    <col min="25" max="25" width="32.42578125" style="97" hidden="1" customWidth="1"/>
    <col min="26" max="26" width="23.28515625" style="97" hidden="1" customWidth="1"/>
    <col min="27" max="16384" width="9.140625" style="97"/>
  </cols>
  <sheetData>
    <row r="1" spans="1:26" ht="15.75" x14ac:dyDescent="0.25">
      <c r="A1" s="96" t="s">
        <v>45</v>
      </c>
    </row>
    <row r="4" spans="1:26" ht="33.75" x14ac:dyDescent="0.2">
      <c r="A4" s="98" t="s">
        <v>46</v>
      </c>
      <c r="B4" s="98" t="s">
        <v>47</v>
      </c>
      <c r="C4" s="98" t="s">
        <v>48</v>
      </c>
      <c r="D4" s="98" t="s">
        <v>49</v>
      </c>
      <c r="E4" s="98" t="s">
        <v>50</v>
      </c>
      <c r="F4" s="98" t="s">
        <v>51</v>
      </c>
      <c r="G4" s="98" t="s">
        <v>52</v>
      </c>
      <c r="H4" s="98" t="s">
        <v>53</v>
      </c>
      <c r="I4" s="98" t="s">
        <v>54</v>
      </c>
      <c r="J4" s="98" t="s">
        <v>55</v>
      </c>
      <c r="K4" s="98" t="s">
        <v>56</v>
      </c>
      <c r="L4" s="98" t="s">
        <v>24</v>
      </c>
      <c r="M4" s="98" t="s">
        <v>57</v>
      </c>
      <c r="N4" s="98" t="s">
        <v>58</v>
      </c>
      <c r="O4" s="98" t="s">
        <v>59</v>
      </c>
      <c r="P4" s="99" t="s">
        <v>60</v>
      </c>
      <c r="Q4" s="99" t="s">
        <v>61</v>
      </c>
      <c r="R4" s="99" t="s">
        <v>62</v>
      </c>
      <c r="S4" s="99" t="s">
        <v>63</v>
      </c>
      <c r="T4" s="99" t="s">
        <v>64</v>
      </c>
      <c r="U4" s="99" t="s">
        <v>65</v>
      </c>
      <c r="V4" s="99" t="s">
        <v>66</v>
      </c>
      <c r="W4" s="99" t="s">
        <v>67</v>
      </c>
      <c r="X4" s="99" t="s">
        <v>68</v>
      </c>
      <c r="Y4" s="99" t="s">
        <v>69</v>
      </c>
      <c r="Z4" s="99" t="s">
        <v>70</v>
      </c>
    </row>
    <row r="5" spans="1:26" x14ac:dyDescent="0.2">
      <c r="A5" s="100" t="s">
        <v>71</v>
      </c>
      <c r="B5" s="100" t="s">
        <v>72</v>
      </c>
      <c r="C5" s="100" t="s">
        <v>73</v>
      </c>
      <c r="D5" s="101">
        <v>10537</v>
      </c>
      <c r="E5" s="102">
        <v>4.6479292879133993E-2</v>
      </c>
      <c r="F5" s="101">
        <v>9132</v>
      </c>
      <c r="G5" s="102">
        <v>1.00652582678907E-2</v>
      </c>
      <c r="H5" s="101">
        <v>0</v>
      </c>
      <c r="I5" s="102" t="s">
        <v>74</v>
      </c>
      <c r="J5" s="101">
        <v>19669</v>
      </c>
      <c r="K5" s="102">
        <v>2.9251700680272101E-2</v>
      </c>
      <c r="L5" s="101">
        <v>484</v>
      </c>
      <c r="M5" s="102">
        <v>-3.3932135728542895E-2</v>
      </c>
      <c r="N5" s="101">
        <v>20153</v>
      </c>
      <c r="O5" s="102">
        <v>2.7637550354392901E-2</v>
      </c>
      <c r="P5" s="103">
        <v>1</v>
      </c>
      <c r="Q5" s="100" t="s">
        <v>75</v>
      </c>
      <c r="R5" s="100" t="s">
        <v>76</v>
      </c>
      <c r="S5" s="104">
        <v>10069</v>
      </c>
      <c r="T5" s="104">
        <v>9041</v>
      </c>
      <c r="U5" s="104">
        <v>0</v>
      </c>
      <c r="V5" s="104">
        <v>19110</v>
      </c>
      <c r="W5" s="104">
        <v>501</v>
      </c>
      <c r="X5" s="104">
        <v>19611</v>
      </c>
      <c r="Y5" s="100" t="s">
        <v>77</v>
      </c>
      <c r="Z5" s="100" t="s">
        <v>77</v>
      </c>
    </row>
    <row r="6" spans="1:26" x14ac:dyDescent="0.2">
      <c r="A6" s="105" t="s">
        <v>78</v>
      </c>
      <c r="B6" s="100" t="s">
        <v>79</v>
      </c>
      <c r="C6" s="100" t="s">
        <v>80</v>
      </c>
      <c r="D6" s="101">
        <v>4828</v>
      </c>
      <c r="E6" s="102">
        <v>-1.3687436159346301E-2</v>
      </c>
      <c r="F6" s="101">
        <v>1432</v>
      </c>
      <c r="G6" s="102">
        <v>1.2014134275618401E-2</v>
      </c>
      <c r="H6" s="101">
        <v>1092</v>
      </c>
      <c r="I6" s="102">
        <v>-0.20581818181818201</v>
      </c>
      <c r="J6" s="101">
        <v>7352</v>
      </c>
      <c r="K6" s="102">
        <v>-4.3331164606376101E-2</v>
      </c>
      <c r="L6" s="101">
        <v>557</v>
      </c>
      <c r="M6" s="102">
        <v>-0.15477996965098598</v>
      </c>
      <c r="N6" s="101">
        <v>7909</v>
      </c>
      <c r="O6" s="102">
        <v>-5.2133269415148599E-2</v>
      </c>
      <c r="P6" s="106">
        <v>2</v>
      </c>
      <c r="Q6" s="100" t="s">
        <v>75</v>
      </c>
      <c r="R6" s="100" t="s">
        <v>75</v>
      </c>
      <c r="S6" s="104">
        <v>4895</v>
      </c>
      <c r="T6" s="104">
        <v>1415</v>
      </c>
      <c r="U6" s="104">
        <v>1375</v>
      </c>
      <c r="V6" s="104">
        <v>7685</v>
      </c>
      <c r="W6" s="104">
        <v>659</v>
      </c>
      <c r="X6" s="104">
        <v>8344</v>
      </c>
      <c r="Y6" s="100" t="s">
        <v>81</v>
      </c>
      <c r="Z6" s="100" t="s">
        <v>82</v>
      </c>
    </row>
    <row r="7" spans="1:26" x14ac:dyDescent="0.2">
      <c r="A7" s="107"/>
      <c r="B7" s="100" t="s">
        <v>83</v>
      </c>
      <c r="C7" s="100" t="s">
        <v>84</v>
      </c>
      <c r="D7" s="101">
        <v>2889</v>
      </c>
      <c r="E7" s="102">
        <v>6.6202090592334499E-3</v>
      </c>
      <c r="F7" s="101">
        <v>1701</v>
      </c>
      <c r="G7" s="102">
        <v>-0.21140472878998601</v>
      </c>
      <c r="H7" s="101">
        <v>1353</v>
      </c>
      <c r="I7" s="102">
        <v>-0.13766730401529598</v>
      </c>
      <c r="J7" s="101">
        <v>5943</v>
      </c>
      <c r="K7" s="102">
        <v>-9.8999393571861702E-2</v>
      </c>
      <c r="L7" s="101">
        <v>567</v>
      </c>
      <c r="M7" s="102">
        <v>2.3465703971119099E-2</v>
      </c>
      <c r="N7" s="101">
        <v>6510</v>
      </c>
      <c r="O7" s="102">
        <v>-8.9510489510489497E-2</v>
      </c>
      <c r="P7" s="108"/>
      <c r="Q7" s="100" t="s">
        <v>75</v>
      </c>
      <c r="R7" s="100" t="s">
        <v>75</v>
      </c>
      <c r="S7" s="104">
        <v>2870</v>
      </c>
      <c r="T7" s="104">
        <v>2157</v>
      </c>
      <c r="U7" s="104">
        <v>1569</v>
      </c>
      <c r="V7" s="104">
        <v>6596</v>
      </c>
      <c r="W7" s="104">
        <v>554</v>
      </c>
      <c r="X7" s="104">
        <v>7150</v>
      </c>
      <c r="Y7" s="100" t="s">
        <v>85</v>
      </c>
      <c r="Z7" s="100" t="s">
        <v>82</v>
      </c>
    </row>
    <row r="8" spans="1:26" x14ac:dyDescent="0.2">
      <c r="A8" s="109"/>
      <c r="B8" s="100" t="s">
        <v>86</v>
      </c>
      <c r="C8" s="100" t="s">
        <v>87</v>
      </c>
      <c r="D8" s="101">
        <v>4139</v>
      </c>
      <c r="E8" s="102">
        <v>3.9688520472243194E-2</v>
      </c>
      <c r="F8" s="101">
        <v>574</v>
      </c>
      <c r="G8" s="102">
        <v>-9.03328050713154E-2</v>
      </c>
      <c r="H8" s="101">
        <v>0</v>
      </c>
      <c r="I8" s="102" t="s">
        <v>74</v>
      </c>
      <c r="J8" s="101">
        <v>4713</v>
      </c>
      <c r="K8" s="102">
        <v>2.1899392888118003E-2</v>
      </c>
      <c r="L8" s="101">
        <v>446</v>
      </c>
      <c r="M8" s="102">
        <v>-7.6604554865424404E-2</v>
      </c>
      <c r="N8" s="101">
        <v>5159</v>
      </c>
      <c r="O8" s="102">
        <v>1.2561334641805701E-2</v>
      </c>
      <c r="P8" s="108"/>
      <c r="Q8" s="100" t="s">
        <v>75</v>
      </c>
      <c r="R8" s="100" t="s">
        <v>75</v>
      </c>
      <c r="S8" s="104">
        <v>3981</v>
      </c>
      <c r="T8" s="104">
        <v>631</v>
      </c>
      <c r="U8" s="104">
        <v>0</v>
      </c>
      <c r="V8" s="104">
        <v>4612</v>
      </c>
      <c r="W8" s="104">
        <v>483</v>
      </c>
      <c r="X8" s="104">
        <v>5095</v>
      </c>
      <c r="Y8" s="100" t="s">
        <v>88</v>
      </c>
      <c r="Z8" s="100" t="s">
        <v>82</v>
      </c>
    </row>
    <row r="9" spans="1:26" x14ac:dyDescent="0.2">
      <c r="A9" s="110" t="s">
        <v>89</v>
      </c>
      <c r="B9" s="110"/>
      <c r="C9" s="110"/>
      <c r="D9" s="111">
        <v>11856</v>
      </c>
      <c r="E9" s="112">
        <v>9.364890175378851E-3</v>
      </c>
      <c r="F9" s="111">
        <v>3707</v>
      </c>
      <c r="G9" s="112">
        <v>-0.11801094456340701</v>
      </c>
      <c r="H9" s="111">
        <v>2445</v>
      </c>
      <c r="I9" s="112">
        <v>-0.16949728260869598</v>
      </c>
      <c r="J9" s="111">
        <v>18008</v>
      </c>
      <c r="K9" s="112">
        <v>-4.6842745990578499E-2</v>
      </c>
      <c r="L9" s="111">
        <v>1570</v>
      </c>
      <c r="M9" s="112">
        <v>-7.4292452830188691E-2</v>
      </c>
      <c r="N9" s="111">
        <v>19578</v>
      </c>
      <c r="O9" s="112">
        <v>-4.9103890426926998E-2</v>
      </c>
      <c r="P9" s="113"/>
      <c r="Q9" s="114"/>
      <c r="R9" s="114"/>
      <c r="S9" s="115">
        <v>11746</v>
      </c>
      <c r="T9" s="115">
        <v>4203</v>
      </c>
      <c r="U9" s="115">
        <v>2944</v>
      </c>
      <c r="V9" s="115">
        <v>18893</v>
      </c>
      <c r="W9" s="115">
        <v>1696</v>
      </c>
      <c r="X9" s="115">
        <v>20589</v>
      </c>
      <c r="Y9" s="114"/>
      <c r="Z9" s="114"/>
    </row>
    <row r="10" spans="1:26" x14ac:dyDescent="0.2">
      <c r="A10" s="105" t="s">
        <v>90</v>
      </c>
      <c r="B10" s="100" t="s">
        <v>91</v>
      </c>
      <c r="C10" s="100" t="s">
        <v>92</v>
      </c>
      <c r="D10" s="101">
        <v>3107</v>
      </c>
      <c r="E10" s="102">
        <v>2.9489728296885401E-2</v>
      </c>
      <c r="F10" s="101">
        <v>19</v>
      </c>
      <c r="G10" s="102">
        <v>-0.17391304347826098</v>
      </c>
      <c r="H10" s="101">
        <v>4</v>
      </c>
      <c r="I10" s="102" t="s">
        <v>74</v>
      </c>
      <c r="J10" s="101">
        <v>3130</v>
      </c>
      <c r="K10" s="102">
        <v>2.9266688589279801E-2</v>
      </c>
      <c r="L10" s="101">
        <v>335</v>
      </c>
      <c r="M10" s="102">
        <v>-0.143222506393862</v>
      </c>
      <c r="N10" s="101">
        <v>3465</v>
      </c>
      <c r="O10" s="102">
        <v>9.6153846153846211E-3</v>
      </c>
      <c r="P10" s="106">
        <v>3</v>
      </c>
      <c r="Q10" s="100" t="s">
        <v>75</v>
      </c>
      <c r="R10" s="100" t="s">
        <v>75</v>
      </c>
      <c r="S10" s="104">
        <v>3018</v>
      </c>
      <c r="T10" s="104">
        <v>23</v>
      </c>
      <c r="U10" s="104">
        <v>0</v>
      </c>
      <c r="V10" s="104">
        <v>3041</v>
      </c>
      <c r="W10" s="104">
        <v>391</v>
      </c>
      <c r="X10" s="104">
        <v>3432</v>
      </c>
      <c r="Y10" s="100" t="s">
        <v>93</v>
      </c>
      <c r="Z10" s="100" t="s">
        <v>94</v>
      </c>
    </row>
    <row r="11" spans="1:26" x14ac:dyDescent="0.2">
      <c r="A11" s="107"/>
      <c r="B11" s="100" t="s">
        <v>95</v>
      </c>
      <c r="C11" s="100" t="s">
        <v>96</v>
      </c>
      <c r="D11" s="101">
        <v>1050</v>
      </c>
      <c r="E11" s="102">
        <v>5.1051051051051101E-2</v>
      </c>
      <c r="F11" s="101">
        <v>425</v>
      </c>
      <c r="G11" s="102">
        <v>4.6798029556650203E-2</v>
      </c>
      <c r="H11" s="101">
        <v>0</v>
      </c>
      <c r="I11" s="102" t="s">
        <v>74</v>
      </c>
      <c r="J11" s="101">
        <v>1475</v>
      </c>
      <c r="K11" s="102">
        <v>4.9822064056939501E-2</v>
      </c>
      <c r="L11" s="101">
        <v>142</v>
      </c>
      <c r="M11" s="102">
        <v>7.0921985815602809E-3</v>
      </c>
      <c r="N11" s="101">
        <v>1617</v>
      </c>
      <c r="O11" s="102">
        <v>4.5924967658473495E-2</v>
      </c>
      <c r="P11" s="108"/>
      <c r="Q11" s="100" t="s">
        <v>75</v>
      </c>
      <c r="R11" s="100" t="s">
        <v>75</v>
      </c>
      <c r="S11" s="104">
        <v>999</v>
      </c>
      <c r="T11" s="104">
        <v>406</v>
      </c>
      <c r="U11" s="104">
        <v>0</v>
      </c>
      <c r="V11" s="104">
        <v>1405</v>
      </c>
      <c r="W11" s="104">
        <v>141</v>
      </c>
      <c r="X11" s="104">
        <v>1546</v>
      </c>
      <c r="Y11" s="100" t="s">
        <v>97</v>
      </c>
      <c r="Z11" s="100" t="s">
        <v>94</v>
      </c>
    </row>
    <row r="12" spans="1:26" x14ac:dyDescent="0.2">
      <c r="A12" s="107"/>
      <c r="B12" s="100" t="s">
        <v>98</v>
      </c>
      <c r="C12" s="100" t="s">
        <v>99</v>
      </c>
      <c r="D12" s="101">
        <v>2820</v>
      </c>
      <c r="E12" s="102">
        <v>5.4994388327721702E-2</v>
      </c>
      <c r="F12" s="101">
        <v>97</v>
      </c>
      <c r="G12" s="102">
        <v>0.61666666666666703</v>
      </c>
      <c r="H12" s="101">
        <v>0</v>
      </c>
      <c r="I12" s="102" t="s">
        <v>74</v>
      </c>
      <c r="J12" s="101">
        <v>2917</v>
      </c>
      <c r="K12" s="102">
        <v>6.7325283571167197E-2</v>
      </c>
      <c r="L12" s="101">
        <v>590</v>
      </c>
      <c r="M12" s="102">
        <v>-8.2426127527216203E-2</v>
      </c>
      <c r="N12" s="101">
        <v>3507</v>
      </c>
      <c r="O12" s="102">
        <v>3.8803317535545001E-2</v>
      </c>
      <c r="P12" s="108"/>
      <c r="Q12" s="100" t="s">
        <v>75</v>
      </c>
      <c r="R12" s="100" t="s">
        <v>75</v>
      </c>
      <c r="S12" s="104">
        <v>2673</v>
      </c>
      <c r="T12" s="104">
        <v>60</v>
      </c>
      <c r="U12" s="104">
        <v>0</v>
      </c>
      <c r="V12" s="104">
        <v>2733</v>
      </c>
      <c r="W12" s="104">
        <v>643</v>
      </c>
      <c r="X12" s="104">
        <v>3376</v>
      </c>
      <c r="Y12" s="100" t="s">
        <v>100</v>
      </c>
      <c r="Z12" s="100" t="s">
        <v>94</v>
      </c>
    </row>
    <row r="13" spans="1:26" x14ac:dyDescent="0.2">
      <c r="A13" s="109"/>
      <c r="B13" s="100" t="s">
        <v>101</v>
      </c>
      <c r="C13" s="100" t="s">
        <v>102</v>
      </c>
      <c r="D13" s="101">
        <v>967</v>
      </c>
      <c r="E13" s="102">
        <v>6.9690265486725703E-2</v>
      </c>
      <c r="F13" s="101">
        <v>214</v>
      </c>
      <c r="G13" s="102">
        <v>-0.27457627118644101</v>
      </c>
      <c r="H13" s="101">
        <v>0</v>
      </c>
      <c r="I13" s="102" t="s">
        <v>74</v>
      </c>
      <c r="J13" s="101">
        <v>1181</v>
      </c>
      <c r="K13" s="102">
        <v>-1.50125104253545E-2</v>
      </c>
      <c r="L13" s="101">
        <v>217</v>
      </c>
      <c r="M13" s="102">
        <v>-8.4388185654008407E-2</v>
      </c>
      <c r="N13" s="101">
        <v>1398</v>
      </c>
      <c r="O13" s="102">
        <v>-2.6462395543175501E-2</v>
      </c>
      <c r="P13" s="108"/>
      <c r="Q13" s="100" t="s">
        <v>75</v>
      </c>
      <c r="R13" s="100" t="s">
        <v>75</v>
      </c>
      <c r="S13" s="104">
        <v>904</v>
      </c>
      <c r="T13" s="104">
        <v>295</v>
      </c>
      <c r="U13" s="104">
        <v>0</v>
      </c>
      <c r="V13" s="104">
        <v>1199</v>
      </c>
      <c r="W13" s="104">
        <v>237</v>
      </c>
      <c r="X13" s="104">
        <v>1436</v>
      </c>
      <c r="Y13" s="100" t="s">
        <v>103</v>
      </c>
      <c r="Z13" s="100" t="s">
        <v>94</v>
      </c>
    </row>
    <row r="14" spans="1:26" x14ac:dyDescent="0.2">
      <c r="A14" s="110" t="s">
        <v>89</v>
      </c>
      <c r="B14" s="110"/>
      <c r="C14" s="110"/>
      <c r="D14" s="111">
        <v>7944</v>
      </c>
      <c r="E14" s="112">
        <v>4.60890176455096E-2</v>
      </c>
      <c r="F14" s="111">
        <v>755</v>
      </c>
      <c r="G14" s="112">
        <v>-3.6989795918367305E-2</v>
      </c>
      <c r="H14" s="111">
        <v>4</v>
      </c>
      <c r="I14" s="112"/>
      <c r="J14" s="111">
        <v>8703</v>
      </c>
      <c r="K14" s="112">
        <v>3.8792074480783E-2</v>
      </c>
      <c r="L14" s="111">
        <v>1284</v>
      </c>
      <c r="M14" s="112">
        <v>-9.0651558073654395E-2</v>
      </c>
      <c r="N14" s="111">
        <v>9987</v>
      </c>
      <c r="O14" s="112">
        <v>2.0122574055158299E-2</v>
      </c>
      <c r="P14" s="113"/>
      <c r="Q14" s="114"/>
      <c r="R14" s="114"/>
      <c r="S14" s="115">
        <v>7594</v>
      </c>
      <c r="T14" s="115">
        <v>784</v>
      </c>
      <c r="U14" s="115">
        <v>0</v>
      </c>
      <c r="V14" s="115">
        <v>8378</v>
      </c>
      <c r="W14" s="115">
        <v>1412</v>
      </c>
      <c r="X14" s="115">
        <v>9790</v>
      </c>
      <c r="Y14" s="114"/>
      <c r="Z14" s="114"/>
    </row>
    <row r="15" spans="1:26" x14ac:dyDescent="0.2">
      <c r="A15" s="105" t="s">
        <v>104</v>
      </c>
      <c r="B15" s="100" t="s">
        <v>105</v>
      </c>
      <c r="C15" s="100" t="s">
        <v>106</v>
      </c>
      <c r="D15" s="101">
        <v>608</v>
      </c>
      <c r="E15" s="102">
        <v>0.14933837429111499</v>
      </c>
      <c r="F15" s="101">
        <v>6</v>
      </c>
      <c r="G15" s="102" t="s">
        <v>74</v>
      </c>
      <c r="H15" s="101">
        <v>16</v>
      </c>
      <c r="I15" s="102" t="s">
        <v>74</v>
      </c>
      <c r="J15" s="101">
        <v>630</v>
      </c>
      <c r="K15" s="102">
        <v>0.190926275992439</v>
      </c>
      <c r="L15" s="101">
        <v>289</v>
      </c>
      <c r="M15" s="102">
        <v>0.151394422310757</v>
      </c>
      <c r="N15" s="101">
        <v>919</v>
      </c>
      <c r="O15" s="102">
        <v>0.17820512820512799</v>
      </c>
      <c r="P15" s="106">
        <v>4</v>
      </c>
      <c r="Q15" s="100" t="s">
        <v>75</v>
      </c>
      <c r="R15" s="100" t="s">
        <v>75</v>
      </c>
      <c r="S15" s="104">
        <v>529</v>
      </c>
      <c r="T15" s="104">
        <v>0</v>
      </c>
      <c r="U15" s="104">
        <v>0</v>
      </c>
      <c r="V15" s="104">
        <v>529</v>
      </c>
      <c r="W15" s="104">
        <v>251</v>
      </c>
      <c r="X15" s="104">
        <v>780</v>
      </c>
      <c r="Y15" s="100" t="s">
        <v>107</v>
      </c>
      <c r="Z15" s="100" t="s">
        <v>108</v>
      </c>
    </row>
    <row r="16" spans="1:26" x14ac:dyDescent="0.2">
      <c r="A16" s="107"/>
      <c r="B16" s="100" t="s">
        <v>109</v>
      </c>
      <c r="C16" s="100" t="s">
        <v>110</v>
      </c>
      <c r="D16" s="101">
        <v>173</v>
      </c>
      <c r="E16" s="102">
        <v>5.8139534883720903E-3</v>
      </c>
      <c r="F16" s="101">
        <v>0</v>
      </c>
      <c r="G16" s="102" t="s">
        <v>74</v>
      </c>
      <c r="H16" s="101">
        <v>0</v>
      </c>
      <c r="I16" s="102" t="s">
        <v>74</v>
      </c>
      <c r="J16" s="101">
        <v>173</v>
      </c>
      <c r="K16" s="102">
        <v>5.8139534883720903E-3</v>
      </c>
      <c r="L16" s="101">
        <v>277</v>
      </c>
      <c r="M16" s="102">
        <v>-0.33573141486810598</v>
      </c>
      <c r="N16" s="101">
        <v>450</v>
      </c>
      <c r="O16" s="102">
        <v>-0.23599320882852304</v>
      </c>
      <c r="P16" s="108"/>
      <c r="Q16" s="100" t="s">
        <v>75</v>
      </c>
      <c r="R16" s="100" t="s">
        <v>75</v>
      </c>
      <c r="S16" s="104">
        <v>172</v>
      </c>
      <c r="T16" s="104">
        <v>0</v>
      </c>
      <c r="U16" s="104">
        <v>0</v>
      </c>
      <c r="V16" s="104">
        <v>172</v>
      </c>
      <c r="W16" s="104">
        <v>417</v>
      </c>
      <c r="X16" s="104">
        <v>589</v>
      </c>
      <c r="Y16" s="100" t="s">
        <v>111</v>
      </c>
      <c r="Z16" s="100" t="s">
        <v>108</v>
      </c>
    </row>
    <row r="17" spans="1:26" x14ac:dyDescent="0.2">
      <c r="A17" s="107"/>
      <c r="B17" s="100" t="s">
        <v>112</v>
      </c>
      <c r="C17" s="100" t="s">
        <v>113</v>
      </c>
      <c r="D17" s="101">
        <v>718</v>
      </c>
      <c r="E17" s="102">
        <v>0.125391849529781</v>
      </c>
      <c r="F17" s="101">
        <v>17</v>
      </c>
      <c r="G17" s="102">
        <v>0</v>
      </c>
      <c r="H17" s="101">
        <v>0</v>
      </c>
      <c r="I17" s="102" t="s">
        <v>74</v>
      </c>
      <c r="J17" s="101">
        <v>735</v>
      </c>
      <c r="K17" s="102">
        <v>0.12213740458015301</v>
      </c>
      <c r="L17" s="101">
        <v>195</v>
      </c>
      <c r="M17" s="102">
        <v>2.046875</v>
      </c>
      <c r="N17" s="101">
        <v>930</v>
      </c>
      <c r="O17" s="102">
        <v>0.29346314325452</v>
      </c>
      <c r="P17" s="108"/>
      <c r="Q17" s="100" t="s">
        <v>75</v>
      </c>
      <c r="R17" s="100" t="s">
        <v>75</v>
      </c>
      <c r="S17" s="104">
        <v>638</v>
      </c>
      <c r="T17" s="104">
        <v>17</v>
      </c>
      <c r="U17" s="104">
        <v>0</v>
      </c>
      <c r="V17" s="104">
        <v>655</v>
      </c>
      <c r="W17" s="104">
        <v>64</v>
      </c>
      <c r="X17" s="104">
        <v>719</v>
      </c>
      <c r="Y17" s="100" t="s">
        <v>114</v>
      </c>
      <c r="Z17" s="100" t="s">
        <v>108</v>
      </c>
    </row>
    <row r="18" spans="1:26" x14ac:dyDescent="0.2">
      <c r="A18" s="107"/>
      <c r="B18" s="100" t="s">
        <v>115</v>
      </c>
      <c r="C18" s="100" t="s">
        <v>116</v>
      </c>
      <c r="D18" s="101">
        <v>505</v>
      </c>
      <c r="E18" s="102">
        <v>2.6422764227642302E-2</v>
      </c>
      <c r="F18" s="101">
        <v>129</v>
      </c>
      <c r="G18" s="102">
        <v>-0.22289156626506001</v>
      </c>
      <c r="H18" s="101">
        <v>0</v>
      </c>
      <c r="I18" s="102">
        <v>-1</v>
      </c>
      <c r="J18" s="101">
        <v>634</v>
      </c>
      <c r="K18" s="102">
        <v>-3.9393939393939398E-2</v>
      </c>
      <c r="L18" s="101">
        <v>166</v>
      </c>
      <c r="M18" s="102">
        <v>0.49549549549549499</v>
      </c>
      <c r="N18" s="101">
        <v>800</v>
      </c>
      <c r="O18" s="102">
        <v>3.7613488975356692E-2</v>
      </c>
      <c r="P18" s="108"/>
      <c r="Q18" s="100" t="s">
        <v>75</v>
      </c>
      <c r="R18" s="100" t="s">
        <v>75</v>
      </c>
      <c r="S18" s="104">
        <v>492</v>
      </c>
      <c r="T18" s="104">
        <v>166</v>
      </c>
      <c r="U18" s="104">
        <v>2</v>
      </c>
      <c r="V18" s="104">
        <v>660</v>
      </c>
      <c r="W18" s="104">
        <v>111</v>
      </c>
      <c r="X18" s="104">
        <v>771</v>
      </c>
      <c r="Y18" s="100" t="s">
        <v>117</v>
      </c>
      <c r="Z18" s="100" t="s">
        <v>108</v>
      </c>
    </row>
    <row r="19" spans="1:26" x14ac:dyDescent="0.2">
      <c r="A19" s="107"/>
      <c r="B19" s="100" t="s">
        <v>118</v>
      </c>
      <c r="C19" s="100" t="s">
        <v>119</v>
      </c>
      <c r="D19" s="101">
        <v>553</v>
      </c>
      <c r="E19" s="102">
        <v>0.11491935483871001</v>
      </c>
      <c r="F19" s="101">
        <v>8</v>
      </c>
      <c r="G19" s="102">
        <v>3</v>
      </c>
      <c r="H19" s="101">
        <v>15</v>
      </c>
      <c r="I19" s="102" t="s">
        <v>74</v>
      </c>
      <c r="J19" s="101">
        <v>576</v>
      </c>
      <c r="K19" s="102">
        <v>0.156626506024096</v>
      </c>
      <c r="L19" s="101">
        <v>168</v>
      </c>
      <c r="M19" s="102">
        <v>0.217391304347826</v>
      </c>
      <c r="N19" s="101">
        <v>744</v>
      </c>
      <c r="O19" s="102">
        <v>0.16981132075471703</v>
      </c>
      <c r="P19" s="108"/>
      <c r="Q19" s="100" t="s">
        <v>75</v>
      </c>
      <c r="R19" s="100" t="s">
        <v>75</v>
      </c>
      <c r="S19" s="104">
        <v>496</v>
      </c>
      <c r="T19" s="104">
        <v>2</v>
      </c>
      <c r="U19" s="104">
        <v>0</v>
      </c>
      <c r="V19" s="104">
        <v>498</v>
      </c>
      <c r="W19" s="104">
        <v>138</v>
      </c>
      <c r="X19" s="104">
        <v>636</v>
      </c>
      <c r="Y19" s="100" t="s">
        <v>120</v>
      </c>
      <c r="Z19" s="100" t="s">
        <v>108</v>
      </c>
    </row>
    <row r="20" spans="1:26" x14ac:dyDescent="0.2">
      <c r="A20" s="107"/>
      <c r="B20" s="100" t="s">
        <v>121</v>
      </c>
      <c r="C20" s="100" t="s">
        <v>122</v>
      </c>
      <c r="D20" s="101">
        <v>552</v>
      </c>
      <c r="E20" s="102">
        <v>4.5454545454545497E-2</v>
      </c>
      <c r="F20" s="101">
        <v>0</v>
      </c>
      <c r="G20" s="102">
        <v>-1</v>
      </c>
      <c r="H20" s="101">
        <v>351</v>
      </c>
      <c r="I20" s="102">
        <v>-0.16824644549762999</v>
      </c>
      <c r="J20" s="101">
        <v>903</v>
      </c>
      <c r="K20" s="102">
        <v>-5.3459119496855306E-2</v>
      </c>
      <c r="L20" s="101">
        <v>69</v>
      </c>
      <c r="M20" s="102">
        <v>1.4705882352941202E-2</v>
      </c>
      <c r="N20" s="101">
        <v>972</v>
      </c>
      <c r="O20" s="102">
        <v>-4.8923679060665401E-2</v>
      </c>
      <c r="P20" s="108"/>
      <c r="Q20" s="100" t="s">
        <v>75</v>
      </c>
      <c r="R20" s="100" t="s">
        <v>75</v>
      </c>
      <c r="S20" s="104">
        <v>528</v>
      </c>
      <c r="T20" s="104">
        <v>4</v>
      </c>
      <c r="U20" s="104">
        <v>422</v>
      </c>
      <c r="V20" s="104">
        <v>954</v>
      </c>
      <c r="W20" s="104">
        <v>68</v>
      </c>
      <c r="X20" s="104">
        <v>1022</v>
      </c>
      <c r="Y20" s="100" t="s">
        <v>123</v>
      </c>
      <c r="Z20" s="100" t="s">
        <v>108</v>
      </c>
    </row>
    <row r="21" spans="1:26" x14ac:dyDescent="0.2">
      <c r="A21" s="107"/>
      <c r="B21" s="100" t="s">
        <v>124</v>
      </c>
      <c r="C21" s="100" t="s">
        <v>125</v>
      </c>
      <c r="D21" s="101">
        <v>222</v>
      </c>
      <c r="E21" s="102">
        <v>-2.6315789473684202E-2</v>
      </c>
      <c r="F21" s="101">
        <v>0</v>
      </c>
      <c r="G21" s="102">
        <v>-1</v>
      </c>
      <c r="H21" s="101">
        <v>0</v>
      </c>
      <c r="I21" s="102" t="s">
        <v>74</v>
      </c>
      <c r="J21" s="101">
        <v>222</v>
      </c>
      <c r="K21" s="102">
        <v>-7.1129707112970703E-2</v>
      </c>
      <c r="L21" s="101">
        <v>40</v>
      </c>
      <c r="M21" s="102">
        <v>-0.16666666666666699</v>
      </c>
      <c r="N21" s="101">
        <v>262</v>
      </c>
      <c r="O21" s="102">
        <v>-8.7108013937282194E-2</v>
      </c>
      <c r="P21" s="108"/>
      <c r="Q21" s="100" t="s">
        <v>75</v>
      </c>
      <c r="R21" s="100" t="s">
        <v>75</v>
      </c>
      <c r="S21" s="104">
        <v>228</v>
      </c>
      <c r="T21" s="104">
        <v>11</v>
      </c>
      <c r="U21" s="104">
        <v>0</v>
      </c>
      <c r="V21" s="104">
        <v>239</v>
      </c>
      <c r="W21" s="104">
        <v>48</v>
      </c>
      <c r="X21" s="104">
        <v>287</v>
      </c>
      <c r="Y21" s="100" t="s">
        <v>126</v>
      </c>
      <c r="Z21" s="100" t="s">
        <v>108</v>
      </c>
    </row>
    <row r="22" spans="1:26" x14ac:dyDescent="0.2">
      <c r="A22" s="107"/>
      <c r="B22" s="100" t="s">
        <v>127</v>
      </c>
      <c r="C22" s="100" t="s">
        <v>128</v>
      </c>
      <c r="D22" s="101">
        <v>678</v>
      </c>
      <c r="E22" s="102">
        <v>4.6296296296296301E-2</v>
      </c>
      <c r="F22" s="101">
        <v>35</v>
      </c>
      <c r="G22" s="102">
        <v>3.375</v>
      </c>
      <c r="H22" s="101">
        <v>0</v>
      </c>
      <c r="I22" s="102" t="s">
        <v>74</v>
      </c>
      <c r="J22" s="101">
        <v>713</v>
      </c>
      <c r="K22" s="102">
        <v>8.6890243902439004E-2</v>
      </c>
      <c r="L22" s="101">
        <v>115</v>
      </c>
      <c r="M22" s="102">
        <v>-0.29012345679012302</v>
      </c>
      <c r="N22" s="101">
        <v>828</v>
      </c>
      <c r="O22" s="102">
        <v>1.22249388753056E-2</v>
      </c>
      <c r="P22" s="108"/>
      <c r="Q22" s="100" t="s">
        <v>75</v>
      </c>
      <c r="R22" s="100" t="s">
        <v>75</v>
      </c>
      <c r="S22" s="104">
        <v>648</v>
      </c>
      <c r="T22" s="104">
        <v>8</v>
      </c>
      <c r="U22" s="104">
        <v>0</v>
      </c>
      <c r="V22" s="104">
        <v>656</v>
      </c>
      <c r="W22" s="104">
        <v>162</v>
      </c>
      <c r="X22" s="104">
        <v>818</v>
      </c>
      <c r="Y22" s="100" t="s">
        <v>129</v>
      </c>
      <c r="Z22" s="100" t="s">
        <v>108</v>
      </c>
    </row>
    <row r="23" spans="1:26" x14ac:dyDescent="0.2">
      <c r="A23" s="109"/>
      <c r="B23" s="100" t="s">
        <v>130</v>
      </c>
      <c r="C23" s="100" t="s">
        <v>131</v>
      </c>
      <c r="D23" s="101">
        <v>225</v>
      </c>
      <c r="E23" s="102">
        <v>-0.18181818181818199</v>
      </c>
      <c r="F23" s="101">
        <v>0</v>
      </c>
      <c r="G23" s="102">
        <v>-1</v>
      </c>
      <c r="H23" s="101">
        <v>0</v>
      </c>
      <c r="I23" s="102" t="s">
        <v>74</v>
      </c>
      <c r="J23" s="101">
        <v>225</v>
      </c>
      <c r="K23" s="102">
        <v>-0.18478260869565197</v>
      </c>
      <c r="L23" s="101">
        <v>148</v>
      </c>
      <c r="M23" s="102">
        <v>-7.4999999999999997E-2</v>
      </c>
      <c r="N23" s="101">
        <v>373</v>
      </c>
      <c r="O23" s="102">
        <v>-0.14449541284403697</v>
      </c>
      <c r="P23" s="108"/>
      <c r="Q23" s="100" t="s">
        <v>75</v>
      </c>
      <c r="R23" s="100" t="s">
        <v>75</v>
      </c>
      <c r="S23" s="104">
        <v>275</v>
      </c>
      <c r="T23" s="104">
        <v>1</v>
      </c>
      <c r="U23" s="104">
        <v>0</v>
      </c>
      <c r="V23" s="104">
        <v>276</v>
      </c>
      <c r="W23" s="104">
        <v>160</v>
      </c>
      <c r="X23" s="104">
        <v>436</v>
      </c>
      <c r="Y23" s="100" t="s">
        <v>132</v>
      </c>
      <c r="Z23" s="100" t="s">
        <v>108</v>
      </c>
    </row>
    <row r="24" spans="1:26" x14ac:dyDescent="0.2">
      <c r="A24" s="110" t="s">
        <v>89</v>
      </c>
      <c r="B24" s="110"/>
      <c r="C24" s="110"/>
      <c r="D24" s="111">
        <v>4234</v>
      </c>
      <c r="E24" s="112">
        <v>5.69146280579131E-2</v>
      </c>
      <c r="F24" s="111">
        <v>195</v>
      </c>
      <c r="G24" s="112">
        <v>-6.6985645933014398E-2</v>
      </c>
      <c r="H24" s="111">
        <v>382</v>
      </c>
      <c r="I24" s="112">
        <v>-9.9056603773584911E-2</v>
      </c>
      <c r="J24" s="111">
        <v>4811</v>
      </c>
      <c r="K24" s="112">
        <v>3.7076956240569094E-2</v>
      </c>
      <c r="L24" s="111">
        <v>1467</v>
      </c>
      <c r="M24" s="112">
        <v>3.3826638477801298E-2</v>
      </c>
      <c r="N24" s="111">
        <v>6278</v>
      </c>
      <c r="O24" s="112">
        <v>3.6315615714757297E-2</v>
      </c>
      <c r="P24" s="113"/>
      <c r="Q24" s="114"/>
      <c r="R24" s="114"/>
      <c r="S24" s="115">
        <v>4006</v>
      </c>
      <c r="T24" s="115">
        <v>209</v>
      </c>
      <c r="U24" s="115">
        <v>424</v>
      </c>
      <c r="V24" s="115">
        <v>4639</v>
      </c>
      <c r="W24" s="115">
        <v>1419</v>
      </c>
      <c r="X24" s="115">
        <v>6058</v>
      </c>
      <c r="Y24" s="114"/>
      <c r="Z24" s="114"/>
    </row>
    <row r="25" spans="1:26" x14ac:dyDescent="0.2">
      <c r="A25" s="105" t="s">
        <v>133</v>
      </c>
      <c r="B25" s="100" t="s">
        <v>134</v>
      </c>
      <c r="C25" s="100" t="s">
        <v>135</v>
      </c>
      <c r="D25" s="101">
        <v>248</v>
      </c>
      <c r="E25" s="102">
        <v>-4.0160642570281103E-3</v>
      </c>
      <c r="F25" s="101">
        <v>0</v>
      </c>
      <c r="G25" s="102" t="s">
        <v>74</v>
      </c>
      <c r="H25" s="101">
        <v>0</v>
      </c>
      <c r="I25" s="102" t="s">
        <v>74</v>
      </c>
      <c r="J25" s="101">
        <v>248</v>
      </c>
      <c r="K25" s="102">
        <v>-4.0160642570281103E-3</v>
      </c>
      <c r="L25" s="101">
        <v>10</v>
      </c>
      <c r="M25" s="102">
        <v>-0.70588235294117596</v>
      </c>
      <c r="N25" s="101">
        <v>258</v>
      </c>
      <c r="O25" s="102">
        <v>-8.8339222614840993E-2</v>
      </c>
      <c r="P25" s="106">
        <v>5</v>
      </c>
      <c r="Q25" s="100" t="s">
        <v>75</v>
      </c>
      <c r="R25" s="100" t="s">
        <v>75</v>
      </c>
      <c r="S25" s="104">
        <v>249</v>
      </c>
      <c r="T25" s="104">
        <v>0</v>
      </c>
      <c r="U25" s="104">
        <v>0</v>
      </c>
      <c r="V25" s="104">
        <v>249</v>
      </c>
      <c r="W25" s="104">
        <v>34</v>
      </c>
      <c r="X25" s="104">
        <v>283</v>
      </c>
      <c r="Y25" s="100" t="s">
        <v>136</v>
      </c>
      <c r="Z25" s="100" t="s">
        <v>137</v>
      </c>
    </row>
    <row r="26" spans="1:26" x14ac:dyDescent="0.2">
      <c r="A26" s="107"/>
      <c r="B26" s="100" t="s">
        <v>138</v>
      </c>
      <c r="C26" s="100" t="s">
        <v>139</v>
      </c>
      <c r="D26" s="101">
        <v>150</v>
      </c>
      <c r="E26" s="102">
        <v>4.1666666666666699E-2</v>
      </c>
      <c r="F26" s="101">
        <v>0</v>
      </c>
      <c r="G26" s="102" t="s">
        <v>74</v>
      </c>
      <c r="H26" s="101">
        <v>0</v>
      </c>
      <c r="I26" s="102" t="s">
        <v>74</v>
      </c>
      <c r="J26" s="101">
        <v>150</v>
      </c>
      <c r="K26" s="102">
        <v>4.1666666666666699E-2</v>
      </c>
      <c r="L26" s="101">
        <v>8</v>
      </c>
      <c r="M26" s="102">
        <v>-0.2</v>
      </c>
      <c r="N26" s="101">
        <v>158</v>
      </c>
      <c r="O26" s="102">
        <v>2.5974025974026E-2</v>
      </c>
      <c r="P26" s="108"/>
      <c r="Q26" s="100" t="s">
        <v>75</v>
      </c>
      <c r="R26" s="100" t="s">
        <v>75</v>
      </c>
      <c r="S26" s="104">
        <v>144</v>
      </c>
      <c r="T26" s="104">
        <v>0</v>
      </c>
      <c r="U26" s="104">
        <v>0</v>
      </c>
      <c r="V26" s="104">
        <v>144</v>
      </c>
      <c r="W26" s="104">
        <v>10</v>
      </c>
      <c r="X26" s="104">
        <v>154</v>
      </c>
      <c r="Y26" s="100" t="s">
        <v>140</v>
      </c>
      <c r="Z26" s="100" t="s">
        <v>137</v>
      </c>
    </row>
    <row r="27" spans="1:26" x14ac:dyDescent="0.2">
      <c r="A27" s="107"/>
      <c r="B27" s="100" t="s">
        <v>141</v>
      </c>
      <c r="C27" s="100" t="s">
        <v>142</v>
      </c>
      <c r="D27" s="101">
        <v>518</v>
      </c>
      <c r="E27" s="102">
        <v>-3.1775700934579404E-2</v>
      </c>
      <c r="F27" s="101">
        <v>0</v>
      </c>
      <c r="G27" s="102" t="s">
        <v>74</v>
      </c>
      <c r="H27" s="101">
        <v>54</v>
      </c>
      <c r="I27" s="102">
        <v>-0.59701492537313394</v>
      </c>
      <c r="J27" s="101">
        <v>572</v>
      </c>
      <c r="K27" s="102">
        <v>-0.14499252615844502</v>
      </c>
      <c r="L27" s="101">
        <v>135</v>
      </c>
      <c r="M27" s="102">
        <v>-0.39732142857142899</v>
      </c>
      <c r="N27" s="101">
        <v>707</v>
      </c>
      <c r="O27" s="102">
        <v>-0.208286674132139</v>
      </c>
      <c r="P27" s="108"/>
      <c r="Q27" s="100" t="s">
        <v>75</v>
      </c>
      <c r="R27" s="100" t="s">
        <v>75</v>
      </c>
      <c r="S27" s="104">
        <v>535</v>
      </c>
      <c r="T27" s="104">
        <v>0</v>
      </c>
      <c r="U27" s="104">
        <v>134</v>
      </c>
      <c r="V27" s="104">
        <v>669</v>
      </c>
      <c r="W27" s="104">
        <v>224</v>
      </c>
      <c r="X27" s="104">
        <v>893</v>
      </c>
      <c r="Y27" s="100" t="s">
        <v>143</v>
      </c>
      <c r="Z27" s="100" t="s">
        <v>137</v>
      </c>
    </row>
    <row r="28" spans="1:26" x14ac:dyDescent="0.2">
      <c r="A28" s="107"/>
      <c r="B28" s="100" t="s">
        <v>144</v>
      </c>
      <c r="C28" s="100" t="s">
        <v>145</v>
      </c>
      <c r="D28" s="101">
        <v>197</v>
      </c>
      <c r="E28" s="102">
        <v>2.6041666666666703E-2</v>
      </c>
      <c r="F28" s="101">
        <v>0</v>
      </c>
      <c r="G28" s="102" t="s">
        <v>74</v>
      </c>
      <c r="H28" s="101">
        <v>0</v>
      </c>
      <c r="I28" s="102" t="s">
        <v>74</v>
      </c>
      <c r="J28" s="101">
        <v>197</v>
      </c>
      <c r="K28" s="102">
        <v>2.6041666666666703E-2</v>
      </c>
      <c r="L28" s="101">
        <v>20</v>
      </c>
      <c r="M28" s="102">
        <v>2.3333333333333299</v>
      </c>
      <c r="N28" s="101">
        <v>217</v>
      </c>
      <c r="O28" s="102">
        <v>9.5959595959595995E-2</v>
      </c>
      <c r="P28" s="108"/>
      <c r="Q28" s="100" t="s">
        <v>75</v>
      </c>
      <c r="R28" s="100" t="s">
        <v>75</v>
      </c>
      <c r="S28" s="104">
        <v>192</v>
      </c>
      <c r="T28" s="104">
        <v>0</v>
      </c>
      <c r="U28" s="104">
        <v>0</v>
      </c>
      <c r="V28" s="104">
        <v>192</v>
      </c>
      <c r="W28" s="104">
        <v>6</v>
      </c>
      <c r="X28" s="104">
        <v>198</v>
      </c>
      <c r="Y28" s="100" t="s">
        <v>146</v>
      </c>
      <c r="Z28" s="100" t="s">
        <v>137</v>
      </c>
    </row>
    <row r="29" spans="1:26" x14ac:dyDescent="0.2">
      <c r="A29" s="107"/>
      <c r="B29" s="100" t="s">
        <v>147</v>
      </c>
      <c r="C29" s="100" t="s">
        <v>148</v>
      </c>
      <c r="D29" s="101">
        <v>84</v>
      </c>
      <c r="E29" s="102">
        <v>9.0909090909090898E-2</v>
      </c>
      <c r="F29" s="101">
        <v>2</v>
      </c>
      <c r="G29" s="102">
        <v>1</v>
      </c>
      <c r="H29" s="101">
        <v>0</v>
      </c>
      <c r="I29" s="102" t="s">
        <v>74</v>
      </c>
      <c r="J29" s="101">
        <v>86</v>
      </c>
      <c r="K29" s="102">
        <v>0.102564102564103</v>
      </c>
      <c r="L29" s="101">
        <v>34</v>
      </c>
      <c r="M29" s="102">
        <v>0.61904761904761896</v>
      </c>
      <c r="N29" s="101">
        <v>120</v>
      </c>
      <c r="O29" s="102">
        <v>0.21212121212121199</v>
      </c>
      <c r="P29" s="108"/>
      <c r="Q29" s="100" t="s">
        <v>75</v>
      </c>
      <c r="R29" s="100" t="s">
        <v>75</v>
      </c>
      <c r="S29" s="104">
        <v>77</v>
      </c>
      <c r="T29" s="104">
        <v>1</v>
      </c>
      <c r="U29" s="104">
        <v>0</v>
      </c>
      <c r="V29" s="104">
        <v>78</v>
      </c>
      <c r="W29" s="104">
        <v>21</v>
      </c>
      <c r="X29" s="104">
        <v>99</v>
      </c>
      <c r="Y29" s="100" t="s">
        <v>149</v>
      </c>
      <c r="Z29" s="100" t="s">
        <v>137</v>
      </c>
    </row>
    <row r="30" spans="1:26" x14ac:dyDescent="0.2">
      <c r="A30" s="107"/>
      <c r="B30" s="100" t="s">
        <v>150</v>
      </c>
      <c r="C30" s="100" t="s">
        <v>151</v>
      </c>
      <c r="D30" s="101">
        <v>617</v>
      </c>
      <c r="E30" s="102">
        <v>-1.1217948717948701E-2</v>
      </c>
      <c r="F30" s="101">
        <v>0</v>
      </c>
      <c r="G30" s="102">
        <v>-1</v>
      </c>
      <c r="H30" s="101">
        <v>240</v>
      </c>
      <c r="I30" s="102">
        <v>-0.230769230769231</v>
      </c>
      <c r="J30" s="101">
        <v>857</v>
      </c>
      <c r="K30" s="102">
        <v>-8.6353944562899798E-2</v>
      </c>
      <c r="L30" s="101">
        <v>17</v>
      </c>
      <c r="M30" s="102">
        <v>-0.54054054054054101</v>
      </c>
      <c r="N30" s="101">
        <v>874</v>
      </c>
      <c r="O30" s="102">
        <v>-0.103589743589744</v>
      </c>
      <c r="P30" s="108"/>
      <c r="Q30" s="100" t="s">
        <v>75</v>
      </c>
      <c r="R30" s="100" t="s">
        <v>75</v>
      </c>
      <c r="S30" s="104">
        <v>624</v>
      </c>
      <c r="T30" s="104">
        <v>2</v>
      </c>
      <c r="U30" s="104">
        <v>312</v>
      </c>
      <c r="V30" s="104">
        <v>938</v>
      </c>
      <c r="W30" s="104">
        <v>37</v>
      </c>
      <c r="X30" s="104">
        <v>975</v>
      </c>
      <c r="Y30" s="100" t="s">
        <v>152</v>
      </c>
      <c r="Z30" s="100" t="s">
        <v>137</v>
      </c>
    </row>
    <row r="31" spans="1:26" x14ac:dyDescent="0.2">
      <c r="A31" s="107"/>
      <c r="B31" s="100" t="s">
        <v>153</v>
      </c>
      <c r="C31" s="100" t="s">
        <v>154</v>
      </c>
      <c r="D31" s="101">
        <v>358</v>
      </c>
      <c r="E31" s="102">
        <v>2.8735632183908E-2</v>
      </c>
      <c r="F31" s="101">
        <v>0</v>
      </c>
      <c r="G31" s="102" t="s">
        <v>74</v>
      </c>
      <c r="H31" s="101">
        <v>0</v>
      </c>
      <c r="I31" s="102" t="s">
        <v>74</v>
      </c>
      <c r="J31" s="101">
        <v>358</v>
      </c>
      <c r="K31" s="102">
        <v>2.8735632183908E-2</v>
      </c>
      <c r="L31" s="101">
        <v>221</v>
      </c>
      <c r="M31" s="102">
        <v>-0.29392971246006405</v>
      </c>
      <c r="N31" s="101">
        <v>579</v>
      </c>
      <c r="O31" s="102">
        <v>-0.124054462934947</v>
      </c>
      <c r="P31" s="108"/>
      <c r="Q31" s="100" t="s">
        <v>75</v>
      </c>
      <c r="R31" s="100" t="s">
        <v>75</v>
      </c>
      <c r="S31" s="104">
        <v>348</v>
      </c>
      <c r="T31" s="104">
        <v>0</v>
      </c>
      <c r="U31" s="104">
        <v>0</v>
      </c>
      <c r="V31" s="104">
        <v>348</v>
      </c>
      <c r="W31" s="104">
        <v>313</v>
      </c>
      <c r="X31" s="104">
        <v>661</v>
      </c>
      <c r="Y31" s="100" t="s">
        <v>155</v>
      </c>
      <c r="Z31" s="100" t="s">
        <v>137</v>
      </c>
    </row>
    <row r="32" spans="1:26" x14ac:dyDescent="0.2">
      <c r="A32" s="107"/>
      <c r="B32" s="100" t="s">
        <v>156</v>
      </c>
      <c r="C32" s="100" t="s">
        <v>157</v>
      </c>
      <c r="D32" s="101">
        <v>713</v>
      </c>
      <c r="E32" s="102">
        <v>7.5414781297134206E-2</v>
      </c>
      <c r="F32" s="101">
        <v>0</v>
      </c>
      <c r="G32" s="102" t="s">
        <v>74</v>
      </c>
      <c r="H32" s="101">
        <v>262</v>
      </c>
      <c r="I32" s="102">
        <v>2.7428571428571398</v>
      </c>
      <c r="J32" s="101">
        <v>975</v>
      </c>
      <c r="K32" s="102">
        <v>0.330150068212824</v>
      </c>
      <c r="L32" s="101">
        <v>199</v>
      </c>
      <c r="M32" s="102">
        <v>-0.21031746031746001</v>
      </c>
      <c r="N32" s="101">
        <v>1174</v>
      </c>
      <c r="O32" s="102">
        <v>0.19187817258883202</v>
      </c>
      <c r="P32" s="108"/>
      <c r="Q32" s="100" t="s">
        <v>75</v>
      </c>
      <c r="R32" s="100" t="s">
        <v>75</v>
      </c>
      <c r="S32" s="104">
        <v>663</v>
      </c>
      <c r="T32" s="104">
        <v>0</v>
      </c>
      <c r="U32" s="104">
        <v>70</v>
      </c>
      <c r="V32" s="104">
        <v>733</v>
      </c>
      <c r="W32" s="104">
        <v>252</v>
      </c>
      <c r="X32" s="104">
        <v>985</v>
      </c>
      <c r="Y32" s="100" t="s">
        <v>158</v>
      </c>
      <c r="Z32" s="100" t="s">
        <v>137</v>
      </c>
    </row>
    <row r="33" spans="1:26" x14ac:dyDescent="0.2">
      <c r="A33" s="107"/>
      <c r="B33" s="100" t="s">
        <v>159</v>
      </c>
      <c r="C33" s="100" t="s">
        <v>160</v>
      </c>
      <c r="D33" s="101">
        <v>90</v>
      </c>
      <c r="E33" s="102">
        <v>2.27272727272727E-2</v>
      </c>
      <c r="F33" s="101">
        <v>0</v>
      </c>
      <c r="G33" s="102" t="s">
        <v>74</v>
      </c>
      <c r="H33" s="101">
        <v>0</v>
      </c>
      <c r="I33" s="102" t="s">
        <v>74</v>
      </c>
      <c r="J33" s="101">
        <v>90</v>
      </c>
      <c r="K33" s="102">
        <v>2.27272727272727E-2</v>
      </c>
      <c r="L33" s="101">
        <v>10</v>
      </c>
      <c r="M33" s="102">
        <v>0.66666666666666696</v>
      </c>
      <c r="N33" s="101">
        <v>100</v>
      </c>
      <c r="O33" s="102">
        <v>6.3829787234042604E-2</v>
      </c>
      <c r="P33" s="108"/>
      <c r="Q33" s="100" t="s">
        <v>75</v>
      </c>
      <c r="R33" s="100" t="s">
        <v>75</v>
      </c>
      <c r="S33" s="104">
        <v>88</v>
      </c>
      <c r="T33" s="104">
        <v>0</v>
      </c>
      <c r="U33" s="104">
        <v>0</v>
      </c>
      <c r="V33" s="104">
        <v>88</v>
      </c>
      <c r="W33" s="104">
        <v>6</v>
      </c>
      <c r="X33" s="104">
        <v>94</v>
      </c>
      <c r="Y33" s="100" t="s">
        <v>161</v>
      </c>
      <c r="Z33" s="100" t="s">
        <v>137</v>
      </c>
    </row>
    <row r="34" spans="1:26" x14ac:dyDescent="0.2">
      <c r="A34" s="107"/>
      <c r="B34" s="100" t="s">
        <v>162</v>
      </c>
      <c r="C34" s="100" t="s">
        <v>163</v>
      </c>
      <c r="D34" s="101">
        <v>170</v>
      </c>
      <c r="E34" s="102">
        <v>0</v>
      </c>
      <c r="F34" s="101">
        <v>0</v>
      </c>
      <c r="G34" s="102" t="s">
        <v>74</v>
      </c>
      <c r="H34" s="101">
        <v>0</v>
      </c>
      <c r="I34" s="102" t="s">
        <v>74</v>
      </c>
      <c r="J34" s="101">
        <v>170</v>
      </c>
      <c r="K34" s="102">
        <v>0</v>
      </c>
      <c r="L34" s="101">
        <v>4</v>
      </c>
      <c r="M34" s="102">
        <v>-0.6</v>
      </c>
      <c r="N34" s="101">
        <v>174</v>
      </c>
      <c r="O34" s="102">
        <v>-3.3333333333333298E-2</v>
      </c>
      <c r="P34" s="108"/>
      <c r="Q34" s="100" t="s">
        <v>75</v>
      </c>
      <c r="R34" s="100" t="s">
        <v>75</v>
      </c>
      <c r="S34" s="104">
        <v>170</v>
      </c>
      <c r="T34" s="104">
        <v>0</v>
      </c>
      <c r="U34" s="104">
        <v>0</v>
      </c>
      <c r="V34" s="104">
        <v>170</v>
      </c>
      <c r="W34" s="104">
        <v>10</v>
      </c>
      <c r="X34" s="104">
        <v>180</v>
      </c>
      <c r="Y34" s="100" t="s">
        <v>164</v>
      </c>
      <c r="Z34" s="100" t="s">
        <v>137</v>
      </c>
    </row>
    <row r="35" spans="1:26" x14ac:dyDescent="0.2">
      <c r="A35" s="107"/>
      <c r="B35" s="100" t="s">
        <v>165</v>
      </c>
      <c r="C35" s="100" t="s">
        <v>166</v>
      </c>
      <c r="D35" s="101">
        <v>403</v>
      </c>
      <c r="E35" s="102">
        <v>3.3333333333333298E-2</v>
      </c>
      <c r="F35" s="101">
        <v>0</v>
      </c>
      <c r="G35" s="102" t="s">
        <v>74</v>
      </c>
      <c r="H35" s="101">
        <v>0</v>
      </c>
      <c r="I35" s="102" t="s">
        <v>74</v>
      </c>
      <c r="J35" s="101">
        <v>403</v>
      </c>
      <c r="K35" s="102">
        <v>3.3333333333333298E-2</v>
      </c>
      <c r="L35" s="101">
        <v>48</v>
      </c>
      <c r="M35" s="102">
        <v>-0.37662337662337703</v>
      </c>
      <c r="N35" s="101">
        <v>451</v>
      </c>
      <c r="O35" s="102">
        <v>-3.4261241970021401E-2</v>
      </c>
      <c r="P35" s="108"/>
      <c r="Q35" s="100" t="s">
        <v>75</v>
      </c>
      <c r="R35" s="100" t="s">
        <v>75</v>
      </c>
      <c r="S35" s="104">
        <v>390</v>
      </c>
      <c r="T35" s="104">
        <v>0</v>
      </c>
      <c r="U35" s="104">
        <v>0</v>
      </c>
      <c r="V35" s="104">
        <v>390</v>
      </c>
      <c r="W35" s="104">
        <v>77</v>
      </c>
      <c r="X35" s="104">
        <v>467</v>
      </c>
      <c r="Y35" s="100" t="s">
        <v>167</v>
      </c>
      <c r="Z35" s="100" t="s">
        <v>137</v>
      </c>
    </row>
    <row r="36" spans="1:26" x14ac:dyDescent="0.2">
      <c r="A36" s="107"/>
      <c r="B36" s="100" t="s">
        <v>168</v>
      </c>
      <c r="C36" s="100" t="s">
        <v>169</v>
      </c>
      <c r="D36" s="101">
        <v>197</v>
      </c>
      <c r="E36" s="102">
        <v>3.6842105263157898E-2</v>
      </c>
      <c r="F36" s="101">
        <v>0</v>
      </c>
      <c r="G36" s="102" t="s">
        <v>74</v>
      </c>
      <c r="H36" s="101">
        <v>0</v>
      </c>
      <c r="I36" s="102" t="s">
        <v>74</v>
      </c>
      <c r="J36" s="101">
        <v>197</v>
      </c>
      <c r="K36" s="102">
        <v>3.6842105263157898E-2</v>
      </c>
      <c r="L36" s="101">
        <v>51</v>
      </c>
      <c r="M36" s="102">
        <v>0.34210526315789502</v>
      </c>
      <c r="N36" s="101">
        <v>248</v>
      </c>
      <c r="O36" s="102">
        <v>8.7719298245614002E-2</v>
      </c>
      <c r="P36" s="108"/>
      <c r="Q36" s="100" t="s">
        <v>75</v>
      </c>
      <c r="R36" s="100" t="s">
        <v>75</v>
      </c>
      <c r="S36" s="104">
        <v>190</v>
      </c>
      <c r="T36" s="104">
        <v>0</v>
      </c>
      <c r="U36" s="104">
        <v>0</v>
      </c>
      <c r="V36" s="104">
        <v>190</v>
      </c>
      <c r="W36" s="104">
        <v>38</v>
      </c>
      <c r="X36" s="104">
        <v>228</v>
      </c>
      <c r="Y36" s="100" t="s">
        <v>170</v>
      </c>
      <c r="Z36" s="100" t="s">
        <v>137</v>
      </c>
    </row>
    <row r="37" spans="1:26" x14ac:dyDescent="0.2">
      <c r="A37" s="107"/>
      <c r="B37" s="100" t="s">
        <v>171</v>
      </c>
      <c r="C37" s="100" t="s">
        <v>172</v>
      </c>
      <c r="D37" s="101">
        <v>502</v>
      </c>
      <c r="E37" s="102">
        <v>2.4489795918367301E-2</v>
      </c>
      <c r="F37" s="101">
        <v>0</v>
      </c>
      <c r="G37" s="102" t="s">
        <v>74</v>
      </c>
      <c r="H37" s="101">
        <v>0</v>
      </c>
      <c r="I37" s="102" t="s">
        <v>74</v>
      </c>
      <c r="J37" s="101">
        <v>502</v>
      </c>
      <c r="K37" s="102">
        <v>2.4489795918367301E-2</v>
      </c>
      <c r="L37" s="101">
        <v>127</v>
      </c>
      <c r="M37" s="102">
        <v>0.71621621621621601</v>
      </c>
      <c r="N37" s="101">
        <v>629</v>
      </c>
      <c r="O37" s="102">
        <v>0.115248226950355</v>
      </c>
      <c r="P37" s="108"/>
      <c r="Q37" s="100" t="s">
        <v>75</v>
      </c>
      <c r="R37" s="100" t="s">
        <v>75</v>
      </c>
      <c r="S37" s="104">
        <v>490</v>
      </c>
      <c r="T37" s="104">
        <v>0</v>
      </c>
      <c r="U37" s="104">
        <v>0</v>
      </c>
      <c r="V37" s="104">
        <v>490</v>
      </c>
      <c r="W37" s="104">
        <v>74</v>
      </c>
      <c r="X37" s="104">
        <v>564</v>
      </c>
      <c r="Y37" s="100" t="s">
        <v>173</v>
      </c>
      <c r="Z37" s="100" t="s">
        <v>137</v>
      </c>
    </row>
    <row r="38" spans="1:26" x14ac:dyDescent="0.2">
      <c r="A38" s="107"/>
      <c r="B38" s="100" t="s">
        <v>174</v>
      </c>
      <c r="C38" s="100" t="s">
        <v>175</v>
      </c>
      <c r="D38" s="101">
        <v>438</v>
      </c>
      <c r="E38" s="102">
        <v>-4.1575492341356698E-2</v>
      </c>
      <c r="F38" s="101">
        <v>0</v>
      </c>
      <c r="G38" s="102" t="s">
        <v>74</v>
      </c>
      <c r="H38" s="101">
        <v>0</v>
      </c>
      <c r="I38" s="102" t="s">
        <v>74</v>
      </c>
      <c r="J38" s="101">
        <v>438</v>
      </c>
      <c r="K38" s="102">
        <v>-4.1575492341356698E-2</v>
      </c>
      <c r="L38" s="101">
        <v>50</v>
      </c>
      <c r="M38" s="102">
        <v>0.11111111111111101</v>
      </c>
      <c r="N38" s="101">
        <v>488</v>
      </c>
      <c r="O38" s="102">
        <v>-2.78884462151394E-2</v>
      </c>
      <c r="P38" s="108"/>
      <c r="Q38" s="100" t="s">
        <v>75</v>
      </c>
      <c r="R38" s="100" t="s">
        <v>75</v>
      </c>
      <c r="S38" s="104">
        <v>457</v>
      </c>
      <c r="T38" s="104">
        <v>0</v>
      </c>
      <c r="U38" s="104">
        <v>0</v>
      </c>
      <c r="V38" s="104">
        <v>457</v>
      </c>
      <c r="W38" s="104">
        <v>45</v>
      </c>
      <c r="X38" s="104">
        <v>502</v>
      </c>
      <c r="Y38" s="100" t="s">
        <v>176</v>
      </c>
      <c r="Z38" s="100" t="s">
        <v>137</v>
      </c>
    </row>
    <row r="39" spans="1:26" x14ac:dyDescent="0.2">
      <c r="A39" s="107"/>
      <c r="B39" s="100" t="s">
        <v>177</v>
      </c>
      <c r="C39" s="100" t="s">
        <v>178</v>
      </c>
      <c r="D39" s="101">
        <v>248</v>
      </c>
      <c r="E39" s="102">
        <v>1.63934426229508E-2</v>
      </c>
      <c r="F39" s="101">
        <v>0</v>
      </c>
      <c r="G39" s="102" t="s">
        <v>74</v>
      </c>
      <c r="H39" s="101">
        <v>0</v>
      </c>
      <c r="I39" s="102" t="s">
        <v>74</v>
      </c>
      <c r="J39" s="101">
        <v>248</v>
      </c>
      <c r="K39" s="102">
        <v>1.63934426229508E-2</v>
      </c>
      <c r="L39" s="101">
        <v>13</v>
      </c>
      <c r="M39" s="102">
        <v>-0.59375</v>
      </c>
      <c r="N39" s="101">
        <v>261</v>
      </c>
      <c r="O39" s="102">
        <v>-5.4347826086956499E-2</v>
      </c>
      <c r="P39" s="108"/>
      <c r="Q39" s="100" t="s">
        <v>75</v>
      </c>
      <c r="R39" s="100" t="s">
        <v>75</v>
      </c>
      <c r="S39" s="104">
        <v>244</v>
      </c>
      <c r="T39" s="104">
        <v>0</v>
      </c>
      <c r="U39" s="104">
        <v>0</v>
      </c>
      <c r="V39" s="104">
        <v>244</v>
      </c>
      <c r="W39" s="104">
        <v>32</v>
      </c>
      <c r="X39" s="104">
        <v>276</v>
      </c>
      <c r="Y39" s="100" t="s">
        <v>179</v>
      </c>
      <c r="Z39" s="100" t="s">
        <v>137</v>
      </c>
    </row>
    <row r="40" spans="1:26" x14ac:dyDescent="0.2">
      <c r="A40" s="107"/>
      <c r="B40" s="100" t="s">
        <v>180</v>
      </c>
      <c r="C40" s="100" t="s">
        <v>181</v>
      </c>
      <c r="D40" s="101">
        <v>170</v>
      </c>
      <c r="E40" s="102">
        <v>0.103896103896104</v>
      </c>
      <c r="F40" s="101">
        <v>0</v>
      </c>
      <c r="G40" s="102" t="s">
        <v>74</v>
      </c>
      <c r="H40" s="101">
        <v>0</v>
      </c>
      <c r="I40" s="102" t="s">
        <v>74</v>
      </c>
      <c r="J40" s="101">
        <v>170</v>
      </c>
      <c r="K40" s="102">
        <v>0.103896103896104</v>
      </c>
      <c r="L40" s="101">
        <v>52</v>
      </c>
      <c r="M40" s="102">
        <v>-0.27777777777777796</v>
      </c>
      <c r="N40" s="101">
        <v>222</v>
      </c>
      <c r="O40" s="102">
        <v>-1.7699115044247801E-2</v>
      </c>
      <c r="P40" s="108"/>
      <c r="Q40" s="100" t="s">
        <v>75</v>
      </c>
      <c r="R40" s="100" t="s">
        <v>75</v>
      </c>
      <c r="S40" s="104">
        <v>154</v>
      </c>
      <c r="T40" s="104">
        <v>0</v>
      </c>
      <c r="U40" s="104">
        <v>0</v>
      </c>
      <c r="V40" s="104">
        <v>154</v>
      </c>
      <c r="W40" s="104">
        <v>72</v>
      </c>
      <c r="X40" s="104">
        <v>226</v>
      </c>
      <c r="Y40" s="100" t="s">
        <v>182</v>
      </c>
      <c r="Z40" s="100" t="s">
        <v>137</v>
      </c>
    </row>
    <row r="41" spans="1:26" x14ac:dyDescent="0.2">
      <c r="A41" s="107"/>
      <c r="B41" s="100" t="s">
        <v>183</v>
      </c>
      <c r="C41" s="100" t="s">
        <v>184</v>
      </c>
      <c r="D41" s="101">
        <v>103</v>
      </c>
      <c r="E41" s="102">
        <v>0.10752688172043001</v>
      </c>
      <c r="F41" s="101">
        <v>0</v>
      </c>
      <c r="G41" s="102" t="s">
        <v>74</v>
      </c>
      <c r="H41" s="101">
        <v>0</v>
      </c>
      <c r="I41" s="102" t="s">
        <v>74</v>
      </c>
      <c r="J41" s="101">
        <v>103</v>
      </c>
      <c r="K41" s="102">
        <v>0.10752688172043001</v>
      </c>
      <c r="L41" s="101">
        <v>35</v>
      </c>
      <c r="M41" s="102">
        <v>-0.55696202531645611</v>
      </c>
      <c r="N41" s="101">
        <v>138</v>
      </c>
      <c r="O41" s="102">
        <v>-0.19767441860465099</v>
      </c>
      <c r="P41" s="108"/>
      <c r="Q41" s="100" t="s">
        <v>75</v>
      </c>
      <c r="R41" s="100" t="s">
        <v>75</v>
      </c>
      <c r="S41" s="104">
        <v>93</v>
      </c>
      <c r="T41" s="104">
        <v>0</v>
      </c>
      <c r="U41" s="104">
        <v>0</v>
      </c>
      <c r="V41" s="104">
        <v>93</v>
      </c>
      <c r="W41" s="104">
        <v>79</v>
      </c>
      <c r="X41" s="104">
        <v>172</v>
      </c>
      <c r="Y41" s="100" t="s">
        <v>185</v>
      </c>
      <c r="Z41" s="100" t="s">
        <v>137</v>
      </c>
    </row>
    <row r="42" spans="1:26" x14ac:dyDescent="0.2">
      <c r="A42" s="107"/>
      <c r="B42" s="100" t="s">
        <v>186</v>
      </c>
      <c r="C42" s="100" t="s">
        <v>187</v>
      </c>
      <c r="D42" s="101">
        <v>254</v>
      </c>
      <c r="E42" s="102">
        <v>4.5267489711934193E-2</v>
      </c>
      <c r="F42" s="101">
        <v>0</v>
      </c>
      <c r="G42" s="102" t="s">
        <v>74</v>
      </c>
      <c r="H42" s="101">
        <v>0</v>
      </c>
      <c r="I42" s="102" t="s">
        <v>74</v>
      </c>
      <c r="J42" s="101">
        <v>254</v>
      </c>
      <c r="K42" s="102">
        <v>4.5267489711934193E-2</v>
      </c>
      <c r="L42" s="101">
        <v>5</v>
      </c>
      <c r="M42" s="102">
        <v>-0.76190476190476208</v>
      </c>
      <c r="N42" s="101">
        <v>259</v>
      </c>
      <c r="O42" s="102">
        <v>-1.8939393939393902E-2</v>
      </c>
      <c r="P42" s="108"/>
      <c r="Q42" s="100" t="s">
        <v>75</v>
      </c>
      <c r="R42" s="100" t="s">
        <v>75</v>
      </c>
      <c r="S42" s="104">
        <v>243</v>
      </c>
      <c r="T42" s="104">
        <v>0</v>
      </c>
      <c r="U42" s="104">
        <v>0</v>
      </c>
      <c r="V42" s="104">
        <v>243</v>
      </c>
      <c r="W42" s="104">
        <v>21</v>
      </c>
      <c r="X42" s="104">
        <v>264</v>
      </c>
      <c r="Y42" s="100" t="s">
        <v>188</v>
      </c>
      <c r="Z42" s="100" t="s">
        <v>137</v>
      </c>
    </row>
    <row r="43" spans="1:26" x14ac:dyDescent="0.2">
      <c r="A43" s="107"/>
      <c r="B43" s="100" t="s">
        <v>189</v>
      </c>
      <c r="C43" s="100" t="s">
        <v>190</v>
      </c>
      <c r="D43" s="101">
        <v>100</v>
      </c>
      <c r="E43" s="102">
        <v>0</v>
      </c>
      <c r="F43" s="101">
        <v>0</v>
      </c>
      <c r="G43" s="102" t="s">
        <v>74</v>
      </c>
      <c r="H43" s="101">
        <v>0</v>
      </c>
      <c r="I43" s="102" t="s">
        <v>74</v>
      </c>
      <c r="J43" s="101">
        <v>100</v>
      </c>
      <c r="K43" s="102">
        <v>0</v>
      </c>
      <c r="L43" s="101">
        <v>4</v>
      </c>
      <c r="M43" s="102">
        <v>-0.5</v>
      </c>
      <c r="N43" s="101">
        <v>104</v>
      </c>
      <c r="O43" s="102">
        <v>-3.7037037037037E-2</v>
      </c>
      <c r="P43" s="108"/>
      <c r="Q43" s="100" t="s">
        <v>75</v>
      </c>
      <c r="R43" s="100" t="s">
        <v>75</v>
      </c>
      <c r="S43" s="104">
        <v>100</v>
      </c>
      <c r="T43" s="104">
        <v>0</v>
      </c>
      <c r="U43" s="104">
        <v>0</v>
      </c>
      <c r="V43" s="104">
        <v>100</v>
      </c>
      <c r="W43" s="104">
        <v>8</v>
      </c>
      <c r="X43" s="104">
        <v>108</v>
      </c>
      <c r="Y43" s="100" t="s">
        <v>191</v>
      </c>
      <c r="Z43" s="100" t="s">
        <v>137</v>
      </c>
    </row>
    <row r="44" spans="1:26" x14ac:dyDescent="0.2">
      <c r="A44" s="107"/>
      <c r="B44" s="100" t="s">
        <v>192</v>
      </c>
      <c r="C44" s="100" t="s">
        <v>193</v>
      </c>
      <c r="D44" s="101">
        <v>195</v>
      </c>
      <c r="E44" s="102">
        <v>-5.1020408163265302E-3</v>
      </c>
      <c r="F44" s="101">
        <v>0</v>
      </c>
      <c r="G44" s="102" t="s">
        <v>74</v>
      </c>
      <c r="H44" s="101">
        <v>0</v>
      </c>
      <c r="I44" s="102" t="s">
        <v>74</v>
      </c>
      <c r="J44" s="101">
        <v>195</v>
      </c>
      <c r="K44" s="102">
        <v>-5.1020408163265302E-3</v>
      </c>
      <c r="L44" s="101">
        <v>4</v>
      </c>
      <c r="M44" s="102">
        <v>-0.92156862745098</v>
      </c>
      <c r="N44" s="101">
        <v>199</v>
      </c>
      <c r="O44" s="102">
        <v>-0.19433198380566802</v>
      </c>
      <c r="P44" s="108"/>
      <c r="Q44" s="100" t="s">
        <v>75</v>
      </c>
      <c r="R44" s="100" t="s">
        <v>75</v>
      </c>
      <c r="S44" s="104">
        <v>196</v>
      </c>
      <c r="T44" s="104">
        <v>0</v>
      </c>
      <c r="U44" s="104">
        <v>0</v>
      </c>
      <c r="V44" s="104">
        <v>196</v>
      </c>
      <c r="W44" s="104">
        <v>51</v>
      </c>
      <c r="X44" s="104">
        <v>247</v>
      </c>
      <c r="Y44" s="100" t="s">
        <v>194</v>
      </c>
      <c r="Z44" s="100" t="s">
        <v>137</v>
      </c>
    </row>
    <row r="45" spans="1:26" x14ac:dyDescent="0.2">
      <c r="A45" s="107"/>
      <c r="B45" s="100" t="s">
        <v>195</v>
      </c>
      <c r="C45" s="100" t="s">
        <v>196</v>
      </c>
      <c r="D45" s="101">
        <v>512</v>
      </c>
      <c r="E45" s="102">
        <v>9.861932938856021E-3</v>
      </c>
      <c r="F45" s="101">
        <v>0</v>
      </c>
      <c r="G45" s="102" t="s">
        <v>74</v>
      </c>
      <c r="H45" s="101">
        <v>0</v>
      </c>
      <c r="I45" s="102">
        <v>-1</v>
      </c>
      <c r="J45" s="101">
        <v>512</v>
      </c>
      <c r="K45" s="102">
        <v>5.8939096267190605E-3</v>
      </c>
      <c r="L45" s="101">
        <v>68</v>
      </c>
      <c r="M45" s="102">
        <v>-0.27659574468085096</v>
      </c>
      <c r="N45" s="101">
        <v>580</v>
      </c>
      <c r="O45" s="102">
        <v>-3.8142620232172499E-2</v>
      </c>
      <c r="P45" s="108"/>
      <c r="Q45" s="100" t="s">
        <v>75</v>
      </c>
      <c r="R45" s="100" t="s">
        <v>75</v>
      </c>
      <c r="S45" s="104">
        <v>507</v>
      </c>
      <c r="T45" s="104">
        <v>0</v>
      </c>
      <c r="U45" s="104">
        <v>2</v>
      </c>
      <c r="V45" s="104">
        <v>509</v>
      </c>
      <c r="W45" s="104">
        <v>94</v>
      </c>
      <c r="X45" s="104">
        <v>603</v>
      </c>
      <c r="Y45" s="100" t="s">
        <v>197</v>
      </c>
      <c r="Z45" s="100" t="s">
        <v>137</v>
      </c>
    </row>
    <row r="46" spans="1:26" x14ac:dyDescent="0.2">
      <c r="A46" s="107"/>
      <c r="B46" s="100" t="s">
        <v>198</v>
      </c>
      <c r="C46" s="100" t="s">
        <v>199</v>
      </c>
      <c r="D46" s="101">
        <v>424</v>
      </c>
      <c r="E46" s="102">
        <v>-1.1655011655011701E-2</v>
      </c>
      <c r="F46" s="101">
        <v>0</v>
      </c>
      <c r="G46" s="102" t="s">
        <v>74</v>
      </c>
      <c r="H46" s="101">
        <v>0</v>
      </c>
      <c r="I46" s="102" t="s">
        <v>74</v>
      </c>
      <c r="J46" s="101">
        <v>424</v>
      </c>
      <c r="K46" s="102">
        <v>-1.1655011655011701E-2</v>
      </c>
      <c r="L46" s="101">
        <v>12</v>
      </c>
      <c r="M46" s="102">
        <v>-0.25</v>
      </c>
      <c r="N46" s="101">
        <v>436</v>
      </c>
      <c r="O46" s="102">
        <v>-2.0224719101123601E-2</v>
      </c>
      <c r="P46" s="108"/>
      <c r="Q46" s="100" t="s">
        <v>75</v>
      </c>
      <c r="R46" s="100" t="s">
        <v>75</v>
      </c>
      <c r="S46" s="104">
        <v>429</v>
      </c>
      <c r="T46" s="104">
        <v>0</v>
      </c>
      <c r="U46" s="104">
        <v>0</v>
      </c>
      <c r="V46" s="104">
        <v>429</v>
      </c>
      <c r="W46" s="104">
        <v>16</v>
      </c>
      <c r="X46" s="104">
        <v>445</v>
      </c>
      <c r="Y46" s="100" t="s">
        <v>200</v>
      </c>
      <c r="Z46" s="100" t="s">
        <v>137</v>
      </c>
    </row>
    <row r="47" spans="1:26" x14ac:dyDescent="0.2">
      <c r="A47" s="107"/>
      <c r="B47" s="100" t="s">
        <v>201</v>
      </c>
      <c r="C47" s="100" t="s">
        <v>202</v>
      </c>
      <c r="D47" s="101">
        <v>438</v>
      </c>
      <c r="E47" s="102">
        <v>2.8169014084507001E-2</v>
      </c>
      <c r="F47" s="101">
        <v>0</v>
      </c>
      <c r="G47" s="102" t="s">
        <v>74</v>
      </c>
      <c r="H47" s="101">
        <v>0</v>
      </c>
      <c r="I47" s="102" t="s">
        <v>74</v>
      </c>
      <c r="J47" s="101">
        <v>438</v>
      </c>
      <c r="K47" s="102">
        <v>2.8169014084507001E-2</v>
      </c>
      <c r="L47" s="101">
        <v>68</v>
      </c>
      <c r="M47" s="102">
        <v>0.17241379310344801</v>
      </c>
      <c r="N47" s="101">
        <v>506</v>
      </c>
      <c r="O47" s="102">
        <v>4.5454545454545497E-2</v>
      </c>
      <c r="P47" s="108"/>
      <c r="Q47" s="100" t="s">
        <v>75</v>
      </c>
      <c r="R47" s="100" t="s">
        <v>75</v>
      </c>
      <c r="S47" s="104">
        <v>426</v>
      </c>
      <c r="T47" s="104">
        <v>0</v>
      </c>
      <c r="U47" s="104">
        <v>0</v>
      </c>
      <c r="V47" s="104">
        <v>426</v>
      </c>
      <c r="W47" s="104">
        <v>58</v>
      </c>
      <c r="X47" s="104">
        <v>484</v>
      </c>
      <c r="Y47" s="100" t="s">
        <v>203</v>
      </c>
      <c r="Z47" s="100" t="s">
        <v>137</v>
      </c>
    </row>
    <row r="48" spans="1:26" x14ac:dyDescent="0.2">
      <c r="A48" s="107"/>
      <c r="B48" s="100" t="s">
        <v>204</v>
      </c>
      <c r="C48" s="100" t="s">
        <v>205</v>
      </c>
      <c r="D48" s="101">
        <v>324</v>
      </c>
      <c r="E48" s="102">
        <v>1.88679245283019E-2</v>
      </c>
      <c r="F48" s="101">
        <v>0</v>
      </c>
      <c r="G48" s="102" t="s">
        <v>74</v>
      </c>
      <c r="H48" s="101">
        <v>0</v>
      </c>
      <c r="I48" s="102" t="s">
        <v>74</v>
      </c>
      <c r="J48" s="101">
        <v>324</v>
      </c>
      <c r="K48" s="102">
        <v>1.88679245283019E-2</v>
      </c>
      <c r="L48" s="101">
        <v>12</v>
      </c>
      <c r="M48" s="102">
        <v>0.5</v>
      </c>
      <c r="N48" s="101">
        <v>336</v>
      </c>
      <c r="O48" s="102">
        <v>3.0674846625766902E-2</v>
      </c>
      <c r="P48" s="108"/>
      <c r="Q48" s="100" t="s">
        <v>75</v>
      </c>
      <c r="R48" s="100" t="s">
        <v>75</v>
      </c>
      <c r="S48" s="104">
        <v>318</v>
      </c>
      <c r="T48" s="104">
        <v>0</v>
      </c>
      <c r="U48" s="104">
        <v>0</v>
      </c>
      <c r="V48" s="104">
        <v>318</v>
      </c>
      <c r="W48" s="104">
        <v>8</v>
      </c>
      <c r="X48" s="104">
        <v>326</v>
      </c>
      <c r="Y48" s="100" t="s">
        <v>206</v>
      </c>
      <c r="Z48" s="100" t="s">
        <v>137</v>
      </c>
    </row>
    <row r="49" spans="1:26" x14ac:dyDescent="0.2">
      <c r="A49" s="107"/>
      <c r="B49" s="100" t="s">
        <v>207</v>
      </c>
      <c r="C49" s="100" t="s">
        <v>208</v>
      </c>
      <c r="D49" s="101">
        <v>174</v>
      </c>
      <c r="E49" s="102">
        <v>6.0975609756097594E-2</v>
      </c>
      <c r="F49" s="101">
        <v>0</v>
      </c>
      <c r="G49" s="102" t="s">
        <v>74</v>
      </c>
      <c r="H49" s="101">
        <v>0</v>
      </c>
      <c r="I49" s="102" t="s">
        <v>74</v>
      </c>
      <c r="J49" s="101">
        <v>174</v>
      </c>
      <c r="K49" s="102">
        <v>6.0975609756097594E-2</v>
      </c>
      <c r="L49" s="101">
        <v>8</v>
      </c>
      <c r="M49" s="102">
        <v>-0.73333333333333295</v>
      </c>
      <c r="N49" s="101">
        <v>182</v>
      </c>
      <c r="O49" s="102">
        <v>-6.18556701030928E-2</v>
      </c>
      <c r="P49" s="108"/>
      <c r="Q49" s="100" t="s">
        <v>75</v>
      </c>
      <c r="R49" s="100" t="s">
        <v>75</v>
      </c>
      <c r="S49" s="104">
        <v>164</v>
      </c>
      <c r="T49" s="104">
        <v>0</v>
      </c>
      <c r="U49" s="104">
        <v>0</v>
      </c>
      <c r="V49" s="104">
        <v>164</v>
      </c>
      <c r="W49" s="104">
        <v>30</v>
      </c>
      <c r="X49" s="104">
        <v>194</v>
      </c>
      <c r="Y49" s="100" t="s">
        <v>209</v>
      </c>
      <c r="Z49" s="100" t="s">
        <v>137</v>
      </c>
    </row>
    <row r="50" spans="1:26" x14ac:dyDescent="0.2">
      <c r="A50" s="107"/>
      <c r="B50" s="100" t="s">
        <v>210</v>
      </c>
      <c r="C50" s="100" t="s">
        <v>211</v>
      </c>
      <c r="D50" s="101">
        <v>552</v>
      </c>
      <c r="E50" s="102">
        <v>2.7932960893854698E-2</v>
      </c>
      <c r="F50" s="101">
        <v>0</v>
      </c>
      <c r="G50" s="102" t="s">
        <v>74</v>
      </c>
      <c r="H50" s="101">
        <v>0</v>
      </c>
      <c r="I50" s="102" t="s">
        <v>74</v>
      </c>
      <c r="J50" s="101">
        <v>552</v>
      </c>
      <c r="K50" s="102">
        <v>2.7932960893854698E-2</v>
      </c>
      <c r="L50" s="101">
        <v>33</v>
      </c>
      <c r="M50" s="102">
        <v>-0.15384615384615402</v>
      </c>
      <c r="N50" s="101">
        <v>585</v>
      </c>
      <c r="O50" s="102">
        <v>1.5625E-2</v>
      </c>
      <c r="P50" s="108"/>
      <c r="Q50" s="100" t="s">
        <v>75</v>
      </c>
      <c r="R50" s="100" t="s">
        <v>75</v>
      </c>
      <c r="S50" s="104">
        <v>537</v>
      </c>
      <c r="T50" s="104">
        <v>0</v>
      </c>
      <c r="U50" s="104">
        <v>0</v>
      </c>
      <c r="V50" s="104">
        <v>537</v>
      </c>
      <c r="W50" s="104">
        <v>39</v>
      </c>
      <c r="X50" s="104">
        <v>576</v>
      </c>
      <c r="Y50" s="100" t="s">
        <v>212</v>
      </c>
      <c r="Z50" s="100" t="s">
        <v>137</v>
      </c>
    </row>
    <row r="51" spans="1:26" x14ac:dyDescent="0.2">
      <c r="A51" s="107"/>
      <c r="B51" s="100" t="s">
        <v>213</v>
      </c>
      <c r="C51" s="100" t="s">
        <v>214</v>
      </c>
      <c r="D51" s="101">
        <v>198</v>
      </c>
      <c r="E51" s="102">
        <v>1.0204081632653102E-2</v>
      </c>
      <c r="F51" s="101">
        <v>0</v>
      </c>
      <c r="G51" s="102" t="s">
        <v>74</v>
      </c>
      <c r="H51" s="101">
        <v>0</v>
      </c>
      <c r="I51" s="102" t="s">
        <v>74</v>
      </c>
      <c r="J51" s="101">
        <v>198</v>
      </c>
      <c r="K51" s="102">
        <v>1.0204081632653102E-2</v>
      </c>
      <c r="L51" s="101">
        <v>18</v>
      </c>
      <c r="M51" s="102">
        <v>0.8</v>
      </c>
      <c r="N51" s="101">
        <v>216</v>
      </c>
      <c r="O51" s="102">
        <v>4.85436893203883E-2</v>
      </c>
      <c r="P51" s="108"/>
      <c r="Q51" s="100" t="s">
        <v>75</v>
      </c>
      <c r="R51" s="100" t="s">
        <v>75</v>
      </c>
      <c r="S51" s="104">
        <v>196</v>
      </c>
      <c r="T51" s="104">
        <v>0</v>
      </c>
      <c r="U51" s="104">
        <v>0</v>
      </c>
      <c r="V51" s="104">
        <v>196</v>
      </c>
      <c r="W51" s="104">
        <v>10</v>
      </c>
      <c r="X51" s="104">
        <v>206</v>
      </c>
      <c r="Y51" s="100" t="s">
        <v>215</v>
      </c>
      <c r="Z51" s="100" t="s">
        <v>137</v>
      </c>
    </row>
    <row r="52" spans="1:26" x14ac:dyDescent="0.2">
      <c r="A52" s="107"/>
      <c r="B52" s="100" t="s">
        <v>216</v>
      </c>
      <c r="C52" s="100" t="s">
        <v>217</v>
      </c>
      <c r="D52" s="101">
        <v>100</v>
      </c>
      <c r="E52" s="102">
        <v>0</v>
      </c>
      <c r="F52" s="101">
        <v>0</v>
      </c>
      <c r="G52" s="102" t="s">
        <v>74</v>
      </c>
      <c r="H52" s="101">
        <v>0</v>
      </c>
      <c r="I52" s="102" t="s">
        <v>74</v>
      </c>
      <c r="J52" s="101">
        <v>100</v>
      </c>
      <c r="K52" s="102">
        <v>0</v>
      </c>
      <c r="L52" s="101">
        <v>3</v>
      </c>
      <c r="M52" s="102" t="s">
        <v>74</v>
      </c>
      <c r="N52" s="101">
        <v>103</v>
      </c>
      <c r="O52" s="102">
        <v>0.03</v>
      </c>
      <c r="P52" s="108"/>
      <c r="Q52" s="100" t="s">
        <v>75</v>
      </c>
      <c r="R52" s="100" t="s">
        <v>75</v>
      </c>
      <c r="S52" s="104">
        <v>100</v>
      </c>
      <c r="T52" s="104">
        <v>0</v>
      </c>
      <c r="U52" s="104">
        <v>0</v>
      </c>
      <c r="V52" s="104">
        <v>100</v>
      </c>
      <c r="W52" s="104">
        <v>0</v>
      </c>
      <c r="X52" s="104">
        <v>100</v>
      </c>
      <c r="Y52" s="100" t="s">
        <v>218</v>
      </c>
      <c r="Z52" s="100" t="s">
        <v>137</v>
      </c>
    </row>
    <row r="53" spans="1:26" x14ac:dyDescent="0.2">
      <c r="A53" s="109"/>
      <c r="B53" s="100" t="s">
        <v>219</v>
      </c>
      <c r="C53" s="100" t="s">
        <v>220</v>
      </c>
      <c r="D53" s="101">
        <v>408</v>
      </c>
      <c r="E53" s="102">
        <v>-4.4496487119437898E-2</v>
      </c>
      <c r="F53" s="101">
        <v>0</v>
      </c>
      <c r="G53" s="102" t="s">
        <v>74</v>
      </c>
      <c r="H53" s="101">
        <v>0</v>
      </c>
      <c r="I53" s="102" t="s">
        <v>74</v>
      </c>
      <c r="J53" s="101">
        <v>408</v>
      </c>
      <c r="K53" s="102">
        <v>-4.4496487119437898E-2</v>
      </c>
      <c r="L53" s="101">
        <v>38</v>
      </c>
      <c r="M53" s="102">
        <v>-0.38709677419354804</v>
      </c>
      <c r="N53" s="101">
        <v>446</v>
      </c>
      <c r="O53" s="102">
        <v>-8.7934560327198388E-2</v>
      </c>
      <c r="P53" s="108"/>
      <c r="Q53" s="100" t="s">
        <v>75</v>
      </c>
      <c r="R53" s="100" t="s">
        <v>75</v>
      </c>
      <c r="S53" s="104">
        <v>427</v>
      </c>
      <c r="T53" s="104">
        <v>0</v>
      </c>
      <c r="U53" s="104">
        <v>0</v>
      </c>
      <c r="V53" s="104">
        <v>427</v>
      </c>
      <c r="W53" s="104">
        <v>62</v>
      </c>
      <c r="X53" s="104">
        <v>489</v>
      </c>
      <c r="Y53" s="100" t="s">
        <v>221</v>
      </c>
      <c r="Z53" s="100" t="s">
        <v>137</v>
      </c>
    </row>
    <row r="54" spans="1:26" x14ac:dyDescent="0.2">
      <c r="A54" s="110" t="s">
        <v>89</v>
      </c>
      <c r="B54" s="110"/>
      <c r="C54" s="110"/>
      <c r="D54" s="111">
        <v>8885</v>
      </c>
      <c r="E54" s="112">
        <v>1.53125357102045E-2</v>
      </c>
      <c r="F54" s="111">
        <v>2</v>
      </c>
      <c r="G54" s="112">
        <v>-0.33333333333333298</v>
      </c>
      <c r="H54" s="111">
        <v>556</v>
      </c>
      <c r="I54" s="112">
        <v>7.3359073359073393E-2</v>
      </c>
      <c r="J54" s="111">
        <v>9443</v>
      </c>
      <c r="K54" s="112">
        <v>1.84426229508197E-2</v>
      </c>
      <c r="L54" s="111">
        <v>1307</v>
      </c>
      <c r="M54" s="112">
        <v>-0.24319629415170799</v>
      </c>
      <c r="N54" s="111">
        <v>10750</v>
      </c>
      <c r="O54" s="112">
        <v>-2.2638421674697699E-2</v>
      </c>
      <c r="P54" s="113"/>
      <c r="Q54" s="114"/>
      <c r="R54" s="114"/>
      <c r="S54" s="115">
        <v>8751</v>
      </c>
      <c r="T54" s="115">
        <v>3</v>
      </c>
      <c r="U54" s="115">
        <v>518</v>
      </c>
      <c r="V54" s="115">
        <v>9272</v>
      </c>
      <c r="W54" s="115">
        <v>1727</v>
      </c>
      <c r="X54" s="115">
        <v>10999</v>
      </c>
      <c r="Y54" s="114"/>
      <c r="Z54" s="114"/>
    </row>
    <row r="55" spans="1:26" s="122" customFormat="1" ht="22.5" x14ac:dyDescent="0.2">
      <c r="A55" s="116" t="s">
        <v>222</v>
      </c>
      <c r="B55" s="117"/>
      <c r="C55" s="117"/>
      <c r="D55" s="118">
        <f>D54+D24+D14</f>
        <v>21063</v>
      </c>
      <c r="E55" s="119">
        <f>((D54+D24+D14)-(S54+S24+S14))/(S54+S24+S14)</f>
        <v>3.4985995774163434E-2</v>
      </c>
      <c r="F55" s="118">
        <f>F54+F24+F14</f>
        <v>952</v>
      </c>
      <c r="G55" s="119">
        <f>((F54+F24+F14)-(T54+T24+T14))/(T54+T24+T14)</f>
        <v>-4.4176706827309238E-2</v>
      </c>
      <c r="H55" s="118">
        <f>H54+H24+H14</f>
        <v>942</v>
      </c>
      <c r="I55" s="119">
        <f>((H54+H24+H14)-(U54+U24+U14))/(U54+U24+U14)</f>
        <v>0</v>
      </c>
      <c r="J55" s="118">
        <f>J54+J24+J14</f>
        <v>22957</v>
      </c>
      <c r="K55" s="119">
        <f>((J54+J24+J14)-(V54+V24+V14))/(V54+V24+V14)</f>
        <v>2.9969940329310423E-2</v>
      </c>
      <c r="L55" s="118">
        <f>L54+L24+L14</f>
        <v>4058</v>
      </c>
      <c r="M55" s="119">
        <f>((L54+L24+L14)-(W54+W24+W14))/(W54+W24+W14)</f>
        <v>-0.10969723562966213</v>
      </c>
      <c r="N55" s="118">
        <f>N54+N24+N14</f>
        <v>27015</v>
      </c>
      <c r="O55" s="119">
        <f>((N54+N24+N14)-(X54+X24+X14))/(X54+X24+X14)</f>
        <v>6.2576824226170521E-3</v>
      </c>
      <c r="P55" s="120"/>
      <c r="Q55" s="120"/>
      <c r="R55" s="121"/>
      <c r="S55" s="121"/>
      <c r="T55" s="121"/>
      <c r="U55" s="121"/>
      <c r="V55" s="121"/>
      <c r="W55" s="121"/>
      <c r="X55" s="121"/>
    </row>
    <row r="56" spans="1:26" s="122" customFormat="1" x14ac:dyDescent="0.2">
      <c r="A56" s="116" t="s">
        <v>223</v>
      </c>
      <c r="B56" s="117"/>
      <c r="C56" s="117"/>
      <c r="D56" s="118">
        <f>D54+D24+D14+D9</f>
        <v>32919</v>
      </c>
      <c r="E56" s="119">
        <f>((D54+D24+D14+D9)-(S54+S24+S14+S9))/(S54+S24+S14+S9)</f>
        <v>2.5609870081316009E-2</v>
      </c>
      <c r="F56" s="118">
        <f>F54+F24+F14+F9</f>
        <v>4659</v>
      </c>
      <c r="G56" s="119">
        <f>((F54+F24+F14+F9)-(T54+T24+T14+T9))/(T54+T24+T14+T9)</f>
        <v>-0.10386612810155799</v>
      </c>
      <c r="H56" s="118">
        <f>H54+H24+H14+H9</f>
        <v>3387</v>
      </c>
      <c r="I56" s="119">
        <f>((H54+H24+H14+H9)-(U54+U24+U14+U9))/(U54+U24+U14+U9)</f>
        <v>-0.12840967575913537</v>
      </c>
      <c r="J56" s="118">
        <f>J54+J24+J14+J9</f>
        <v>40965</v>
      </c>
      <c r="K56" s="119">
        <f>((J54+J24+J14+J9)-(V54+V24+V14+V9))/(V54+V24+V14+V9)</f>
        <v>-5.2692924093050361E-3</v>
      </c>
      <c r="L56" s="118">
        <f>L54+L24+L14+L9</f>
        <v>5628</v>
      </c>
      <c r="M56" s="119">
        <f>((L54+L24+L14+L9)-(W54+W24+W14+W9))/(W54+W24+W14+W9)</f>
        <v>-0.10009593859929646</v>
      </c>
      <c r="N56" s="118">
        <f>N54+N24+N14+N9</f>
        <v>46593</v>
      </c>
      <c r="O56" s="119">
        <f>((N54+N24+N14+N9)-(X54+X24+X14+X9))/(X54+X24+X14+X9)</f>
        <v>-1.7771312926890968E-2</v>
      </c>
      <c r="P56" s="120"/>
      <c r="Q56" s="120"/>
      <c r="R56" s="121"/>
      <c r="S56" s="121"/>
      <c r="T56" s="121"/>
      <c r="U56" s="121"/>
      <c r="V56" s="121"/>
      <c r="W56" s="121"/>
      <c r="X56" s="121"/>
    </row>
    <row r="57" spans="1:26" s="122" customFormat="1" x14ac:dyDescent="0.2">
      <c r="A57" s="116" t="s">
        <v>224</v>
      </c>
      <c r="B57" s="117"/>
      <c r="C57" s="117"/>
      <c r="D57" s="118">
        <f>D54+D24+D14+D9+D5</f>
        <v>43456</v>
      </c>
      <c r="E57" s="119">
        <f>((D54+D24+D14+D9+D5)-(S54+S24+S14+S9+S5))/(S54+S24+S14+S9+S5)</f>
        <v>3.0593369065123558E-2</v>
      </c>
      <c r="F57" s="118">
        <f>F54+F24+F14+F9+F5</f>
        <v>13791</v>
      </c>
      <c r="G57" s="119">
        <f>((F54+F24+F14+F9+F5)-(T54+T24+T14+T9+T5))/(T54+T24+T14+T9+T5)</f>
        <v>-3.1530898876404492E-2</v>
      </c>
      <c r="H57" s="118">
        <f>H54+H24+H14+H9+H5</f>
        <v>3387</v>
      </c>
      <c r="I57" s="119">
        <f>((H54+H24+H14+H9+H5)-(U54+U24+U14+U9+U5))/(U54+U24+U14+U9+U5)</f>
        <v>-0.12840967575913537</v>
      </c>
      <c r="J57" s="118">
        <f>J54+J24+J14+J9+J5</f>
        <v>60634</v>
      </c>
      <c r="K57" s="119">
        <f>((J54+J24+J14+J9+J5)-(V54+V24+V14+V9+V5))/(V54+V24+V14+V9+V5)</f>
        <v>5.6723943475087907E-3</v>
      </c>
      <c r="L57" s="118">
        <f>L54+L24+L14+L9+L5</f>
        <v>6112</v>
      </c>
      <c r="M57" s="119">
        <f>((L54+L24+L14+L9+L5)-(W54+W24+W14+W9+W5))/(W54+W24+W14+W9+W5)</f>
        <v>-9.5188749074759438E-2</v>
      </c>
      <c r="N57" s="118">
        <f>N54+N24+N14+N9+N5</f>
        <v>66746</v>
      </c>
      <c r="O57" s="119">
        <f>((N54+N24+N14+N9+N5)-(X54+X24+X14+X9+X5))/(X54+X24+X14+X9+X5)</f>
        <v>-4.4893880412248122E-3</v>
      </c>
      <c r="P57" s="120"/>
      <c r="Q57" s="120"/>
      <c r="R57" s="121"/>
      <c r="S57" s="121"/>
      <c r="T57" s="121"/>
      <c r="U57" s="121"/>
      <c r="V57" s="121"/>
      <c r="W57" s="121"/>
      <c r="X57" s="121"/>
    </row>
    <row r="58" spans="1:26" x14ac:dyDescent="0.2">
      <c r="A58" s="105" t="s">
        <v>225</v>
      </c>
      <c r="B58" s="100" t="s">
        <v>226</v>
      </c>
      <c r="C58" s="100" t="s">
        <v>227</v>
      </c>
      <c r="D58" s="101">
        <v>6</v>
      </c>
      <c r="E58" s="102">
        <v>-0.33333333333333298</v>
      </c>
      <c r="F58" s="101">
        <v>766</v>
      </c>
      <c r="G58" s="102">
        <v>-4.3695380774032497E-2</v>
      </c>
      <c r="H58" s="101">
        <v>0</v>
      </c>
      <c r="I58" s="102" t="s">
        <v>74</v>
      </c>
      <c r="J58" s="101">
        <v>772</v>
      </c>
      <c r="K58" s="102">
        <v>-4.6913580246913597E-2</v>
      </c>
      <c r="L58" s="101">
        <v>353</v>
      </c>
      <c r="M58" s="102">
        <v>2.4607843137254899</v>
      </c>
      <c r="N58" s="101">
        <v>1125</v>
      </c>
      <c r="O58" s="102">
        <v>0.23355263157894701</v>
      </c>
      <c r="P58" s="106">
        <v>6</v>
      </c>
      <c r="Q58" s="100" t="s">
        <v>76</v>
      </c>
      <c r="R58" s="100" t="s">
        <v>76</v>
      </c>
      <c r="S58" s="104">
        <v>9</v>
      </c>
      <c r="T58" s="104">
        <v>801</v>
      </c>
      <c r="U58" s="104">
        <v>0</v>
      </c>
      <c r="V58" s="104">
        <v>810</v>
      </c>
      <c r="W58" s="104">
        <v>102</v>
      </c>
      <c r="X58" s="104">
        <v>912</v>
      </c>
      <c r="Y58" s="100" t="s">
        <v>228</v>
      </c>
      <c r="Z58" s="100" t="s">
        <v>229</v>
      </c>
    </row>
    <row r="59" spans="1:26" x14ac:dyDescent="0.2">
      <c r="A59" s="107"/>
      <c r="B59" s="100" t="s">
        <v>230</v>
      </c>
      <c r="C59" s="100" t="s">
        <v>231</v>
      </c>
      <c r="D59" s="101">
        <v>56</v>
      </c>
      <c r="E59" s="102">
        <v>-0.38461538461538497</v>
      </c>
      <c r="F59" s="101">
        <v>0</v>
      </c>
      <c r="G59" s="102" t="s">
        <v>74</v>
      </c>
      <c r="H59" s="101">
        <v>0</v>
      </c>
      <c r="I59" s="102" t="s">
        <v>74</v>
      </c>
      <c r="J59" s="101">
        <v>56</v>
      </c>
      <c r="K59" s="102">
        <v>-0.38461538461538497</v>
      </c>
      <c r="L59" s="101">
        <v>65</v>
      </c>
      <c r="M59" s="102">
        <v>-0.36893203883495101</v>
      </c>
      <c r="N59" s="101">
        <v>121</v>
      </c>
      <c r="O59" s="102">
        <v>-0.37628865979381404</v>
      </c>
      <c r="P59" s="108"/>
      <c r="Q59" s="100" t="s">
        <v>76</v>
      </c>
      <c r="R59" s="100" t="s">
        <v>76</v>
      </c>
      <c r="S59" s="104">
        <v>91</v>
      </c>
      <c r="T59" s="104">
        <v>0</v>
      </c>
      <c r="U59" s="104">
        <v>0</v>
      </c>
      <c r="V59" s="104">
        <v>91</v>
      </c>
      <c r="W59" s="104">
        <v>103</v>
      </c>
      <c r="X59" s="104">
        <v>194</v>
      </c>
      <c r="Y59" s="100" t="s">
        <v>232</v>
      </c>
      <c r="Z59" s="100" t="s">
        <v>229</v>
      </c>
    </row>
    <row r="60" spans="1:26" x14ac:dyDescent="0.2">
      <c r="A60" s="107"/>
      <c r="B60" s="100" t="s">
        <v>233</v>
      </c>
      <c r="C60" s="100" t="s">
        <v>234</v>
      </c>
      <c r="D60" s="101">
        <v>890</v>
      </c>
      <c r="E60" s="102">
        <v>-4.9145299145299103E-2</v>
      </c>
      <c r="F60" s="101">
        <v>739</v>
      </c>
      <c r="G60" s="102">
        <v>-0.11177884615384601</v>
      </c>
      <c r="H60" s="101">
        <v>0</v>
      </c>
      <c r="I60" s="102" t="s">
        <v>74</v>
      </c>
      <c r="J60" s="101">
        <v>1629</v>
      </c>
      <c r="K60" s="102">
        <v>-7.86199095022624E-2</v>
      </c>
      <c r="L60" s="101">
        <v>1176</v>
      </c>
      <c r="M60" s="102">
        <v>0.23919915700737598</v>
      </c>
      <c r="N60" s="101">
        <v>2805</v>
      </c>
      <c r="O60" s="102">
        <v>3.2388663967611302E-2</v>
      </c>
      <c r="P60" s="108"/>
      <c r="Q60" s="100" t="s">
        <v>76</v>
      </c>
      <c r="R60" s="100" t="s">
        <v>76</v>
      </c>
      <c r="S60" s="104">
        <v>936</v>
      </c>
      <c r="T60" s="104">
        <v>832</v>
      </c>
      <c r="U60" s="104">
        <v>0</v>
      </c>
      <c r="V60" s="104">
        <v>1768</v>
      </c>
      <c r="W60" s="104">
        <v>949</v>
      </c>
      <c r="X60" s="104">
        <v>2717</v>
      </c>
      <c r="Y60" s="100" t="s">
        <v>235</v>
      </c>
      <c r="Z60" s="100" t="s">
        <v>229</v>
      </c>
    </row>
    <row r="61" spans="1:26" x14ac:dyDescent="0.2">
      <c r="A61" s="107"/>
      <c r="B61" s="100" t="s">
        <v>236</v>
      </c>
      <c r="C61" s="100" t="s">
        <v>237</v>
      </c>
      <c r="D61" s="101">
        <v>0</v>
      </c>
      <c r="E61" s="102">
        <v>-1</v>
      </c>
      <c r="F61" s="101">
        <v>0</v>
      </c>
      <c r="G61" s="102" t="s">
        <v>74</v>
      </c>
      <c r="H61" s="101">
        <v>0</v>
      </c>
      <c r="I61" s="102" t="s">
        <v>74</v>
      </c>
      <c r="J61" s="101">
        <v>0</v>
      </c>
      <c r="K61" s="102">
        <v>-1</v>
      </c>
      <c r="L61" s="101">
        <v>17</v>
      </c>
      <c r="M61" s="102">
        <v>-0.90957446808510589</v>
      </c>
      <c r="N61" s="101">
        <v>17</v>
      </c>
      <c r="O61" s="102">
        <v>-0.94426229508196702</v>
      </c>
      <c r="P61" s="108"/>
      <c r="Q61" s="100" t="s">
        <v>76</v>
      </c>
      <c r="R61" s="100" t="s">
        <v>76</v>
      </c>
      <c r="S61" s="104">
        <v>117</v>
      </c>
      <c r="T61" s="104">
        <v>0</v>
      </c>
      <c r="U61" s="104">
        <v>0</v>
      </c>
      <c r="V61" s="104">
        <v>117</v>
      </c>
      <c r="W61" s="104">
        <v>188</v>
      </c>
      <c r="X61" s="104">
        <v>305</v>
      </c>
      <c r="Y61" s="100" t="s">
        <v>238</v>
      </c>
      <c r="Z61" s="100" t="s">
        <v>229</v>
      </c>
    </row>
    <row r="62" spans="1:26" x14ac:dyDescent="0.2">
      <c r="A62" s="107"/>
      <c r="B62" s="100" t="s">
        <v>239</v>
      </c>
      <c r="C62" s="100" t="s">
        <v>240</v>
      </c>
      <c r="D62" s="101">
        <v>127</v>
      </c>
      <c r="E62" s="102">
        <v>0.17592592592592601</v>
      </c>
      <c r="F62" s="101">
        <v>0</v>
      </c>
      <c r="G62" s="102" t="s">
        <v>74</v>
      </c>
      <c r="H62" s="101">
        <v>0</v>
      </c>
      <c r="I62" s="102" t="s">
        <v>74</v>
      </c>
      <c r="J62" s="101">
        <v>127</v>
      </c>
      <c r="K62" s="102">
        <v>0.17592592592592601</v>
      </c>
      <c r="L62" s="101">
        <v>101</v>
      </c>
      <c r="M62" s="102">
        <v>0</v>
      </c>
      <c r="N62" s="101">
        <v>228</v>
      </c>
      <c r="O62" s="102">
        <v>9.0909090909090898E-2</v>
      </c>
      <c r="P62" s="108"/>
      <c r="Q62" s="100" t="s">
        <v>76</v>
      </c>
      <c r="R62" s="100" t="s">
        <v>76</v>
      </c>
      <c r="S62" s="104">
        <v>108</v>
      </c>
      <c r="T62" s="104">
        <v>0</v>
      </c>
      <c r="U62" s="104">
        <v>0</v>
      </c>
      <c r="V62" s="104">
        <v>108</v>
      </c>
      <c r="W62" s="104">
        <v>101</v>
      </c>
      <c r="X62" s="104">
        <v>209</v>
      </c>
      <c r="Y62" s="100" t="s">
        <v>241</v>
      </c>
      <c r="Z62" s="100" t="s">
        <v>229</v>
      </c>
    </row>
    <row r="63" spans="1:26" x14ac:dyDescent="0.2">
      <c r="A63" s="109"/>
      <c r="B63" s="100" t="s">
        <v>242</v>
      </c>
      <c r="C63" s="100" t="s">
        <v>243</v>
      </c>
      <c r="D63" s="101">
        <v>62</v>
      </c>
      <c r="E63" s="102">
        <v>-0.16216216216216198</v>
      </c>
      <c r="F63" s="101">
        <v>7</v>
      </c>
      <c r="G63" s="102">
        <v>-0.58823529411764697</v>
      </c>
      <c r="H63" s="101">
        <v>0</v>
      </c>
      <c r="I63" s="102" t="s">
        <v>74</v>
      </c>
      <c r="J63" s="101">
        <v>69</v>
      </c>
      <c r="K63" s="102">
        <v>-0.24175824175824201</v>
      </c>
      <c r="L63" s="101">
        <v>37</v>
      </c>
      <c r="M63" s="102">
        <v>-0.39344262295082</v>
      </c>
      <c r="N63" s="101">
        <v>106</v>
      </c>
      <c r="O63" s="102">
        <v>-0.30263157894736803</v>
      </c>
      <c r="P63" s="108"/>
      <c r="Q63" s="100" t="s">
        <v>76</v>
      </c>
      <c r="R63" s="100" t="s">
        <v>76</v>
      </c>
      <c r="S63" s="104">
        <v>74</v>
      </c>
      <c r="T63" s="104">
        <v>17</v>
      </c>
      <c r="U63" s="104">
        <v>0</v>
      </c>
      <c r="V63" s="104">
        <v>91</v>
      </c>
      <c r="W63" s="104">
        <v>61</v>
      </c>
      <c r="X63" s="104">
        <v>152</v>
      </c>
      <c r="Y63" s="100" t="s">
        <v>244</v>
      </c>
      <c r="Z63" s="100" t="s">
        <v>229</v>
      </c>
    </row>
    <row r="64" spans="1:26" x14ac:dyDescent="0.2">
      <c r="A64" s="110" t="s">
        <v>89</v>
      </c>
      <c r="B64" s="110"/>
      <c r="C64" s="110"/>
      <c r="D64" s="111">
        <v>1141</v>
      </c>
      <c r="E64" s="112">
        <v>-0.14531835205992502</v>
      </c>
      <c r="F64" s="111">
        <v>1512</v>
      </c>
      <c r="G64" s="112">
        <v>-8.3636363636363606E-2</v>
      </c>
      <c r="H64" s="111">
        <v>0</v>
      </c>
      <c r="I64" s="112"/>
      <c r="J64" s="111">
        <v>2653</v>
      </c>
      <c r="K64" s="112">
        <v>-0.11122278056951401</v>
      </c>
      <c r="L64" s="111">
        <v>1749</v>
      </c>
      <c r="M64" s="112">
        <v>0.162898936170213</v>
      </c>
      <c r="N64" s="111">
        <v>4402</v>
      </c>
      <c r="O64" s="112">
        <v>-1.9380708398307002E-2</v>
      </c>
      <c r="P64" s="113"/>
      <c r="Q64" s="114"/>
      <c r="R64" s="114"/>
      <c r="S64" s="115">
        <v>1335</v>
      </c>
      <c r="T64" s="115">
        <v>1650</v>
      </c>
      <c r="U64" s="115">
        <v>0</v>
      </c>
      <c r="V64" s="115">
        <v>2985</v>
      </c>
      <c r="W64" s="115">
        <v>1504</v>
      </c>
      <c r="X64" s="115">
        <v>4489</v>
      </c>
      <c r="Y64" s="114"/>
      <c r="Z64" s="114"/>
    </row>
    <row r="65" spans="1:26" x14ac:dyDescent="0.2">
      <c r="A65" s="110" t="s">
        <v>245</v>
      </c>
      <c r="B65" s="110"/>
      <c r="C65" s="110"/>
      <c r="D65" s="111">
        <v>44597</v>
      </c>
      <c r="E65" s="112">
        <v>2.5194823107514801E-2</v>
      </c>
      <c r="F65" s="111">
        <v>15303</v>
      </c>
      <c r="G65" s="112">
        <v>-3.6941472624292003E-2</v>
      </c>
      <c r="H65" s="111">
        <v>3387</v>
      </c>
      <c r="I65" s="112">
        <v>-0.12840967575913501</v>
      </c>
      <c r="J65" s="111">
        <v>63287</v>
      </c>
      <c r="K65" s="112">
        <v>1.5803530508715601E-4</v>
      </c>
      <c r="L65" s="111">
        <v>7861</v>
      </c>
      <c r="M65" s="112">
        <v>-4.8189853493158998E-2</v>
      </c>
      <c r="N65" s="111">
        <v>71148</v>
      </c>
      <c r="O65" s="112">
        <v>-5.4238425408186103E-3</v>
      </c>
      <c r="P65" s="123"/>
      <c r="Q65" s="114"/>
      <c r="R65" s="114"/>
      <c r="S65" s="115">
        <v>43501</v>
      </c>
      <c r="T65" s="115">
        <v>15890</v>
      </c>
      <c r="U65" s="115">
        <v>3886</v>
      </c>
      <c r="V65" s="115">
        <v>63277</v>
      </c>
      <c r="W65" s="115">
        <v>8259</v>
      </c>
      <c r="X65" s="115">
        <v>71536</v>
      </c>
      <c r="Y65" s="114"/>
      <c r="Z65" s="114"/>
    </row>
  </sheetData>
  <pageMargins left="0.23622047244094491" right="0.23622047244094491" top="0.55118110236220474" bottom="0.35433070866141736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82" zoomScaleSheetLayoutView="17040" workbookViewId="0">
      <selection activeCell="A2" sqref="A2"/>
    </sheetView>
  </sheetViews>
  <sheetFormatPr defaultRowHeight="11.25" x14ac:dyDescent="0.2"/>
  <cols>
    <col min="1" max="1" width="26.5703125" style="97" customWidth="1"/>
    <col min="2" max="2" width="4.7109375" style="97" bestFit="1" customWidth="1"/>
    <col min="3" max="3" width="23.7109375" style="97" bestFit="1" customWidth="1"/>
    <col min="4" max="15" width="12.7109375" style="97" customWidth="1"/>
    <col min="16" max="16" width="9.42578125" style="97" hidden="1" customWidth="1"/>
    <col min="17" max="17" width="15.28515625" style="97" hidden="1" customWidth="1"/>
    <col min="18" max="18" width="6.7109375" style="97" hidden="1" customWidth="1"/>
    <col min="19" max="19" width="23.42578125" style="97" hidden="1" customWidth="1"/>
    <col min="20" max="20" width="22.7109375" style="97" hidden="1" customWidth="1"/>
    <col min="21" max="21" width="19.28515625" style="97" hidden="1" customWidth="1"/>
    <col min="22" max="22" width="18.85546875" style="97" hidden="1" customWidth="1"/>
    <col min="23" max="23" width="23.85546875" style="97" hidden="1" customWidth="1"/>
    <col min="24" max="24" width="15.5703125" style="97" hidden="1" customWidth="1"/>
    <col min="25" max="25" width="32.42578125" style="97" hidden="1" customWidth="1"/>
    <col min="26" max="26" width="23.28515625" style="97" hidden="1" customWidth="1"/>
    <col min="27" max="16384" width="9.140625" style="97"/>
  </cols>
  <sheetData>
    <row r="1" spans="1:26" ht="15.75" x14ac:dyDescent="0.25">
      <c r="A1" s="96" t="s">
        <v>246</v>
      </c>
    </row>
    <row r="4" spans="1:26" ht="33.75" x14ac:dyDescent="0.2">
      <c r="A4" s="98" t="s">
        <v>46</v>
      </c>
      <c r="B4" s="98" t="s">
        <v>47</v>
      </c>
      <c r="C4" s="98" t="s">
        <v>48</v>
      </c>
      <c r="D4" s="98" t="s">
        <v>49</v>
      </c>
      <c r="E4" s="98" t="s">
        <v>50</v>
      </c>
      <c r="F4" s="98" t="s">
        <v>51</v>
      </c>
      <c r="G4" s="98" t="s">
        <v>52</v>
      </c>
      <c r="H4" s="98" t="s">
        <v>53</v>
      </c>
      <c r="I4" s="98" t="s">
        <v>54</v>
      </c>
      <c r="J4" s="98" t="s">
        <v>55</v>
      </c>
      <c r="K4" s="98" t="s">
        <v>56</v>
      </c>
      <c r="L4" s="98" t="s">
        <v>24</v>
      </c>
      <c r="M4" s="98" t="s">
        <v>57</v>
      </c>
      <c r="N4" s="98" t="s">
        <v>58</v>
      </c>
      <c r="O4" s="98" t="s">
        <v>59</v>
      </c>
      <c r="P4" s="99" t="s">
        <v>60</v>
      </c>
      <c r="Q4" s="99" t="s">
        <v>61</v>
      </c>
      <c r="R4" s="99" t="s">
        <v>62</v>
      </c>
      <c r="S4" s="99" t="s">
        <v>63</v>
      </c>
      <c r="T4" s="99" t="s">
        <v>64</v>
      </c>
      <c r="U4" s="99" t="s">
        <v>65</v>
      </c>
      <c r="V4" s="99" t="s">
        <v>66</v>
      </c>
      <c r="W4" s="99" t="s">
        <v>67</v>
      </c>
      <c r="X4" s="99" t="s">
        <v>68</v>
      </c>
      <c r="Y4" s="99" t="s">
        <v>69</v>
      </c>
      <c r="Z4" s="99" t="s">
        <v>70</v>
      </c>
    </row>
    <row r="5" spans="1:26" x14ac:dyDescent="0.2">
      <c r="A5" s="100" t="s">
        <v>71</v>
      </c>
      <c r="B5" s="100" t="s">
        <v>72</v>
      </c>
      <c r="C5" s="100" t="s">
        <v>73</v>
      </c>
      <c r="D5" s="101">
        <v>108636</v>
      </c>
      <c r="E5" s="102">
        <v>-2.06885361170457E-2</v>
      </c>
      <c r="F5" s="101">
        <v>108895</v>
      </c>
      <c r="G5" s="102">
        <v>-3.7170974102335094E-2</v>
      </c>
      <c r="H5" s="101">
        <v>0</v>
      </c>
      <c r="I5" s="102" t="s">
        <v>74</v>
      </c>
      <c r="J5" s="101">
        <v>217531</v>
      </c>
      <c r="K5" s="102">
        <v>-2.9009507655224701E-2</v>
      </c>
      <c r="L5" s="101">
        <v>7601</v>
      </c>
      <c r="M5" s="102">
        <v>2.7717685235262302E-2</v>
      </c>
      <c r="N5" s="101">
        <v>225132</v>
      </c>
      <c r="O5" s="102">
        <v>-2.7196598480723901E-2</v>
      </c>
      <c r="P5" s="103">
        <v>1</v>
      </c>
      <c r="Q5" s="100" t="s">
        <v>75</v>
      </c>
      <c r="R5" s="100" t="s">
        <v>76</v>
      </c>
      <c r="S5" s="104">
        <v>110931</v>
      </c>
      <c r="T5" s="104">
        <v>113099</v>
      </c>
      <c r="U5" s="104">
        <v>0</v>
      </c>
      <c r="V5" s="104">
        <v>224030</v>
      </c>
      <c r="W5" s="104">
        <v>7396</v>
      </c>
      <c r="X5" s="104">
        <v>231426</v>
      </c>
      <c r="Y5" s="100" t="s">
        <v>77</v>
      </c>
      <c r="Z5" s="100" t="s">
        <v>77</v>
      </c>
    </row>
    <row r="6" spans="1:26" x14ac:dyDescent="0.2">
      <c r="A6" s="105" t="s">
        <v>78</v>
      </c>
      <c r="B6" s="100" t="s">
        <v>79</v>
      </c>
      <c r="C6" s="100" t="s">
        <v>80</v>
      </c>
      <c r="D6" s="101">
        <v>49963</v>
      </c>
      <c r="E6" s="102">
        <v>-4.3092716373316999E-2</v>
      </c>
      <c r="F6" s="101">
        <v>19062</v>
      </c>
      <c r="G6" s="102">
        <v>-3.5323886639676103E-2</v>
      </c>
      <c r="H6" s="101">
        <v>13796</v>
      </c>
      <c r="I6" s="102">
        <v>-0.137426534950606</v>
      </c>
      <c r="J6" s="101">
        <v>82821</v>
      </c>
      <c r="K6" s="102">
        <v>-5.8499209930996901E-2</v>
      </c>
      <c r="L6" s="101">
        <v>9534</v>
      </c>
      <c r="M6" s="102">
        <v>9.5106822880771907E-2</v>
      </c>
      <c r="N6" s="101">
        <v>92355</v>
      </c>
      <c r="O6" s="102">
        <v>-4.4666039121574796E-2</v>
      </c>
      <c r="P6" s="106">
        <v>2</v>
      </c>
      <c r="Q6" s="100" t="s">
        <v>75</v>
      </c>
      <c r="R6" s="100" t="s">
        <v>75</v>
      </c>
      <c r="S6" s="104">
        <v>52213</v>
      </c>
      <c r="T6" s="104">
        <v>19760</v>
      </c>
      <c r="U6" s="104">
        <v>15994</v>
      </c>
      <c r="V6" s="104">
        <v>87967</v>
      </c>
      <c r="W6" s="104">
        <v>8706</v>
      </c>
      <c r="X6" s="104">
        <v>96673</v>
      </c>
      <c r="Y6" s="100" t="s">
        <v>81</v>
      </c>
      <c r="Z6" s="100" t="s">
        <v>82</v>
      </c>
    </row>
    <row r="7" spans="1:26" x14ac:dyDescent="0.2">
      <c r="A7" s="107"/>
      <c r="B7" s="100" t="s">
        <v>83</v>
      </c>
      <c r="C7" s="100" t="s">
        <v>84</v>
      </c>
      <c r="D7" s="101">
        <v>29641</v>
      </c>
      <c r="E7" s="102">
        <v>-2.2652334476391502E-2</v>
      </c>
      <c r="F7" s="101">
        <v>22790</v>
      </c>
      <c r="G7" s="102">
        <v>-8.3376905441821206E-2</v>
      </c>
      <c r="H7" s="101">
        <v>16802</v>
      </c>
      <c r="I7" s="102">
        <v>-0.10522952391096001</v>
      </c>
      <c r="J7" s="101">
        <v>69233</v>
      </c>
      <c r="K7" s="102">
        <v>-6.40268220470738E-2</v>
      </c>
      <c r="L7" s="101">
        <v>10711</v>
      </c>
      <c r="M7" s="102">
        <v>-9.1581868640147994E-3</v>
      </c>
      <c r="N7" s="101">
        <v>79944</v>
      </c>
      <c r="O7" s="102">
        <v>-5.7030632585899799E-2</v>
      </c>
      <c r="P7" s="108"/>
      <c r="Q7" s="100" t="s">
        <v>75</v>
      </c>
      <c r="R7" s="100" t="s">
        <v>75</v>
      </c>
      <c r="S7" s="104">
        <v>30328</v>
      </c>
      <c r="T7" s="104">
        <v>24863</v>
      </c>
      <c r="U7" s="104">
        <v>18778</v>
      </c>
      <c r="V7" s="104">
        <v>73969</v>
      </c>
      <c r="W7" s="104">
        <v>10810</v>
      </c>
      <c r="X7" s="104">
        <v>84779</v>
      </c>
      <c r="Y7" s="100" t="s">
        <v>85</v>
      </c>
      <c r="Z7" s="100" t="s">
        <v>82</v>
      </c>
    </row>
    <row r="8" spans="1:26" x14ac:dyDescent="0.2">
      <c r="A8" s="109"/>
      <c r="B8" s="100" t="s">
        <v>86</v>
      </c>
      <c r="C8" s="100" t="s">
        <v>87</v>
      </c>
      <c r="D8" s="101">
        <v>41945</v>
      </c>
      <c r="E8" s="102">
        <v>3.7810802402661104E-3</v>
      </c>
      <c r="F8" s="101">
        <v>8012</v>
      </c>
      <c r="G8" s="102">
        <v>-9.274147888121391E-2</v>
      </c>
      <c r="H8" s="101">
        <v>0</v>
      </c>
      <c r="I8" s="102">
        <v>-1</v>
      </c>
      <c r="J8" s="101">
        <v>49957</v>
      </c>
      <c r="K8" s="102">
        <v>-1.3175568900126401E-2</v>
      </c>
      <c r="L8" s="101">
        <v>6500</v>
      </c>
      <c r="M8" s="102">
        <v>-2.9145574474612702E-3</v>
      </c>
      <c r="N8" s="101">
        <v>56457</v>
      </c>
      <c r="O8" s="102">
        <v>-1.2004969987575E-2</v>
      </c>
      <c r="P8" s="108"/>
      <c r="Q8" s="100" t="s">
        <v>75</v>
      </c>
      <c r="R8" s="100" t="s">
        <v>75</v>
      </c>
      <c r="S8" s="104">
        <v>41787</v>
      </c>
      <c r="T8" s="104">
        <v>8831</v>
      </c>
      <c r="U8" s="104">
        <v>6</v>
      </c>
      <c r="V8" s="104">
        <v>50624</v>
      </c>
      <c r="W8" s="104">
        <v>6519</v>
      </c>
      <c r="X8" s="104">
        <v>57143</v>
      </c>
      <c r="Y8" s="100" t="s">
        <v>88</v>
      </c>
      <c r="Z8" s="100" t="s">
        <v>82</v>
      </c>
    </row>
    <row r="9" spans="1:26" x14ac:dyDescent="0.2">
      <c r="A9" s="110" t="s">
        <v>89</v>
      </c>
      <c r="B9" s="110"/>
      <c r="C9" s="110"/>
      <c r="D9" s="111">
        <v>121549</v>
      </c>
      <c r="E9" s="112">
        <v>-2.2352165240332001E-2</v>
      </c>
      <c r="F9" s="111">
        <v>49864</v>
      </c>
      <c r="G9" s="112">
        <v>-6.7160549257305302E-2</v>
      </c>
      <c r="H9" s="111">
        <v>30598</v>
      </c>
      <c r="I9" s="112">
        <v>-0.120190925297602</v>
      </c>
      <c r="J9" s="111">
        <v>202011</v>
      </c>
      <c r="K9" s="112">
        <v>-4.9628340233345898E-2</v>
      </c>
      <c r="L9" s="111">
        <v>26745</v>
      </c>
      <c r="M9" s="112">
        <v>2.7270981371231E-2</v>
      </c>
      <c r="N9" s="111">
        <v>228756</v>
      </c>
      <c r="O9" s="112">
        <v>-4.1237243026886597E-2</v>
      </c>
      <c r="P9" s="113"/>
      <c r="Q9" s="114"/>
      <c r="R9" s="114"/>
      <c r="S9" s="115">
        <v>124328</v>
      </c>
      <c r="T9" s="115">
        <v>53454</v>
      </c>
      <c r="U9" s="115">
        <v>34778</v>
      </c>
      <c r="V9" s="115">
        <v>212560</v>
      </c>
      <c r="W9" s="115">
        <v>26035</v>
      </c>
      <c r="X9" s="115">
        <v>238595</v>
      </c>
      <c r="Y9" s="114"/>
      <c r="Z9" s="114"/>
    </row>
    <row r="10" spans="1:26" x14ac:dyDescent="0.2">
      <c r="A10" s="105" t="s">
        <v>90</v>
      </c>
      <c r="B10" s="100" t="s">
        <v>91</v>
      </c>
      <c r="C10" s="100" t="s">
        <v>92</v>
      </c>
      <c r="D10" s="101">
        <v>33382</v>
      </c>
      <c r="E10" s="102">
        <v>-1.1372386424213699E-2</v>
      </c>
      <c r="F10" s="101">
        <v>394</v>
      </c>
      <c r="G10" s="102">
        <v>-7.5566750629722911E-3</v>
      </c>
      <c r="H10" s="101">
        <v>10</v>
      </c>
      <c r="I10" s="102">
        <v>4</v>
      </c>
      <c r="J10" s="101">
        <v>33786</v>
      </c>
      <c r="K10" s="102">
        <v>-1.1093224059710201E-2</v>
      </c>
      <c r="L10" s="101">
        <v>6112</v>
      </c>
      <c r="M10" s="102">
        <v>-2.28534116878877E-3</v>
      </c>
      <c r="N10" s="101">
        <v>39898</v>
      </c>
      <c r="O10" s="102">
        <v>-9.7540393636295908E-3</v>
      </c>
      <c r="P10" s="106">
        <v>3</v>
      </c>
      <c r="Q10" s="100" t="s">
        <v>75</v>
      </c>
      <c r="R10" s="100" t="s">
        <v>75</v>
      </c>
      <c r="S10" s="104">
        <v>33766</v>
      </c>
      <c r="T10" s="104">
        <v>397</v>
      </c>
      <c r="U10" s="104">
        <v>2</v>
      </c>
      <c r="V10" s="104">
        <v>34165</v>
      </c>
      <c r="W10" s="104">
        <v>6126</v>
      </c>
      <c r="X10" s="104">
        <v>40291</v>
      </c>
      <c r="Y10" s="100" t="s">
        <v>93</v>
      </c>
      <c r="Z10" s="100" t="s">
        <v>94</v>
      </c>
    </row>
    <row r="11" spans="1:26" x14ac:dyDescent="0.2">
      <c r="A11" s="107"/>
      <c r="B11" s="100" t="s">
        <v>95</v>
      </c>
      <c r="C11" s="100" t="s">
        <v>96</v>
      </c>
      <c r="D11" s="101">
        <v>10427</v>
      </c>
      <c r="E11" s="102">
        <v>1.8460636843133399E-2</v>
      </c>
      <c r="F11" s="101">
        <v>4999</v>
      </c>
      <c r="G11" s="102">
        <v>-5.5366591080876798E-2</v>
      </c>
      <c r="H11" s="101">
        <v>4</v>
      </c>
      <c r="I11" s="102">
        <v>1</v>
      </c>
      <c r="J11" s="101">
        <v>15430</v>
      </c>
      <c r="K11" s="102">
        <v>-6.5670873036312106E-3</v>
      </c>
      <c r="L11" s="101">
        <v>3200</v>
      </c>
      <c r="M11" s="102">
        <v>-1.9307385841250399E-2</v>
      </c>
      <c r="N11" s="101">
        <v>18630</v>
      </c>
      <c r="O11" s="102">
        <v>-8.7789305666400603E-3</v>
      </c>
      <c r="P11" s="108"/>
      <c r="Q11" s="100" t="s">
        <v>75</v>
      </c>
      <c r="R11" s="100" t="s">
        <v>75</v>
      </c>
      <c r="S11" s="104">
        <v>10238</v>
      </c>
      <c r="T11" s="104">
        <v>5292</v>
      </c>
      <c r="U11" s="104">
        <v>2</v>
      </c>
      <c r="V11" s="104">
        <v>15532</v>
      </c>
      <c r="W11" s="104">
        <v>3263</v>
      </c>
      <c r="X11" s="104">
        <v>18795</v>
      </c>
      <c r="Y11" s="100" t="s">
        <v>97</v>
      </c>
      <c r="Z11" s="100" t="s">
        <v>94</v>
      </c>
    </row>
    <row r="12" spans="1:26" x14ac:dyDescent="0.2">
      <c r="A12" s="107"/>
      <c r="B12" s="100" t="s">
        <v>98</v>
      </c>
      <c r="C12" s="100" t="s">
        <v>99</v>
      </c>
      <c r="D12" s="101">
        <v>30100</v>
      </c>
      <c r="E12" s="102">
        <v>-2.8279958677686002E-2</v>
      </c>
      <c r="F12" s="101">
        <v>1191</v>
      </c>
      <c r="G12" s="102">
        <v>-7.0257611241217793E-2</v>
      </c>
      <c r="H12" s="101">
        <v>9</v>
      </c>
      <c r="I12" s="102">
        <v>-0.1</v>
      </c>
      <c r="J12" s="101">
        <v>31300</v>
      </c>
      <c r="K12" s="102">
        <v>-2.9968698670468301E-2</v>
      </c>
      <c r="L12" s="101">
        <v>8024</v>
      </c>
      <c r="M12" s="102">
        <v>-4.8274226070454299E-2</v>
      </c>
      <c r="N12" s="101">
        <v>39324</v>
      </c>
      <c r="O12" s="102">
        <v>-3.3760872770160696E-2</v>
      </c>
      <c r="P12" s="108"/>
      <c r="Q12" s="100" t="s">
        <v>75</v>
      </c>
      <c r="R12" s="100" t="s">
        <v>75</v>
      </c>
      <c r="S12" s="104">
        <v>30976</v>
      </c>
      <c r="T12" s="104">
        <v>1281</v>
      </c>
      <c r="U12" s="104">
        <v>10</v>
      </c>
      <c r="V12" s="104">
        <v>32267</v>
      </c>
      <c r="W12" s="104">
        <v>8431</v>
      </c>
      <c r="X12" s="104">
        <v>40698</v>
      </c>
      <c r="Y12" s="100" t="s">
        <v>100</v>
      </c>
      <c r="Z12" s="100" t="s">
        <v>94</v>
      </c>
    </row>
    <row r="13" spans="1:26" x14ac:dyDescent="0.2">
      <c r="A13" s="109"/>
      <c r="B13" s="100" t="s">
        <v>101</v>
      </c>
      <c r="C13" s="100" t="s">
        <v>102</v>
      </c>
      <c r="D13" s="101">
        <v>9648</v>
      </c>
      <c r="E13" s="102">
        <v>6.8556872300365501E-2</v>
      </c>
      <c r="F13" s="101">
        <v>3123</v>
      </c>
      <c r="G13" s="102">
        <v>-8.2549941245593408E-2</v>
      </c>
      <c r="H13" s="101">
        <v>0</v>
      </c>
      <c r="I13" s="102">
        <v>-1</v>
      </c>
      <c r="J13" s="101">
        <v>12771</v>
      </c>
      <c r="K13" s="102">
        <v>2.7103104391185504E-2</v>
      </c>
      <c r="L13" s="101">
        <v>3177</v>
      </c>
      <c r="M13" s="102">
        <v>-3.31710286062082E-2</v>
      </c>
      <c r="N13" s="101">
        <v>15948</v>
      </c>
      <c r="O13" s="102">
        <v>1.45038167938931E-2</v>
      </c>
      <c r="P13" s="108"/>
      <c r="Q13" s="100" t="s">
        <v>75</v>
      </c>
      <c r="R13" s="100" t="s">
        <v>75</v>
      </c>
      <c r="S13" s="104">
        <v>9029</v>
      </c>
      <c r="T13" s="104">
        <v>3404</v>
      </c>
      <c r="U13" s="104">
        <v>1</v>
      </c>
      <c r="V13" s="104">
        <v>12434</v>
      </c>
      <c r="W13" s="104">
        <v>3286</v>
      </c>
      <c r="X13" s="104">
        <v>15720</v>
      </c>
      <c r="Y13" s="100" t="s">
        <v>103</v>
      </c>
      <c r="Z13" s="100" t="s">
        <v>94</v>
      </c>
    </row>
    <row r="14" spans="1:26" x14ac:dyDescent="0.2">
      <c r="A14" s="110" t="s">
        <v>89</v>
      </c>
      <c r="B14" s="110"/>
      <c r="C14" s="110"/>
      <c r="D14" s="111">
        <v>83557</v>
      </c>
      <c r="E14" s="112">
        <v>-5.3803759121046606E-3</v>
      </c>
      <c r="F14" s="111">
        <v>9707</v>
      </c>
      <c r="G14" s="112">
        <v>-6.4295353769037999E-2</v>
      </c>
      <c r="H14" s="111">
        <v>23</v>
      </c>
      <c r="I14" s="112">
        <v>0.53333333333333299</v>
      </c>
      <c r="J14" s="111">
        <v>93287</v>
      </c>
      <c r="K14" s="112">
        <v>-1.1769317146549699E-2</v>
      </c>
      <c r="L14" s="111">
        <v>20513</v>
      </c>
      <c r="M14" s="112">
        <v>-2.8096275940490901E-2</v>
      </c>
      <c r="N14" s="111">
        <v>113800</v>
      </c>
      <c r="O14" s="112">
        <v>-1.4752735835988401E-2</v>
      </c>
      <c r="P14" s="113"/>
      <c r="Q14" s="114"/>
      <c r="R14" s="114"/>
      <c r="S14" s="115">
        <v>84009</v>
      </c>
      <c r="T14" s="115">
        <v>10374</v>
      </c>
      <c r="U14" s="115">
        <v>15</v>
      </c>
      <c r="V14" s="115">
        <v>94398</v>
      </c>
      <c r="W14" s="115">
        <v>21106</v>
      </c>
      <c r="X14" s="115">
        <v>115504</v>
      </c>
      <c r="Y14" s="114"/>
      <c r="Z14" s="114"/>
    </row>
    <row r="15" spans="1:26" x14ac:dyDescent="0.2">
      <c r="A15" s="105" t="s">
        <v>104</v>
      </c>
      <c r="B15" s="100" t="s">
        <v>105</v>
      </c>
      <c r="C15" s="100" t="s">
        <v>106</v>
      </c>
      <c r="D15" s="101">
        <v>6709</v>
      </c>
      <c r="E15" s="102">
        <v>-1.9438760596316901E-2</v>
      </c>
      <c r="F15" s="101">
        <v>100</v>
      </c>
      <c r="G15" s="102">
        <v>-0.11504424778761101</v>
      </c>
      <c r="H15" s="101">
        <v>542</v>
      </c>
      <c r="I15" s="102">
        <v>1.71</v>
      </c>
      <c r="J15" s="101">
        <v>7351</v>
      </c>
      <c r="K15" s="102">
        <v>2.7393431167016102E-2</v>
      </c>
      <c r="L15" s="101">
        <v>4180</v>
      </c>
      <c r="M15" s="102">
        <v>6.9874584079856708E-2</v>
      </c>
      <c r="N15" s="101">
        <v>11531</v>
      </c>
      <c r="O15" s="102">
        <v>4.2397396492496797E-2</v>
      </c>
      <c r="P15" s="106">
        <v>4</v>
      </c>
      <c r="Q15" s="100" t="s">
        <v>75</v>
      </c>
      <c r="R15" s="100" t="s">
        <v>75</v>
      </c>
      <c r="S15" s="104">
        <v>6842</v>
      </c>
      <c r="T15" s="104">
        <v>113</v>
      </c>
      <c r="U15" s="104">
        <v>200</v>
      </c>
      <c r="V15" s="104">
        <v>7155</v>
      </c>
      <c r="W15" s="104">
        <v>3907</v>
      </c>
      <c r="X15" s="104">
        <v>11062</v>
      </c>
      <c r="Y15" s="100" t="s">
        <v>107</v>
      </c>
      <c r="Z15" s="100" t="s">
        <v>108</v>
      </c>
    </row>
    <row r="16" spans="1:26" x14ac:dyDescent="0.2">
      <c r="A16" s="107"/>
      <c r="B16" s="100" t="s">
        <v>109</v>
      </c>
      <c r="C16" s="100" t="s">
        <v>110</v>
      </c>
      <c r="D16" s="101">
        <v>1922</v>
      </c>
      <c r="E16" s="102">
        <v>-1.4358974358974401E-2</v>
      </c>
      <c r="F16" s="101">
        <v>29</v>
      </c>
      <c r="G16" s="102">
        <v>1.2307692307692299</v>
      </c>
      <c r="H16" s="101">
        <v>0</v>
      </c>
      <c r="I16" s="102">
        <v>-1</v>
      </c>
      <c r="J16" s="101">
        <v>1951</v>
      </c>
      <c r="K16" s="102">
        <v>-7.1246819338422404E-3</v>
      </c>
      <c r="L16" s="101">
        <v>4373</v>
      </c>
      <c r="M16" s="102">
        <v>0.16087071940536199</v>
      </c>
      <c r="N16" s="101">
        <v>6324</v>
      </c>
      <c r="O16" s="102">
        <v>0.103279832519191</v>
      </c>
      <c r="P16" s="108"/>
      <c r="Q16" s="100" t="s">
        <v>75</v>
      </c>
      <c r="R16" s="100" t="s">
        <v>75</v>
      </c>
      <c r="S16" s="104">
        <v>1950</v>
      </c>
      <c r="T16" s="104">
        <v>13</v>
      </c>
      <c r="U16" s="104">
        <v>2</v>
      </c>
      <c r="V16" s="104">
        <v>1965</v>
      </c>
      <c r="W16" s="104">
        <v>3767</v>
      </c>
      <c r="X16" s="104">
        <v>5732</v>
      </c>
      <c r="Y16" s="100" t="s">
        <v>111</v>
      </c>
      <c r="Z16" s="100" t="s">
        <v>108</v>
      </c>
    </row>
    <row r="17" spans="1:26" x14ac:dyDescent="0.2">
      <c r="A17" s="107"/>
      <c r="B17" s="100" t="s">
        <v>112</v>
      </c>
      <c r="C17" s="100" t="s">
        <v>113</v>
      </c>
      <c r="D17" s="101">
        <v>7669</v>
      </c>
      <c r="E17" s="102">
        <v>-6.6350133917701504E-2</v>
      </c>
      <c r="F17" s="101">
        <v>364</v>
      </c>
      <c r="G17" s="102">
        <v>-8.7719298245614002E-2</v>
      </c>
      <c r="H17" s="101">
        <v>0</v>
      </c>
      <c r="I17" s="102" t="s">
        <v>74</v>
      </c>
      <c r="J17" s="101">
        <v>8033</v>
      </c>
      <c r="K17" s="102">
        <v>-6.7340067340067311E-2</v>
      </c>
      <c r="L17" s="101">
        <v>2217</v>
      </c>
      <c r="M17" s="102">
        <v>0.58697208303507498</v>
      </c>
      <c r="N17" s="101">
        <v>10250</v>
      </c>
      <c r="O17" s="102">
        <v>2.3976023976024E-2</v>
      </c>
      <c r="P17" s="108"/>
      <c r="Q17" s="100" t="s">
        <v>75</v>
      </c>
      <c r="R17" s="100" t="s">
        <v>75</v>
      </c>
      <c r="S17" s="104">
        <v>8214</v>
      </c>
      <c r="T17" s="104">
        <v>399</v>
      </c>
      <c r="U17" s="104">
        <v>0</v>
      </c>
      <c r="V17" s="104">
        <v>8613</v>
      </c>
      <c r="W17" s="104">
        <v>1397</v>
      </c>
      <c r="X17" s="104">
        <v>10010</v>
      </c>
      <c r="Y17" s="100" t="s">
        <v>114</v>
      </c>
      <c r="Z17" s="100" t="s">
        <v>108</v>
      </c>
    </row>
    <row r="18" spans="1:26" x14ac:dyDescent="0.2">
      <c r="A18" s="107"/>
      <c r="B18" s="100" t="s">
        <v>115</v>
      </c>
      <c r="C18" s="100" t="s">
        <v>116</v>
      </c>
      <c r="D18" s="101">
        <v>4948</v>
      </c>
      <c r="E18" s="102">
        <v>-2.1360759493670903E-2</v>
      </c>
      <c r="F18" s="101">
        <v>1959</v>
      </c>
      <c r="G18" s="102">
        <v>-0.148260869565217</v>
      </c>
      <c r="H18" s="101">
        <v>13</v>
      </c>
      <c r="I18" s="102">
        <v>3.3333333333333295</v>
      </c>
      <c r="J18" s="101">
        <v>6920</v>
      </c>
      <c r="K18" s="102">
        <v>-5.9654844408207598E-2</v>
      </c>
      <c r="L18" s="101">
        <v>2715</v>
      </c>
      <c r="M18" s="102">
        <v>0.150911403136922</v>
      </c>
      <c r="N18" s="101">
        <v>9635</v>
      </c>
      <c r="O18" s="102">
        <v>-8.54085202716608E-3</v>
      </c>
      <c r="P18" s="108"/>
      <c r="Q18" s="100" t="s">
        <v>75</v>
      </c>
      <c r="R18" s="100" t="s">
        <v>75</v>
      </c>
      <c r="S18" s="104">
        <v>5056</v>
      </c>
      <c r="T18" s="104">
        <v>2300</v>
      </c>
      <c r="U18" s="104">
        <v>3</v>
      </c>
      <c r="V18" s="104">
        <v>7359</v>
      </c>
      <c r="W18" s="104">
        <v>2359</v>
      </c>
      <c r="X18" s="104">
        <v>9718</v>
      </c>
      <c r="Y18" s="100" t="s">
        <v>117</v>
      </c>
      <c r="Z18" s="100" t="s">
        <v>108</v>
      </c>
    </row>
    <row r="19" spans="1:26" x14ac:dyDescent="0.2">
      <c r="A19" s="107"/>
      <c r="B19" s="100" t="s">
        <v>118</v>
      </c>
      <c r="C19" s="100" t="s">
        <v>119</v>
      </c>
      <c r="D19" s="101">
        <v>5876</v>
      </c>
      <c r="E19" s="102">
        <v>-2.11560886223555E-2</v>
      </c>
      <c r="F19" s="101">
        <v>58</v>
      </c>
      <c r="G19" s="102">
        <v>-0.44761904761904803</v>
      </c>
      <c r="H19" s="101">
        <v>15</v>
      </c>
      <c r="I19" s="102" t="s">
        <v>74</v>
      </c>
      <c r="J19" s="101">
        <v>5949</v>
      </c>
      <c r="K19" s="102">
        <v>-2.6031434184675802E-2</v>
      </c>
      <c r="L19" s="101">
        <v>1530</v>
      </c>
      <c r="M19" s="102">
        <v>-8.547519426180511E-2</v>
      </c>
      <c r="N19" s="101">
        <v>7479</v>
      </c>
      <c r="O19" s="102">
        <v>-3.8812491967613397E-2</v>
      </c>
      <c r="P19" s="108"/>
      <c r="Q19" s="100" t="s">
        <v>75</v>
      </c>
      <c r="R19" s="100" t="s">
        <v>75</v>
      </c>
      <c r="S19" s="104">
        <v>6003</v>
      </c>
      <c r="T19" s="104">
        <v>105</v>
      </c>
      <c r="U19" s="104">
        <v>0</v>
      </c>
      <c r="V19" s="104">
        <v>6108</v>
      </c>
      <c r="W19" s="104">
        <v>1673</v>
      </c>
      <c r="X19" s="104">
        <v>7781</v>
      </c>
      <c r="Y19" s="100" t="s">
        <v>120</v>
      </c>
      <c r="Z19" s="100" t="s">
        <v>108</v>
      </c>
    </row>
    <row r="20" spans="1:26" x14ac:dyDescent="0.2">
      <c r="A20" s="107"/>
      <c r="B20" s="100" t="s">
        <v>121</v>
      </c>
      <c r="C20" s="100" t="s">
        <v>122</v>
      </c>
      <c r="D20" s="101">
        <v>5784</v>
      </c>
      <c r="E20" s="102">
        <v>-2.8552233792408503E-2</v>
      </c>
      <c r="F20" s="101">
        <v>67</v>
      </c>
      <c r="G20" s="102">
        <v>-0.81019830028328599</v>
      </c>
      <c r="H20" s="101">
        <v>5310</v>
      </c>
      <c r="I20" s="102">
        <v>-1.7758046614872399E-2</v>
      </c>
      <c r="J20" s="101">
        <v>11161</v>
      </c>
      <c r="K20" s="102">
        <v>-4.7127123708699703E-2</v>
      </c>
      <c r="L20" s="101">
        <v>1138</v>
      </c>
      <c r="M20" s="102">
        <v>-5.2447552447552398E-3</v>
      </c>
      <c r="N20" s="101">
        <v>12299</v>
      </c>
      <c r="O20" s="102">
        <v>-4.3400482227580299E-2</v>
      </c>
      <c r="P20" s="108"/>
      <c r="Q20" s="100" t="s">
        <v>75</v>
      </c>
      <c r="R20" s="100" t="s">
        <v>75</v>
      </c>
      <c r="S20" s="104">
        <v>5954</v>
      </c>
      <c r="T20" s="104">
        <v>353</v>
      </c>
      <c r="U20" s="104">
        <v>5406</v>
      </c>
      <c r="V20" s="104">
        <v>11713</v>
      </c>
      <c r="W20" s="104">
        <v>1144</v>
      </c>
      <c r="X20" s="104">
        <v>12857</v>
      </c>
      <c r="Y20" s="100" t="s">
        <v>123</v>
      </c>
      <c r="Z20" s="100" t="s">
        <v>108</v>
      </c>
    </row>
    <row r="21" spans="1:26" x14ac:dyDescent="0.2">
      <c r="A21" s="107"/>
      <c r="B21" s="100" t="s">
        <v>124</v>
      </c>
      <c r="C21" s="100" t="s">
        <v>125</v>
      </c>
      <c r="D21" s="101">
        <v>2456</v>
      </c>
      <c r="E21" s="102">
        <v>-2.9632556301857002E-2</v>
      </c>
      <c r="F21" s="101">
        <v>70</v>
      </c>
      <c r="G21" s="102">
        <v>-1.4084507042253501E-2</v>
      </c>
      <c r="H21" s="101">
        <v>0</v>
      </c>
      <c r="I21" s="102">
        <v>-1</v>
      </c>
      <c r="J21" s="101">
        <v>2526</v>
      </c>
      <c r="K21" s="102">
        <v>-2.9953917050691201E-2</v>
      </c>
      <c r="L21" s="101">
        <v>643</v>
      </c>
      <c r="M21" s="102">
        <v>0.15232974910394298</v>
      </c>
      <c r="N21" s="101">
        <v>3169</v>
      </c>
      <c r="O21" s="102">
        <v>2.2137887413029699E-3</v>
      </c>
      <c r="P21" s="108"/>
      <c r="Q21" s="100" t="s">
        <v>75</v>
      </c>
      <c r="R21" s="100" t="s">
        <v>75</v>
      </c>
      <c r="S21" s="104">
        <v>2531</v>
      </c>
      <c r="T21" s="104">
        <v>71</v>
      </c>
      <c r="U21" s="104">
        <v>2</v>
      </c>
      <c r="V21" s="104">
        <v>2604</v>
      </c>
      <c r="W21" s="104">
        <v>558</v>
      </c>
      <c r="X21" s="104">
        <v>3162</v>
      </c>
      <c r="Y21" s="100" t="s">
        <v>126</v>
      </c>
      <c r="Z21" s="100" t="s">
        <v>108</v>
      </c>
    </row>
    <row r="22" spans="1:26" x14ac:dyDescent="0.2">
      <c r="A22" s="107"/>
      <c r="B22" s="100" t="s">
        <v>127</v>
      </c>
      <c r="C22" s="100" t="s">
        <v>128</v>
      </c>
      <c r="D22" s="101">
        <v>7105</v>
      </c>
      <c r="E22" s="102">
        <v>4.6854280241638395E-2</v>
      </c>
      <c r="F22" s="101">
        <v>376</v>
      </c>
      <c r="G22" s="102">
        <v>-0.117370892018779</v>
      </c>
      <c r="H22" s="101">
        <v>6</v>
      </c>
      <c r="I22" s="102">
        <v>-0.66666666666666696</v>
      </c>
      <c r="J22" s="101">
        <v>7487</v>
      </c>
      <c r="K22" s="102">
        <v>3.5403125432167101E-2</v>
      </c>
      <c r="L22" s="101">
        <v>1700</v>
      </c>
      <c r="M22" s="102">
        <v>-7.0093457943925207E-3</v>
      </c>
      <c r="N22" s="101">
        <v>9187</v>
      </c>
      <c r="O22" s="102">
        <v>2.7283909202728402E-2</v>
      </c>
      <c r="P22" s="108"/>
      <c r="Q22" s="100" t="s">
        <v>75</v>
      </c>
      <c r="R22" s="100" t="s">
        <v>75</v>
      </c>
      <c r="S22" s="104">
        <v>6787</v>
      </c>
      <c r="T22" s="104">
        <v>426</v>
      </c>
      <c r="U22" s="104">
        <v>18</v>
      </c>
      <c r="V22" s="104">
        <v>7231</v>
      </c>
      <c r="W22" s="104">
        <v>1712</v>
      </c>
      <c r="X22" s="104">
        <v>8943</v>
      </c>
      <c r="Y22" s="100" t="s">
        <v>129</v>
      </c>
      <c r="Z22" s="100" t="s">
        <v>108</v>
      </c>
    </row>
    <row r="23" spans="1:26" x14ac:dyDescent="0.2">
      <c r="A23" s="109"/>
      <c r="B23" s="100" t="s">
        <v>130</v>
      </c>
      <c r="C23" s="100" t="s">
        <v>131</v>
      </c>
      <c r="D23" s="101">
        <v>3614</v>
      </c>
      <c r="E23" s="102">
        <v>-9.672581854536369E-2</v>
      </c>
      <c r="F23" s="101">
        <v>149</v>
      </c>
      <c r="G23" s="102">
        <v>0.1640625</v>
      </c>
      <c r="H23" s="101">
        <v>0</v>
      </c>
      <c r="I23" s="102" t="s">
        <v>74</v>
      </c>
      <c r="J23" s="101">
        <v>3763</v>
      </c>
      <c r="K23" s="102">
        <v>-8.8641317510293E-2</v>
      </c>
      <c r="L23" s="101">
        <v>2329</v>
      </c>
      <c r="M23" s="102">
        <v>4.9099099099099097E-2</v>
      </c>
      <c r="N23" s="101">
        <v>6092</v>
      </c>
      <c r="O23" s="102">
        <v>-4.0478815561505704E-2</v>
      </c>
      <c r="P23" s="108"/>
      <c r="Q23" s="100" t="s">
        <v>75</v>
      </c>
      <c r="R23" s="100" t="s">
        <v>75</v>
      </c>
      <c r="S23" s="104">
        <v>4001</v>
      </c>
      <c r="T23" s="104">
        <v>128</v>
      </c>
      <c r="U23" s="104">
        <v>0</v>
      </c>
      <c r="V23" s="104">
        <v>4129</v>
      </c>
      <c r="W23" s="104">
        <v>2220</v>
      </c>
      <c r="X23" s="104">
        <v>6349</v>
      </c>
      <c r="Y23" s="100" t="s">
        <v>132</v>
      </c>
      <c r="Z23" s="100" t="s">
        <v>108</v>
      </c>
    </row>
    <row r="24" spans="1:26" x14ac:dyDescent="0.2">
      <c r="A24" s="110" t="s">
        <v>89</v>
      </c>
      <c r="B24" s="110"/>
      <c r="C24" s="110"/>
      <c r="D24" s="111">
        <v>46083</v>
      </c>
      <c r="E24" s="112">
        <v>-2.6511470700071801E-2</v>
      </c>
      <c r="F24" s="111">
        <v>3172</v>
      </c>
      <c r="G24" s="112">
        <v>-0.188331627430911</v>
      </c>
      <c r="H24" s="111">
        <v>5886</v>
      </c>
      <c r="I24" s="112">
        <v>4.5285029302077798E-2</v>
      </c>
      <c r="J24" s="111">
        <v>55141</v>
      </c>
      <c r="K24" s="112">
        <v>-3.0522003621850702E-2</v>
      </c>
      <c r="L24" s="111">
        <v>20825</v>
      </c>
      <c r="M24" s="112">
        <v>0.111437263169131</v>
      </c>
      <c r="N24" s="111">
        <v>75966</v>
      </c>
      <c r="O24" s="112">
        <v>4.6552225778295009E-3</v>
      </c>
      <c r="P24" s="113"/>
      <c r="Q24" s="114"/>
      <c r="R24" s="114"/>
      <c r="S24" s="115">
        <v>47338</v>
      </c>
      <c r="T24" s="115">
        <v>3908</v>
      </c>
      <c r="U24" s="115">
        <v>5631</v>
      </c>
      <c r="V24" s="115">
        <v>56877</v>
      </c>
      <c r="W24" s="115">
        <v>18737</v>
      </c>
      <c r="X24" s="115">
        <v>75614</v>
      </c>
      <c r="Y24" s="114"/>
      <c r="Z24" s="114"/>
    </row>
    <row r="25" spans="1:26" x14ac:dyDescent="0.2">
      <c r="A25" s="105" t="s">
        <v>133</v>
      </c>
      <c r="B25" s="100" t="s">
        <v>134</v>
      </c>
      <c r="C25" s="100" t="s">
        <v>135</v>
      </c>
      <c r="D25" s="101">
        <v>2803</v>
      </c>
      <c r="E25" s="102">
        <v>-1.26805213103205E-2</v>
      </c>
      <c r="F25" s="101">
        <v>5</v>
      </c>
      <c r="G25" s="102">
        <v>0.25</v>
      </c>
      <c r="H25" s="101">
        <v>0</v>
      </c>
      <c r="I25" s="102" t="s">
        <v>74</v>
      </c>
      <c r="J25" s="101">
        <v>2808</v>
      </c>
      <c r="K25" s="102">
        <v>-1.23109391487865E-2</v>
      </c>
      <c r="L25" s="101">
        <v>120</v>
      </c>
      <c r="M25" s="102">
        <v>-0.104477611940299</v>
      </c>
      <c r="N25" s="101">
        <v>2928</v>
      </c>
      <c r="O25" s="102">
        <v>-1.6459523009741402E-2</v>
      </c>
      <c r="P25" s="106">
        <v>5</v>
      </c>
      <c r="Q25" s="100" t="s">
        <v>75</v>
      </c>
      <c r="R25" s="100" t="s">
        <v>75</v>
      </c>
      <c r="S25" s="104">
        <v>2839</v>
      </c>
      <c r="T25" s="104">
        <v>4</v>
      </c>
      <c r="U25" s="104">
        <v>0</v>
      </c>
      <c r="V25" s="104">
        <v>2843</v>
      </c>
      <c r="W25" s="104">
        <v>134</v>
      </c>
      <c r="X25" s="104">
        <v>2977</v>
      </c>
      <c r="Y25" s="100" t="s">
        <v>136</v>
      </c>
      <c r="Z25" s="100" t="s">
        <v>137</v>
      </c>
    </row>
    <row r="26" spans="1:26" x14ac:dyDescent="0.2">
      <c r="A26" s="107"/>
      <c r="B26" s="100" t="s">
        <v>138</v>
      </c>
      <c r="C26" s="100" t="s">
        <v>139</v>
      </c>
      <c r="D26" s="101">
        <v>1615</v>
      </c>
      <c r="E26" s="102">
        <v>4.9782202862476707E-3</v>
      </c>
      <c r="F26" s="101">
        <v>0</v>
      </c>
      <c r="G26" s="102" t="s">
        <v>74</v>
      </c>
      <c r="H26" s="101">
        <v>0</v>
      </c>
      <c r="I26" s="102" t="s">
        <v>74</v>
      </c>
      <c r="J26" s="101">
        <v>1615</v>
      </c>
      <c r="K26" s="102">
        <v>4.9782202862476707E-3</v>
      </c>
      <c r="L26" s="101">
        <v>99</v>
      </c>
      <c r="M26" s="102">
        <v>0.47761194029850701</v>
      </c>
      <c r="N26" s="101">
        <v>1714</v>
      </c>
      <c r="O26" s="102">
        <v>2.3894862604540001E-2</v>
      </c>
      <c r="P26" s="108"/>
      <c r="Q26" s="100" t="s">
        <v>75</v>
      </c>
      <c r="R26" s="100" t="s">
        <v>75</v>
      </c>
      <c r="S26" s="104">
        <v>1607</v>
      </c>
      <c r="T26" s="104">
        <v>0</v>
      </c>
      <c r="U26" s="104">
        <v>0</v>
      </c>
      <c r="V26" s="104">
        <v>1607</v>
      </c>
      <c r="W26" s="104">
        <v>67</v>
      </c>
      <c r="X26" s="104">
        <v>1674</v>
      </c>
      <c r="Y26" s="100" t="s">
        <v>140</v>
      </c>
      <c r="Z26" s="100" t="s">
        <v>137</v>
      </c>
    </row>
    <row r="27" spans="1:26" x14ac:dyDescent="0.2">
      <c r="A27" s="107"/>
      <c r="B27" s="100" t="s">
        <v>141</v>
      </c>
      <c r="C27" s="100" t="s">
        <v>142</v>
      </c>
      <c r="D27" s="101">
        <v>5883</v>
      </c>
      <c r="E27" s="102">
        <v>-4.248046875E-2</v>
      </c>
      <c r="F27" s="101">
        <v>1</v>
      </c>
      <c r="G27" s="102" t="s">
        <v>74</v>
      </c>
      <c r="H27" s="101">
        <v>822</v>
      </c>
      <c r="I27" s="102">
        <v>-0.33116354759967503</v>
      </c>
      <c r="J27" s="101">
        <v>6706</v>
      </c>
      <c r="K27" s="102">
        <v>-9.0465210904652107E-2</v>
      </c>
      <c r="L27" s="101">
        <v>2236</v>
      </c>
      <c r="M27" s="102">
        <v>-9.4736842105263203E-2</v>
      </c>
      <c r="N27" s="101">
        <v>8942</v>
      </c>
      <c r="O27" s="102">
        <v>-9.1537132987910205E-2</v>
      </c>
      <c r="P27" s="108"/>
      <c r="Q27" s="100" t="s">
        <v>75</v>
      </c>
      <c r="R27" s="100" t="s">
        <v>75</v>
      </c>
      <c r="S27" s="104">
        <v>6144</v>
      </c>
      <c r="T27" s="104">
        <v>0</v>
      </c>
      <c r="U27" s="104">
        <v>1229</v>
      </c>
      <c r="V27" s="104">
        <v>7373</v>
      </c>
      <c r="W27" s="104">
        <v>2470</v>
      </c>
      <c r="X27" s="104">
        <v>9843</v>
      </c>
      <c r="Y27" s="100" t="s">
        <v>143</v>
      </c>
      <c r="Z27" s="100" t="s">
        <v>137</v>
      </c>
    </row>
    <row r="28" spans="1:26" x14ac:dyDescent="0.2">
      <c r="A28" s="107"/>
      <c r="B28" s="100" t="s">
        <v>144</v>
      </c>
      <c r="C28" s="100" t="s">
        <v>145</v>
      </c>
      <c r="D28" s="101">
        <v>2143</v>
      </c>
      <c r="E28" s="102">
        <v>-9.7042513863216297E-3</v>
      </c>
      <c r="F28" s="101">
        <v>0</v>
      </c>
      <c r="G28" s="102" t="s">
        <v>74</v>
      </c>
      <c r="H28" s="101">
        <v>0</v>
      </c>
      <c r="I28" s="102" t="s">
        <v>74</v>
      </c>
      <c r="J28" s="101">
        <v>2143</v>
      </c>
      <c r="K28" s="102">
        <v>-9.7042513863216297E-3</v>
      </c>
      <c r="L28" s="101">
        <v>167</v>
      </c>
      <c r="M28" s="102">
        <v>7.0512820512820498E-2</v>
      </c>
      <c r="N28" s="101">
        <v>2310</v>
      </c>
      <c r="O28" s="102">
        <v>-4.3103448275862103E-3</v>
      </c>
      <c r="P28" s="108"/>
      <c r="Q28" s="100" t="s">
        <v>75</v>
      </c>
      <c r="R28" s="100" t="s">
        <v>75</v>
      </c>
      <c r="S28" s="104">
        <v>2164</v>
      </c>
      <c r="T28" s="104">
        <v>0</v>
      </c>
      <c r="U28" s="104">
        <v>0</v>
      </c>
      <c r="V28" s="104">
        <v>2164</v>
      </c>
      <c r="W28" s="104">
        <v>156</v>
      </c>
      <c r="X28" s="104">
        <v>2320</v>
      </c>
      <c r="Y28" s="100" t="s">
        <v>146</v>
      </c>
      <c r="Z28" s="100" t="s">
        <v>137</v>
      </c>
    </row>
    <row r="29" spans="1:26" x14ac:dyDescent="0.2">
      <c r="A29" s="107"/>
      <c r="B29" s="100" t="s">
        <v>147</v>
      </c>
      <c r="C29" s="100" t="s">
        <v>148</v>
      </c>
      <c r="D29" s="101">
        <v>939</v>
      </c>
      <c r="E29" s="102">
        <v>-3.4943473792394694E-2</v>
      </c>
      <c r="F29" s="101">
        <v>34</v>
      </c>
      <c r="G29" s="102">
        <v>0.133333333333333</v>
      </c>
      <c r="H29" s="101">
        <v>0</v>
      </c>
      <c r="I29" s="102" t="s">
        <v>74</v>
      </c>
      <c r="J29" s="101">
        <v>973</v>
      </c>
      <c r="K29" s="102">
        <v>-2.9910269192422703E-2</v>
      </c>
      <c r="L29" s="101">
        <v>1032</v>
      </c>
      <c r="M29" s="102">
        <v>8.2896117523609689E-2</v>
      </c>
      <c r="N29" s="101">
        <v>2005</v>
      </c>
      <c r="O29" s="102">
        <v>2.5051124744376301E-2</v>
      </c>
      <c r="P29" s="108"/>
      <c r="Q29" s="100" t="s">
        <v>75</v>
      </c>
      <c r="R29" s="100" t="s">
        <v>75</v>
      </c>
      <c r="S29" s="104">
        <v>973</v>
      </c>
      <c r="T29" s="104">
        <v>30</v>
      </c>
      <c r="U29" s="104">
        <v>0</v>
      </c>
      <c r="V29" s="104">
        <v>1003</v>
      </c>
      <c r="W29" s="104">
        <v>953</v>
      </c>
      <c r="X29" s="104">
        <v>1956</v>
      </c>
      <c r="Y29" s="100" t="s">
        <v>149</v>
      </c>
      <c r="Z29" s="100" t="s">
        <v>137</v>
      </c>
    </row>
    <row r="30" spans="1:26" x14ac:dyDescent="0.2">
      <c r="A30" s="107"/>
      <c r="B30" s="100" t="s">
        <v>150</v>
      </c>
      <c r="C30" s="100" t="s">
        <v>151</v>
      </c>
      <c r="D30" s="101">
        <v>6687</v>
      </c>
      <c r="E30" s="102">
        <v>-3.5760634462869499E-2</v>
      </c>
      <c r="F30" s="101">
        <v>8</v>
      </c>
      <c r="G30" s="102">
        <v>-0.38461538461538497</v>
      </c>
      <c r="H30" s="101">
        <v>2833</v>
      </c>
      <c r="I30" s="102">
        <v>-0.20644257703081198</v>
      </c>
      <c r="J30" s="101">
        <v>9528</v>
      </c>
      <c r="K30" s="102">
        <v>-9.4124358243011991E-2</v>
      </c>
      <c r="L30" s="101">
        <v>376</v>
      </c>
      <c r="M30" s="102">
        <v>-0.14739229024943301</v>
      </c>
      <c r="N30" s="101">
        <v>9904</v>
      </c>
      <c r="O30" s="102">
        <v>-9.6267907655808005E-2</v>
      </c>
      <c r="P30" s="108"/>
      <c r="Q30" s="100" t="s">
        <v>75</v>
      </c>
      <c r="R30" s="100" t="s">
        <v>75</v>
      </c>
      <c r="S30" s="104">
        <v>6935</v>
      </c>
      <c r="T30" s="104">
        <v>13</v>
      </c>
      <c r="U30" s="104">
        <v>3570</v>
      </c>
      <c r="V30" s="104">
        <v>10518</v>
      </c>
      <c r="W30" s="104">
        <v>441</v>
      </c>
      <c r="X30" s="104">
        <v>10959</v>
      </c>
      <c r="Y30" s="100" t="s">
        <v>152</v>
      </c>
      <c r="Z30" s="100" t="s">
        <v>137</v>
      </c>
    </row>
    <row r="31" spans="1:26" x14ac:dyDescent="0.2">
      <c r="A31" s="107"/>
      <c r="B31" s="100" t="s">
        <v>153</v>
      </c>
      <c r="C31" s="100" t="s">
        <v>154</v>
      </c>
      <c r="D31" s="101">
        <v>3707</v>
      </c>
      <c r="E31" s="102">
        <v>-2.44736842105263E-2</v>
      </c>
      <c r="F31" s="101">
        <v>1</v>
      </c>
      <c r="G31" s="102">
        <v>-0.66666666666666696</v>
      </c>
      <c r="H31" s="101">
        <v>0</v>
      </c>
      <c r="I31" s="102">
        <v>-1</v>
      </c>
      <c r="J31" s="101">
        <v>3708</v>
      </c>
      <c r="K31" s="102">
        <v>-2.5236593059936901E-2</v>
      </c>
      <c r="L31" s="101">
        <v>2961</v>
      </c>
      <c r="M31" s="102">
        <v>-0.24980998226501103</v>
      </c>
      <c r="N31" s="101">
        <v>6669</v>
      </c>
      <c r="O31" s="102">
        <v>-0.13959489098180899</v>
      </c>
      <c r="P31" s="108"/>
      <c r="Q31" s="100" t="s">
        <v>75</v>
      </c>
      <c r="R31" s="100" t="s">
        <v>75</v>
      </c>
      <c r="S31" s="104">
        <v>3800</v>
      </c>
      <c r="T31" s="104">
        <v>3</v>
      </c>
      <c r="U31" s="104">
        <v>1</v>
      </c>
      <c r="V31" s="104">
        <v>3804</v>
      </c>
      <c r="W31" s="104">
        <v>3947</v>
      </c>
      <c r="X31" s="104">
        <v>7751</v>
      </c>
      <c r="Y31" s="100" t="s">
        <v>155</v>
      </c>
      <c r="Z31" s="100" t="s">
        <v>137</v>
      </c>
    </row>
    <row r="32" spans="1:26" x14ac:dyDescent="0.2">
      <c r="A32" s="107"/>
      <c r="B32" s="100" t="s">
        <v>156</v>
      </c>
      <c r="C32" s="100" t="s">
        <v>157</v>
      </c>
      <c r="D32" s="101">
        <v>7941</v>
      </c>
      <c r="E32" s="102">
        <v>-2.0596941292550602E-2</v>
      </c>
      <c r="F32" s="101">
        <v>1</v>
      </c>
      <c r="G32" s="102">
        <v>-0.83333333333333293</v>
      </c>
      <c r="H32" s="101">
        <v>2422</v>
      </c>
      <c r="I32" s="102">
        <v>0.365276211950395</v>
      </c>
      <c r="J32" s="101">
        <v>10364</v>
      </c>
      <c r="K32" s="102">
        <v>4.8139158576051798E-2</v>
      </c>
      <c r="L32" s="101">
        <v>2828</v>
      </c>
      <c r="M32" s="102">
        <v>-0.133843797856049</v>
      </c>
      <c r="N32" s="101">
        <v>13192</v>
      </c>
      <c r="O32" s="102">
        <v>2.96510301832282E-3</v>
      </c>
      <c r="P32" s="108"/>
      <c r="Q32" s="100" t="s">
        <v>75</v>
      </c>
      <c r="R32" s="100" t="s">
        <v>75</v>
      </c>
      <c r="S32" s="104">
        <v>8108</v>
      </c>
      <c r="T32" s="104">
        <v>6</v>
      </c>
      <c r="U32" s="104">
        <v>1774</v>
      </c>
      <c r="V32" s="104">
        <v>9888</v>
      </c>
      <c r="W32" s="104">
        <v>3265</v>
      </c>
      <c r="X32" s="104">
        <v>13153</v>
      </c>
      <c r="Y32" s="100" t="s">
        <v>158</v>
      </c>
      <c r="Z32" s="100" t="s">
        <v>137</v>
      </c>
    </row>
    <row r="33" spans="1:26" x14ac:dyDescent="0.2">
      <c r="A33" s="107"/>
      <c r="B33" s="100" t="s">
        <v>159</v>
      </c>
      <c r="C33" s="100" t="s">
        <v>160</v>
      </c>
      <c r="D33" s="101">
        <v>1015</v>
      </c>
      <c r="E33" s="102">
        <v>-6.8493150684931503E-3</v>
      </c>
      <c r="F33" s="101">
        <v>0</v>
      </c>
      <c r="G33" s="102" t="s">
        <v>74</v>
      </c>
      <c r="H33" s="101">
        <v>0</v>
      </c>
      <c r="I33" s="102" t="s">
        <v>74</v>
      </c>
      <c r="J33" s="101">
        <v>1015</v>
      </c>
      <c r="K33" s="102">
        <v>-6.8493150684931503E-3</v>
      </c>
      <c r="L33" s="101">
        <v>172</v>
      </c>
      <c r="M33" s="102">
        <v>0.13157894736842102</v>
      </c>
      <c r="N33" s="101">
        <v>1187</v>
      </c>
      <c r="O33" s="102">
        <v>1.10732538330494E-2</v>
      </c>
      <c r="P33" s="108"/>
      <c r="Q33" s="100" t="s">
        <v>75</v>
      </c>
      <c r="R33" s="100" t="s">
        <v>75</v>
      </c>
      <c r="S33" s="104">
        <v>1022</v>
      </c>
      <c r="T33" s="104">
        <v>0</v>
      </c>
      <c r="U33" s="104">
        <v>0</v>
      </c>
      <c r="V33" s="104">
        <v>1022</v>
      </c>
      <c r="W33" s="104">
        <v>152</v>
      </c>
      <c r="X33" s="104">
        <v>1174</v>
      </c>
      <c r="Y33" s="100" t="s">
        <v>161</v>
      </c>
      <c r="Z33" s="100" t="s">
        <v>137</v>
      </c>
    </row>
    <row r="34" spans="1:26" x14ac:dyDescent="0.2">
      <c r="A34" s="107"/>
      <c r="B34" s="100" t="s">
        <v>162</v>
      </c>
      <c r="C34" s="100" t="s">
        <v>163</v>
      </c>
      <c r="D34" s="101">
        <v>1962</v>
      </c>
      <c r="E34" s="102">
        <v>-1.5267175572519101E-3</v>
      </c>
      <c r="F34" s="101">
        <v>2</v>
      </c>
      <c r="G34" s="102" t="s">
        <v>74</v>
      </c>
      <c r="H34" s="101">
        <v>0</v>
      </c>
      <c r="I34" s="102">
        <v>-1</v>
      </c>
      <c r="J34" s="101">
        <v>1964</v>
      </c>
      <c r="K34" s="102">
        <v>-1.52516522623284E-3</v>
      </c>
      <c r="L34" s="101">
        <v>182</v>
      </c>
      <c r="M34" s="102">
        <v>-3.1914893617021302E-2</v>
      </c>
      <c r="N34" s="101">
        <v>2146</v>
      </c>
      <c r="O34" s="102">
        <v>-4.1763341067285395E-3</v>
      </c>
      <c r="P34" s="108"/>
      <c r="Q34" s="100" t="s">
        <v>75</v>
      </c>
      <c r="R34" s="100" t="s">
        <v>75</v>
      </c>
      <c r="S34" s="104">
        <v>1965</v>
      </c>
      <c r="T34" s="104">
        <v>0</v>
      </c>
      <c r="U34" s="104">
        <v>2</v>
      </c>
      <c r="V34" s="104">
        <v>1967</v>
      </c>
      <c r="W34" s="104">
        <v>188</v>
      </c>
      <c r="X34" s="104">
        <v>2155</v>
      </c>
      <c r="Y34" s="100" t="s">
        <v>164</v>
      </c>
      <c r="Z34" s="100" t="s">
        <v>137</v>
      </c>
    </row>
    <row r="35" spans="1:26" x14ac:dyDescent="0.2">
      <c r="A35" s="107"/>
      <c r="B35" s="100" t="s">
        <v>165</v>
      </c>
      <c r="C35" s="100" t="s">
        <v>166</v>
      </c>
      <c r="D35" s="101">
        <v>4367</v>
      </c>
      <c r="E35" s="102">
        <v>-1.33303208314505E-2</v>
      </c>
      <c r="F35" s="101">
        <v>1</v>
      </c>
      <c r="G35" s="102">
        <v>-0.5</v>
      </c>
      <c r="H35" s="101">
        <v>0</v>
      </c>
      <c r="I35" s="102" t="s">
        <v>74</v>
      </c>
      <c r="J35" s="101">
        <v>4368</v>
      </c>
      <c r="K35" s="102">
        <v>-1.3550135501355001E-2</v>
      </c>
      <c r="L35" s="101">
        <v>1101</v>
      </c>
      <c r="M35" s="102">
        <v>3.4774436090225597E-2</v>
      </c>
      <c r="N35" s="101">
        <v>5469</v>
      </c>
      <c r="O35" s="102">
        <v>-4.18790968681719E-3</v>
      </c>
      <c r="P35" s="108"/>
      <c r="Q35" s="100" t="s">
        <v>75</v>
      </c>
      <c r="R35" s="100" t="s">
        <v>75</v>
      </c>
      <c r="S35" s="104">
        <v>4426</v>
      </c>
      <c r="T35" s="104">
        <v>2</v>
      </c>
      <c r="U35" s="104">
        <v>0</v>
      </c>
      <c r="V35" s="104">
        <v>4428</v>
      </c>
      <c r="W35" s="104">
        <v>1064</v>
      </c>
      <c r="X35" s="104">
        <v>5492</v>
      </c>
      <c r="Y35" s="100" t="s">
        <v>167</v>
      </c>
      <c r="Z35" s="100" t="s">
        <v>137</v>
      </c>
    </row>
    <row r="36" spans="1:26" x14ac:dyDescent="0.2">
      <c r="A36" s="107"/>
      <c r="B36" s="100" t="s">
        <v>168</v>
      </c>
      <c r="C36" s="100" t="s">
        <v>169</v>
      </c>
      <c r="D36" s="101">
        <v>2123</v>
      </c>
      <c r="E36" s="102">
        <v>-1.6674386289949099E-2</v>
      </c>
      <c r="F36" s="101">
        <v>0</v>
      </c>
      <c r="G36" s="102" t="s">
        <v>74</v>
      </c>
      <c r="H36" s="101">
        <v>1</v>
      </c>
      <c r="I36" s="102" t="s">
        <v>74</v>
      </c>
      <c r="J36" s="101">
        <v>2124</v>
      </c>
      <c r="K36" s="102">
        <v>-1.6211208893006E-2</v>
      </c>
      <c r="L36" s="101">
        <v>427</v>
      </c>
      <c r="M36" s="102">
        <v>0</v>
      </c>
      <c r="N36" s="101">
        <v>2551</v>
      </c>
      <c r="O36" s="102">
        <v>-1.35344160866203E-2</v>
      </c>
      <c r="P36" s="108"/>
      <c r="Q36" s="100" t="s">
        <v>75</v>
      </c>
      <c r="R36" s="100" t="s">
        <v>75</v>
      </c>
      <c r="S36" s="104">
        <v>2159</v>
      </c>
      <c r="T36" s="104">
        <v>0</v>
      </c>
      <c r="U36" s="104">
        <v>0</v>
      </c>
      <c r="V36" s="104">
        <v>2159</v>
      </c>
      <c r="W36" s="104">
        <v>427</v>
      </c>
      <c r="X36" s="104">
        <v>2586</v>
      </c>
      <c r="Y36" s="100" t="s">
        <v>170</v>
      </c>
      <c r="Z36" s="100" t="s">
        <v>137</v>
      </c>
    </row>
    <row r="37" spans="1:26" x14ac:dyDescent="0.2">
      <c r="A37" s="107"/>
      <c r="B37" s="100" t="s">
        <v>171</v>
      </c>
      <c r="C37" s="100" t="s">
        <v>172</v>
      </c>
      <c r="D37" s="101">
        <v>5481</v>
      </c>
      <c r="E37" s="102">
        <v>-2.1948608137045002E-2</v>
      </c>
      <c r="F37" s="101">
        <v>0</v>
      </c>
      <c r="G37" s="102">
        <v>-1</v>
      </c>
      <c r="H37" s="101">
        <v>0</v>
      </c>
      <c r="I37" s="102" t="s">
        <v>74</v>
      </c>
      <c r="J37" s="101">
        <v>5481</v>
      </c>
      <c r="K37" s="102">
        <v>-2.2297538351766E-2</v>
      </c>
      <c r="L37" s="101">
        <v>1627</v>
      </c>
      <c r="M37" s="102">
        <v>0.26124031007751908</v>
      </c>
      <c r="N37" s="101">
        <v>7108</v>
      </c>
      <c r="O37" s="102">
        <v>3.0742459396751701E-2</v>
      </c>
      <c r="P37" s="108"/>
      <c r="Q37" s="100" t="s">
        <v>75</v>
      </c>
      <c r="R37" s="100" t="s">
        <v>75</v>
      </c>
      <c r="S37" s="104">
        <v>5604</v>
      </c>
      <c r="T37" s="104">
        <v>2</v>
      </c>
      <c r="U37" s="104">
        <v>0</v>
      </c>
      <c r="V37" s="104">
        <v>5606</v>
      </c>
      <c r="W37" s="104">
        <v>1290</v>
      </c>
      <c r="X37" s="104">
        <v>6896</v>
      </c>
      <c r="Y37" s="100" t="s">
        <v>173</v>
      </c>
      <c r="Z37" s="100" t="s">
        <v>137</v>
      </c>
    </row>
    <row r="38" spans="1:26" x14ac:dyDescent="0.2">
      <c r="A38" s="107"/>
      <c r="B38" s="100" t="s">
        <v>174</v>
      </c>
      <c r="C38" s="100" t="s">
        <v>175</v>
      </c>
      <c r="D38" s="101">
        <v>4970</v>
      </c>
      <c r="E38" s="102">
        <v>-2.43423635649784E-2</v>
      </c>
      <c r="F38" s="101">
        <v>0</v>
      </c>
      <c r="G38" s="102">
        <v>-1</v>
      </c>
      <c r="H38" s="101">
        <v>0</v>
      </c>
      <c r="I38" s="102" t="s">
        <v>74</v>
      </c>
      <c r="J38" s="101">
        <v>4970</v>
      </c>
      <c r="K38" s="102">
        <v>-2.45338567222767E-2</v>
      </c>
      <c r="L38" s="101">
        <v>549</v>
      </c>
      <c r="M38" s="102">
        <v>2.23463687150838E-2</v>
      </c>
      <c r="N38" s="101">
        <v>5519</v>
      </c>
      <c r="O38" s="102">
        <v>-2.0063920454545501E-2</v>
      </c>
      <c r="P38" s="108"/>
      <c r="Q38" s="100" t="s">
        <v>75</v>
      </c>
      <c r="R38" s="100" t="s">
        <v>75</v>
      </c>
      <c r="S38" s="104">
        <v>5094</v>
      </c>
      <c r="T38" s="104">
        <v>1</v>
      </c>
      <c r="U38" s="104">
        <v>0</v>
      </c>
      <c r="V38" s="104">
        <v>5095</v>
      </c>
      <c r="W38" s="104">
        <v>537</v>
      </c>
      <c r="X38" s="104">
        <v>5632</v>
      </c>
      <c r="Y38" s="100" t="s">
        <v>176</v>
      </c>
      <c r="Z38" s="100" t="s">
        <v>137</v>
      </c>
    </row>
    <row r="39" spans="1:26" x14ac:dyDescent="0.2">
      <c r="A39" s="107"/>
      <c r="B39" s="100" t="s">
        <v>177</v>
      </c>
      <c r="C39" s="100" t="s">
        <v>178</v>
      </c>
      <c r="D39" s="101">
        <v>2743</v>
      </c>
      <c r="E39" s="102">
        <v>-7.2859744990892499E-4</v>
      </c>
      <c r="F39" s="101">
        <v>0</v>
      </c>
      <c r="G39" s="102">
        <v>-1</v>
      </c>
      <c r="H39" s="101">
        <v>0</v>
      </c>
      <c r="I39" s="102" t="s">
        <v>74</v>
      </c>
      <c r="J39" s="101">
        <v>2743</v>
      </c>
      <c r="K39" s="102">
        <v>-1.45613396432472E-3</v>
      </c>
      <c r="L39" s="101">
        <v>543</v>
      </c>
      <c r="M39" s="102">
        <v>0.27166276346604201</v>
      </c>
      <c r="N39" s="101">
        <v>3286</v>
      </c>
      <c r="O39" s="102">
        <v>3.5286704473850003E-2</v>
      </c>
      <c r="P39" s="108"/>
      <c r="Q39" s="100" t="s">
        <v>75</v>
      </c>
      <c r="R39" s="100" t="s">
        <v>75</v>
      </c>
      <c r="S39" s="104">
        <v>2745</v>
      </c>
      <c r="T39" s="104">
        <v>2</v>
      </c>
      <c r="U39" s="104">
        <v>0</v>
      </c>
      <c r="V39" s="104">
        <v>2747</v>
      </c>
      <c r="W39" s="104">
        <v>427</v>
      </c>
      <c r="X39" s="104">
        <v>3174</v>
      </c>
      <c r="Y39" s="100" t="s">
        <v>179</v>
      </c>
      <c r="Z39" s="100" t="s">
        <v>137</v>
      </c>
    </row>
    <row r="40" spans="1:26" x14ac:dyDescent="0.2">
      <c r="A40" s="107"/>
      <c r="B40" s="100" t="s">
        <v>180</v>
      </c>
      <c r="C40" s="100" t="s">
        <v>181</v>
      </c>
      <c r="D40" s="101">
        <v>1644</v>
      </c>
      <c r="E40" s="102">
        <v>-1.7921146953405003E-2</v>
      </c>
      <c r="F40" s="101">
        <v>1</v>
      </c>
      <c r="G40" s="102" t="s">
        <v>74</v>
      </c>
      <c r="H40" s="101">
        <v>0</v>
      </c>
      <c r="I40" s="102" t="s">
        <v>74</v>
      </c>
      <c r="J40" s="101">
        <v>1645</v>
      </c>
      <c r="K40" s="102">
        <v>-1.7323775388291499E-2</v>
      </c>
      <c r="L40" s="101">
        <v>722</v>
      </c>
      <c r="M40" s="102">
        <v>-9.5238095238095191E-2</v>
      </c>
      <c r="N40" s="101">
        <v>2367</v>
      </c>
      <c r="O40" s="102">
        <v>-4.2475728155339801E-2</v>
      </c>
      <c r="P40" s="108"/>
      <c r="Q40" s="100" t="s">
        <v>75</v>
      </c>
      <c r="R40" s="100" t="s">
        <v>75</v>
      </c>
      <c r="S40" s="104">
        <v>1674</v>
      </c>
      <c r="T40" s="104">
        <v>0</v>
      </c>
      <c r="U40" s="104">
        <v>0</v>
      </c>
      <c r="V40" s="104">
        <v>1674</v>
      </c>
      <c r="W40" s="104">
        <v>798</v>
      </c>
      <c r="X40" s="104">
        <v>2472</v>
      </c>
      <c r="Y40" s="100" t="s">
        <v>182</v>
      </c>
      <c r="Z40" s="100" t="s">
        <v>137</v>
      </c>
    </row>
    <row r="41" spans="1:26" x14ac:dyDescent="0.2">
      <c r="A41" s="107"/>
      <c r="B41" s="100" t="s">
        <v>183</v>
      </c>
      <c r="C41" s="100" t="s">
        <v>184</v>
      </c>
      <c r="D41" s="101">
        <v>1133</v>
      </c>
      <c r="E41" s="102">
        <v>0</v>
      </c>
      <c r="F41" s="101">
        <v>44</v>
      </c>
      <c r="G41" s="102">
        <v>0.29411764705882404</v>
      </c>
      <c r="H41" s="101">
        <v>0</v>
      </c>
      <c r="I41" s="102" t="s">
        <v>74</v>
      </c>
      <c r="J41" s="101">
        <v>1177</v>
      </c>
      <c r="K41" s="102">
        <v>8.5689802913453302E-3</v>
      </c>
      <c r="L41" s="101">
        <v>1121</v>
      </c>
      <c r="M41" s="102">
        <v>-0.23219178082191802</v>
      </c>
      <c r="N41" s="101">
        <v>2298</v>
      </c>
      <c r="O41" s="102">
        <v>-0.12523791397030801</v>
      </c>
      <c r="P41" s="108"/>
      <c r="Q41" s="100" t="s">
        <v>75</v>
      </c>
      <c r="R41" s="100" t="s">
        <v>75</v>
      </c>
      <c r="S41" s="104">
        <v>1133</v>
      </c>
      <c r="T41" s="104">
        <v>34</v>
      </c>
      <c r="U41" s="104">
        <v>0</v>
      </c>
      <c r="V41" s="104">
        <v>1167</v>
      </c>
      <c r="W41" s="104">
        <v>1460</v>
      </c>
      <c r="X41" s="104">
        <v>2627</v>
      </c>
      <c r="Y41" s="100" t="s">
        <v>185</v>
      </c>
      <c r="Z41" s="100" t="s">
        <v>137</v>
      </c>
    </row>
    <row r="42" spans="1:26" x14ac:dyDescent="0.2">
      <c r="A42" s="107"/>
      <c r="B42" s="100" t="s">
        <v>186</v>
      </c>
      <c r="C42" s="100" t="s">
        <v>187</v>
      </c>
      <c r="D42" s="101">
        <v>2734</v>
      </c>
      <c r="E42" s="102">
        <v>-4.3699927166788105E-3</v>
      </c>
      <c r="F42" s="101">
        <v>0</v>
      </c>
      <c r="G42" s="102" t="s">
        <v>74</v>
      </c>
      <c r="H42" s="101">
        <v>0</v>
      </c>
      <c r="I42" s="102" t="s">
        <v>74</v>
      </c>
      <c r="J42" s="101">
        <v>2734</v>
      </c>
      <c r="K42" s="102">
        <v>-4.3699927166788105E-3</v>
      </c>
      <c r="L42" s="101">
        <v>238</v>
      </c>
      <c r="M42" s="102">
        <v>-0.11851851851851901</v>
      </c>
      <c r="N42" s="101">
        <v>2972</v>
      </c>
      <c r="O42" s="102">
        <v>-1.4588859416445601E-2</v>
      </c>
      <c r="P42" s="108"/>
      <c r="Q42" s="100" t="s">
        <v>75</v>
      </c>
      <c r="R42" s="100" t="s">
        <v>75</v>
      </c>
      <c r="S42" s="104">
        <v>2746</v>
      </c>
      <c r="T42" s="104">
        <v>0</v>
      </c>
      <c r="U42" s="104">
        <v>0</v>
      </c>
      <c r="V42" s="104">
        <v>2746</v>
      </c>
      <c r="W42" s="104">
        <v>270</v>
      </c>
      <c r="X42" s="104">
        <v>3016</v>
      </c>
      <c r="Y42" s="100" t="s">
        <v>188</v>
      </c>
      <c r="Z42" s="100" t="s">
        <v>137</v>
      </c>
    </row>
    <row r="43" spans="1:26" x14ac:dyDescent="0.2">
      <c r="A43" s="107"/>
      <c r="B43" s="100" t="s">
        <v>189</v>
      </c>
      <c r="C43" s="100" t="s">
        <v>190</v>
      </c>
      <c r="D43" s="101">
        <v>1098</v>
      </c>
      <c r="E43" s="102">
        <v>-5.4347826086956503E-3</v>
      </c>
      <c r="F43" s="101">
        <v>0</v>
      </c>
      <c r="G43" s="102" t="s">
        <v>74</v>
      </c>
      <c r="H43" s="101">
        <v>0</v>
      </c>
      <c r="I43" s="102" t="s">
        <v>74</v>
      </c>
      <c r="J43" s="101">
        <v>1098</v>
      </c>
      <c r="K43" s="102">
        <v>-5.4347826086956503E-3</v>
      </c>
      <c r="L43" s="101">
        <v>152</v>
      </c>
      <c r="M43" s="102">
        <v>9.3525179856115109E-2</v>
      </c>
      <c r="N43" s="101">
        <v>1250</v>
      </c>
      <c r="O43" s="102">
        <v>5.6315366049879308E-3</v>
      </c>
      <c r="P43" s="108"/>
      <c r="Q43" s="100" t="s">
        <v>75</v>
      </c>
      <c r="R43" s="100" t="s">
        <v>75</v>
      </c>
      <c r="S43" s="104">
        <v>1104</v>
      </c>
      <c r="T43" s="104">
        <v>0</v>
      </c>
      <c r="U43" s="104">
        <v>0</v>
      </c>
      <c r="V43" s="104">
        <v>1104</v>
      </c>
      <c r="W43" s="104">
        <v>139</v>
      </c>
      <c r="X43" s="104">
        <v>1243</v>
      </c>
      <c r="Y43" s="100" t="s">
        <v>191</v>
      </c>
      <c r="Z43" s="100" t="s">
        <v>137</v>
      </c>
    </row>
    <row r="44" spans="1:26" x14ac:dyDescent="0.2">
      <c r="A44" s="107"/>
      <c r="B44" s="100" t="s">
        <v>192</v>
      </c>
      <c r="C44" s="100" t="s">
        <v>193</v>
      </c>
      <c r="D44" s="101">
        <v>2156</v>
      </c>
      <c r="E44" s="102">
        <v>5.1282051282051299E-3</v>
      </c>
      <c r="F44" s="101">
        <v>18</v>
      </c>
      <c r="G44" s="102">
        <v>8</v>
      </c>
      <c r="H44" s="101">
        <v>0</v>
      </c>
      <c r="I44" s="102" t="s">
        <v>74</v>
      </c>
      <c r="J44" s="101">
        <v>2174</v>
      </c>
      <c r="K44" s="102">
        <v>1.25756870051234E-2</v>
      </c>
      <c r="L44" s="101">
        <v>525</v>
      </c>
      <c r="M44" s="102">
        <v>-0.25742574257425704</v>
      </c>
      <c r="N44" s="101">
        <v>2699</v>
      </c>
      <c r="O44" s="102">
        <v>-5.4309740714786302E-2</v>
      </c>
      <c r="P44" s="108"/>
      <c r="Q44" s="100" t="s">
        <v>75</v>
      </c>
      <c r="R44" s="100" t="s">
        <v>75</v>
      </c>
      <c r="S44" s="104">
        <v>2145</v>
      </c>
      <c r="T44" s="104">
        <v>2</v>
      </c>
      <c r="U44" s="104">
        <v>0</v>
      </c>
      <c r="V44" s="104">
        <v>2147</v>
      </c>
      <c r="W44" s="104">
        <v>707</v>
      </c>
      <c r="X44" s="104">
        <v>2854</v>
      </c>
      <c r="Y44" s="100" t="s">
        <v>194</v>
      </c>
      <c r="Z44" s="100" t="s">
        <v>137</v>
      </c>
    </row>
    <row r="45" spans="1:26" x14ac:dyDescent="0.2">
      <c r="A45" s="107"/>
      <c r="B45" s="100" t="s">
        <v>195</v>
      </c>
      <c r="C45" s="100" t="s">
        <v>196</v>
      </c>
      <c r="D45" s="101">
        <v>5513</v>
      </c>
      <c r="E45" s="102">
        <v>2.93129200896191E-2</v>
      </c>
      <c r="F45" s="101">
        <v>4</v>
      </c>
      <c r="G45" s="102">
        <v>0</v>
      </c>
      <c r="H45" s="101">
        <v>0</v>
      </c>
      <c r="I45" s="102">
        <v>-1</v>
      </c>
      <c r="J45" s="101">
        <v>5517</v>
      </c>
      <c r="K45" s="102">
        <v>2.71830199218023E-2</v>
      </c>
      <c r="L45" s="101">
        <v>817</v>
      </c>
      <c r="M45" s="102">
        <v>3.4177215189873399E-2</v>
      </c>
      <c r="N45" s="101">
        <v>6334</v>
      </c>
      <c r="O45" s="102">
        <v>2.8079857166044501E-2</v>
      </c>
      <c r="P45" s="108"/>
      <c r="Q45" s="100" t="s">
        <v>75</v>
      </c>
      <c r="R45" s="100" t="s">
        <v>75</v>
      </c>
      <c r="S45" s="104">
        <v>5356</v>
      </c>
      <c r="T45" s="104">
        <v>4</v>
      </c>
      <c r="U45" s="104">
        <v>11</v>
      </c>
      <c r="V45" s="104">
        <v>5371</v>
      </c>
      <c r="W45" s="104">
        <v>790</v>
      </c>
      <c r="X45" s="104">
        <v>6161</v>
      </c>
      <c r="Y45" s="100" t="s">
        <v>197</v>
      </c>
      <c r="Z45" s="100" t="s">
        <v>137</v>
      </c>
    </row>
    <row r="46" spans="1:26" x14ac:dyDescent="0.2">
      <c r="A46" s="107"/>
      <c r="B46" s="100" t="s">
        <v>198</v>
      </c>
      <c r="C46" s="100" t="s">
        <v>199</v>
      </c>
      <c r="D46" s="101">
        <v>4809</v>
      </c>
      <c r="E46" s="102">
        <v>-2.7109043091240102E-2</v>
      </c>
      <c r="F46" s="101">
        <v>2</v>
      </c>
      <c r="G46" s="102" t="s">
        <v>74</v>
      </c>
      <c r="H46" s="101">
        <v>0</v>
      </c>
      <c r="I46" s="102" t="s">
        <v>74</v>
      </c>
      <c r="J46" s="101">
        <v>4811</v>
      </c>
      <c r="K46" s="102">
        <v>-2.6704430507788802E-2</v>
      </c>
      <c r="L46" s="101">
        <v>406</v>
      </c>
      <c r="M46" s="102">
        <v>-0.141649048625793</v>
      </c>
      <c r="N46" s="101">
        <v>5217</v>
      </c>
      <c r="O46" s="102">
        <v>-3.6742983751846398E-2</v>
      </c>
      <c r="P46" s="108"/>
      <c r="Q46" s="100" t="s">
        <v>75</v>
      </c>
      <c r="R46" s="100" t="s">
        <v>75</v>
      </c>
      <c r="S46" s="104">
        <v>4943</v>
      </c>
      <c r="T46" s="104">
        <v>0</v>
      </c>
      <c r="U46" s="104">
        <v>0</v>
      </c>
      <c r="V46" s="104">
        <v>4943</v>
      </c>
      <c r="W46" s="104">
        <v>473</v>
      </c>
      <c r="X46" s="104">
        <v>5416</v>
      </c>
      <c r="Y46" s="100" t="s">
        <v>200</v>
      </c>
      <c r="Z46" s="100" t="s">
        <v>137</v>
      </c>
    </row>
    <row r="47" spans="1:26" x14ac:dyDescent="0.2">
      <c r="A47" s="107"/>
      <c r="B47" s="100" t="s">
        <v>201</v>
      </c>
      <c r="C47" s="100" t="s">
        <v>202</v>
      </c>
      <c r="D47" s="101">
        <v>4610</v>
      </c>
      <c r="E47" s="102">
        <v>-1.9357583492873899E-2</v>
      </c>
      <c r="F47" s="101">
        <v>0</v>
      </c>
      <c r="G47" s="102" t="s">
        <v>74</v>
      </c>
      <c r="H47" s="101">
        <v>0</v>
      </c>
      <c r="I47" s="102" t="s">
        <v>74</v>
      </c>
      <c r="J47" s="101">
        <v>4610</v>
      </c>
      <c r="K47" s="102">
        <v>-1.9357583492873899E-2</v>
      </c>
      <c r="L47" s="101">
        <v>1014</v>
      </c>
      <c r="M47" s="102">
        <v>5.9523809523809503E-3</v>
      </c>
      <c r="N47" s="101">
        <v>5624</v>
      </c>
      <c r="O47" s="102">
        <v>-1.4888772114205601E-2</v>
      </c>
      <c r="P47" s="108"/>
      <c r="Q47" s="100" t="s">
        <v>75</v>
      </c>
      <c r="R47" s="100" t="s">
        <v>75</v>
      </c>
      <c r="S47" s="104">
        <v>4701</v>
      </c>
      <c r="T47" s="104">
        <v>0</v>
      </c>
      <c r="U47" s="104">
        <v>0</v>
      </c>
      <c r="V47" s="104">
        <v>4701</v>
      </c>
      <c r="W47" s="104">
        <v>1008</v>
      </c>
      <c r="X47" s="104">
        <v>5709</v>
      </c>
      <c r="Y47" s="100" t="s">
        <v>203</v>
      </c>
      <c r="Z47" s="100" t="s">
        <v>137</v>
      </c>
    </row>
    <row r="48" spans="1:26" x14ac:dyDescent="0.2">
      <c r="A48" s="107"/>
      <c r="B48" s="100" t="s">
        <v>204</v>
      </c>
      <c r="C48" s="100" t="s">
        <v>205</v>
      </c>
      <c r="D48" s="101">
        <v>3527</v>
      </c>
      <c r="E48" s="102">
        <v>-7.8762306610407912E-3</v>
      </c>
      <c r="F48" s="101">
        <v>0</v>
      </c>
      <c r="G48" s="102">
        <v>-1</v>
      </c>
      <c r="H48" s="101">
        <v>0</v>
      </c>
      <c r="I48" s="102" t="s">
        <v>74</v>
      </c>
      <c r="J48" s="101">
        <v>3527</v>
      </c>
      <c r="K48" s="102">
        <v>-8.1552305961754799E-3</v>
      </c>
      <c r="L48" s="101">
        <v>560</v>
      </c>
      <c r="M48" s="102">
        <v>0.13360323886639699</v>
      </c>
      <c r="N48" s="101">
        <v>4087</v>
      </c>
      <c r="O48" s="102">
        <v>9.1358024691357998E-3</v>
      </c>
      <c r="P48" s="108"/>
      <c r="Q48" s="100" t="s">
        <v>75</v>
      </c>
      <c r="R48" s="100" t="s">
        <v>75</v>
      </c>
      <c r="S48" s="104">
        <v>3555</v>
      </c>
      <c r="T48" s="104">
        <v>1</v>
      </c>
      <c r="U48" s="104">
        <v>0</v>
      </c>
      <c r="V48" s="104">
        <v>3556</v>
      </c>
      <c r="W48" s="104">
        <v>494</v>
      </c>
      <c r="X48" s="104">
        <v>4050</v>
      </c>
      <c r="Y48" s="100" t="s">
        <v>206</v>
      </c>
      <c r="Z48" s="100" t="s">
        <v>137</v>
      </c>
    </row>
    <row r="49" spans="1:26" x14ac:dyDescent="0.2">
      <c r="A49" s="107"/>
      <c r="B49" s="100" t="s">
        <v>207</v>
      </c>
      <c r="C49" s="100" t="s">
        <v>208</v>
      </c>
      <c r="D49" s="101">
        <v>1874</v>
      </c>
      <c r="E49" s="102">
        <v>-2.1409921671018298E-2</v>
      </c>
      <c r="F49" s="101">
        <v>0</v>
      </c>
      <c r="G49" s="102" t="s">
        <v>74</v>
      </c>
      <c r="H49" s="101">
        <v>0</v>
      </c>
      <c r="I49" s="102" t="s">
        <v>74</v>
      </c>
      <c r="J49" s="101">
        <v>1874</v>
      </c>
      <c r="K49" s="102">
        <v>-2.1409921671018298E-2</v>
      </c>
      <c r="L49" s="101">
        <v>273</v>
      </c>
      <c r="M49" s="102">
        <v>-4.2105263157894701E-2</v>
      </c>
      <c r="N49" s="101">
        <v>2147</v>
      </c>
      <c r="O49" s="102">
        <v>-2.4090909090909104E-2</v>
      </c>
      <c r="P49" s="108"/>
      <c r="Q49" s="100" t="s">
        <v>75</v>
      </c>
      <c r="R49" s="100" t="s">
        <v>75</v>
      </c>
      <c r="S49" s="104">
        <v>1915</v>
      </c>
      <c r="T49" s="104">
        <v>0</v>
      </c>
      <c r="U49" s="104">
        <v>0</v>
      </c>
      <c r="V49" s="104">
        <v>1915</v>
      </c>
      <c r="W49" s="104">
        <v>285</v>
      </c>
      <c r="X49" s="104">
        <v>2200</v>
      </c>
      <c r="Y49" s="100" t="s">
        <v>209</v>
      </c>
      <c r="Z49" s="100" t="s">
        <v>137</v>
      </c>
    </row>
    <row r="50" spans="1:26" x14ac:dyDescent="0.2">
      <c r="A50" s="107"/>
      <c r="B50" s="100" t="s">
        <v>210</v>
      </c>
      <c r="C50" s="100" t="s">
        <v>211</v>
      </c>
      <c r="D50" s="101">
        <v>6009</v>
      </c>
      <c r="E50" s="102">
        <v>-5.2971362357225604E-3</v>
      </c>
      <c r="F50" s="101">
        <v>0</v>
      </c>
      <c r="G50" s="102" t="s">
        <v>74</v>
      </c>
      <c r="H50" s="101">
        <v>0</v>
      </c>
      <c r="I50" s="102" t="s">
        <v>74</v>
      </c>
      <c r="J50" s="101">
        <v>6009</v>
      </c>
      <c r="K50" s="102">
        <v>-5.2971362357225604E-3</v>
      </c>
      <c r="L50" s="101">
        <v>467</v>
      </c>
      <c r="M50" s="102">
        <v>-1.89075630252101E-2</v>
      </c>
      <c r="N50" s="101">
        <v>6476</v>
      </c>
      <c r="O50" s="102">
        <v>-6.2912382998312104E-3</v>
      </c>
      <c r="P50" s="108"/>
      <c r="Q50" s="100" t="s">
        <v>75</v>
      </c>
      <c r="R50" s="100" t="s">
        <v>75</v>
      </c>
      <c r="S50" s="104">
        <v>6041</v>
      </c>
      <c r="T50" s="104">
        <v>0</v>
      </c>
      <c r="U50" s="104">
        <v>0</v>
      </c>
      <c r="V50" s="104">
        <v>6041</v>
      </c>
      <c r="W50" s="104">
        <v>476</v>
      </c>
      <c r="X50" s="104">
        <v>6517</v>
      </c>
      <c r="Y50" s="100" t="s">
        <v>212</v>
      </c>
      <c r="Z50" s="100" t="s">
        <v>137</v>
      </c>
    </row>
    <row r="51" spans="1:26" x14ac:dyDescent="0.2">
      <c r="A51" s="107"/>
      <c r="B51" s="100" t="s">
        <v>213</v>
      </c>
      <c r="C51" s="100" t="s">
        <v>214</v>
      </c>
      <c r="D51" s="101">
        <v>2086</v>
      </c>
      <c r="E51" s="102">
        <v>-1.7890772128060301E-2</v>
      </c>
      <c r="F51" s="101">
        <v>0</v>
      </c>
      <c r="G51" s="102" t="s">
        <v>74</v>
      </c>
      <c r="H51" s="101">
        <v>0</v>
      </c>
      <c r="I51" s="102" t="s">
        <v>74</v>
      </c>
      <c r="J51" s="101">
        <v>2086</v>
      </c>
      <c r="K51" s="102">
        <v>-1.7890772128060301E-2</v>
      </c>
      <c r="L51" s="101">
        <v>174</v>
      </c>
      <c r="M51" s="102">
        <v>-0.20909090909090899</v>
      </c>
      <c r="N51" s="101">
        <v>2260</v>
      </c>
      <c r="O51" s="102">
        <v>-3.5836177474402701E-2</v>
      </c>
      <c r="P51" s="108"/>
      <c r="Q51" s="100" t="s">
        <v>75</v>
      </c>
      <c r="R51" s="100" t="s">
        <v>75</v>
      </c>
      <c r="S51" s="104">
        <v>2124</v>
      </c>
      <c r="T51" s="104">
        <v>0</v>
      </c>
      <c r="U51" s="104">
        <v>0</v>
      </c>
      <c r="V51" s="104">
        <v>2124</v>
      </c>
      <c r="W51" s="104">
        <v>220</v>
      </c>
      <c r="X51" s="104">
        <v>2344</v>
      </c>
      <c r="Y51" s="100" t="s">
        <v>215</v>
      </c>
      <c r="Z51" s="100" t="s">
        <v>137</v>
      </c>
    </row>
    <row r="52" spans="1:26" x14ac:dyDescent="0.2">
      <c r="A52" s="107"/>
      <c r="B52" s="100" t="s">
        <v>216</v>
      </c>
      <c r="C52" s="100" t="s">
        <v>217</v>
      </c>
      <c r="D52" s="101">
        <v>1099</v>
      </c>
      <c r="E52" s="102">
        <v>-3.51185250219491E-2</v>
      </c>
      <c r="F52" s="101">
        <v>0</v>
      </c>
      <c r="G52" s="102" t="s">
        <v>74</v>
      </c>
      <c r="H52" s="101">
        <v>0</v>
      </c>
      <c r="I52" s="102" t="s">
        <v>74</v>
      </c>
      <c r="J52" s="101">
        <v>1099</v>
      </c>
      <c r="K52" s="102">
        <v>-3.51185250219491E-2</v>
      </c>
      <c r="L52" s="101">
        <v>13</v>
      </c>
      <c r="M52" s="102">
        <v>-0.23529411764705899</v>
      </c>
      <c r="N52" s="101">
        <v>1112</v>
      </c>
      <c r="O52" s="102">
        <v>-3.8062283737024201E-2</v>
      </c>
      <c r="P52" s="108"/>
      <c r="Q52" s="100" t="s">
        <v>75</v>
      </c>
      <c r="R52" s="100" t="s">
        <v>75</v>
      </c>
      <c r="S52" s="104">
        <v>1139</v>
      </c>
      <c r="T52" s="104">
        <v>0</v>
      </c>
      <c r="U52" s="104">
        <v>0</v>
      </c>
      <c r="V52" s="104">
        <v>1139</v>
      </c>
      <c r="W52" s="104">
        <v>17</v>
      </c>
      <c r="X52" s="104">
        <v>1156</v>
      </c>
      <c r="Y52" s="100" t="s">
        <v>218</v>
      </c>
      <c r="Z52" s="100" t="s">
        <v>137</v>
      </c>
    </row>
    <row r="53" spans="1:26" x14ac:dyDescent="0.2">
      <c r="A53" s="109"/>
      <c r="B53" s="100" t="s">
        <v>219</v>
      </c>
      <c r="C53" s="100" t="s">
        <v>220</v>
      </c>
      <c r="D53" s="101">
        <v>4538</v>
      </c>
      <c r="E53" s="102">
        <v>4.4091710758377401E-4</v>
      </c>
      <c r="F53" s="101">
        <v>0</v>
      </c>
      <c r="G53" s="102">
        <v>-1</v>
      </c>
      <c r="H53" s="101">
        <v>0</v>
      </c>
      <c r="I53" s="102" t="s">
        <v>74</v>
      </c>
      <c r="J53" s="101">
        <v>4538</v>
      </c>
      <c r="K53" s="102">
        <v>0</v>
      </c>
      <c r="L53" s="101">
        <v>1781</v>
      </c>
      <c r="M53" s="102">
        <v>0.25954738330976002</v>
      </c>
      <c r="N53" s="101">
        <v>6319</v>
      </c>
      <c r="O53" s="102">
        <v>6.1659946236559106E-2</v>
      </c>
      <c r="P53" s="108"/>
      <c r="Q53" s="100" t="s">
        <v>75</v>
      </c>
      <c r="R53" s="100" t="s">
        <v>75</v>
      </c>
      <c r="S53" s="104">
        <v>4536</v>
      </c>
      <c r="T53" s="104">
        <v>2</v>
      </c>
      <c r="U53" s="104">
        <v>0</v>
      </c>
      <c r="V53" s="104">
        <v>4538</v>
      </c>
      <c r="W53" s="104">
        <v>1414</v>
      </c>
      <c r="X53" s="104">
        <v>5952</v>
      </c>
      <c r="Y53" s="100" t="s">
        <v>221</v>
      </c>
      <c r="Z53" s="100" t="s">
        <v>137</v>
      </c>
    </row>
    <row r="54" spans="1:26" x14ac:dyDescent="0.2">
      <c r="A54" s="110" t="s">
        <v>89</v>
      </c>
      <c r="B54" s="110"/>
      <c r="C54" s="110"/>
      <c r="D54" s="111">
        <v>97209</v>
      </c>
      <c r="E54" s="112">
        <v>-1.5076446092586401E-2</v>
      </c>
      <c r="F54" s="111">
        <v>122</v>
      </c>
      <c r="G54" s="112">
        <v>0.15094339622641501</v>
      </c>
      <c r="H54" s="111">
        <v>6078</v>
      </c>
      <c r="I54" s="112">
        <v>-7.7273417337179295E-2</v>
      </c>
      <c r="J54" s="111">
        <v>103409</v>
      </c>
      <c r="K54" s="112">
        <v>-1.8796849795995798E-2</v>
      </c>
      <c r="L54" s="111">
        <v>22683</v>
      </c>
      <c r="M54" s="112">
        <v>-5.7584444721425904E-2</v>
      </c>
      <c r="N54" s="111">
        <v>126092</v>
      </c>
      <c r="O54" s="112">
        <v>-2.6008234267219699E-2</v>
      </c>
      <c r="P54" s="113"/>
      <c r="Q54" s="114"/>
      <c r="R54" s="114"/>
      <c r="S54" s="115">
        <v>98697</v>
      </c>
      <c r="T54" s="115">
        <v>106</v>
      </c>
      <c r="U54" s="115">
        <v>6587</v>
      </c>
      <c r="V54" s="115">
        <v>105390</v>
      </c>
      <c r="W54" s="115">
        <v>24069</v>
      </c>
      <c r="X54" s="115">
        <v>129459</v>
      </c>
      <c r="Y54" s="114"/>
      <c r="Z54" s="114"/>
    </row>
    <row r="55" spans="1:26" s="122" customFormat="1" ht="22.5" x14ac:dyDescent="0.2">
      <c r="A55" s="116" t="s">
        <v>222</v>
      </c>
      <c r="B55" s="117"/>
      <c r="C55" s="117"/>
      <c r="D55" s="118">
        <f>D54+D24+D14</f>
        <v>226849</v>
      </c>
      <c r="E55" s="119">
        <f>((D54+D24+D14)-(S54+S24+S14))/(S54+S24+S14)</f>
        <v>-1.3888647389195111E-2</v>
      </c>
      <c r="F55" s="118">
        <f>F54+F24+F14</f>
        <v>13001</v>
      </c>
      <c r="G55" s="119">
        <f>((F54+F24+F14)-(T54+T24+T14))/(T54+T24+T14)</f>
        <v>-9.6399777592438146E-2</v>
      </c>
      <c r="H55" s="118">
        <f>H54+H24+H14</f>
        <v>11987</v>
      </c>
      <c r="I55" s="119">
        <f>((H54+H24+H14)-(U54+U24+U14))/(U54+U24+U14)</f>
        <v>-2.0109539769476006E-2</v>
      </c>
      <c r="J55" s="118">
        <f>J54+J24+J14</f>
        <v>251837</v>
      </c>
      <c r="K55" s="119">
        <f>((J54+J24+J14)-(V54+V24+V14))/(V54+V24+V14)</f>
        <v>-1.8810511756569847E-2</v>
      </c>
      <c r="L55" s="118">
        <f>L54+L24+L14</f>
        <v>64021</v>
      </c>
      <c r="M55" s="119">
        <f>((L54+L24+L14)-(W54+W24+W14))/(W54+W24+W14)</f>
        <v>1.7054700212792589E-3</v>
      </c>
      <c r="N55" s="118">
        <f>N54+N24+N14</f>
        <v>315858</v>
      </c>
      <c r="O55" s="119">
        <f>((N54+N24+N14)-(X54+X24+X14))/(X54+X24+X14)</f>
        <v>-1.4720332400640097E-2</v>
      </c>
      <c r="P55" s="120"/>
      <c r="Q55" s="120"/>
      <c r="R55" s="121"/>
      <c r="S55" s="121"/>
      <c r="T55" s="121"/>
      <c r="U55" s="121"/>
      <c r="V55" s="121"/>
      <c r="W55" s="121"/>
      <c r="X55" s="121"/>
    </row>
    <row r="56" spans="1:26" s="122" customFormat="1" x14ac:dyDescent="0.2">
      <c r="A56" s="116" t="s">
        <v>223</v>
      </c>
      <c r="B56" s="117"/>
      <c r="C56" s="117"/>
      <c r="D56" s="118">
        <f>D54+D24+D14+D9</f>
        <v>348398</v>
      </c>
      <c r="E56" s="119">
        <f>((D54+D24+D14+D9)-(S54+S24+S14+S9))/(S54+S24+S14+S9)</f>
        <v>-1.6857991037666633E-2</v>
      </c>
      <c r="F56" s="118">
        <f>F54+F24+F14+F9</f>
        <v>62865</v>
      </c>
      <c r="G56" s="119">
        <f>((F54+F24+F14+F9)-(T54+T24+T14+T9))/(T54+T24+T14+T9)</f>
        <v>-7.3361634385778723E-2</v>
      </c>
      <c r="H56" s="118">
        <f>H54+H24+H14+H9</f>
        <v>42585</v>
      </c>
      <c r="I56" s="119">
        <f>((H54+H24+H14+H9)-(U54+U24+U14+U9))/(U54+U24+U14+U9)</f>
        <v>-9.4148178085979875E-2</v>
      </c>
      <c r="J56" s="118">
        <f>J54+J24+J14+J9</f>
        <v>453848</v>
      </c>
      <c r="K56" s="119">
        <f>((J54+J24+J14+J9)-(V54+V24+V14+V9))/(V54+V24+V14+V9)</f>
        <v>-3.2771058660557302E-2</v>
      </c>
      <c r="L56" s="118">
        <f>L54+L24+L14+L9</f>
        <v>90766</v>
      </c>
      <c r="M56" s="119">
        <f>((L54+L24+L14+L9)-(W54+W24+W14+W9))/(W54+W24+W14+W9)</f>
        <v>9.1053620465385166E-3</v>
      </c>
      <c r="N56" s="118">
        <f>N54+N24+N14+N9</f>
        <v>544614</v>
      </c>
      <c r="O56" s="119">
        <f>((N54+N24+N14+N9)-(X54+X24+X14+X9))/(X54+X24+X14+X9)</f>
        <v>-2.6034923064817264E-2</v>
      </c>
      <c r="P56" s="120"/>
      <c r="Q56" s="120"/>
      <c r="R56" s="121"/>
      <c r="S56" s="121"/>
      <c r="T56" s="121"/>
      <c r="U56" s="121"/>
      <c r="V56" s="121"/>
      <c r="W56" s="121"/>
      <c r="X56" s="121"/>
    </row>
    <row r="57" spans="1:26" s="122" customFormat="1" x14ac:dyDescent="0.2">
      <c r="A57" s="116" t="s">
        <v>224</v>
      </c>
      <c r="B57" s="117"/>
      <c r="C57" s="117"/>
      <c r="D57" s="118">
        <f>D54+D24+D14+D9+D5</f>
        <v>457034</v>
      </c>
      <c r="E57" s="119">
        <f>((D54+D24+D14+D9+D5)-(S54+S24+S14+S9+S5))/(S54+S24+S14+S9+S5)</f>
        <v>-1.7771215745438995E-2</v>
      </c>
      <c r="F57" s="118">
        <f>F54+F24+F14+F9+F5</f>
        <v>171760</v>
      </c>
      <c r="G57" s="119">
        <f>((F54+F24+F14+F9+F5)-(T54+T24+T14+T9+T5))/(T54+T24+T14+T9+T5)</f>
        <v>-5.0740296560757375E-2</v>
      </c>
      <c r="H57" s="118">
        <f>H54+H24+H14+H9+H5</f>
        <v>42585</v>
      </c>
      <c r="I57" s="119">
        <f>((H54+H24+H14+H9+H5)-(U54+U24+U14+U9+U5))/(U54+U24+U14+U9+U5)</f>
        <v>-9.4148178085979875E-2</v>
      </c>
      <c r="J57" s="118">
        <f>J54+J24+J14+J9+J5</f>
        <v>671379</v>
      </c>
      <c r="K57" s="119">
        <f>((J54+J24+J14+J9+J5)-(V54+V24+V14+V9+V5))/(V54+V24+V14+V9+V5)</f>
        <v>-3.155548824025791E-2</v>
      </c>
      <c r="L57" s="118">
        <f>L54+L24+L14+L9+L5</f>
        <v>98367</v>
      </c>
      <c r="M57" s="119">
        <f>((L54+L24+L14+L9+L5)-(W54+W24+W14+W9+W5))/(W54+W24+W14+W9+W5)</f>
        <v>1.0519503200024654E-2</v>
      </c>
      <c r="N57" s="118">
        <f>N54+N24+N14+N9+N5</f>
        <v>769746</v>
      </c>
      <c r="O57" s="119">
        <f>((N54+N24+N14+N9+N5)-(X54+X24+X14+X9+X5))/(X54+X24+X14+X9+X5)</f>
        <v>-2.6374971856746414E-2</v>
      </c>
      <c r="P57" s="120"/>
      <c r="Q57" s="120"/>
      <c r="R57" s="121"/>
      <c r="S57" s="121"/>
      <c r="T57" s="121"/>
      <c r="U57" s="121"/>
      <c r="V57" s="121"/>
      <c r="W57" s="121"/>
      <c r="X57" s="121"/>
    </row>
    <row r="58" spans="1:26" x14ac:dyDescent="0.2">
      <c r="A58" s="105" t="s">
        <v>225</v>
      </c>
      <c r="B58" s="100" t="s">
        <v>226</v>
      </c>
      <c r="C58" s="100" t="s">
        <v>227</v>
      </c>
      <c r="D58" s="101">
        <v>87</v>
      </c>
      <c r="E58" s="102">
        <v>0.5</v>
      </c>
      <c r="F58" s="101">
        <v>10480</v>
      </c>
      <c r="G58" s="102">
        <v>-0.177910260433009</v>
      </c>
      <c r="H58" s="101">
        <v>1</v>
      </c>
      <c r="I58" s="102" t="s">
        <v>74</v>
      </c>
      <c r="J58" s="101">
        <v>10568</v>
      </c>
      <c r="K58" s="102">
        <v>-0.17476183039200402</v>
      </c>
      <c r="L58" s="101">
        <v>5233</v>
      </c>
      <c r="M58" s="102">
        <v>0.26707021791767604</v>
      </c>
      <c r="N58" s="101">
        <v>15801</v>
      </c>
      <c r="O58" s="102">
        <v>-6.7017005196032112E-2</v>
      </c>
      <c r="P58" s="106">
        <v>6</v>
      </c>
      <c r="Q58" s="100" t="s">
        <v>76</v>
      </c>
      <c r="R58" s="100" t="s">
        <v>76</v>
      </c>
      <c r="S58" s="104">
        <v>58</v>
      </c>
      <c r="T58" s="104">
        <v>12748</v>
      </c>
      <c r="U58" s="104">
        <v>0</v>
      </c>
      <c r="V58" s="104">
        <v>12806</v>
      </c>
      <c r="W58" s="104">
        <v>4130</v>
      </c>
      <c r="X58" s="104">
        <v>16936</v>
      </c>
      <c r="Y58" s="100" t="s">
        <v>228</v>
      </c>
      <c r="Z58" s="100" t="s">
        <v>229</v>
      </c>
    </row>
    <row r="59" spans="1:26" x14ac:dyDescent="0.2">
      <c r="A59" s="107"/>
      <c r="B59" s="100" t="s">
        <v>230</v>
      </c>
      <c r="C59" s="100" t="s">
        <v>231</v>
      </c>
      <c r="D59" s="101">
        <v>849</v>
      </c>
      <c r="E59" s="102">
        <v>-0.193732193732194</v>
      </c>
      <c r="F59" s="101">
        <v>2</v>
      </c>
      <c r="G59" s="102">
        <v>0</v>
      </c>
      <c r="H59" s="101">
        <v>0</v>
      </c>
      <c r="I59" s="102" t="s">
        <v>74</v>
      </c>
      <c r="J59" s="101">
        <v>851</v>
      </c>
      <c r="K59" s="102">
        <v>-0.19336492890995299</v>
      </c>
      <c r="L59" s="101">
        <v>4164</v>
      </c>
      <c r="M59" s="102">
        <v>-6.8872987477638606E-2</v>
      </c>
      <c r="N59" s="101">
        <v>5015</v>
      </c>
      <c r="O59" s="102">
        <v>-9.2636149810023508E-2</v>
      </c>
      <c r="P59" s="108"/>
      <c r="Q59" s="100" t="s">
        <v>76</v>
      </c>
      <c r="R59" s="100" t="s">
        <v>76</v>
      </c>
      <c r="S59" s="104">
        <v>1053</v>
      </c>
      <c r="T59" s="104">
        <v>2</v>
      </c>
      <c r="U59" s="104">
        <v>0</v>
      </c>
      <c r="V59" s="104">
        <v>1055</v>
      </c>
      <c r="W59" s="104">
        <v>4472</v>
      </c>
      <c r="X59" s="104">
        <v>5527</v>
      </c>
      <c r="Y59" s="100" t="s">
        <v>232</v>
      </c>
      <c r="Z59" s="100" t="s">
        <v>229</v>
      </c>
    </row>
    <row r="60" spans="1:26" x14ac:dyDescent="0.2">
      <c r="A60" s="107"/>
      <c r="B60" s="100" t="s">
        <v>233</v>
      </c>
      <c r="C60" s="100" t="s">
        <v>234</v>
      </c>
      <c r="D60" s="101">
        <v>9235</v>
      </c>
      <c r="E60" s="102">
        <v>-9.2472484276729591E-2</v>
      </c>
      <c r="F60" s="101">
        <v>9039</v>
      </c>
      <c r="G60" s="102">
        <v>-0.122086247086247</v>
      </c>
      <c r="H60" s="101">
        <v>1</v>
      </c>
      <c r="I60" s="102" t="s">
        <v>74</v>
      </c>
      <c r="J60" s="101">
        <v>18275</v>
      </c>
      <c r="K60" s="102">
        <v>-0.107317311449785</v>
      </c>
      <c r="L60" s="101">
        <v>17333</v>
      </c>
      <c r="M60" s="102">
        <v>0.135101506221349</v>
      </c>
      <c r="N60" s="101">
        <v>35608</v>
      </c>
      <c r="O60" s="102">
        <v>-3.7490907056124405E-3</v>
      </c>
      <c r="P60" s="108"/>
      <c r="Q60" s="100" t="s">
        <v>76</v>
      </c>
      <c r="R60" s="100" t="s">
        <v>76</v>
      </c>
      <c r="S60" s="104">
        <v>10176</v>
      </c>
      <c r="T60" s="104">
        <v>10296</v>
      </c>
      <c r="U60" s="104">
        <v>0</v>
      </c>
      <c r="V60" s="104">
        <v>20472</v>
      </c>
      <c r="W60" s="104">
        <v>15270</v>
      </c>
      <c r="X60" s="104">
        <v>35742</v>
      </c>
      <c r="Y60" s="100" t="s">
        <v>235</v>
      </c>
      <c r="Z60" s="100" t="s">
        <v>229</v>
      </c>
    </row>
    <row r="61" spans="1:26" x14ac:dyDescent="0.2">
      <c r="A61" s="107"/>
      <c r="B61" s="100" t="s">
        <v>236</v>
      </c>
      <c r="C61" s="100" t="s">
        <v>237</v>
      </c>
      <c r="D61" s="101">
        <v>536</v>
      </c>
      <c r="E61" s="102">
        <v>-0.59759759759759812</v>
      </c>
      <c r="F61" s="101">
        <v>8</v>
      </c>
      <c r="G61" s="102">
        <v>0.14285714285714299</v>
      </c>
      <c r="H61" s="101">
        <v>0</v>
      </c>
      <c r="I61" s="102" t="s">
        <v>74</v>
      </c>
      <c r="J61" s="101">
        <v>544</v>
      </c>
      <c r="K61" s="102">
        <v>-0.59372666168782695</v>
      </c>
      <c r="L61" s="101">
        <v>3422</v>
      </c>
      <c r="M61" s="102">
        <v>-0.37996013770610598</v>
      </c>
      <c r="N61" s="101">
        <v>3966</v>
      </c>
      <c r="O61" s="102">
        <v>-0.42169728783902</v>
      </c>
      <c r="P61" s="108"/>
      <c r="Q61" s="100" t="s">
        <v>76</v>
      </c>
      <c r="R61" s="100" t="s">
        <v>76</v>
      </c>
      <c r="S61" s="104">
        <v>1332</v>
      </c>
      <c r="T61" s="104">
        <v>7</v>
      </c>
      <c r="U61" s="104">
        <v>0</v>
      </c>
      <c r="V61" s="104">
        <v>1339</v>
      </c>
      <c r="W61" s="104">
        <v>5519</v>
      </c>
      <c r="X61" s="104">
        <v>6858</v>
      </c>
      <c r="Y61" s="100" t="s">
        <v>238</v>
      </c>
      <c r="Z61" s="100" t="s">
        <v>229</v>
      </c>
    </row>
    <row r="62" spans="1:26" x14ac:dyDescent="0.2">
      <c r="A62" s="107"/>
      <c r="B62" s="100" t="s">
        <v>239</v>
      </c>
      <c r="C62" s="100" t="s">
        <v>240</v>
      </c>
      <c r="D62" s="101">
        <v>1523</v>
      </c>
      <c r="E62" s="102">
        <v>0.11330409356725099</v>
      </c>
      <c r="F62" s="101">
        <v>2</v>
      </c>
      <c r="G62" s="102">
        <v>-0.92592592592592604</v>
      </c>
      <c r="H62" s="101">
        <v>0</v>
      </c>
      <c r="I62" s="102" t="s">
        <v>74</v>
      </c>
      <c r="J62" s="101">
        <v>1525</v>
      </c>
      <c r="K62" s="102">
        <v>9.3189964157706098E-2</v>
      </c>
      <c r="L62" s="101">
        <v>2390</v>
      </c>
      <c r="M62" s="102">
        <v>0.176760216642048</v>
      </c>
      <c r="N62" s="101">
        <v>3915</v>
      </c>
      <c r="O62" s="102">
        <v>0.142732049036778</v>
      </c>
      <c r="P62" s="108"/>
      <c r="Q62" s="100" t="s">
        <v>76</v>
      </c>
      <c r="R62" s="100" t="s">
        <v>76</v>
      </c>
      <c r="S62" s="104">
        <v>1368</v>
      </c>
      <c r="T62" s="104">
        <v>27</v>
      </c>
      <c r="U62" s="104">
        <v>0</v>
      </c>
      <c r="V62" s="104">
        <v>1395</v>
      </c>
      <c r="W62" s="104">
        <v>2031</v>
      </c>
      <c r="X62" s="104">
        <v>3426</v>
      </c>
      <c r="Y62" s="100" t="s">
        <v>241</v>
      </c>
      <c r="Z62" s="100" t="s">
        <v>229</v>
      </c>
    </row>
    <row r="63" spans="1:26" x14ac:dyDescent="0.2">
      <c r="A63" s="109"/>
      <c r="B63" s="100" t="s">
        <v>242</v>
      </c>
      <c r="C63" s="100" t="s">
        <v>243</v>
      </c>
      <c r="D63" s="101">
        <v>619</v>
      </c>
      <c r="E63" s="102">
        <v>-3.8819875776397499E-2</v>
      </c>
      <c r="F63" s="101">
        <v>101</v>
      </c>
      <c r="G63" s="102">
        <v>-0.28368794326241104</v>
      </c>
      <c r="H63" s="101">
        <v>6</v>
      </c>
      <c r="I63" s="102">
        <v>-0.25</v>
      </c>
      <c r="J63" s="101">
        <v>726</v>
      </c>
      <c r="K63" s="102">
        <v>-8.4489281210592695E-2</v>
      </c>
      <c r="L63" s="101">
        <v>1073</v>
      </c>
      <c r="M63" s="102">
        <v>0.76480263157894701</v>
      </c>
      <c r="N63" s="101">
        <v>1799</v>
      </c>
      <c r="O63" s="102">
        <v>0.28408279800142805</v>
      </c>
      <c r="P63" s="108"/>
      <c r="Q63" s="100" t="s">
        <v>76</v>
      </c>
      <c r="R63" s="100" t="s">
        <v>76</v>
      </c>
      <c r="S63" s="104">
        <v>644</v>
      </c>
      <c r="T63" s="104">
        <v>141</v>
      </c>
      <c r="U63" s="104">
        <v>8</v>
      </c>
      <c r="V63" s="104">
        <v>793</v>
      </c>
      <c r="W63" s="104">
        <v>608</v>
      </c>
      <c r="X63" s="104">
        <v>1401</v>
      </c>
      <c r="Y63" s="100" t="s">
        <v>244</v>
      </c>
      <c r="Z63" s="100" t="s">
        <v>229</v>
      </c>
    </row>
    <row r="64" spans="1:26" x14ac:dyDescent="0.2">
      <c r="A64" s="110" t="s">
        <v>89</v>
      </c>
      <c r="B64" s="110"/>
      <c r="C64" s="110"/>
      <c r="D64" s="111">
        <v>12849</v>
      </c>
      <c r="E64" s="112">
        <v>-0.12179618618002901</v>
      </c>
      <c r="F64" s="111">
        <v>19632</v>
      </c>
      <c r="G64" s="112">
        <v>-0.15455837388570701</v>
      </c>
      <c r="H64" s="111">
        <v>8</v>
      </c>
      <c r="I64" s="112">
        <v>0</v>
      </c>
      <c r="J64" s="111">
        <v>32489</v>
      </c>
      <c r="K64" s="112">
        <v>-0.141864764923402</v>
      </c>
      <c r="L64" s="111">
        <v>33615</v>
      </c>
      <c r="M64" s="112">
        <v>4.9484857945675906E-2</v>
      </c>
      <c r="N64" s="111">
        <v>66104</v>
      </c>
      <c r="O64" s="112">
        <v>-5.4170839891257698E-2</v>
      </c>
      <c r="P64" s="113"/>
      <c r="Q64" s="114"/>
      <c r="R64" s="114"/>
      <c r="S64" s="115">
        <v>14631</v>
      </c>
      <c r="T64" s="115">
        <v>23221</v>
      </c>
      <c r="U64" s="115">
        <v>8</v>
      </c>
      <c r="V64" s="115">
        <v>37860</v>
      </c>
      <c r="W64" s="115">
        <v>32030</v>
      </c>
      <c r="X64" s="115">
        <v>69890</v>
      </c>
      <c r="Y64" s="114"/>
      <c r="Z64" s="114"/>
    </row>
    <row r="65" spans="1:26" x14ac:dyDescent="0.2">
      <c r="A65" s="110" t="s">
        <v>245</v>
      </c>
      <c r="B65" s="110"/>
      <c r="C65" s="110"/>
      <c r="D65" s="111">
        <v>469883</v>
      </c>
      <c r="E65" s="112">
        <v>-2.0942462921985098E-2</v>
      </c>
      <c r="F65" s="111">
        <v>191392</v>
      </c>
      <c r="G65" s="112">
        <v>-6.2548368452503403E-2</v>
      </c>
      <c r="H65" s="111">
        <v>42593</v>
      </c>
      <c r="I65" s="112">
        <v>-9.4132159339841301E-2</v>
      </c>
      <c r="J65" s="111">
        <v>703868</v>
      </c>
      <c r="K65" s="112">
        <v>-3.7267734898066694E-2</v>
      </c>
      <c r="L65" s="111">
        <v>131982</v>
      </c>
      <c r="M65" s="112">
        <v>2.0166495327464E-2</v>
      </c>
      <c r="N65" s="111">
        <v>835850</v>
      </c>
      <c r="O65" s="112">
        <v>-2.8632589879231302E-2</v>
      </c>
      <c r="P65" s="123"/>
      <c r="Q65" s="114"/>
      <c r="R65" s="114"/>
      <c r="S65" s="115">
        <v>479934</v>
      </c>
      <c r="T65" s="115">
        <v>204162</v>
      </c>
      <c r="U65" s="115">
        <v>47019</v>
      </c>
      <c r="V65" s="115">
        <v>731115</v>
      </c>
      <c r="W65" s="115">
        <v>129373</v>
      </c>
      <c r="X65" s="115">
        <v>860488</v>
      </c>
      <c r="Y65" s="114"/>
      <c r="Z65" s="114"/>
    </row>
  </sheetData>
  <pageMargins left="0.23622047244094491" right="0.23622047244094491" top="0.55118110236220474" bottom="0.35433070866141736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8" t="str">
        <f>Hovedtall!A2</f>
        <v xml:space="preserve">Dato 10.12.2015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81">
        <v>2015</v>
      </c>
      <c r="C4" s="82">
        <v>2014</v>
      </c>
      <c r="D4" s="83" t="s">
        <v>30</v>
      </c>
      <c r="E4" s="8"/>
      <c r="F4" s="81">
        <v>2015</v>
      </c>
      <c r="G4" s="82">
        <v>2014</v>
      </c>
      <c r="H4" s="83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4" t="s">
        <v>31</v>
      </c>
      <c r="B7" s="71">
        <f>Hovedtall!$B$7</f>
        <v>2589469</v>
      </c>
      <c r="C7" s="72">
        <f>Hovedtall!$C$7</f>
        <v>2530619</v>
      </c>
      <c r="D7" s="46">
        <f>(B7-C7)/C7</f>
        <v>2.3255179859156989E-2</v>
      </c>
      <c r="E7" s="45"/>
      <c r="F7" s="71">
        <f>Hovedtall!$F$7</f>
        <v>27423097</v>
      </c>
      <c r="G7" s="72">
        <f>Hovedtall!$G$7</f>
        <v>27718247</v>
      </c>
      <c r="H7" s="46">
        <f>(F7-G7)/G7</f>
        <v>-1.0648220286080862E-2</v>
      </c>
      <c r="I7" s="40"/>
      <c r="J7" s="41"/>
    </row>
    <row r="8" spans="1:17" ht="15" customHeight="1" x14ac:dyDescent="0.25">
      <c r="A8" s="85" t="s">
        <v>33</v>
      </c>
      <c r="B8" s="16">
        <f>SUM(B9:B10)</f>
        <v>1367588</v>
      </c>
      <c r="C8" s="17">
        <f>SUM(C9:C10)</f>
        <v>1341485</v>
      </c>
      <c r="D8" s="34">
        <f>(B8-C8)/C8</f>
        <v>1.9458286898474453E-2</v>
      </c>
      <c r="E8" s="45"/>
      <c r="F8" s="16">
        <f>SUM(F9:F10)</f>
        <v>18600051</v>
      </c>
      <c r="G8" s="17">
        <f>SUM(G9:G10)</f>
        <v>18323186</v>
      </c>
      <c r="H8" s="34">
        <f>(F8-G8)/G8</f>
        <v>1.5110090570493581E-2</v>
      </c>
      <c r="I8" s="40"/>
      <c r="J8" s="41"/>
    </row>
    <row r="9" spans="1:17" ht="15" customHeight="1" x14ac:dyDescent="0.25">
      <c r="A9" s="86" t="s">
        <v>34</v>
      </c>
      <c r="B9" s="73">
        <f>Hovedtall!$B$9</f>
        <v>1266663</v>
      </c>
      <c r="C9" s="74">
        <f>Hovedtall!$C$9</f>
        <v>1234496</v>
      </c>
      <c r="D9" s="18">
        <f>(B9-C9)/C9</f>
        <v>2.6056787547306757E-2</v>
      </c>
      <c r="E9" s="45"/>
      <c r="F9" s="73">
        <f>Hovedtall!$F$9</f>
        <v>16736313</v>
      </c>
      <c r="G9" s="74">
        <f>Hovedtall!$G$9</f>
        <v>16197636</v>
      </c>
      <c r="H9" s="18">
        <f>(F9-G9)/G9</f>
        <v>3.3256519655090411E-2</v>
      </c>
      <c r="J9" s="41"/>
    </row>
    <row r="10" spans="1:17" ht="15" customHeight="1" x14ac:dyDescent="0.25">
      <c r="A10" s="86" t="s">
        <v>35</v>
      </c>
      <c r="B10" s="73">
        <f>Hovedtall!$B$10</f>
        <v>100925</v>
      </c>
      <c r="C10" s="74">
        <f>Hovedtall!$C$10</f>
        <v>106989</v>
      </c>
      <c r="D10" s="18">
        <f>(B10-C10)/C10</f>
        <v>-5.6678723980970007E-2</v>
      </c>
      <c r="E10" s="45"/>
      <c r="F10" s="73">
        <f>Hovedtall!$F$10</f>
        <v>1863738</v>
      </c>
      <c r="G10" s="74">
        <f>Hovedtall!$G$10</f>
        <v>2125550</v>
      </c>
      <c r="H10" s="18">
        <f>(F10-G10)/G10</f>
        <v>-0.12317376678977206</v>
      </c>
      <c r="J10" s="41"/>
    </row>
    <row r="11" spans="1:17" ht="15" customHeight="1" x14ac:dyDescent="0.25">
      <c r="A11" s="86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5" t="s">
        <v>21</v>
      </c>
      <c r="B12" s="75">
        <f>Hovedtall!$B$12</f>
        <v>44854</v>
      </c>
      <c r="C12" s="76">
        <f>Hovedtall!$C$12</f>
        <v>53328</v>
      </c>
      <c r="D12" s="44">
        <f>(B12-C12)/C12</f>
        <v>-0.15890339033903389</v>
      </c>
      <c r="E12" s="45"/>
      <c r="F12" s="75">
        <f>Hovedtall!$F$12</f>
        <v>563667</v>
      </c>
      <c r="G12" s="76">
        <f>Hovedtall!$G$12</f>
        <v>636502</v>
      </c>
      <c r="H12" s="44">
        <f>(F12-G12)/G12</f>
        <v>-0.11443011962256207</v>
      </c>
      <c r="J12" s="41"/>
    </row>
    <row r="13" spans="1:17" ht="15" customHeight="1" x14ac:dyDescent="0.25">
      <c r="A13" s="85" t="s">
        <v>19</v>
      </c>
      <c r="B13" s="16">
        <f>B7+B8+B12</f>
        <v>4001911</v>
      </c>
      <c r="C13" s="17">
        <f>C7+C8+C12</f>
        <v>3925432</v>
      </c>
      <c r="D13" s="34">
        <f>(B13-C13)/C13</f>
        <v>1.9482951175819628E-2</v>
      </c>
      <c r="E13" s="45"/>
      <c r="F13" s="16">
        <f>F7+F8+F12</f>
        <v>46586815</v>
      </c>
      <c r="G13" s="17">
        <f>G7+G8+G12</f>
        <v>46677935</v>
      </c>
      <c r="H13" s="34">
        <f>(F13-G13)/G13</f>
        <v>-1.9521000661233193E-3</v>
      </c>
      <c r="J13" s="41"/>
    </row>
    <row r="14" spans="1:17" ht="15" customHeight="1" x14ac:dyDescent="0.25">
      <c r="A14" s="87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4" t="s">
        <v>31</v>
      </c>
      <c r="B17" s="14">
        <f>SUM(B18:B20)</f>
        <v>43456</v>
      </c>
      <c r="C17" s="15">
        <f>SUM(C18:C20)</f>
        <v>42166</v>
      </c>
      <c r="D17" s="46">
        <f>(B17-C17)/C17</f>
        <v>3.0593369065123558E-2</v>
      </c>
      <c r="E17" s="19"/>
      <c r="F17" s="14">
        <f>SUM(F18:F20)</f>
        <v>457034</v>
      </c>
      <c r="G17" s="15">
        <f>SUM(G18:G20)</f>
        <v>465303</v>
      </c>
      <c r="H17" s="46">
        <f>(F17-G17)/G17</f>
        <v>-1.7771215745438995E-2</v>
      </c>
      <c r="J17" s="43"/>
    </row>
    <row r="18" spans="1:10" ht="15" customHeight="1" x14ac:dyDescent="0.25">
      <c r="A18" s="86" t="s">
        <v>34</v>
      </c>
      <c r="B18" s="73">
        <f>Hovedtall!$B$18</f>
        <v>41729</v>
      </c>
      <c r="C18" s="74">
        <f>Hovedtall!$C$18</f>
        <v>40415</v>
      </c>
      <c r="D18" s="18">
        <f t="shared" ref="D18:D31" si="0">(B18-C18)/C18</f>
        <v>3.2512680935296301E-2</v>
      </c>
      <c r="E18" s="19"/>
      <c r="F18" s="73">
        <f>Hovedtall!$F$18</f>
        <v>437095</v>
      </c>
      <c r="G18" s="74">
        <f>Hovedtall!$G$18</f>
        <v>443842</v>
      </c>
      <c r="H18" s="18">
        <f t="shared" ref="H18:H31" si="1">(F18-G18)/G18</f>
        <v>-1.5201355437295254E-2</v>
      </c>
      <c r="J18" s="41"/>
    </row>
    <row r="19" spans="1:10" ht="15" customHeight="1" x14ac:dyDescent="0.25">
      <c r="A19" s="86" t="s">
        <v>35</v>
      </c>
      <c r="B19" s="73">
        <f>Hovedtall!$B$19</f>
        <v>418</v>
      </c>
      <c r="C19" s="74">
        <f>Hovedtall!$C$19</f>
        <v>431</v>
      </c>
      <c r="D19" s="18">
        <f t="shared" si="0"/>
        <v>-3.0162412993039442E-2</v>
      </c>
      <c r="E19" s="19"/>
      <c r="F19" s="73">
        <f>Hovedtall!$F$19</f>
        <v>5440</v>
      </c>
      <c r="G19" s="74">
        <f>Hovedtall!$G$19</f>
        <v>6904</v>
      </c>
      <c r="H19" s="18">
        <f t="shared" si="1"/>
        <v>-0.21205098493626884</v>
      </c>
      <c r="J19" s="41"/>
    </row>
    <row r="20" spans="1:10" ht="15" customHeight="1" x14ac:dyDescent="0.25">
      <c r="A20" s="86" t="s">
        <v>36</v>
      </c>
      <c r="B20" s="73">
        <f>Hovedtall!$B$20</f>
        <v>1309</v>
      </c>
      <c r="C20" s="74">
        <f>Hovedtall!$C$20</f>
        <v>1320</v>
      </c>
      <c r="D20" s="18">
        <f t="shared" si="0"/>
        <v>-8.3333333333333332E-3</v>
      </c>
      <c r="E20" s="19"/>
      <c r="F20" s="73">
        <f>Hovedtall!$F$20</f>
        <v>14499</v>
      </c>
      <c r="G20" s="74">
        <f>Hovedtall!$G$20</f>
        <v>14557</v>
      </c>
      <c r="H20" s="18">
        <f t="shared" si="1"/>
        <v>-3.9843374321632203E-3</v>
      </c>
      <c r="J20" s="41"/>
    </row>
    <row r="21" spans="1:10" ht="15" customHeight="1" x14ac:dyDescent="0.25">
      <c r="A21" s="86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5" t="s">
        <v>32</v>
      </c>
      <c r="B22" s="16">
        <f>SUM(B23:B25)</f>
        <v>13791</v>
      </c>
      <c r="C22" s="17">
        <f>SUM(C23:C25)</f>
        <v>14240</v>
      </c>
      <c r="D22" s="34">
        <f t="shared" si="0"/>
        <v>-3.1530898876404492E-2</v>
      </c>
      <c r="E22" s="19"/>
      <c r="F22" s="16">
        <f>SUM(F23:F25)</f>
        <v>171760</v>
      </c>
      <c r="G22" s="17">
        <f>SUM(G23:G25)</f>
        <v>180941</v>
      </c>
      <c r="H22" s="34">
        <f t="shared" si="1"/>
        <v>-5.0740296560757375E-2</v>
      </c>
      <c r="J22" s="41"/>
    </row>
    <row r="23" spans="1:10" ht="15" customHeight="1" x14ac:dyDescent="0.25">
      <c r="A23" s="86" t="s">
        <v>34</v>
      </c>
      <c r="B23" s="73">
        <f>Hovedtall!$B$23</f>
        <v>12499</v>
      </c>
      <c r="C23" s="74">
        <f>Hovedtall!$C$23</f>
        <v>12847</v>
      </c>
      <c r="D23" s="18">
        <f t="shared" si="0"/>
        <v>-2.7088036117381489E-2</v>
      </c>
      <c r="E23" s="19"/>
      <c r="F23" s="73">
        <f>Hovedtall!$F$23</f>
        <v>152942</v>
      </c>
      <c r="G23" s="74">
        <f>Hovedtall!$G$23</f>
        <v>159624</v>
      </c>
      <c r="H23" s="18">
        <f t="shared" si="1"/>
        <v>-4.1860873051671431E-2</v>
      </c>
      <c r="J23" s="41"/>
    </row>
    <row r="24" spans="1:10" ht="15" customHeight="1" x14ac:dyDescent="0.25">
      <c r="A24" s="86" t="s">
        <v>35</v>
      </c>
      <c r="B24" s="73">
        <f>Hovedtall!$B$24</f>
        <v>870</v>
      </c>
      <c r="C24" s="74">
        <f>Hovedtall!$C$24</f>
        <v>934</v>
      </c>
      <c r="D24" s="18">
        <f t="shared" si="0"/>
        <v>-6.852248394004283E-2</v>
      </c>
      <c r="E24" s="19"/>
      <c r="F24" s="73">
        <f>Hovedtall!$F$24</f>
        <v>14047</v>
      </c>
      <c r="G24" s="74">
        <f>Hovedtall!$G$24</f>
        <v>16558</v>
      </c>
      <c r="H24" s="18">
        <f t="shared" si="1"/>
        <v>-0.15164874984901558</v>
      </c>
      <c r="J24" s="41"/>
    </row>
    <row r="25" spans="1:10" ht="15" customHeight="1" x14ac:dyDescent="0.25">
      <c r="A25" s="86" t="s">
        <v>36</v>
      </c>
      <c r="B25" s="73">
        <f>Hovedtall!$B$25</f>
        <v>422</v>
      </c>
      <c r="C25" s="74">
        <f>Hovedtall!$C$25</f>
        <v>459</v>
      </c>
      <c r="D25" s="18">
        <f t="shared" si="0"/>
        <v>-8.0610021786492375E-2</v>
      </c>
      <c r="E25" s="19"/>
      <c r="F25" s="73">
        <f>Hovedtall!$F$25</f>
        <v>4771</v>
      </c>
      <c r="G25" s="74">
        <f>Hovedtall!$G$25</f>
        <v>4759</v>
      </c>
      <c r="H25" s="18">
        <f t="shared" si="1"/>
        <v>2.5215381382643412E-3</v>
      </c>
      <c r="J25" s="41"/>
    </row>
    <row r="26" spans="1:10" ht="15" customHeight="1" x14ac:dyDescent="0.25">
      <c r="A26" s="86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5" t="s">
        <v>21</v>
      </c>
      <c r="B27" s="75">
        <f>Hovedtall!$B$27</f>
        <v>3387</v>
      </c>
      <c r="C27" s="76">
        <f>Hovedtall!$C$27</f>
        <v>3886</v>
      </c>
      <c r="D27" s="34">
        <f t="shared" si="0"/>
        <v>-0.12840967575913537</v>
      </c>
      <c r="E27" s="19"/>
      <c r="F27" s="77">
        <f>Hovedtall!$F$27</f>
        <v>42585</v>
      </c>
      <c r="G27" s="78">
        <f>Hovedtall!$G$27</f>
        <v>47011</v>
      </c>
      <c r="H27" s="34">
        <f>(F27-G27)/G27</f>
        <v>-9.4148178085979875E-2</v>
      </c>
      <c r="J27" s="41"/>
    </row>
    <row r="28" spans="1:10" ht="15" customHeight="1" x14ac:dyDescent="0.25">
      <c r="A28" s="85" t="s">
        <v>19</v>
      </c>
      <c r="B28" s="16">
        <f>B22+B17+B27</f>
        <v>60634</v>
      </c>
      <c r="C28" s="17">
        <f>C22+C17+C27</f>
        <v>60292</v>
      </c>
      <c r="D28" s="34">
        <f t="shared" si="0"/>
        <v>5.6723943475087907E-3</v>
      </c>
      <c r="E28" s="19"/>
      <c r="F28" s="16">
        <f>F22+F17+F27</f>
        <v>671379</v>
      </c>
      <c r="G28" s="17">
        <f>G22+G17+G27</f>
        <v>693255</v>
      </c>
      <c r="H28" s="34">
        <f>(F28-G28)/G28</f>
        <v>-3.155548824025791E-2</v>
      </c>
      <c r="J28" s="41"/>
    </row>
    <row r="29" spans="1:10" ht="15" customHeight="1" x14ac:dyDescent="0.25">
      <c r="A29" s="85" t="s">
        <v>24</v>
      </c>
      <c r="B29" s="75">
        <f>Hovedtall!$B$29</f>
        <v>6112</v>
      </c>
      <c r="C29" s="76">
        <f>Hovedtall!$C$29</f>
        <v>6755</v>
      </c>
      <c r="D29" s="18">
        <f>(B29-C29)/C29</f>
        <v>-9.5188749074759438E-2</v>
      </c>
      <c r="E29" s="19"/>
      <c r="F29" s="75">
        <f>Hovedtall!$F$29</f>
        <v>98367</v>
      </c>
      <c r="G29" s="76">
        <f>Hovedtall!$G$29</f>
        <v>97343</v>
      </c>
      <c r="H29" s="18">
        <f>(F29-G29)/G29</f>
        <v>1.0519503200024654E-2</v>
      </c>
    </row>
    <row r="30" spans="1:10" ht="15" customHeight="1" x14ac:dyDescent="0.25">
      <c r="A30" s="86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5" t="s">
        <v>38</v>
      </c>
      <c r="B31" s="16">
        <f>SUM(B28:B29)</f>
        <v>66746</v>
      </c>
      <c r="C31" s="17">
        <f>SUM(C28:C29)</f>
        <v>67047</v>
      </c>
      <c r="D31" s="34">
        <f t="shared" si="0"/>
        <v>-4.4893880412248122E-3</v>
      </c>
      <c r="E31" s="19"/>
      <c r="F31" s="16">
        <f>SUM(F28:F29)</f>
        <v>769746</v>
      </c>
      <c r="G31" s="17">
        <f>SUM(G28:G29)</f>
        <v>790598</v>
      </c>
      <c r="H31" s="34">
        <f t="shared" si="1"/>
        <v>-2.6374971856746414E-2</v>
      </c>
      <c r="J31" s="41"/>
    </row>
    <row r="32" spans="1:10" ht="15" customHeight="1" x14ac:dyDescent="0.25">
      <c r="A32" s="85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89"/>
      <c r="B33" s="94"/>
      <c r="C33" s="95"/>
      <c r="D33" s="92"/>
      <c r="E33" s="19"/>
      <c r="F33" s="94"/>
      <c r="G33" s="95"/>
      <c r="H33" s="92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/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2011</v>
      </c>
      <c r="C4" s="56">
        <v>2012</v>
      </c>
      <c r="D4" s="57">
        <v>2013</v>
      </c>
      <c r="E4" s="57">
        <v>2014</v>
      </c>
      <c r="F4" s="56">
        <v>2015</v>
      </c>
      <c r="G4" s="56"/>
      <c r="H4" s="56"/>
    </row>
    <row r="5" spans="1:8" x14ac:dyDescent="0.2">
      <c r="A5" s="58" t="s">
        <v>14</v>
      </c>
      <c r="B5" s="51">
        <v>2961192</v>
      </c>
      <c r="C5" s="51">
        <v>3220075</v>
      </c>
      <c r="D5" s="51">
        <v>3277804</v>
      </c>
      <c r="E5" s="51">
        <v>3466027</v>
      </c>
      <c r="F5" s="51">
        <v>3335025</v>
      </c>
      <c r="G5" s="50"/>
      <c r="H5" s="50"/>
    </row>
    <row r="6" spans="1:8" x14ac:dyDescent="0.2">
      <c r="A6" s="58" t="s">
        <v>2</v>
      </c>
      <c r="B6" s="51">
        <v>3036173</v>
      </c>
      <c r="C6" s="51">
        <v>3404233</v>
      </c>
      <c r="D6" s="51">
        <v>3418955</v>
      </c>
      <c r="E6" s="51">
        <v>3490096</v>
      </c>
      <c r="F6" s="51">
        <v>3499805</v>
      </c>
      <c r="G6" s="50"/>
      <c r="H6" s="50"/>
    </row>
    <row r="7" spans="1:8" x14ac:dyDescent="0.2">
      <c r="A7" s="58" t="s">
        <v>3</v>
      </c>
      <c r="B7" s="51">
        <v>3655738</v>
      </c>
      <c r="C7" s="51">
        <v>3921986</v>
      </c>
      <c r="D7" s="51">
        <v>3741673</v>
      </c>
      <c r="E7" s="51">
        <v>4084303</v>
      </c>
      <c r="F7" s="51">
        <v>4024348</v>
      </c>
      <c r="G7" s="50"/>
      <c r="H7" s="50"/>
    </row>
    <row r="8" spans="1:8" x14ac:dyDescent="0.2">
      <c r="A8" s="58" t="s">
        <v>4</v>
      </c>
      <c r="B8" s="51">
        <v>3436412</v>
      </c>
      <c r="C8" s="51">
        <v>3513324</v>
      </c>
      <c r="D8" s="51">
        <v>4035227</v>
      </c>
      <c r="E8" s="51">
        <v>4104568</v>
      </c>
      <c r="F8" s="51">
        <v>4012574</v>
      </c>
      <c r="G8" s="50"/>
      <c r="H8" s="50"/>
    </row>
    <row r="9" spans="1:8" x14ac:dyDescent="0.2">
      <c r="A9" s="58" t="s">
        <v>5</v>
      </c>
      <c r="B9" s="51">
        <v>3971377</v>
      </c>
      <c r="C9" s="51">
        <v>4162586</v>
      </c>
      <c r="D9" s="51">
        <v>4220892</v>
      </c>
      <c r="E9" s="80">
        <v>4362500</v>
      </c>
      <c r="F9" s="51">
        <v>4386314</v>
      </c>
      <c r="G9" s="50"/>
      <c r="H9" s="50"/>
    </row>
    <row r="10" spans="1:8" x14ac:dyDescent="0.2">
      <c r="A10" s="58" t="s">
        <v>6</v>
      </c>
      <c r="B10" s="51">
        <v>4201212</v>
      </c>
      <c r="C10" s="51">
        <v>4239487</v>
      </c>
      <c r="D10" s="51">
        <v>4597152</v>
      </c>
      <c r="E10" s="80">
        <v>4964668</v>
      </c>
      <c r="F10" s="51">
        <v>4903813</v>
      </c>
      <c r="G10" s="50"/>
      <c r="H10" s="50"/>
    </row>
    <row r="11" spans="1:8" x14ac:dyDescent="0.2">
      <c r="A11" s="58" t="s">
        <v>7</v>
      </c>
      <c r="B11" s="51">
        <v>3936760</v>
      </c>
      <c r="C11" s="51">
        <v>4166402</v>
      </c>
      <c r="D11" s="51">
        <v>4462056</v>
      </c>
      <c r="E11" s="80">
        <v>4626037</v>
      </c>
      <c r="F11" s="51">
        <v>4726456</v>
      </c>
      <c r="G11" s="50"/>
      <c r="H11" s="50"/>
    </row>
    <row r="12" spans="1:8" x14ac:dyDescent="0.2">
      <c r="A12" s="58" t="s">
        <v>8</v>
      </c>
      <c r="B12" s="51">
        <v>3940193</v>
      </c>
      <c r="C12" s="51">
        <v>4168293</v>
      </c>
      <c r="D12" s="51">
        <v>4364289</v>
      </c>
      <c r="E12" s="80">
        <v>4506205</v>
      </c>
      <c r="F12" s="51">
        <v>4560026</v>
      </c>
      <c r="G12" s="50"/>
      <c r="H12" s="50"/>
    </row>
    <row r="13" spans="1:8" x14ac:dyDescent="0.2">
      <c r="A13" s="58" t="s">
        <v>9</v>
      </c>
      <c r="B13" s="51">
        <v>4121392</v>
      </c>
      <c r="C13" s="51">
        <v>4247675</v>
      </c>
      <c r="D13" s="51">
        <v>4466332</v>
      </c>
      <c r="E13" s="80">
        <v>4572855</v>
      </c>
      <c r="F13" s="51">
        <v>4597268</v>
      </c>
      <c r="G13" s="50"/>
      <c r="H13" s="50"/>
    </row>
    <row r="14" spans="1:8" x14ac:dyDescent="0.2">
      <c r="A14" s="58" t="s">
        <v>10</v>
      </c>
      <c r="B14" s="51">
        <v>4136009</v>
      </c>
      <c r="C14" s="51">
        <v>4267971</v>
      </c>
      <c r="D14" s="51">
        <v>4457440</v>
      </c>
      <c r="E14" s="80">
        <v>4552635</v>
      </c>
      <c r="F14" s="51">
        <v>4549491</v>
      </c>
      <c r="G14" s="50"/>
      <c r="H14" s="50"/>
    </row>
    <row r="15" spans="1:8" x14ac:dyDescent="0.2">
      <c r="A15" s="58" t="s">
        <v>11</v>
      </c>
      <c r="B15" s="51">
        <v>3725909</v>
      </c>
      <c r="C15" s="51">
        <v>3869288</v>
      </c>
      <c r="D15" s="51">
        <v>3904581</v>
      </c>
      <c r="E15" s="80">
        <v>3925316</v>
      </c>
      <c r="F15" s="51">
        <v>4001911</v>
      </c>
      <c r="G15" s="50"/>
      <c r="H15" s="50"/>
    </row>
    <row r="16" spans="1:8" x14ac:dyDescent="0.2">
      <c r="A16" s="58" t="s">
        <v>12</v>
      </c>
      <c r="B16" s="51">
        <v>3155085</v>
      </c>
      <c r="C16" s="51">
        <v>3176348</v>
      </c>
      <c r="D16" s="51">
        <v>3363415</v>
      </c>
      <c r="E16" s="80">
        <v>3428848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2011</v>
      </c>
      <c r="C23" s="57">
        <v>2012</v>
      </c>
      <c r="D23" s="57">
        <v>2013</v>
      </c>
      <c r="E23" s="57">
        <v>2014</v>
      </c>
      <c r="F23" s="56">
        <v>2015</v>
      </c>
      <c r="G23" s="56"/>
      <c r="H23" s="56"/>
    </row>
    <row r="24" spans="1:8" x14ac:dyDescent="0.2">
      <c r="A24" s="59" t="s">
        <v>14</v>
      </c>
      <c r="B24" s="51">
        <v>53345</v>
      </c>
      <c r="C24" s="51">
        <v>56819</v>
      </c>
      <c r="D24" s="51">
        <v>57714</v>
      </c>
      <c r="E24" s="51">
        <v>59820</v>
      </c>
      <c r="F24" s="52">
        <v>56825</v>
      </c>
      <c r="G24" s="50"/>
      <c r="H24" s="50"/>
    </row>
    <row r="25" spans="1:8" x14ac:dyDescent="0.2">
      <c r="A25" s="59" t="s">
        <v>2</v>
      </c>
      <c r="B25" s="51">
        <v>50989</v>
      </c>
      <c r="C25" s="51">
        <v>55392</v>
      </c>
      <c r="D25" s="51">
        <v>54126</v>
      </c>
      <c r="E25" s="51">
        <v>56061</v>
      </c>
      <c r="F25" s="52">
        <v>53551</v>
      </c>
      <c r="G25" s="50"/>
      <c r="H25" s="50"/>
    </row>
    <row r="26" spans="1:8" x14ac:dyDescent="0.2">
      <c r="A26" s="59" t="s">
        <v>3</v>
      </c>
      <c r="B26" s="51">
        <v>59906</v>
      </c>
      <c r="C26" s="51">
        <v>62199</v>
      </c>
      <c r="D26" s="51">
        <v>57109</v>
      </c>
      <c r="E26" s="51">
        <v>62844</v>
      </c>
      <c r="F26" s="52">
        <v>59940</v>
      </c>
      <c r="G26" s="50"/>
      <c r="H26" s="50"/>
    </row>
    <row r="27" spans="1:8" x14ac:dyDescent="0.2">
      <c r="A27" s="59" t="s">
        <v>4</v>
      </c>
      <c r="B27" s="51">
        <v>53694</v>
      </c>
      <c r="C27" s="51">
        <v>55343</v>
      </c>
      <c r="D27" s="51">
        <v>63351</v>
      </c>
      <c r="E27" s="51">
        <v>60249</v>
      </c>
      <c r="F27" s="52">
        <v>60712</v>
      </c>
      <c r="G27" s="50"/>
      <c r="H27" s="50"/>
    </row>
    <row r="28" spans="1:8" x14ac:dyDescent="0.2">
      <c r="A28" s="59" t="s">
        <v>5</v>
      </c>
      <c r="B28" s="51">
        <v>62597</v>
      </c>
      <c r="C28" s="51">
        <v>63707</v>
      </c>
      <c r="D28" s="51">
        <v>60558</v>
      </c>
      <c r="E28" s="80">
        <v>65236</v>
      </c>
      <c r="F28" s="52">
        <v>62021</v>
      </c>
      <c r="G28" s="50"/>
      <c r="H28" s="50"/>
    </row>
    <row r="29" spans="1:8" x14ac:dyDescent="0.2">
      <c r="A29" s="59" t="s">
        <v>6</v>
      </c>
      <c r="B29" s="51">
        <v>59609</v>
      </c>
      <c r="C29" s="51">
        <v>62806</v>
      </c>
      <c r="D29" s="51">
        <v>64643</v>
      </c>
      <c r="E29" s="80">
        <v>66038</v>
      </c>
      <c r="F29" s="52">
        <v>65567</v>
      </c>
      <c r="G29" s="50"/>
      <c r="H29" s="50"/>
    </row>
    <row r="30" spans="1:8" x14ac:dyDescent="0.2">
      <c r="A30" s="59" t="s">
        <v>7</v>
      </c>
      <c r="B30" s="51">
        <v>52908</v>
      </c>
      <c r="C30" s="51">
        <v>56042</v>
      </c>
      <c r="D30" s="51">
        <v>59264</v>
      </c>
      <c r="E30" s="80">
        <v>60236</v>
      </c>
      <c r="F30" s="52">
        <v>58785</v>
      </c>
      <c r="G30" s="50"/>
      <c r="H30" s="50"/>
    </row>
    <row r="31" spans="1:8" x14ac:dyDescent="0.2">
      <c r="A31" s="59" t="s">
        <v>8</v>
      </c>
      <c r="B31" s="51">
        <v>60604</v>
      </c>
      <c r="C31" s="51">
        <v>62970</v>
      </c>
      <c r="D31" s="51">
        <v>64412</v>
      </c>
      <c r="E31" s="80">
        <v>63263</v>
      </c>
      <c r="F31" s="52">
        <v>62924</v>
      </c>
      <c r="G31" s="50"/>
      <c r="H31" s="50"/>
    </row>
    <row r="32" spans="1:8" x14ac:dyDescent="0.2">
      <c r="A32" s="59" t="s">
        <v>9</v>
      </c>
      <c r="B32" s="51">
        <v>63846</v>
      </c>
      <c r="C32" s="51">
        <v>62970</v>
      </c>
      <c r="D32" s="51">
        <v>66778</v>
      </c>
      <c r="E32" s="80">
        <v>67191</v>
      </c>
      <c r="F32" s="52">
        <v>66307</v>
      </c>
      <c r="G32" s="50"/>
      <c r="H32" s="50"/>
    </row>
    <row r="33" spans="1:8" x14ac:dyDescent="0.2">
      <c r="A33" s="59" t="s">
        <v>10</v>
      </c>
      <c r="B33" s="51">
        <v>62963</v>
      </c>
      <c r="C33" s="51">
        <v>65814</v>
      </c>
      <c r="D33" s="51">
        <v>68393</v>
      </c>
      <c r="E33" s="80">
        <v>66736</v>
      </c>
      <c r="F33" s="52">
        <v>65502</v>
      </c>
      <c r="G33" s="50"/>
      <c r="H33" s="50"/>
    </row>
    <row r="34" spans="1:8" x14ac:dyDescent="0.2">
      <c r="A34" s="59" t="s">
        <v>11</v>
      </c>
      <c r="B34" s="51">
        <v>60793</v>
      </c>
      <c r="C34" s="51">
        <v>62097</v>
      </c>
      <c r="D34" s="51">
        <v>61858</v>
      </c>
      <c r="E34" s="80">
        <v>59497</v>
      </c>
      <c r="F34" s="52">
        <v>60634</v>
      </c>
      <c r="G34" s="50"/>
      <c r="H34" s="50"/>
    </row>
    <row r="35" spans="1:8" x14ac:dyDescent="0.2">
      <c r="A35" s="59" t="s">
        <v>12</v>
      </c>
      <c r="B35" s="51">
        <v>52704</v>
      </c>
      <c r="C35" s="51">
        <v>51784</v>
      </c>
      <c r="D35" s="51">
        <v>53323</v>
      </c>
      <c r="E35" s="80">
        <v>52266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inkl. spedbarn - Måne</vt:lpstr>
      <vt:lpstr>Passasjerer inkl. spedbarn - Hi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2015-12-10T08:34:43Z</cp:lastPrinted>
  <dcterms:created xsi:type="dcterms:W3CDTF">2000-12-05T13:34:37Z</dcterms:created>
  <dcterms:modified xsi:type="dcterms:W3CDTF">2015-12-10T08:35:02Z</dcterms:modified>
</cp:coreProperties>
</file>