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6900" yWindow="4440" windowWidth="24240" windowHeight="4410" tabRatio="779"/>
  </bookViews>
  <sheets>
    <sheet name="Hovedtall" sheetId="1" r:id="rId1"/>
    <sheet name="Passasjer inkl. spedbarn - Måne" sheetId="40211" r:id="rId2"/>
    <sheet name="Passasjerer inkl. spedbarn - Hi" sheetId="40212" r:id="rId3"/>
    <sheet name="Flybevegelser - Måned" sheetId="40203" r:id="rId4"/>
    <sheet name="Flybevegelser - Hittil i år" sheetId="40204" r:id="rId5"/>
    <sheet name="Frakt og Post - Måned" sheetId="40207" r:id="rId6"/>
    <sheet name="Frakt og Post - Hittil i år" sheetId="40208" r:id="rId7"/>
    <sheet name="Main" sheetId="40202" state="hidden" r:id="rId8"/>
    <sheet name="Tall til grafer" sheetId="40201" state="hidden" r:id="rId9"/>
  </sheets>
  <externalReferences>
    <externalReference r:id="rId10"/>
    <externalReference r:id="rId11"/>
  </externalReferences>
  <definedNames>
    <definedName name="_xlnm.Print_Area" localSheetId="0">Hovedtall!$A$1:$I$63</definedName>
    <definedName name="_xlnm.Print_Area" localSheetId="7">Main!$A$1:$I$63</definedName>
    <definedName name="Recover" localSheetId="1">[1]Macro1!$A$245</definedName>
    <definedName name="Recover" localSheetId="2">[1]Macro1!$A$245</definedName>
    <definedName name="Recover">[2]Macro1!$A$245</definedName>
    <definedName name="TableName">"Dummy"</definedName>
  </definedNames>
  <calcPr calcId="145621"/>
</workbook>
</file>

<file path=xl/calcChain.xml><?xml version="1.0" encoding="utf-8"?>
<calcChain xmlns="http://schemas.openxmlformats.org/spreadsheetml/2006/main">
  <c r="R57" i="40212" l="1"/>
  <c r="Q57" i="40212"/>
  <c r="P57" i="40212"/>
  <c r="O57" i="40212"/>
  <c r="N57" i="40212"/>
  <c r="M57" i="40212"/>
  <c r="L57" i="40212"/>
  <c r="K57" i="40212"/>
  <c r="J57" i="40212"/>
  <c r="I57" i="40212"/>
  <c r="H57" i="40212"/>
  <c r="G57" i="40212"/>
  <c r="F57" i="40212"/>
  <c r="E57" i="40212"/>
  <c r="D57" i="40212"/>
  <c r="R56" i="40212"/>
  <c r="Q56" i="40212"/>
  <c r="P56" i="40212"/>
  <c r="O56" i="40212"/>
  <c r="N56" i="40212"/>
  <c r="M56" i="40212"/>
  <c r="L56" i="40212"/>
  <c r="K56" i="40212"/>
  <c r="J56" i="40212"/>
  <c r="I56" i="40212"/>
  <c r="H56" i="40212"/>
  <c r="G56" i="40212"/>
  <c r="F56" i="40212"/>
  <c r="E56" i="40212"/>
  <c r="D56" i="40212"/>
  <c r="R55" i="40212"/>
  <c r="Q55" i="40212"/>
  <c r="P55" i="40212"/>
  <c r="O55" i="40212"/>
  <c r="N55" i="40212"/>
  <c r="M55" i="40212"/>
  <c r="L55" i="40212"/>
  <c r="K55" i="40212"/>
  <c r="J55" i="40212"/>
  <c r="I55" i="40212"/>
  <c r="H55" i="40212"/>
  <c r="G55" i="40212"/>
  <c r="F55" i="40212"/>
  <c r="E55" i="40212"/>
  <c r="D55" i="40212"/>
  <c r="R57" i="40211"/>
  <c r="Q57" i="40211"/>
  <c r="P57" i="40211"/>
  <c r="O57" i="40211"/>
  <c r="N57" i="40211"/>
  <c r="M57" i="40211"/>
  <c r="L57" i="40211"/>
  <c r="K57" i="40211"/>
  <c r="J57" i="40211"/>
  <c r="I57" i="40211"/>
  <c r="H57" i="40211"/>
  <c r="G57" i="40211"/>
  <c r="F57" i="40211"/>
  <c r="E57" i="40211"/>
  <c r="D57" i="40211"/>
  <c r="R56" i="40211"/>
  <c r="Q56" i="40211"/>
  <c r="P56" i="40211"/>
  <c r="O56" i="40211"/>
  <c r="N56" i="40211"/>
  <c r="M56" i="40211"/>
  <c r="L56" i="40211"/>
  <c r="K56" i="40211"/>
  <c r="J56" i="40211"/>
  <c r="I56" i="40211"/>
  <c r="H56" i="40211"/>
  <c r="G56" i="40211"/>
  <c r="F56" i="40211"/>
  <c r="E56" i="40211"/>
  <c r="D56" i="40211"/>
  <c r="R55" i="40211"/>
  <c r="Q55" i="40211"/>
  <c r="P55" i="40211"/>
  <c r="O55" i="40211"/>
  <c r="N55" i="40211"/>
  <c r="M55" i="40211"/>
  <c r="L55" i="40211"/>
  <c r="K55" i="40211"/>
  <c r="J55" i="40211"/>
  <c r="I55" i="40211"/>
  <c r="H55" i="40211"/>
  <c r="G55" i="40211"/>
  <c r="F55" i="40211"/>
  <c r="E55" i="40211"/>
  <c r="D55" i="40211"/>
  <c r="R57" i="40208" l="1"/>
  <c r="Q57" i="40208"/>
  <c r="P57" i="40208"/>
  <c r="O57" i="40208"/>
  <c r="N57" i="40208"/>
  <c r="M57" i="40208"/>
  <c r="L57" i="40208"/>
  <c r="K57" i="40208"/>
  <c r="J57" i="40208"/>
  <c r="I57" i="40208"/>
  <c r="H57" i="40208"/>
  <c r="G57" i="40208"/>
  <c r="F57" i="40208"/>
  <c r="E57" i="40208"/>
  <c r="D57" i="40208"/>
  <c r="R56" i="40208"/>
  <c r="Q56" i="40208"/>
  <c r="P56" i="40208"/>
  <c r="O56" i="40208"/>
  <c r="N56" i="40208"/>
  <c r="M56" i="40208"/>
  <c r="L56" i="40208"/>
  <c r="K56" i="40208"/>
  <c r="J56" i="40208"/>
  <c r="I56" i="40208"/>
  <c r="H56" i="40208"/>
  <c r="G56" i="40208"/>
  <c r="F56" i="40208"/>
  <c r="E56" i="40208"/>
  <c r="D56" i="40208"/>
  <c r="R55" i="40208"/>
  <c r="Q55" i="40208"/>
  <c r="P55" i="40208"/>
  <c r="O55" i="40208"/>
  <c r="N55" i="40208"/>
  <c r="M55" i="40208"/>
  <c r="L55" i="40208"/>
  <c r="K55" i="40208"/>
  <c r="J55" i="40208"/>
  <c r="I55" i="40208"/>
  <c r="H55" i="40208"/>
  <c r="G55" i="40208"/>
  <c r="F55" i="40208"/>
  <c r="E55" i="40208"/>
  <c r="D55" i="40208"/>
  <c r="R57" i="40207"/>
  <c r="Q57" i="40207"/>
  <c r="P57" i="40207"/>
  <c r="O57" i="40207"/>
  <c r="N57" i="40207"/>
  <c r="M57" i="40207"/>
  <c r="L57" i="40207"/>
  <c r="K57" i="40207"/>
  <c r="J57" i="40207"/>
  <c r="I57" i="40207"/>
  <c r="H57" i="40207"/>
  <c r="G57" i="40207"/>
  <c r="F57" i="40207"/>
  <c r="E57" i="40207"/>
  <c r="D57" i="40207"/>
  <c r="R56" i="40207"/>
  <c r="Q56" i="40207"/>
  <c r="P56" i="40207"/>
  <c r="O56" i="40207"/>
  <c r="N56" i="40207"/>
  <c r="M56" i="40207"/>
  <c r="L56" i="40207"/>
  <c r="K56" i="40207"/>
  <c r="J56" i="40207"/>
  <c r="I56" i="40207"/>
  <c r="H56" i="40207"/>
  <c r="G56" i="40207"/>
  <c r="F56" i="40207"/>
  <c r="E56" i="40207"/>
  <c r="D56" i="40207"/>
  <c r="R55" i="40207"/>
  <c r="Q55" i="40207"/>
  <c r="P55" i="40207"/>
  <c r="O55" i="40207"/>
  <c r="N55" i="40207"/>
  <c r="M55" i="40207"/>
  <c r="L55" i="40207"/>
  <c r="K55" i="40207"/>
  <c r="J55" i="40207"/>
  <c r="I55" i="40207"/>
  <c r="H55" i="40207"/>
  <c r="G55" i="40207"/>
  <c r="F55" i="40207"/>
  <c r="E55" i="40207"/>
  <c r="D55" i="40207"/>
  <c r="O57" i="40204" l="1"/>
  <c r="N57" i="40204"/>
  <c r="M57" i="40204"/>
  <c r="L57" i="40204"/>
  <c r="K57" i="40204"/>
  <c r="J57" i="40204"/>
  <c r="I57" i="40204"/>
  <c r="H57" i="40204"/>
  <c r="G57" i="40204"/>
  <c r="F57" i="40204"/>
  <c r="E57" i="40204"/>
  <c r="D57" i="40204"/>
  <c r="O56" i="40204"/>
  <c r="N56" i="40204"/>
  <c r="M56" i="40204"/>
  <c r="L56" i="40204"/>
  <c r="K56" i="40204"/>
  <c r="J56" i="40204"/>
  <c r="I56" i="40204"/>
  <c r="H56" i="40204"/>
  <c r="G56" i="40204"/>
  <c r="F56" i="40204"/>
  <c r="E56" i="40204"/>
  <c r="D56" i="40204"/>
  <c r="O55" i="40204"/>
  <c r="N55" i="40204"/>
  <c r="M55" i="40204"/>
  <c r="L55" i="40204"/>
  <c r="K55" i="40204"/>
  <c r="J55" i="40204"/>
  <c r="I55" i="40204"/>
  <c r="H55" i="40204"/>
  <c r="G55" i="40204"/>
  <c r="F55" i="40204"/>
  <c r="E55" i="40204"/>
  <c r="D55" i="40204"/>
  <c r="O57" i="40203"/>
  <c r="N57" i="40203"/>
  <c r="M57" i="40203"/>
  <c r="L57" i="40203"/>
  <c r="K57" i="40203"/>
  <c r="J57" i="40203"/>
  <c r="I57" i="40203"/>
  <c r="H57" i="40203"/>
  <c r="G57" i="40203"/>
  <c r="F57" i="40203"/>
  <c r="E57" i="40203"/>
  <c r="D57" i="40203"/>
  <c r="O56" i="40203"/>
  <c r="N56" i="40203"/>
  <c r="M56" i="40203"/>
  <c r="L56" i="40203"/>
  <c r="K56" i="40203"/>
  <c r="J56" i="40203"/>
  <c r="I56" i="40203"/>
  <c r="H56" i="40203"/>
  <c r="G56" i="40203"/>
  <c r="F56" i="40203"/>
  <c r="E56" i="40203"/>
  <c r="D56" i="40203"/>
  <c r="O55" i="40203"/>
  <c r="N55" i="40203"/>
  <c r="M55" i="40203"/>
  <c r="L55" i="40203"/>
  <c r="K55" i="40203"/>
  <c r="J55" i="40203"/>
  <c r="I55" i="40203"/>
  <c r="H55" i="40203"/>
  <c r="G55" i="40203"/>
  <c r="F55" i="40203"/>
  <c r="E55" i="40203"/>
  <c r="D55" i="40203"/>
  <c r="A2" i="40202" l="1"/>
  <c r="C17" i="1" l="1"/>
  <c r="B17" i="1"/>
  <c r="B7" i="40202" l="1"/>
  <c r="G43" i="40202"/>
  <c r="F43" i="40202"/>
  <c r="C43" i="40202"/>
  <c r="B43" i="40202"/>
  <c r="G42" i="40202"/>
  <c r="F42" i="40202"/>
  <c r="F41" i="40202" s="1"/>
  <c r="C42" i="40202"/>
  <c r="B42" i="40202"/>
  <c r="G39" i="40202"/>
  <c r="F39" i="40202"/>
  <c r="C39" i="40202"/>
  <c r="B39" i="40202"/>
  <c r="G38" i="40202"/>
  <c r="F38" i="40202"/>
  <c r="C38" i="40202"/>
  <c r="B38" i="40202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B22" i="40202" s="1"/>
  <c r="G20" i="40202"/>
  <c r="F20" i="40202"/>
  <c r="C20" i="40202"/>
  <c r="B20" i="40202"/>
  <c r="G19" i="40202"/>
  <c r="F19" i="40202"/>
  <c r="H19" i="40202" s="1"/>
  <c r="C19" i="40202"/>
  <c r="B19" i="40202"/>
  <c r="G18" i="40202"/>
  <c r="G17" i="40202" s="1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H43" i="1"/>
  <c r="H42" i="1"/>
  <c r="H39" i="1"/>
  <c r="H38" i="1"/>
  <c r="D43" i="1"/>
  <c r="D42" i="1"/>
  <c r="D39" i="1"/>
  <c r="D38" i="1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F41" i="1"/>
  <c r="F37" i="1"/>
  <c r="D27" i="1"/>
  <c r="D12" i="1"/>
  <c r="H27" i="1"/>
  <c r="G37" i="1"/>
  <c r="G41" i="1"/>
  <c r="B37" i="1"/>
  <c r="B41" i="1"/>
  <c r="C37" i="1"/>
  <c r="C41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H9" i="1"/>
  <c r="D9" i="1"/>
  <c r="H7" i="1"/>
  <c r="D7" i="1"/>
  <c r="H12" i="1"/>
  <c r="B41" i="40202" l="1"/>
  <c r="H18" i="40202"/>
  <c r="H39" i="40202"/>
  <c r="D43" i="40202"/>
  <c r="H9" i="40202"/>
  <c r="H38" i="40202"/>
  <c r="D29" i="40202"/>
  <c r="B28" i="1"/>
  <c r="B31" i="1" s="1"/>
  <c r="C17" i="40202"/>
  <c r="G8" i="40202"/>
  <c r="G13" i="40202" s="1"/>
  <c r="D7" i="40202"/>
  <c r="F37" i="40202"/>
  <c r="B37" i="40202"/>
  <c r="B45" i="40202" s="1"/>
  <c r="C45" i="1"/>
  <c r="D38" i="40202"/>
  <c r="F17" i="40202"/>
  <c r="H17" i="40202" s="1"/>
  <c r="F45" i="1"/>
  <c r="G41" i="40202"/>
  <c r="H41" i="40202" s="1"/>
  <c r="D42" i="40202"/>
  <c r="D39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43" i="40202"/>
  <c r="H41" i="1"/>
  <c r="G45" i="1"/>
  <c r="H42" i="40202"/>
  <c r="G37" i="40202"/>
  <c r="H37" i="1"/>
  <c r="B45" i="1"/>
  <c r="D41" i="1"/>
  <c r="C41" i="40202"/>
  <c r="C37" i="40202"/>
  <c r="D37" i="1"/>
  <c r="H29" i="40202"/>
  <c r="G28" i="1"/>
  <c r="G31" i="1" s="1"/>
  <c r="F22" i="40202"/>
  <c r="G22" i="40202"/>
  <c r="F28" i="1"/>
  <c r="H17" i="1"/>
  <c r="D22" i="1"/>
  <c r="C22" i="40202"/>
  <c r="D22" i="40202" s="1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D41" i="40202" l="1"/>
  <c r="H8" i="40202"/>
  <c r="F13" i="40202"/>
  <c r="H13" i="40202" s="1"/>
  <c r="H45" i="1"/>
  <c r="H37" i="40202"/>
  <c r="F45" i="40202"/>
  <c r="D37" i="40202"/>
  <c r="F28" i="40202"/>
  <c r="F31" i="40202" s="1"/>
  <c r="D17" i="40202"/>
  <c r="G45" i="40202"/>
  <c r="D45" i="1"/>
  <c r="H22" i="40202"/>
  <c r="B28" i="40202"/>
  <c r="B31" i="40202" s="1"/>
  <c r="D28" i="1"/>
  <c r="D8" i="40202"/>
  <c r="B13" i="40202"/>
  <c r="D13" i="40202" s="1"/>
  <c r="C45" i="40202"/>
  <c r="D45" i="40202" s="1"/>
  <c r="H28" i="1"/>
  <c r="F31" i="1"/>
  <c r="H31" i="1" s="1"/>
  <c r="G28" i="40202"/>
  <c r="G31" i="40202" s="1"/>
  <c r="C28" i="40202"/>
  <c r="C31" i="40202" s="1"/>
  <c r="D31" i="1"/>
  <c r="H45" i="40202" l="1"/>
  <c r="H31" i="40202"/>
  <c r="H28" i="40202"/>
  <c r="D31" i="40202"/>
  <c r="D28" i="40202"/>
</calcChain>
</file>

<file path=xl/sharedStrings.xml><?xml version="1.0" encoding="utf-8"?>
<sst xmlns="http://schemas.openxmlformats.org/spreadsheetml/2006/main" count="2387" uniqueCount="302">
  <si>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</si>
  <si>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</si>
  <si>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</si>
  <si>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</si>
  <si>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</si>
  <si>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</si>
  <si>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</si>
  <si>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</si>
  <si>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</si>
  <si>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</si>
  <si>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</si>
  <si>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</si>
  <si>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</si>
  <si>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</si>
  <si>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</si>
  <si>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</si>
  <si>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</si>
  <si>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</si>
  <si>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</si>
  <si>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</si>
  <si>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</si>
  <si>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</si>
  <si>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 xml:space="preserve">        Frakt- og charterfly</t>
  </si>
  <si>
    <t xml:space="preserve">        Rutefly</t>
  </si>
  <si>
    <t>FLYBEVEGELSER,   avganger og landinger.</t>
  </si>
  <si>
    <t>FRAKT og POST,   lastet og losset (i tonn).</t>
  </si>
  <si>
    <t>TOTALT, ALLE KATEGORIER</t>
  </si>
  <si>
    <t>*</t>
  </si>
  <si>
    <t xml:space="preserve">    * Innland</t>
  </si>
  <si>
    <t xml:space="preserve">     *Utland</t>
  </si>
  <si>
    <t>*SUM</t>
  </si>
  <si>
    <t>Annen Trafikk</t>
  </si>
  <si>
    <t>Månedsrapport</t>
  </si>
  <si>
    <t>Her legger man inn tall som vises i grafer i ark for Hovedtall</t>
  </si>
  <si>
    <t>*(OBS-Fraktdata er mangelfulle pga. manglende rapportering !)</t>
  </si>
  <si>
    <t>Monthly report</t>
  </si>
  <si>
    <t>Year to date</t>
  </si>
  <si>
    <t>Hittil i år</t>
  </si>
  <si>
    <t>Change</t>
  </si>
  <si>
    <t xml:space="preserve">     Domestic</t>
  </si>
  <si>
    <t xml:space="preserve">    *Domestic</t>
  </si>
  <si>
    <t xml:space="preserve">     *International</t>
  </si>
  <si>
    <t xml:space="preserve">     International</t>
  </si>
  <si>
    <t xml:space="preserve">    International</t>
  </si>
  <si>
    <t xml:space="preserve">          Scheduled traffic</t>
  </si>
  <si>
    <t xml:space="preserve">        Scheduled traffic</t>
  </si>
  <si>
    <t xml:space="preserve">          Non scheduled/Charter</t>
  </si>
  <si>
    <t xml:space="preserve">          Freight</t>
  </si>
  <si>
    <t xml:space="preserve">        Freight- charter</t>
  </si>
  <si>
    <t>MOVEMENTS, departures and arrivals.</t>
  </si>
  <si>
    <t>FREIGHT and MAIL, loaded and unloaded (tonns) .</t>
  </si>
  <si>
    <t>* (NB! -Freight Data are incomplete due. insufficient reporting)</t>
  </si>
  <si>
    <t>TOTAL - ALL CATEGORIES</t>
  </si>
  <si>
    <t>PASSASJERER,   terminalpassasjerer (transferpassasjerer og spedbarn* inkludert).</t>
  </si>
  <si>
    <t>* Fra og med 1. januar 2014 telles spedbarn (0-2 år) med i Avinors passasjerstaatistikk</t>
  </si>
  <si>
    <t>* From 1. Januar 2014 infants (0-2 yrs) are included in Avinors passenger statistics</t>
  </si>
  <si>
    <t>PASSENGERS,  terminalpassengers (transfer and infants* included).</t>
  </si>
  <si>
    <t xml:space="preserve">Dato 10.04.2015 </t>
  </si>
  <si>
    <t>Mars</t>
  </si>
  <si>
    <t>March</t>
  </si>
  <si>
    <t>Mars 2015 - Flybevegelser</t>
  </si>
  <si>
    <t xml:space="preserve"> </t>
  </si>
  <si>
    <t>IATA</t>
  </si>
  <si>
    <t>Lufthavn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</si>
  <si>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</si>
  <si>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</si>
  <si>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</si>
  <si>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</si>
  <si>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</si>
  <si>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</si>
  <si>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</si>
  <si>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</si>
  <si>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</si>
  <si>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</si>
  <si>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</si>
  <si>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</si>
  <si>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</si>
  <si>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</si>
  <si>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</si>
  <si>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</si>
  <si>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</si>
  <si>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</si>
  <si>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</si>
  <si>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</si>
  <si>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</si>
  <si>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Divisjon Eng</t>
  </si>
  <si>
    <t>OSLO LUFTHAVN AS</t>
  </si>
  <si>
    <t>OSL</t>
  </si>
  <si>
    <t>OSLO LUFTHAVN</t>
  </si>
  <si>
    <t>-</t>
  </si>
  <si>
    <t>J</t>
  </si>
  <si>
    <t>N</t>
  </si>
  <si>
    <t>OSLO AIRPORT</t>
  </si>
  <si>
    <t>STORE LUFTHAVNER</t>
  </si>
  <si>
    <t>BGO</t>
  </si>
  <si>
    <t>BERGEN LUFTHAVN</t>
  </si>
  <si>
    <t>BERGEN AIRPORT</t>
  </si>
  <si>
    <t>LARGE AIRPORTS</t>
  </si>
  <si>
    <t>SVG</t>
  </si>
  <si>
    <t>STAVANGER LUFTHAVN</t>
  </si>
  <si>
    <t>STAVANGER AIRPORT</t>
  </si>
  <si>
    <t>TRD</t>
  </si>
  <si>
    <t>TRONDHEIM LUFTHAVN</t>
  </si>
  <si>
    <t>TRONDHEIM AIRPORT</t>
  </si>
  <si>
    <t>Sum</t>
  </si>
  <si>
    <t>NASJONALE LUFTHAVNER</t>
  </si>
  <si>
    <t>BOO</t>
  </si>
  <si>
    <t>BODØ LUFTHAVN</t>
  </si>
  <si>
    <t>BODØ AIRPORT</t>
  </si>
  <si>
    <t>NATIONAL AIRPORTS</t>
  </si>
  <si>
    <t>KRS</t>
  </si>
  <si>
    <t>KRISTIANSAND LUFTHAVN</t>
  </si>
  <si>
    <t>KRISTIANSAND AIRPORT</t>
  </si>
  <si>
    <t>TOS</t>
  </si>
  <si>
    <t>TROMSØ LUFTHAVN</t>
  </si>
  <si>
    <t>TROMSØ AIRPORT</t>
  </si>
  <si>
    <t>AES</t>
  </si>
  <si>
    <t>ÅLESUND LUFTHAVN</t>
  </si>
  <si>
    <t>ÅLESUND AIRPORT</t>
  </si>
  <si>
    <t>REGIONALE LUFTHAVNER</t>
  </si>
  <si>
    <t>ALF</t>
  </si>
  <si>
    <t>ALTA LUFTHAVN</t>
  </si>
  <si>
    <t>ALTA AIRPORT</t>
  </si>
  <si>
    <t>REGIONAL AIRPORTS</t>
  </si>
  <si>
    <t>BDU</t>
  </si>
  <si>
    <t>BARDUFOSS LUFTHAVN</t>
  </si>
  <si>
    <t>BARDUFOSS AIRPORT</t>
  </si>
  <si>
    <t>EVE</t>
  </si>
  <si>
    <t>HARSTAD NARVIK LUFTHAVN</t>
  </si>
  <si>
    <t>HARSTAD NARVIK AIRPORT</t>
  </si>
  <si>
    <t>HAU</t>
  </si>
  <si>
    <t>HAUGESUND LUFTHAVN</t>
  </si>
  <si>
    <t>HAUGESUND AIRPORT</t>
  </si>
  <si>
    <t>KKN</t>
  </si>
  <si>
    <t>KIRKENES LUFTHAVN</t>
  </si>
  <si>
    <t>KIRKENES AIRPORT</t>
  </si>
  <si>
    <t>KSU</t>
  </si>
  <si>
    <t>KRISTIANSUND LUFTHAVN</t>
  </si>
  <si>
    <t>KRISTIANSUND AIRPORT</t>
  </si>
  <si>
    <t>LKL</t>
  </si>
  <si>
    <t>LAKSELV LUFTHAVN</t>
  </si>
  <si>
    <t>LAKSELV AIRPORT</t>
  </si>
  <si>
    <t>MOL</t>
  </si>
  <si>
    <t>MOLDE LUFTHAVN</t>
  </si>
  <si>
    <t>MOLDE AIRPORT</t>
  </si>
  <si>
    <t>LYR</t>
  </si>
  <si>
    <t>SVALBARD LUFTHAVN</t>
  </si>
  <si>
    <t>SVALBARD AIRPORT</t>
  </si>
  <si>
    <t>LOKALE LUFTHAVNER</t>
  </si>
  <si>
    <t>ANX</t>
  </si>
  <si>
    <t>ANDØYA LUFTHAVN</t>
  </si>
  <si>
    <t>ANDØYA AIRPORT</t>
  </si>
  <si>
    <t>LOCAL AIRPORTS</t>
  </si>
  <si>
    <t>BVG</t>
  </si>
  <si>
    <t>BERLEVÅG LUFTHAVN</t>
  </si>
  <si>
    <t>BERLEVÅG AIRPORT</t>
  </si>
  <si>
    <t>BNN</t>
  </si>
  <si>
    <t>BRØNNØYSUND LUFTHAVN</t>
  </si>
  <si>
    <t>BRØNNØYSUND AIRPORT</t>
  </si>
  <si>
    <t>BJF</t>
  </si>
  <si>
    <t>BÅTSFJORD LUFTHAVN</t>
  </si>
  <si>
    <t>BÅTSFJORD AIRPORT</t>
  </si>
  <si>
    <t>VDB</t>
  </si>
  <si>
    <t>FAGERNES LUFTHAVN</t>
  </si>
  <si>
    <t>FAGERNES AIRPORT</t>
  </si>
  <si>
    <t>FRO</t>
  </si>
  <si>
    <t>FLORØ LUFTHAVN</t>
  </si>
  <si>
    <t>FLORØ AIRPORT</t>
  </si>
  <si>
    <t>FDE</t>
  </si>
  <si>
    <t>FØRDE LUFTHAVN</t>
  </si>
  <si>
    <t>FØRDE AIRPORT</t>
  </si>
  <si>
    <t>HFT</t>
  </si>
  <si>
    <t>HAMMERFEST LUFTHAVN</t>
  </si>
  <si>
    <t>HAMMERFEST AIRPORT</t>
  </si>
  <si>
    <t>HAA</t>
  </si>
  <si>
    <t>HASVIK LUFTHAVN</t>
  </si>
  <si>
    <t>HASVIK AIRPORT</t>
  </si>
  <si>
    <t>HVG</t>
  </si>
  <si>
    <t>HONNINGSVÅG LUFTHAVN</t>
  </si>
  <si>
    <t>HONNINGSVÅG AIRPORT</t>
  </si>
  <si>
    <t>LKN</t>
  </si>
  <si>
    <t>LEKNES LUFTHAVN</t>
  </si>
  <si>
    <t>LEKNES AIRPORT</t>
  </si>
  <si>
    <t>MEH</t>
  </si>
  <si>
    <t>MEHAMN LUFTHAVN</t>
  </si>
  <si>
    <t>MEHAMN AIRPORT</t>
  </si>
  <si>
    <t>MQN</t>
  </si>
  <si>
    <t>MO I RANA LUFTHAVN</t>
  </si>
  <si>
    <t>MO I RANA AIRPORT</t>
  </si>
  <si>
    <t>MJF</t>
  </si>
  <si>
    <t>MOSJØEN LUFTHAVN</t>
  </si>
  <si>
    <t>MOSJØEN AIRPORT</t>
  </si>
  <si>
    <t>OSY</t>
  </si>
  <si>
    <t>NAMSOS LUFTHAVN</t>
  </si>
  <si>
    <t>NAMSOS AIRPORT</t>
  </si>
  <si>
    <t>NVK</t>
  </si>
  <si>
    <t>NARVIK LUFTHAVN</t>
  </si>
  <si>
    <t>NARVIK AIRPORT</t>
  </si>
  <si>
    <t>RRS</t>
  </si>
  <si>
    <t>RØROS LUFTHAVN</t>
  </si>
  <si>
    <t>RØROS AIRPORT</t>
  </si>
  <si>
    <t>RVK</t>
  </si>
  <si>
    <t>RØRVIK LUFTHAVN</t>
  </si>
  <si>
    <t>RØRVIK AIRPORT</t>
  </si>
  <si>
    <t>RET</t>
  </si>
  <si>
    <t>RØST LUFTHAVN</t>
  </si>
  <si>
    <t>RØST AIRPORT</t>
  </si>
  <si>
    <t>SDN</t>
  </si>
  <si>
    <t>SANDANE LUFTHAVN</t>
  </si>
  <si>
    <t>SANDANE AIRPORT</t>
  </si>
  <si>
    <t>SSJ</t>
  </si>
  <si>
    <t>SANDNESSJØEN LUFTHAVN</t>
  </si>
  <si>
    <t>SANDNESSJØEN AIRPORT</t>
  </si>
  <si>
    <t>SOG</t>
  </si>
  <si>
    <t>SOGNDAL LUFTHAVN</t>
  </si>
  <si>
    <t>SOGNDAL AIRPORT</t>
  </si>
  <si>
    <t>SKN</t>
  </si>
  <si>
    <t>STOKMARKNES LUFTHAVN</t>
  </si>
  <si>
    <t>STOKMARKNES AIRPORT</t>
  </si>
  <si>
    <t>SVJ</t>
  </si>
  <si>
    <t>SVOLVÆR LUFTHAVN</t>
  </si>
  <si>
    <t>SVOLVÆR AIRPORT</t>
  </si>
  <si>
    <t>SOJ</t>
  </si>
  <si>
    <t>SØRKJOSEN LUFTHAVN</t>
  </si>
  <si>
    <t>SØRKJOSEN AIRPORT</t>
  </si>
  <si>
    <t>VDS</t>
  </si>
  <si>
    <t>VADSØ LUFTHAVN</t>
  </si>
  <si>
    <t>VADSØ AIRPORT</t>
  </si>
  <si>
    <t>VAW</t>
  </si>
  <si>
    <t>VARDØ LUFTHAVN</t>
  </si>
  <si>
    <t>VARDØ AIRPORT</t>
  </si>
  <si>
    <t>VRY</t>
  </si>
  <si>
    <t>VÆRØY LUFTHAVN</t>
  </si>
  <si>
    <t>VÆRØY AIRPORT</t>
  </si>
  <si>
    <t>HOV</t>
  </si>
  <si>
    <t>ØRSTA VOLDA LUFTHAVN</t>
  </si>
  <si>
    <t>ØRSTA VOLDA AIRPORT</t>
  </si>
  <si>
    <t>SUM REGIONALE-, NASJONALE- og LOKALE LUFTHAVNER</t>
  </si>
  <si>
    <t>SUM AVINOR AS</t>
  </si>
  <si>
    <t>SUM AVINOR KONSERN</t>
  </si>
  <si>
    <t>IKKE AVINOR LUFTHAVN</t>
  </si>
  <si>
    <t>RYG</t>
  </si>
  <si>
    <t>MOSS/RYGGE LUFTHAVN</t>
  </si>
  <si>
    <t>MOSS/RYGGE AIRPORT</t>
  </si>
  <si>
    <t>PRIVATE AIRPORTS</t>
  </si>
  <si>
    <t>NTB</t>
  </si>
  <si>
    <t>NOTODDEN LUFTHAVN</t>
  </si>
  <si>
    <t>NOTODDEN AIRPORT</t>
  </si>
  <si>
    <t>TRF</t>
  </si>
  <si>
    <t>SANDEFJORD TORP LUFTHAVN</t>
  </si>
  <si>
    <t>SANDEFJORD TORP AIRPORT</t>
  </si>
  <si>
    <t>SKE</t>
  </si>
  <si>
    <t>SKIEN LUFTHAVN</t>
  </si>
  <si>
    <t>SKIEN AIRPORT</t>
  </si>
  <si>
    <t>SRP</t>
  </si>
  <si>
    <t>STORD LUFTHAVN</t>
  </si>
  <si>
    <t>STORD AIRPORT</t>
  </si>
  <si>
    <t>OLA</t>
  </si>
  <si>
    <t>ØRLAND LUFTHAVN</t>
  </si>
  <si>
    <t>ØRLAND AIRPORT</t>
  </si>
  <si>
    <t>Total Sum</t>
  </si>
  <si>
    <t>Mars 2015 - Flybevegelser hittil i år</t>
  </si>
  <si>
    <t>Mars 2015 - Frakt og post</t>
  </si>
  <si>
    <t>Frakt Innland</t>
  </si>
  <si>
    <t>Frakt Innland forrige år</t>
  </si>
  <si>
    <t>Endring Frakt Innland</t>
  </si>
  <si>
    <t>Frakt Utland</t>
  </si>
  <si>
    <t>Frakt Utland forrige år</t>
  </si>
  <si>
    <t>Endring Frakt Utland</t>
  </si>
  <si>
    <t>Post Innland</t>
  </si>
  <si>
    <t>Post Innland forrige år</t>
  </si>
  <si>
    <t>Endring Post Innland</t>
  </si>
  <si>
    <t>Post Utland</t>
  </si>
  <si>
    <t>Post Utland forrige år</t>
  </si>
  <si>
    <t>Endring Post Utland</t>
  </si>
  <si>
    <t>Total forrige år</t>
  </si>
  <si>
    <t>Mars 2015 - Frakt og post hittil i år</t>
  </si>
  <si>
    <t>Passasjerer mars 2015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</si>
  <si>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</si>
  <si>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</si>
  <si>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</si>
  <si>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</si>
  <si>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</si>
  <si>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</si>
  <si>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</si>
  <si>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</si>
  <si>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</si>
  <si>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</si>
  <si>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</si>
  <si>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</si>
  <si>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</si>
  <si>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</si>
  <si>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</si>
  <si>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</si>
  <si>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</si>
  <si>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</si>
  <si>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</si>
  <si>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</si>
  <si>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</si>
  <si>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</si>
  <si>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</si>
  <si>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Passasjerer inkl. spedbarn - hittil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</si>
</sst>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,###,###,###,###,###,###,###,###,###,###,###,##0"/>
    <numFmt numFmtId="180" formatCode="#####################################0%"/>
    <numFmt numFmtId="181" formatCode="##,###,###,###,###,###,###,###,###,###,###,###,##0.0%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u/>
      <sz val="10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0" fontId="19" fillId="0" borderId="0"/>
    <xf numFmtId="0" fontId="1" fillId="0" borderId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64" fontId="7" fillId="0" borderId="0" xfId="0" applyNumberFormat="1" applyFont="1"/>
    <xf numFmtId="171" fontId="5" fillId="0" borderId="0" xfId="0" applyNumberFormat="1" applyFont="1" applyAlignment="1">
      <alignment vertical="center"/>
    </xf>
    <xf numFmtId="172" fontId="5" fillId="0" borderId="4" xfId="0" applyNumberFormat="1" applyFont="1" applyBorder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72" fontId="12" fillId="0" borderId="4" xfId="0" applyNumberFormat="1" applyFont="1" applyBorder="1" applyAlignment="1">
      <alignment vertical="center"/>
    </xf>
    <xf numFmtId="172" fontId="12" fillId="0" borderId="5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3" fillId="0" borderId="0" xfId="0" applyFont="1"/>
    <xf numFmtId="168" fontId="12" fillId="0" borderId="8" xfId="0" applyNumberFormat="1" applyFont="1" applyFill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168" fontId="12" fillId="0" borderId="7" xfId="0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172" fontId="12" fillId="0" borderId="9" xfId="0" applyNumberFormat="1" applyFont="1" applyBorder="1" applyAlignment="1">
      <alignment vertical="center"/>
    </xf>
    <xf numFmtId="168" fontId="12" fillId="0" borderId="1" xfId="0" applyNumberFormat="1" applyFont="1" applyBorder="1"/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4" fillId="0" borderId="0" xfId="0" applyNumberFormat="1" applyFont="1" applyAlignment="1">
      <alignment horizontal="left"/>
    </xf>
    <xf numFmtId="49" fontId="14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168" fontId="8" fillId="0" borderId="0" xfId="0" applyNumberFormat="1" applyFont="1" applyFill="1" applyBorder="1" applyAlignment="1" applyProtection="1">
      <alignment vertical="center"/>
    </xf>
    <xf numFmtId="0" fontId="16" fillId="0" borderId="0" xfId="0" applyFont="1"/>
    <xf numFmtId="164" fontId="5" fillId="0" borderId="6" xfId="0" applyNumberFormat="1" applyFont="1" applyBorder="1" applyProtection="1">
      <protection locked="0"/>
    </xf>
    <xf numFmtId="172" fontId="17" fillId="0" borderId="4" xfId="0" applyNumberFormat="1" applyFont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9" fillId="4" borderId="15" xfId="0" applyFont="1" applyFill="1" applyBorder="1" applyAlignment="1">
      <alignment vertical="center"/>
    </xf>
    <xf numFmtId="0" fontId="18" fillId="0" borderId="0" xfId="0" applyFont="1"/>
    <xf numFmtId="0" fontId="21" fillId="4" borderId="15" xfId="0" applyFont="1" applyFill="1" applyBorder="1" applyAlignment="1">
      <alignment vertical="center"/>
    </xf>
    <xf numFmtId="168" fontId="17" fillId="0" borderId="7" xfId="0" applyNumberFormat="1" applyFont="1" applyFill="1" applyBorder="1" applyAlignment="1" applyProtection="1">
      <alignment vertical="center"/>
      <protection locked="0"/>
    </xf>
    <xf numFmtId="168" fontId="17" fillId="0" borderId="8" xfId="0" applyNumberFormat="1" applyFont="1" applyFill="1" applyBorder="1" applyAlignment="1" applyProtection="1">
      <alignment vertical="center"/>
      <protection locked="0"/>
    </xf>
    <xf numFmtId="172" fontId="17" fillId="0" borderId="5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8" fontId="17" fillId="0" borderId="7" xfId="0" applyNumberFormat="1" applyFont="1" applyFill="1" applyBorder="1" applyAlignment="1" applyProtection="1">
      <alignment vertical="center"/>
    </xf>
    <xf numFmtId="168" fontId="17" fillId="0" borderId="8" xfId="0" applyNumberFormat="1" applyFont="1" applyFill="1" applyBorder="1" applyAlignment="1" applyProtection="1">
      <alignment vertical="center"/>
    </xf>
    <xf numFmtId="0" fontId="23" fillId="0" borderId="0" xfId="8" applyFont="1"/>
    <xf numFmtId="0" fontId="2" fillId="0" borderId="0" xfId="8" applyFont="1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5" fontId="24" fillId="6" borderId="16" xfId="8" applyNumberFormat="1" applyFont="1" applyFill="1" applyBorder="1" applyAlignment="1">
      <alignment horizontal="righ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left" vertical="top"/>
    </xf>
    <xf numFmtId="178" fontId="24" fillId="6" borderId="16" xfId="8" applyNumberFormat="1" applyFont="1" applyFill="1" applyBorder="1" applyAlignment="1">
      <alignment horizontal="right" vertical="top"/>
    </xf>
    <xf numFmtId="0" fontId="24" fillId="6" borderId="17" xfId="8" applyFont="1" applyFill="1" applyBorder="1" applyAlignment="1">
      <alignment horizontal="left" vertical="top"/>
    </xf>
    <xf numFmtId="177" fontId="24" fillId="6" borderId="17" xfId="8" applyNumberFormat="1" applyFont="1" applyFill="1" applyBorder="1" applyAlignment="1">
      <alignment horizontal="left" vertical="top"/>
    </xf>
    <xf numFmtId="0" fontId="24" fillId="6" borderId="18" xfId="8" applyFont="1" applyFill="1" applyBorder="1" applyAlignment="1">
      <alignment horizontal="left" vertical="top"/>
    </xf>
    <xf numFmtId="177" fontId="24" fillId="6" borderId="18" xfId="8" applyNumberFormat="1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5" fontId="24" fillId="4" borderId="16" xfId="8" applyNumberFormat="1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6" borderId="19" xfId="8" applyNumberFormat="1" applyFont="1" applyFill="1" applyBorder="1" applyAlignment="1">
      <alignment horizontal="left" vertical="top"/>
    </xf>
    <xf numFmtId="0" fontId="24" fillId="5" borderId="16" xfId="8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0" fontId="24" fillId="4" borderId="17" xfId="8" applyFont="1" applyFill="1" applyBorder="1" applyAlignment="1">
      <alignment horizontal="left" vertical="top" wrapText="1"/>
    </xf>
    <xf numFmtId="0" fontId="24" fillId="4" borderId="16" xfId="8" applyFont="1" applyFill="1" applyBorder="1" applyAlignment="1">
      <alignment horizontal="left" vertical="top"/>
    </xf>
    <xf numFmtId="179" fontId="24" fillId="4" borderId="16" xfId="8" applyNumberFormat="1" applyFont="1" applyFill="1" applyBorder="1" applyAlignment="1">
      <alignment horizontal="right" vertical="top"/>
    </xf>
    <xf numFmtId="173" fontId="24" fillId="4" borderId="16" xfId="3" applyNumberFormat="1" applyFont="1" applyFill="1" applyBorder="1" applyAlignment="1">
      <alignment horizontal="right" vertical="top"/>
    </xf>
    <xf numFmtId="179" fontId="25" fillId="0" borderId="16" xfId="8" applyNumberFormat="1" applyFont="1" applyFill="1" applyBorder="1" applyAlignment="1">
      <alignment horizontal="right" vertical="top"/>
    </xf>
    <xf numFmtId="173" fontId="25" fillId="0" borderId="16" xfId="3" applyNumberFormat="1" applyFont="1" applyFill="1" applyBorder="1" applyAlignment="1">
      <alignment horizontal="right" vertical="top"/>
    </xf>
    <xf numFmtId="0" fontId="26" fillId="0" borderId="0" xfId="8" applyFont="1" applyFill="1"/>
    <xf numFmtId="177" fontId="24" fillId="5" borderId="16" xfId="8" applyNumberFormat="1" applyFont="1" applyFill="1" applyBorder="1" applyAlignment="1">
      <alignment horizontal="right" vertical="top"/>
    </xf>
    <xf numFmtId="179" fontId="24" fillId="6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left" vertical="center" wrapText="1"/>
    </xf>
    <xf numFmtId="180" fontId="24" fillId="6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78" fontId="24" fillId="4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29600"/>
        <c:axId val="227139584"/>
      </c:lineChart>
      <c:catAx>
        <c:axId val="227129600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7139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13958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7129600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62528"/>
        <c:axId val="227064064"/>
      </c:lineChart>
      <c:catAx>
        <c:axId val="227062528"/>
        <c:scaling>
          <c:orientation val="minMax"/>
        </c:scaling>
        <c:delete val="0"/>
        <c:axPos val="b"/>
        <c:numFmt formatCode="@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706406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2706406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706252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776576"/>
        <c:axId val="232132992"/>
      </c:lineChart>
      <c:catAx>
        <c:axId val="22877657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2132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2132992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877657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184832"/>
        <c:axId val="232186624"/>
      </c:lineChart>
      <c:catAx>
        <c:axId val="232184832"/>
        <c:scaling>
          <c:orientation val="minMax"/>
        </c:scaling>
        <c:delete val="0"/>
        <c:axPos val="b"/>
        <c:numFmt formatCode="@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218662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218662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218483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58</xdr:row>
      <xdr:rowOff>0</xdr:rowOff>
    </xdr:from>
    <xdr:to>
      <xdr:col>8</xdr:col>
      <xdr:colOff>0</xdr:colOff>
      <xdr:row>61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2</xdr:col>
      <xdr:colOff>819150</xdr:colOff>
      <xdr:row>57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46</xdr:row>
      <xdr:rowOff>9525</xdr:rowOff>
    </xdr:from>
    <xdr:to>
      <xdr:col>8</xdr:col>
      <xdr:colOff>9525</xdr:colOff>
      <xdr:row>57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58</xdr:row>
      <xdr:rowOff>0</xdr:rowOff>
    </xdr:from>
    <xdr:to>
      <xdr:col>8</xdr:col>
      <xdr:colOff>0</xdr:colOff>
      <xdr:row>61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2</xdr:col>
      <xdr:colOff>819150</xdr:colOff>
      <xdr:row>57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46</xdr:row>
      <xdr:rowOff>9525</xdr:rowOff>
    </xdr:from>
    <xdr:to>
      <xdr:col>8</xdr:col>
      <xdr:colOff>9525</xdr:colOff>
      <xdr:row>57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201503_M&#229;nedsstatistikk_PAX_IN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tabSelected="1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2" customWidth="1"/>
    <col min="5" max="5" width="2.28515625" style="2" customWidth="1"/>
    <col min="6" max="7" width="13.85546875" style="2" customWidth="1"/>
    <col min="8" max="8" width="8.7109375" style="32" customWidth="1"/>
    <col min="9" max="12" width="10.85546875" style="2" customWidth="1"/>
    <col min="13" max="13" width="13.42578125" style="33" bestFit="1" customWidth="1"/>
    <col min="14" max="14" width="11.28515625" style="43" customWidth="1"/>
    <col min="15" max="15" width="10.28515625" style="43" customWidth="1"/>
    <col min="16" max="17" width="10.85546875" style="33" customWidth="1"/>
    <col min="18" max="16384" width="10.85546875" style="2"/>
  </cols>
  <sheetData>
    <row r="1" spans="1:17" ht="73.5" customHeight="1" x14ac:dyDescent="0.25">
      <c r="A1" s="57" t="s">
        <v>32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102" t="s">
        <v>57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81" t="s">
        <v>58</v>
      </c>
      <c r="C3" s="4"/>
      <c r="D3" s="5"/>
      <c r="E3" s="6"/>
      <c r="F3" s="80" t="s">
        <v>37</v>
      </c>
      <c r="G3" s="4"/>
      <c r="H3" s="5"/>
      <c r="M3" s="33"/>
      <c r="N3" s="43"/>
      <c r="O3" s="43"/>
      <c r="P3" s="33"/>
      <c r="Q3" s="33"/>
    </row>
    <row r="4" spans="1:17" ht="15" customHeight="1" x14ac:dyDescent="0.3">
      <c r="A4" s="2"/>
      <c r="B4" s="94">
        <v>2015</v>
      </c>
      <c r="C4" s="95">
        <v>2014</v>
      </c>
      <c r="D4" s="96" t="s">
        <v>13</v>
      </c>
      <c r="E4" s="8"/>
      <c r="F4" s="94">
        <v>2015</v>
      </c>
      <c r="G4" s="95">
        <v>2014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4" t="s">
        <v>53</v>
      </c>
      <c r="B6" s="10"/>
      <c r="C6" s="10"/>
      <c r="D6" s="11"/>
      <c r="H6" s="11"/>
      <c r="M6" s="33"/>
      <c r="N6" s="43"/>
      <c r="O6" s="43"/>
      <c r="P6" s="33"/>
      <c r="Q6" s="33"/>
    </row>
    <row r="7" spans="1:17" ht="15" customHeight="1" x14ac:dyDescent="0.25">
      <c r="A7" s="97" t="s">
        <v>15</v>
      </c>
      <c r="B7" s="72">
        <v>2516875</v>
      </c>
      <c r="C7" s="73">
        <v>2584541</v>
      </c>
      <c r="D7" s="55">
        <f>(B7-C7)/C7</f>
        <v>-2.6181051103464793E-2</v>
      </c>
      <c r="E7" s="54"/>
      <c r="F7" s="72">
        <v>6805733</v>
      </c>
      <c r="G7" s="73">
        <v>7011561</v>
      </c>
      <c r="H7" s="55">
        <f>(F7-G7)/G7</f>
        <v>-2.9355517266411859E-2</v>
      </c>
      <c r="I7" s="44"/>
      <c r="J7" s="45"/>
    </row>
    <row r="8" spans="1:17" ht="15" customHeight="1" x14ac:dyDescent="0.25">
      <c r="A8" s="98" t="s">
        <v>16</v>
      </c>
      <c r="B8" s="16">
        <f>SUM(B9:B10)</f>
        <v>1454503</v>
      </c>
      <c r="C8" s="17">
        <f>SUM(C9:C10)</f>
        <v>1442597</v>
      </c>
      <c r="D8" s="36">
        <f>(B8-C8)/C8</f>
        <v>8.2531711905681204E-3</v>
      </c>
      <c r="E8" s="54"/>
      <c r="F8" s="16">
        <f>SUM(F9:F10)</f>
        <v>3905255</v>
      </c>
      <c r="G8" s="17">
        <f>SUM(G9:G10)</f>
        <v>3861093</v>
      </c>
      <c r="H8" s="36">
        <f>(F8-G8)/G8</f>
        <v>1.1437693937960054E-2</v>
      </c>
      <c r="I8" s="44"/>
      <c r="J8" s="45"/>
    </row>
    <row r="9" spans="1:17" ht="15" customHeight="1" x14ac:dyDescent="0.25">
      <c r="A9" s="99" t="s">
        <v>17</v>
      </c>
      <c r="B9" s="74">
        <v>1348470</v>
      </c>
      <c r="C9" s="75">
        <v>1304729</v>
      </c>
      <c r="D9" s="18">
        <f>(B9-C9)/C9</f>
        <v>3.3524969553064277E-2</v>
      </c>
      <c r="E9" s="54"/>
      <c r="F9" s="74">
        <v>3598269</v>
      </c>
      <c r="G9" s="75">
        <v>3489728</v>
      </c>
      <c r="H9" s="18">
        <f>(F9-G9)/G9</f>
        <v>3.110299713903204E-2</v>
      </c>
      <c r="J9" s="45"/>
    </row>
    <row r="10" spans="1:17" ht="15" customHeight="1" x14ac:dyDescent="0.25">
      <c r="A10" s="99" t="s">
        <v>18</v>
      </c>
      <c r="B10" s="74">
        <v>106033</v>
      </c>
      <c r="C10" s="75">
        <v>137868</v>
      </c>
      <c r="D10" s="18">
        <f>(B10-C10)/C10</f>
        <v>-0.23090927553892129</v>
      </c>
      <c r="E10" s="54"/>
      <c r="F10" s="74">
        <v>306986</v>
      </c>
      <c r="G10" s="75">
        <v>371365</v>
      </c>
      <c r="H10" s="18">
        <f>(F10-G10)/G10</f>
        <v>-0.17335774776836804</v>
      </c>
      <c r="J10" s="45"/>
    </row>
    <row r="11" spans="1:17" ht="15" customHeight="1" x14ac:dyDescent="0.25">
      <c r="A11" s="99"/>
      <c r="B11" s="40"/>
      <c r="C11" s="39"/>
      <c r="D11" s="18"/>
      <c r="E11" s="54"/>
      <c r="F11" s="40"/>
      <c r="G11" s="39"/>
      <c r="H11" s="18"/>
      <c r="J11" s="45"/>
    </row>
    <row r="12" spans="1:17" ht="15" customHeight="1" x14ac:dyDescent="0.25">
      <c r="A12" s="98" t="s">
        <v>21</v>
      </c>
      <c r="B12" s="76">
        <v>52970</v>
      </c>
      <c r="C12" s="77">
        <v>58626</v>
      </c>
      <c r="D12" s="48">
        <f>(B12-C12)/C12</f>
        <v>-9.6475966294818E-2</v>
      </c>
      <c r="E12" s="54"/>
      <c r="F12" s="76">
        <v>148190</v>
      </c>
      <c r="G12" s="77">
        <v>170386</v>
      </c>
      <c r="H12" s="48">
        <f>(F12-G12)/G12</f>
        <v>-0.13026891880788327</v>
      </c>
      <c r="J12" s="45"/>
    </row>
    <row r="13" spans="1:17" ht="15" customHeight="1" x14ac:dyDescent="0.25">
      <c r="A13" s="98" t="s">
        <v>19</v>
      </c>
      <c r="B13" s="16">
        <f>B7+B8+B12</f>
        <v>4024348</v>
      </c>
      <c r="C13" s="17">
        <f>C7+C8+C12</f>
        <v>4085764</v>
      </c>
      <c r="D13" s="36">
        <f>(B13-C13)/C13</f>
        <v>-1.5031705208621937E-2</v>
      </c>
      <c r="E13" s="54"/>
      <c r="F13" s="16">
        <f>F7+F8+F12</f>
        <v>10859178</v>
      </c>
      <c r="G13" s="17">
        <f>G7+G8+G12</f>
        <v>11043040</v>
      </c>
      <c r="H13" s="36">
        <f>(F13-G13)/G13</f>
        <v>-1.6649581999159651E-2</v>
      </c>
      <c r="J13" s="45"/>
    </row>
    <row r="14" spans="1:17" ht="15" customHeight="1" x14ac:dyDescent="0.25">
      <c r="A14" s="100"/>
      <c r="B14" s="41"/>
      <c r="C14" s="42"/>
      <c r="D14" s="21"/>
      <c r="E14" s="54"/>
      <c r="F14" s="41"/>
      <c r="G14" s="42"/>
      <c r="H14" s="21"/>
      <c r="J14" s="45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4" t="s">
        <v>24</v>
      </c>
      <c r="B16" s="25"/>
      <c r="C16" s="26"/>
      <c r="D16" s="27"/>
      <c r="E16" s="28"/>
      <c r="F16" s="25"/>
      <c r="G16" s="26"/>
      <c r="H16" s="27"/>
      <c r="M16" s="33"/>
      <c r="N16" s="43"/>
      <c r="O16" s="43"/>
      <c r="P16" s="33"/>
      <c r="Q16" s="33"/>
    </row>
    <row r="17" spans="1:10" ht="15" customHeight="1" x14ac:dyDescent="0.25">
      <c r="A17" s="97" t="s">
        <v>15</v>
      </c>
      <c r="B17" s="14">
        <f>SUM(B18:B20)</f>
        <v>41465</v>
      </c>
      <c r="C17" s="15">
        <f>SUM(C18:C20)</f>
        <v>43638</v>
      </c>
      <c r="D17" s="55">
        <f>(B17-C17)/C17</f>
        <v>-4.9796049314817362E-2</v>
      </c>
      <c r="E17" s="19"/>
      <c r="F17" s="14">
        <f>SUM(F18:F20)</f>
        <v>117887</v>
      </c>
      <c r="G17" s="15">
        <f>SUM(G18:G20)</f>
        <v>124469</v>
      </c>
      <c r="H17" s="55">
        <f>(F17-G17)/G17</f>
        <v>-5.2880636945745525E-2</v>
      </c>
      <c r="J17" s="47"/>
    </row>
    <row r="18" spans="1:10" ht="15" customHeight="1" x14ac:dyDescent="0.25">
      <c r="A18" s="99" t="s">
        <v>17</v>
      </c>
      <c r="B18" s="74">
        <v>39583</v>
      </c>
      <c r="C18" s="75">
        <v>41854</v>
      </c>
      <c r="D18" s="18">
        <f t="shared" ref="D18:D31" si="0">(B18-C18)/C18</f>
        <v>-5.4260046829454768E-2</v>
      </c>
      <c r="E18" s="19"/>
      <c r="F18" s="74">
        <v>112624</v>
      </c>
      <c r="G18" s="75">
        <v>119233</v>
      </c>
      <c r="H18" s="18">
        <f t="shared" ref="H18:H31" si="1">(F18-G18)/G18</f>
        <v>-5.5429285516593561E-2</v>
      </c>
      <c r="J18" s="45"/>
    </row>
    <row r="19" spans="1:10" ht="15" customHeight="1" x14ac:dyDescent="0.25">
      <c r="A19" s="99" t="s">
        <v>18</v>
      </c>
      <c r="B19" s="74">
        <v>497</v>
      </c>
      <c r="C19" s="75">
        <v>458</v>
      </c>
      <c r="D19" s="18">
        <f t="shared" si="0"/>
        <v>8.5152838427947602E-2</v>
      </c>
      <c r="E19" s="19"/>
      <c r="F19" s="74">
        <v>1325</v>
      </c>
      <c r="G19" s="75">
        <v>1246</v>
      </c>
      <c r="H19" s="18">
        <f t="shared" si="1"/>
        <v>6.3402889245585875E-2</v>
      </c>
      <c r="J19" s="45"/>
    </row>
    <row r="20" spans="1:10" ht="15" customHeight="1" x14ac:dyDescent="0.25">
      <c r="A20" s="99" t="s">
        <v>20</v>
      </c>
      <c r="B20" s="74">
        <v>1385</v>
      </c>
      <c r="C20" s="75">
        <v>1326</v>
      </c>
      <c r="D20" s="18">
        <f t="shared" si="0"/>
        <v>4.4494720965309202E-2</v>
      </c>
      <c r="E20" s="19"/>
      <c r="F20" s="74">
        <v>3938</v>
      </c>
      <c r="G20" s="75">
        <v>3990</v>
      </c>
      <c r="H20" s="18">
        <f t="shared" si="1"/>
        <v>-1.3032581453634085E-2</v>
      </c>
      <c r="J20" s="45"/>
    </row>
    <row r="21" spans="1:10" ht="15" customHeight="1" x14ac:dyDescent="0.25">
      <c r="A21" s="99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98" t="s">
        <v>16</v>
      </c>
      <c r="B22" s="16">
        <f>SUM(B23:B25)</f>
        <v>14519</v>
      </c>
      <c r="C22" s="17">
        <f>SUM(C23:C25)</f>
        <v>15699</v>
      </c>
      <c r="D22" s="36">
        <f t="shared" si="0"/>
        <v>-7.5164023186190199E-2</v>
      </c>
      <c r="E22" s="19"/>
      <c r="F22" s="16">
        <f>SUM(F23:F25)</f>
        <v>39939</v>
      </c>
      <c r="G22" s="17">
        <f>SUM(G23:G25)</f>
        <v>42723</v>
      </c>
      <c r="H22" s="36">
        <f t="shared" si="1"/>
        <v>-6.5163963204831116E-2</v>
      </c>
      <c r="J22" s="45"/>
    </row>
    <row r="23" spans="1:10" ht="15" customHeight="1" x14ac:dyDescent="0.25">
      <c r="A23" s="99" t="s">
        <v>17</v>
      </c>
      <c r="B23" s="74">
        <v>13128</v>
      </c>
      <c r="C23" s="75">
        <v>14173</v>
      </c>
      <c r="D23" s="18">
        <f t="shared" si="0"/>
        <v>-7.3731743455866791E-2</v>
      </c>
      <c r="E23" s="19"/>
      <c r="F23" s="74">
        <v>36152</v>
      </c>
      <c r="G23" s="75">
        <v>38515</v>
      </c>
      <c r="H23" s="18">
        <f t="shared" si="1"/>
        <v>-6.135271971958977E-2</v>
      </c>
      <c r="J23" s="45"/>
    </row>
    <row r="24" spans="1:10" ht="15" customHeight="1" x14ac:dyDescent="0.25">
      <c r="A24" s="99" t="s">
        <v>18</v>
      </c>
      <c r="B24" s="74">
        <v>931</v>
      </c>
      <c r="C24" s="75">
        <v>1092</v>
      </c>
      <c r="D24" s="18">
        <f t="shared" si="0"/>
        <v>-0.14743589743589744</v>
      </c>
      <c r="E24" s="19"/>
      <c r="F24" s="74">
        <v>2481</v>
      </c>
      <c r="G24" s="75">
        <v>2969</v>
      </c>
      <c r="H24" s="18">
        <f t="shared" si="1"/>
        <v>-0.16436510609632873</v>
      </c>
      <c r="J24" s="45"/>
    </row>
    <row r="25" spans="1:10" ht="15" customHeight="1" x14ac:dyDescent="0.25">
      <c r="A25" s="99" t="s">
        <v>20</v>
      </c>
      <c r="B25" s="74">
        <v>460</v>
      </c>
      <c r="C25" s="75">
        <v>434</v>
      </c>
      <c r="D25" s="18">
        <f t="shared" si="0"/>
        <v>5.9907834101382486E-2</v>
      </c>
      <c r="E25" s="19"/>
      <c r="F25" s="74">
        <v>1306</v>
      </c>
      <c r="G25" s="75">
        <v>1239</v>
      </c>
      <c r="H25" s="18">
        <f t="shared" si="1"/>
        <v>5.4075867635189671E-2</v>
      </c>
      <c r="J25" s="45"/>
    </row>
    <row r="26" spans="1:10" ht="15" customHeight="1" x14ac:dyDescent="0.25">
      <c r="A26" s="99"/>
      <c r="B26" s="40"/>
      <c r="C26" s="39"/>
      <c r="D26" s="18"/>
      <c r="E26" s="19"/>
      <c r="F26" s="40"/>
      <c r="G26" s="39"/>
      <c r="H26" s="18"/>
      <c r="J26" s="45"/>
    </row>
    <row r="27" spans="1:10" ht="15" customHeight="1" x14ac:dyDescent="0.25">
      <c r="A27" s="98" t="s">
        <v>21</v>
      </c>
      <c r="B27" s="76">
        <v>3956</v>
      </c>
      <c r="C27" s="77">
        <v>4311</v>
      </c>
      <c r="D27" s="36">
        <f t="shared" si="0"/>
        <v>-8.2347483182556247E-2</v>
      </c>
      <c r="E27" s="19"/>
      <c r="F27" s="78">
        <v>11096</v>
      </c>
      <c r="G27" s="79">
        <v>12452</v>
      </c>
      <c r="H27" s="36">
        <f>(F27-G27)/G27</f>
        <v>-0.10889816896884034</v>
      </c>
      <c r="J27" s="45"/>
    </row>
    <row r="28" spans="1:10" ht="15" customHeight="1" x14ac:dyDescent="0.25">
      <c r="A28" s="98" t="s">
        <v>19</v>
      </c>
      <c r="B28" s="16">
        <f>B22+B17+B27</f>
        <v>59940</v>
      </c>
      <c r="C28" s="17">
        <f>C22+C17+C27</f>
        <v>63648</v>
      </c>
      <c r="D28" s="36">
        <f t="shared" si="0"/>
        <v>-5.82579185520362E-2</v>
      </c>
      <c r="E28" s="19"/>
      <c r="F28" s="16">
        <f>F22+F17+F27</f>
        <v>168922</v>
      </c>
      <c r="G28" s="17">
        <f>G22+G17+G27</f>
        <v>179644</v>
      </c>
      <c r="H28" s="36">
        <f>(F28-G28)/G28</f>
        <v>-5.9684709759301728E-2</v>
      </c>
      <c r="J28" s="45"/>
    </row>
    <row r="29" spans="1:10" ht="15" customHeight="1" x14ac:dyDescent="0.25">
      <c r="A29" s="98" t="s">
        <v>31</v>
      </c>
      <c r="B29" s="76">
        <v>8723</v>
      </c>
      <c r="C29" s="77">
        <v>8051</v>
      </c>
      <c r="D29" s="18">
        <f>(B29-C29)/C29</f>
        <v>8.3467892187305923E-2</v>
      </c>
      <c r="E29" s="19"/>
      <c r="F29" s="76">
        <v>20203</v>
      </c>
      <c r="G29" s="77">
        <v>19475</v>
      </c>
      <c r="H29" s="18">
        <f>(F29-G29)/G29</f>
        <v>3.7381258023106545E-2</v>
      </c>
    </row>
    <row r="30" spans="1:10" ht="15" customHeight="1" x14ac:dyDescent="0.25">
      <c r="A30" s="99"/>
      <c r="B30" s="39"/>
      <c r="C30" s="39"/>
      <c r="D30" s="18"/>
      <c r="E30" s="19"/>
      <c r="F30" s="40"/>
      <c r="G30" s="39"/>
      <c r="H30" s="18"/>
      <c r="J30" s="45"/>
    </row>
    <row r="31" spans="1:10" ht="15" customHeight="1" x14ac:dyDescent="0.25">
      <c r="A31" s="98" t="s">
        <v>26</v>
      </c>
      <c r="B31" s="16">
        <f>SUM(B28:B29)</f>
        <v>68663</v>
      </c>
      <c r="C31" s="17">
        <f>SUM(C28:C29)</f>
        <v>71699</v>
      </c>
      <c r="D31" s="36">
        <f t="shared" si="0"/>
        <v>-4.2343686801768504E-2</v>
      </c>
      <c r="E31" s="19"/>
      <c r="F31" s="16">
        <f>SUM(F28:F29)</f>
        <v>189125</v>
      </c>
      <c r="G31" s="17">
        <f>SUM(G28:G29)</f>
        <v>199119</v>
      </c>
      <c r="H31" s="36">
        <f t="shared" si="1"/>
        <v>-5.0191091759199273E-2</v>
      </c>
      <c r="J31" s="45"/>
    </row>
    <row r="32" spans="1:10" ht="15" customHeight="1" x14ac:dyDescent="0.25">
      <c r="A32" s="98"/>
      <c r="B32" s="16"/>
      <c r="C32" s="17"/>
      <c r="D32" s="18"/>
      <c r="E32" s="19"/>
      <c r="F32" s="16"/>
      <c r="G32" s="17"/>
      <c r="H32" s="18"/>
    </row>
    <row r="33" spans="1:17" ht="15" customHeight="1" x14ac:dyDescent="0.25">
      <c r="A33" s="103"/>
      <c r="B33" s="104"/>
      <c r="C33" s="105"/>
      <c r="D33" s="106"/>
      <c r="E33" s="107"/>
      <c r="F33" s="104"/>
      <c r="G33" s="105"/>
      <c r="H33" s="106"/>
    </row>
    <row r="34" spans="1:17" ht="15" customHeight="1" x14ac:dyDescent="0.25">
      <c r="A34" s="2"/>
      <c r="B34" s="12"/>
      <c r="C34" s="12"/>
      <c r="D34" s="30"/>
      <c r="E34" s="12"/>
      <c r="F34" s="12"/>
      <c r="G34" s="12"/>
      <c r="H34" s="30"/>
    </row>
    <row r="35" spans="1:17" ht="15" customHeight="1" x14ac:dyDescent="0.3">
      <c r="A35" s="34" t="s">
        <v>25</v>
      </c>
      <c r="B35" s="25"/>
      <c r="C35" s="2"/>
      <c r="D35" s="30"/>
      <c r="E35" s="28"/>
      <c r="F35" s="25"/>
      <c r="H35" s="30"/>
      <c r="L35" s="46"/>
    </row>
    <row r="36" spans="1:17" s="7" customFormat="1" ht="15" customHeight="1" x14ac:dyDescent="0.25">
      <c r="A36" s="49" t="s">
        <v>34</v>
      </c>
      <c r="B36" s="29"/>
      <c r="C36" s="29"/>
      <c r="D36" s="30"/>
      <c r="E36" s="12"/>
      <c r="F36" s="29"/>
      <c r="G36" s="29"/>
      <c r="H36" s="30"/>
      <c r="M36" s="33"/>
      <c r="N36" s="43"/>
      <c r="O36" s="43"/>
      <c r="P36" s="33"/>
      <c r="Q36" s="33"/>
    </row>
    <row r="37" spans="1:17" ht="15" customHeight="1" x14ac:dyDescent="0.3">
      <c r="A37" s="97" t="s">
        <v>28</v>
      </c>
      <c r="B37" s="15">
        <f>SUM(B38:B39)</f>
        <v>3481</v>
      </c>
      <c r="C37" s="15">
        <f>SUM(C38:C39)</f>
        <v>5215</v>
      </c>
      <c r="D37" s="69">
        <f>(B37-C37)/C37</f>
        <v>-0.33250239693192712</v>
      </c>
      <c r="E37" s="12"/>
      <c r="F37" s="70">
        <f>SUM(F38:F39)</f>
        <v>12032</v>
      </c>
      <c r="G37" s="15">
        <f>SUM(G38:G39)</f>
        <v>14485</v>
      </c>
      <c r="H37" s="69">
        <f>(F37-G37)/G37</f>
        <v>-0.16934760096651708</v>
      </c>
      <c r="I37" s="2" t="s">
        <v>27</v>
      </c>
      <c r="J37" s="46"/>
    </row>
    <row r="38" spans="1:17" ht="15" customHeight="1" x14ac:dyDescent="0.25">
      <c r="A38" s="99" t="s">
        <v>23</v>
      </c>
      <c r="B38" s="75">
        <v>1943</v>
      </c>
      <c r="C38" s="75">
        <v>1549</v>
      </c>
      <c r="D38" s="93">
        <f>(B38-C38)/C38</f>
        <v>0.2543576500968367</v>
      </c>
      <c r="E38" s="12"/>
      <c r="F38" s="74">
        <v>4345</v>
      </c>
      <c r="G38" s="75">
        <v>4784</v>
      </c>
      <c r="H38" s="93">
        <f>(F38-G38)/G38</f>
        <v>-9.1764214046822737E-2</v>
      </c>
      <c r="I38" s="2" t="s">
        <v>27</v>
      </c>
    </row>
    <row r="39" spans="1:17" ht="15" customHeight="1" x14ac:dyDescent="0.25">
      <c r="A39" s="99" t="s">
        <v>22</v>
      </c>
      <c r="B39" s="75">
        <v>1538</v>
      </c>
      <c r="C39" s="75">
        <v>3666</v>
      </c>
      <c r="D39" s="93">
        <f>(B39-C39)/C39</f>
        <v>-0.58046917621385707</v>
      </c>
      <c r="E39" s="19"/>
      <c r="F39" s="74">
        <v>7687</v>
      </c>
      <c r="G39" s="75">
        <v>9701</v>
      </c>
      <c r="H39" s="93">
        <f>(F39-G39)/G39</f>
        <v>-0.20760746314812906</v>
      </c>
      <c r="I39" s="2" t="s">
        <v>27</v>
      </c>
    </row>
    <row r="40" spans="1:17" ht="15" customHeight="1" x14ac:dyDescent="0.25">
      <c r="A40" s="99"/>
      <c r="B40" s="20"/>
      <c r="C40" s="20"/>
      <c r="D40" s="31"/>
      <c r="E40" s="19"/>
      <c r="F40" s="52"/>
      <c r="G40" s="20"/>
      <c r="H40" s="31"/>
    </row>
    <row r="41" spans="1:17" ht="15" customHeight="1" x14ac:dyDescent="0.25">
      <c r="A41" s="98" t="s">
        <v>29</v>
      </c>
      <c r="B41" s="17">
        <f>SUM(B42:B43)</f>
        <v>7737</v>
      </c>
      <c r="C41" s="17">
        <f>SUM(C42:C43)</f>
        <v>9211</v>
      </c>
      <c r="D41" s="37">
        <f>(B41-C41)/C41</f>
        <v>-0.16002605580284443</v>
      </c>
      <c r="E41" s="19"/>
      <c r="F41" s="52">
        <f>SUM(F42:F43)</f>
        <v>24701</v>
      </c>
      <c r="G41" s="51">
        <f>SUM(G42:G43)</f>
        <v>25759</v>
      </c>
      <c r="H41" s="37">
        <f>(F41-G41)/G41</f>
        <v>-4.1073023021080013E-2</v>
      </c>
      <c r="I41" s="2" t="s">
        <v>27</v>
      </c>
    </row>
    <row r="42" spans="1:17" ht="15" customHeight="1" x14ac:dyDescent="0.25">
      <c r="A42" s="99" t="s">
        <v>23</v>
      </c>
      <c r="B42" s="75">
        <v>4138</v>
      </c>
      <c r="C42" s="75">
        <v>3952</v>
      </c>
      <c r="D42" s="93">
        <f>(B42-C42)/C42</f>
        <v>4.7064777327935223E-2</v>
      </c>
      <c r="E42" s="19"/>
      <c r="F42" s="74">
        <v>13534</v>
      </c>
      <c r="G42" s="75">
        <v>10520</v>
      </c>
      <c r="H42" s="93">
        <f>(F42-G42)/G42</f>
        <v>0.28650190114068441</v>
      </c>
      <c r="I42" s="2" t="s">
        <v>27</v>
      </c>
      <c r="J42" s="46"/>
      <c r="K42" s="46"/>
    </row>
    <row r="43" spans="1:17" ht="15" customHeight="1" x14ac:dyDescent="0.25">
      <c r="A43" s="99" t="s">
        <v>22</v>
      </c>
      <c r="B43" s="75">
        <v>3599</v>
      </c>
      <c r="C43" s="75">
        <v>5259</v>
      </c>
      <c r="D43" s="93">
        <f>(B43-C43)/C43</f>
        <v>-0.31564936299676744</v>
      </c>
      <c r="E43" s="19"/>
      <c r="F43" s="74">
        <v>11167</v>
      </c>
      <c r="G43" s="75">
        <v>15239</v>
      </c>
      <c r="H43" s="93">
        <f>(F43-G43)/G43</f>
        <v>-0.26720913445764155</v>
      </c>
      <c r="I43" s="2" t="s">
        <v>27</v>
      </c>
    </row>
    <row r="44" spans="1:17" ht="15" customHeight="1" x14ac:dyDescent="0.25">
      <c r="A44" s="99"/>
      <c r="B44" s="20"/>
      <c r="C44" s="20"/>
      <c r="D44" s="31"/>
      <c r="E44" s="19"/>
      <c r="F44" s="52"/>
      <c r="G44" s="20"/>
      <c r="H44" s="31"/>
    </row>
    <row r="45" spans="1:17" ht="15" customHeight="1" x14ac:dyDescent="0.25">
      <c r="A45" s="101" t="s">
        <v>30</v>
      </c>
      <c r="B45" s="50">
        <f>SUM(B37+B41)</f>
        <v>11218</v>
      </c>
      <c r="C45" s="50">
        <f>SUM(C37+C41)</f>
        <v>14426</v>
      </c>
      <c r="D45" s="38">
        <f>(B45-C45)/C45</f>
        <v>-0.22237626507694441</v>
      </c>
      <c r="E45" s="19"/>
      <c r="F45" s="53">
        <f>SUM(F37+F41)</f>
        <v>36733</v>
      </c>
      <c r="G45" s="50">
        <f>SUM(G37+G41)</f>
        <v>40244</v>
      </c>
      <c r="H45" s="38">
        <f>(F45-G45)/G45</f>
        <v>-8.7242818805287739E-2</v>
      </c>
      <c r="I45" s="2" t="s">
        <v>27</v>
      </c>
    </row>
    <row r="46" spans="1:17" ht="15" customHeight="1" x14ac:dyDescent="0.25">
      <c r="A46" s="58"/>
      <c r="B46" s="17"/>
      <c r="C46" s="17"/>
      <c r="D46" s="56"/>
      <c r="E46" s="19"/>
      <c r="F46" s="17"/>
      <c r="G46" s="17"/>
      <c r="H46" s="56"/>
    </row>
    <row r="47" spans="1:17" ht="15" customHeight="1" x14ac:dyDescent="0.25">
      <c r="A47" s="58"/>
      <c r="B47" s="17"/>
      <c r="C47" s="17"/>
      <c r="D47" s="56"/>
      <c r="E47" s="19"/>
      <c r="F47" s="17"/>
      <c r="G47" s="17"/>
      <c r="H47" s="56"/>
    </row>
    <row r="48" spans="1:17" ht="15" customHeight="1" x14ac:dyDescent="0.25">
      <c r="A48" s="58"/>
      <c r="B48" s="17"/>
      <c r="C48" s="17"/>
      <c r="D48" s="56"/>
      <c r="E48" s="19"/>
      <c r="F48" s="17"/>
      <c r="G48" s="17"/>
      <c r="H48" s="56"/>
    </row>
    <row r="49" spans="1:10" ht="15" customHeight="1" x14ac:dyDescent="0.25">
      <c r="A49" s="58"/>
      <c r="B49" s="17"/>
      <c r="C49" s="17"/>
      <c r="D49" s="56"/>
      <c r="E49" s="19"/>
      <c r="F49" s="17"/>
      <c r="G49" s="17"/>
      <c r="H49" s="56"/>
    </row>
    <row r="50" spans="1:10" ht="15" customHeight="1" x14ac:dyDescent="0.25">
      <c r="A50" s="58"/>
      <c r="B50" s="17"/>
      <c r="C50" s="17"/>
      <c r="D50" s="56"/>
      <c r="E50" s="19"/>
      <c r="F50" s="17"/>
      <c r="G50" s="17"/>
      <c r="H50" s="56"/>
    </row>
    <row r="51" spans="1:10" ht="15" customHeight="1" x14ac:dyDescent="0.25">
      <c r="A51" s="58"/>
      <c r="B51" s="17"/>
      <c r="C51" s="17"/>
      <c r="D51" s="56"/>
      <c r="E51" s="19"/>
      <c r="F51" s="17"/>
      <c r="G51" s="17"/>
      <c r="H51" s="56"/>
    </row>
    <row r="52" spans="1:10" ht="15" customHeight="1" x14ac:dyDescent="0.25">
      <c r="A52" s="58"/>
      <c r="B52" s="17"/>
      <c r="C52" s="17"/>
      <c r="D52" s="56"/>
      <c r="E52" s="19"/>
      <c r="F52" s="17"/>
      <c r="G52" s="17"/>
      <c r="H52" s="56"/>
    </row>
    <row r="53" spans="1:10" ht="15" customHeight="1" x14ac:dyDescent="0.25">
      <c r="A53" s="58"/>
      <c r="B53" s="17"/>
      <c r="C53" s="17"/>
      <c r="D53" s="56"/>
      <c r="E53" s="19"/>
      <c r="F53" s="17"/>
      <c r="G53" s="17"/>
      <c r="H53" s="56"/>
    </row>
    <row r="54" spans="1:10" ht="15" customHeight="1" x14ac:dyDescent="0.25">
      <c r="A54" s="58"/>
      <c r="B54" s="17"/>
      <c r="C54" s="17"/>
      <c r="D54" s="56"/>
      <c r="E54" s="19"/>
      <c r="F54" s="17"/>
      <c r="G54" s="17"/>
      <c r="H54" s="56"/>
    </row>
    <row r="55" spans="1:10" ht="15" customHeight="1" x14ac:dyDescent="0.25">
      <c r="A55" s="58"/>
      <c r="B55" s="17"/>
      <c r="C55" s="17"/>
      <c r="D55" s="56"/>
      <c r="E55" s="19"/>
      <c r="F55" s="17"/>
      <c r="G55" s="17"/>
      <c r="H55" s="56"/>
    </row>
    <row r="56" spans="1:10" ht="15" customHeight="1" x14ac:dyDescent="0.25">
      <c r="A56" s="58"/>
      <c r="B56" s="17"/>
      <c r="C56" s="17"/>
      <c r="D56" s="56"/>
      <c r="E56" s="19"/>
      <c r="F56" s="17"/>
      <c r="G56" s="17"/>
      <c r="H56" s="56"/>
    </row>
    <row r="57" spans="1:10" ht="15" customHeight="1" x14ac:dyDescent="0.25">
      <c r="A57" s="58"/>
      <c r="B57" s="17"/>
      <c r="C57" s="17"/>
      <c r="D57" s="56"/>
      <c r="E57" s="19"/>
      <c r="F57" s="17"/>
      <c r="G57" s="17"/>
      <c r="H57" s="56"/>
    </row>
    <row r="58" spans="1:10" ht="15" customHeight="1" x14ac:dyDescent="0.25">
      <c r="A58" s="58"/>
      <c r="B58" s="17"/>
      <c r="C58" s="17"/>
      <c r="D58" s="56"/>
      <c r="E58" s="19"/>
      <c r="F58" s="17"/>
      <c r="G58" s="17"/>
      <c r="H58" s="56"/>
    </row>
    <row r="59" spans="1:10" ht="15" customHeight="1" x14ac:dyDescent="0.25">
      <c r="A59" s="2"/>
      <c r="B59" s="2"/>
      <c r="C59" s="2"/>
      <c r="D59" s="2"/>
      <c r="H59" s="2"/>
      <c r="I59" s="46"/>
      <c r="J59" s="46"/>
    </row>
    <row r="60" spans="1:10" ht="15" customHeight="1" x14ac:dyDescent="0.25">
      <c r="A60" s="2"/>
      <c r="B60" s="2"/>
      <c r="C60" s="2"/>
      <c r="D60" s="2"/>
      <c r="H60" s="2"/>
      <c r="I60" s="46"/>
      <c r="J60" s="46"/>
    </row>
    <row r="61" spans="1:10" ht="15" customHeight="1" x14ac:dyDescent="0.25">
      <c r="A61" s="2"/>
      <c r="I61" s="46"/>
      <c r="J61" s="46"/>
    </row>
    <row r="62" spans="1:10" ht="15" customHeight="1" x14ac:dyDescent="0.25">
      <c r="I62" s="46"/>
      <c r="J62" s="46"/>
    </row>
    <row r="63" spans="1:10" ht="15" customHeight="1" x14ac:dyDescent="0.25">
      <c r="A63" s="28" t="s">
        <v>54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499" zoomScaleSheetLayoutView="32768"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8.28515625" style="111" hidden="1" customWidth="1"/>
    <col min="20" max="20" width="8.85546875" style="111" hidden="1" customWidth="1"/>
    <col min="21" max="21" width="6.7109375" style="111" hidden="1" customWidth="1"/>
    <col min="22" max="23" width="9" style="111" hidden="1" customWidth="1"/>
    <col min="24" max="24" width="8.85546875" style="111" hidden="1" customWidth="1"/>
    <col min="25" max="26" width="9" style="111" hidden="1" customWidth="1"/>
    <col min="27" max="27" width="8.85546875" style="111" hidden="1" customWidth="1"/>
    <col min="28" max="28" width="0" style="111" hidden="1" customWidth="1"/>
    <col min="29" max="29" width="8" style="111" hidden="1" customWidth="1"/>
    <col min="30" max="31" width="9" style="111" hidden="1" customWidth="1"/>
    <col min="32" max="32" width="32.42578125" style="111" hidden="1" customWidth="1"/>
    <col min="33" max="33" width="23.28515625" style="111" hidden="1" customWidth="1"/>
    <col min="34" max="34" width="0" style="111" hidden="1" customWidth="1"/>
    <col min="35" max="35" width="5.42578125" style="111" hidden="1" customWidth="1"/>
    <col min="36" max="256" width="9.140625" style="111"/>
    <col min="257" max="257" width="27.85546875" style="111" bestFit="1" customWidth="1"/>
    <col min="258" max="258" width="4.7109375" style="111" bestFit="1" customWidth="1"/>
    <col min="259" max="259" width="23.7109375" style="111" bestFit="1" customWidth="1"/>
    <col min="260" max="274" width="12.7109375" style="111" customWidth="1"/>
    <col min="275" max="291" width="0" style="111" hidden="1" customWidth="1"/>
    <col min="292" max="512" width="9.140625" style="111"/>
    <col min="513" max="513" width="27.85546875" style="111" bestFit="1" customWidth="1"/>
    <col min="514" max="514" width="4.7109375" style="111" bestFit="1" customWidth="1"/>
    <col min="515" max="515" width="23.7109375" style="111" bestFit="1" customWidth="1"/>
    <col min="516" max="530" width="12.7109375" style="111" customWidth="1"/>
    <col min="531" max="547" width="0" style="111" hidden="1" customWidth="1"/>
    <col min="548" max="768" width="9.140625" style="111"/>
    <col min="769" max="769" width="27.85546875" style="111" bestFit="1" customWidth="1"/>
    <col min="770" max="770" width="4.7109375" style="111" bestFit="1" customWidth="1"/>
    <col min="771" max="771" width="23.7109375" style="111" bestFit="1" customWidth="1"/>
    <col min="772" max="786" width="12.7109375" style="111" customWidth="1"/>
    <col min="787" max="803" width="0" style="111" hidden="1" customWidth="1"/>
    <col min="804" max="1024" width="9.140625" style="111"/>
    <col min="1025" max="1025" width="27.85546875" style="111" bestFit="1" customWidth="1"/>
    <col min="1026" max="1026" width="4.7109375" style="111" bestFit="1" customWidth="1"/>
    <col min="1027" max="1027" width="23.7109375" style="111" bestFit="1" customWidth="1"/>
    <col min="1028" max="1042" width="12.7109375" style="111" customWidth="1"/>
    <col min="1043" max="1059" width="0" style="111" hidden="1" customWidth="1"/>
    <col min="1060" max="1280" width="9.140625" style="111"/>
    <col min="1281" max="1281" width="27.85546875" style="111" bestFit="1" customWidth="1"/>
    <col min="1282" max="1282" width="4.7109375" style="111" bestFit="1" customWidth="1"/>
    <col min="1283" max="1283" width="23.7109375" style="111" bestFit="1" customWidth="1"/>
    <col min="1284" max="1298" width="12.7109375" style="111" customWidth="1"/>
    <col min="1299" max="1315" width="0" style="111" hidden="1" customWidth="1"/>
    <col min="1316" max="1536" width="9.140625" style="111"/>
    <col min="1537" max="1537" width="27.85546875" style="111" bestFit="1" customWidth="1"/>
    <col min="1538" max="1538" width="4.7109375" style="111" bestFit="1" customWidth="1"/>
    <col min="1539" max="1539" width="23.7109375" style="111" bestFit="1" customWidth="1"/>
    <col min="1540" max="1554" width="12.7109375" style="111" customWidth="1"/>
    <col min="1555" max="1571" width="0" style="111" hidden="1" customWidth="1"/>
    <col min="1572" max="1792" width="9.140625" style="111"/>
    <col min="1793" max="1793" width="27.85546875" style="111" bestFit="1" customWidth="1"/>
    <col min="1794" max="1794" width="4.7109375" style="111" bestFit="1" customWidth="1"/>
    <col min="1795" max="1795" width="23.7109375" style="111" bestFit="1" customWidth="1"/>
    <col min="1796" max="1810" width="12.7109375" style="111" customWidth="1"/>
    <col min="1811" max="1827" width="0" style="111" hidden="1" customWidth="1"/>
    <col min="1828" max="2048" width="9.140625" style="111"/>
    <col min="2049" max="2049" width="27.85546875" style="111" bestFit="1" customWidth="1"/>
    <col min="2050" max="2050" width="4.7109375" style="111" bestFit="1" customWidth="1"/>
    <col min="2051" max="2051" width="23.7109375" style="111" bestFit="1" customWidth="1"/>
    <col min="2052" max="2066" width="12.7109375" style="111" customWidth="1"/>
    <col min="2067" max="2083" width="0" style="111" hidden="1" customWidth="1"/>
    <col min="2084" max="2304" width="9.140625" style="111"/>
    <col min="2305" max="2305" width="27.85546875" style="111" bestFit="1" customWidth="1"/>
    <col min="2306" max="2306" width="4.7109375" style="111" bestFit="1" customWidth="1"/>
    <col min="2307" max="2307" width="23.7109375" style="111" bestFit="1" customWidth="1"/>
    <col min="2308" max="2322" width="12.7109375" style="111" customWidth="1"/>
    <col min="2323" max="2339" width="0" style="111" hidden="1" customWidth="1"/>
    <col min="2340" max="2560" width="9.140625" style="111"/>
    <col min="2561" max="2561" width="27.85546875" style="111" bestFit="1" customWidth="1"/>
    <col min="2562" max="2562" width="4.7109375" style="111" bestFit="1" customWidth="1"/>
    <col min="2563" max="2563" width="23.7109375" style="111" bestFit="1" customWidth="1"/>
    <col min="2564" max="2578" width="12.7109375" style="111" customWidth="1"/>
    <col min="2579" max="2595" width="0" style="111" hidden="1" customWidth="1"/>
    <col min="2596" max="2816" width="9.140625" style="111"/>
    <col min="2817" max="2817" width="27.85546875" style="111" bestFit="1" customWidth="1"/>
    <col min="2818" max="2818" width="4.7109375" style="111" bestFit="1" customWidth="1"/>
    <col min="2819" max="2819" width="23.7109375" style="111" bestFit="1" customWidth="1"/>
    <col min="2820" max="2834" width="12.7109375" style="111" customWidth="1"/>
    <col min="2835" max="2851" width="0" style="111" hidden="1" customWidth="1"/>
    <col min="2852" max="3072" width="9.140625" style="111"/>
    <col min="3073" max="3073" width="27.85546875" style="111" bestFit="1" customWidth="1"/>
    <col min="3074" max="3074" width="4.7109375" style="111" bestFit="1" customWidth="1"/>
    <col min="3075" max="3075" width="23.7109375" style="111" bestFit="1" customWidth="1"/>
    <col min="3076" max="3090" width="12.7109375" style="111" customWidth="1"/>
    <col min="3091" max="3107" width="0" style="111" hidden="1" customWidth="1"/>
    <col min="3108" max="3328" width="9.140625" style="111"/>
    <col min="3329" max="3329" width="27.85546875" style="111" bestFit="1" customWidth="1"/>
    <col min="3330" max="3330" width="4.7109375" style="111" bestFit="1" customWidth="1"/>
    <col min="3331" max="3331" width="23.7109375" style="111" bestFit="1" customWidth="1"/>
    <col min="3332" max="3346" width="12.7109375" style="111" customWidth="1"/>
    <col min="3347" max="3363" width="0" style="111" hidden="1" customWidth="1"/>
    <col min="3364" max="3584" width="9.140625" style="111"/>
    <col min="3585" max="3585" width="27.85546875" style="111" bestFit="1" customWidth="1"/>
    <col min="3586" max="3586" width="4.7109375" style="111" bestFit="1" customWidth="1"/>
    <col min="3587" max="3587" width="23.7109375" style="111" bestFit="1" customWidth="1"/>
    <col min="3588" max="3602" width="12.7109375" style="111" customWidth="1"/>
    <col min="3603" max="3619" width="0" style="111" hidden="1" customWidth="1"/>
    <col min="3620" max="3840" width="9.140625" style="111"/>
    <col min="3841" max="3841" width="27.85546875" style="111" bestFit="1" customWidth="1"/>
    <col min="3842" max="3842" width="4.7109375" style="111" bestFit="1" customWidth="1"/>
    <col min="3843" max="3843" width="23.7109375" style="111" bestFit="1" customWidth="1"/>
    <col min="3844" max="3858" width="12.7109375" style="111" customWidth="1"/>
    <col min="3859" max="3875" width="0" style="111" hidden="1" customWidth="1"/>
    <col min="3876" max="4096" width="9.140625" style="111"/>
    <col min="4097" max="4097" width="27.85546875" style="111" bestFit="1" customWidth="1"/>
    <col min="4098" max="4098" width="4.7109375" style="111" bestFit="1" customWidth="1"/>
    <col min="4099" max="4099" width="23.7109375" style="111" bestFit="1" customWidth="1"/>
    <col min="4100" max="4114" width="12.7109375" style="111" customWidth="1"/>
    <col min="4115" max="4131" width="0" style="111" hidden="1" customWidth="1"/>
    <col min="4132" max="4352" width="9.140625" style="111"/>
    <col min="4353" max="4353" width="27.85546875" style="111" bestFit="1" customWidth="1"/>
    <col min="4354" max="4354" width="4.7109375" style="111" bestFit="1" customWidth="1"/>
    <col min="4355" max="4355" width="23.7109375" style="111" bestFit="1" customWidth="1"/>
    <col min="4356" max="4370" width="12.7109375" style="111" customWidth="1"/>
    <col min="4371" max="4387" width="0" style="111" hidden="1" customWidth="1"/>
    <col min="4388" max="4608" width="9.140625" style="111"/>
    <col min="4609" max="4609" width="27.85546875" style="111" bestFit="1" customWidth="1"/>
    <col min="4610" max="4610" width="4.7109375" style="111" bestFit="1" customWidth="1"/>
    <col min="4611" max="4611" width="23.7109375" style="111" bestFit="1" customWidth="1"/>
    <col min="4612" max="4626" width="12.7109375" style="111" customWidth="1"/>
    <col min="4627" max="4643" width="0" style="111" hidden="1" customWidth="1"/>
    <col min="4644" max="4864" width="9.140625" style="111"/>
    <col min="4865" max="4865" width="27.85546875" style="111" bestFit="1" customWidth="1"/>
    <col min="4866" max="4866" width="4.7109375" style="111" bestFit="1" customWidth="1"/>
    <col min="4867" max="4867" width="23.7109375" style="111" bestFit="1" customWidth="1"/>
    <col min="4868" max="4882" width="12.7109375" style="111" customWidth="1"/>
    <col min="4883" max="4899" width="0" style="111" hidden="1" customWidth="1"/>
    <col min="4900" max="5120" width="9.140625" style="111"/>
    <col min="5121" max="5121" width="27.85546875" style="111" bestFit="1" customWidth="1"/>
    <col min="5122" max="5122" width="4.7109375" style="111" bestFit="1" customWidth="1"/>
    <col min="5123" max="5123" width="23.7109375" style="111" bestFit="1" customWidth="1"/>
    <col min="5124" max="5138" width="12.7109375" style="111" customWidth="1"/>
    <col min="5139" max="5155" width="0" style="111" hidden="1" customWidth="1"/>
    <col min="5156" max="5376" width="9.140625" style="111"/>
    <col min="5377" max="5377" width="27.85546875" style="111" bestFit="1" customWidth="1"/>
    <col min="5378" max="5378" width="4.7109375" style="111" bestFit="1" customWidth="1"/>
    <col min="5379" max="5379" width="23.7109375" style="111" bestFit="1" customWidth="1"/>
    <col min="5380" max="5394" width="12.7109375" style="111" customWidth="1"/>
    <col min="5395" max="5411" width="0" style="111" hidden="1" customWidth="1"/>
    <col min="5412" max="5632" width="9.140625" style="111"/>
    <col min="5633" max="5633" width="27.85546875" style="111" bestFit="1" customWidth="1"/>
    <col min="5634" max="5634" width="4.7109375" style="111" bestFit="1" customWidth="1"/>
    <col min="5635" max="5635" width="23.7109375" style="111" bestFit="1" customWidth="1"/>
    <col min="5636" max="5650" width="12.7109375" style="111" customWidth="1"/>
    <col min="5651" max="5667" width="0" style="111" hidden="1" customWidth="1"/>
    <col min="5668" max="5888" width="9.140625" style="111"/>
    <col min="5889" max="5889" width="27.85546875" style="111" bestFit="1" customWidth="1"/>
    <col min="5890" max="5890" width="4.7109375" style="111" bestFit="1" customWidth="1"/>
    <col min="5891" max="5891" width="23.7109375" style="111" bestFit="1" customWidth="1"/>
    <col min="5892" max="5906" width="12.7109375" style="111" customWidth="1"/>
    <col min="5907" max="5923" width="0" style="111" hidden="1" customWidth="1"/>
    <col min="5924" max="6144" width="9.140625" style="111"/>
    <col min="6145" max="6145" width="27.85546875" style="111" bestFit="1" customWidth="1"/>
    <col min="6146" max="6146" width="4.7109375" style="111" bestFit="1" customWidth="1"/>
    <col min="6147" max="6147" width="23.7109375" style="111" bestFit="1" customWidth="1"/>
    <col min="6148" max="6162" width="12.7109375" style="111" customWidth="1"/>
    <col min="6163" max="6179" width="0" style="111" hidden="1" customWidth="1"/>
    <col min="6180" max="6400" width="9.140625" style="111"/>
    <col min="6401" max="6401" width="27.85546875" style="111" bestFit="1" customWidth="1"/>
    <col min="6402" max="6402" width="4.7109375" style="111" bestFit="1" customWidth="1"/>
    <col min="6403" max="6403" width="23.7109375" style="111" bestFit="1" customWidth="1"/>
    <col min="6404" max="6418" width="12.7109375" style="111" customWidth="1"/>
    <col min="6419" max="6435" width="0" style="111" hidden="1" customWidth="1"/>
    <col min="6436" max="6656" width="9.140625" style="111"/>
    <col min="6657" max="6657" width="27.85546875" style="111" bestFit="1" customWidth="1"/>
    <col min="6658" max="6658" width="4.7109375" style="111" bestFit="1" customWidth="1"/>
    <col min="6659" max="6659" width="23.7109375" style="111" bestFit="1" customWidth="1"/>
    <col min="6660" max="6674" width="12.7109375" style="111" customWidth="1"/>
    <col min="6675" max="6691" width="0" style="111" hidden="1" customWidth="1"/>
    <col min="6692" max="6912" width="9.140625" style="111"/>
    <col min="6913" max="6913" width="27.85546875" style="111" bestFit="1" customWidth="1"/>
    <col min="6914" max="6914" width="4.7109375" style="111" bestFit="1" customWidth="1"/>
    <col min="6915" max="6915" width="23.7109375" style="111" bestFit="1" customWidth="1"/>
    <col min="6916" max="6930" width="12.7109375" style="111" customWidth="1"/>
    <col min="6931" max="6947" width="0" style="111" hidden="1" customWidth="1"/>
    <col min="6948" max="7168" width="9.140625" style="111"/>
    <col min="7169" max="7169" width="27.85546875" style="111" bestFit="1" customWidth="1"/>
    <col min="7170" max="7170" width="4.7109375" style="111" bestFit="1" customWidth="1"/>
    <col min="7171" max="7171" width="23.7109375" style="111" bestFit="1" customWidth="1"/>
    <col min="7172" max="7186" width="12.7109375" style="111" customWidth="1"/>
    <col min="7187" max="7203" width="0" style="111" hidden="1" customWidth="1"/>
    <col min="7204" max="7424" width="9.140625" style="111"/>
    <col min="7425" max="7425" width="27.85546875" style="111" bestFit="1" customWidth="1"/>
    <col min="7426" max="7426" width="4.7109375" style="111" bestFit="1" customWidth="1"/>
    <col min="7427" max="7427" width="23.7109375" style="111" bestFit="1" customWidth="1"/>
    <col min="7428" max="7442" width="12.7109375" style="111" customWidth="1"/>
    <col min="7443" max="7459" width="0" style="111" hidden="1" customWidth="1"/>
    <col min="7460" max="7680" width="9.140625" style="111"/>
    <col min="7681" max="7681" width="27.85546875" style="111" bestFit="1" customWidth="1"/>
    <col min="7682" max="7682" width="4.7109375" style="111" bestFit="1" customWidth="1"/>
    <col min="7683" max="7683" width="23.7109375" style="111" bestFit="1" customWidth="1"/>
    <col min="7684" max="7698" width="12.7109375" style="111" customWidth="1"/>
    <col min="7699" max="7715" width="0" style="111" hidden="1" customWidth="1"/>
    <col min="7716" max="7936" width="9.140625" style="111"/>
    <col min="7937" max="7937" width="27.85546875" style="111" bestFit="1" customWidth="1"/>
    <col min="7938" max="7938" width="4.7109375" style="111" bestFit="1" customWidth="1"/>
    <col min="7939" max="7939" width="23.7109375" style="111" bestFit="1" customWidth="1"/>
    <col min="7940" max="7954" width="12.7109375" style="111" customWidth="1"/>
    <col min="7955" max="7971" width="0" style="111" hidden="1" customWidth="1"/>
    <col min="7972" max="8192" width="9.140625" style="111"/>
    <col min="8193" max="8193" width="27.85546875" style="111" bestFit="1" customWidth="1"/>
    <col min="8194" max="8194" width="4.7109375" style="111" bestFit="1" customWidth="1"/>
    <col min="8195" max="8195" width="23.7109375" style="111" bestFit="1" customWidth="1"/>
    <col min="8196" max="8210" width="12.7109375" style="111" customWidth="1"/>
    <col min="8211" max="8227" width="0" style="111" hidden="1" customWidth="1"/>
    <col min="8228" max="8448" width="9.140625" style="111"/>
    <col min="8449" max="8449" width="27.85546875" style="111" bestFit="1" customWidth="1"/>
    <col min="8450" max="8450" width="4.7109375" style="111" bestFit="1" customWidth="1"/>
    <col min="8451" max="8451" width="23.7109375" style="111" bestFit="1" customWidth="1"/>
    <col min="8452" max="8466" width="12.7109375" style="111" customWidth="1"/>
    <col min="8467" max="8483" width="0" style="111" hidden="1" customWidth="1"/>
    <col min="8484" max="8704" width="9.140625" style="111"/>
    <col min="8705" max="8705" width="27.85546875" style="111" bestFit="1" customWidth="1"/>
    <col min="8706" max="8706" width="4.7109375" style="111" bestFit="1" customWidth="1"/>
    <col min="8707" max="8707" width="23.7109375" style="111" bestFit="1" customWidth="1"/>
    <col min="8708" max="8722" width="12.7109375" style="111" customWidth="1"/>
    <col min="8723" max="8739" width="0" style="111" hidden="1" customWidth="1"/>
    <col min="8740" max="8960" width="9.140625" style="111"/>
    <col min="8961" max="8961" width="27.85546875" style="111" bestFit="1" customWidth="1"/>
    <col min="8962" max="8962" width="4.7109375" style="111" bestFit="1" customWidth="1"/>
    <col min="8963" max="8963" width="23.7109375" style="111" bestFit="1" customWidth="1"/>
    <col min="8964" max="8978" width="12.7109375" style="111" customWidth="1"/>
    <col min="8979" max="8995" width="0" style="111" hidden="1" customWidth="1"/>
    <col min="8996" max="9216" width="9.140625" style="111"/>
    <col min="9217" max="9217" width="27.85546875" style="111" bestFit="1" customWidth="1"/>
    <col min="9218" max="9218" width="4.7109375" style="111" bestFit="1" customWidth="1"/>
    <col min="9219" max="9219" width="23.7109375" style="111" bestFit="1" customWidth="1"/>
    <col min="9220" max="9234" width="12.7109375" style="111" customWidth="1"/>
    <col min="9235" max="9251" width="0" style="111" hidden="1" customWidth="1"/>
    <col min="9252" max="9472" width="9.140625" style="111"/>
    <col min="9473" max="9473" width="27.85546875" style="111" bestFit="1" customWidth="1"/>
    <col min="9474" max="9474" width="4.7109375" style="111" bestFit="1" customWidth="1"/>
    <col min="9475" max="9475" width="23.7109375" style="111" bestFit="1" customWidth="1"/>
    <col min="9476" max="9490" width="12.7109375" style="111" customWidth="1"/>
    <col min="9491" max="9507" width="0" style="111" hidden="1" customWidth="1"/>
    <col min="9508" max="9728" width="9.140625" style="111"/>
    <col min="9729" max="9729" width="27.85546875" style="111" bestFit="1" customWidth="1"/>
    <col min="9730" max="9730" width="4.7109375" style="111" bestFit="1" customWidth="1"/>
    <col min="9731" max="9731" width="23.7109375" style="111" bestFit="1" customWidth="1"/>
    <col min="9732" max="9746" width="12.7109375" style="111" customWidth="1"/>
    <col min="9747" max="9763" width="0" style="111" hidden="1" customWidth="1"/>
    <col min="9764" max="9984" width="9.140625" style="111"/>
    <col min="9985" max="9985" width="27.85546875" style="111" bestFit="1" customWidth="1"/>
    <col min="9986" max="9986" width="4.7109375" style="111" bestFit="1" customWidth="1"/>
    <col min="9987" max="9987" width="23.7109375" style="111" bestFit="1" customWidth="1"/>
    <col min="9988" max="10002" width="12.7109375" style="111" customWidth="1"/>
    <col min="10003" max="10019" width="0" style="111" hidden="1" customWidth="1"/>
    <col min="10020" max="10240" width="9.140625" style="111"/>
    <col min="10241" max="10241" width="27.85546875" style="111" bestFit="1" customWidth="1"/>
    <col min="10242" max="10242" width="4.7109375" style="111" bestFit="1" customWidth="1"/>
    <col min="10243" max="10243" width="23.7109375" style="111" bestFit="1" customWidth="1"/>
    <col min="10244" max="10258" width="12.7109375" style="111" customWidth="1"/>
    <col min="10259" max="10275" width="0" style="111" hidden="1" customWidth="1"/>
    <col min="10276" max="10496" width="9.140625" style="111"/>
    <col min="10497" max="10497" width="27.85546875" style="111" bestFit="1" customWidth="1"/>
    <col min="10498" max="10498" width="4.7109375" style="111" bestFit="1" customWidth="1"/>
    <col min="10499" max="10499" width="23.7109375" style="111" bestFit="1" customWidth="1"/>
    <col min="10500" max="10514" width="12.7109375" style="111" customWidth="1"/>
    <col min="10515" max="10531" width="0" style="111" hidden="1" customWidth="1"/>
    <col min="10532" max="10752" width="9.140625" style="111"/>
    <col min="10753" max="10753" width="27.85546875" style="111" bestFit="1" customWidth="1"/>
    <col min="10754" max="10754" width="4.7109375" style="111" bestFit="1" customWidth="1"/>
    <col min="10755" max="10755" width="23.7109375" style="111" bestFit="1" customWidth="1"/>
    <col min="10756" max="10770" width="12.7109375" style="111" customWidth="1"/>
    <col min="10771" max="10787" width="0" style="111" hidden="1" customWidth="1"/>
    <col min="10788" max="11008" width="9.140625" style="111"/>
    <col min="11009" max="11009" width="27.85546875" style="111" bestFit="1" customWidth="1"/>
    <col min="11010" max="11010" width="4.7109375" style="111" bestFit="1" customWidth="1"/>
    <col min="11011" max="11011" width="23.7109375" style="111" bestFit="1" customWidth="1"/>
    <col min="11012" max="11026" width="12.7109375" style="111" customWidth="1"/>
    <col min="11027" max="11043" width="0" style="111" hidden="1" customWidth="1"/>
    <col min="11044" max="11264" width="9.140625" style="111"/>
    <col min="11265" max="11265" width="27.85546875" style="111" bestFit="1" customWidth="1"/>
    <col min="11266" max="11266" width="4.7109375" style="111" bestFit="1" customWidth="1"/>
    <col min="11267" max="11267" width="23.7109375" style="111" bestFit="1" customWidth="1"/>
    <col min="11268" max="11282" width="12.7109375" style="111" customWidth="1"/>
    <col min="11283" max="11299" width="0" style="111" hidden="1" customWidth="1"/>
    <col min="11300" max="11520" width="9.140625" style="111"/>
    <col min="11521" max="11521" width="27.85546875" style="111" bestFit="1" customWidth="1"/>
    <col min="11522" max="11522" width="4.7109375" style="111" bestFit="1" customWidth="1"/>
    <col min="11523" max="11523" width="23.7109375" style="111" bestFit="1" customWidth="1"/>
    <col min="11524" max="11538" width="12.7109375" style="111" customWidth="1"/>
    <col min="11539" max="11555" width="0" style="111" hidden="1" customWidth="1"/>
    <col min="11556" max="11776" width="9.140625" style="111"/>
    <col min="11777" max="11777" width="27.85546875" style="111" bestFit="1" customWidth="1"/>
    <col min="11778" max="11778" width="4.7109375" style="111" bestFit="1" customWidth="1"/>
    <col min="11779" max="11779" width="23.7109375" style="111" bestFit="1" customWidth="1"/>
    <col min="11780" max="11794" width="12.7109375" style="111" customWidth="1"/>
    <col min="11795" max="11811" width="0" style="111" hidden="1" customWidth="1"/>
    <col min="11812" max="12032" width="9.140625" style="111"/>
    <col min="12033" max="12033" width="27.85546875" style="111" bestFit="1" customWidth="1"/>
    <col min="12034" max="12034" width="4.7109375" style="111" bestFit="1" customWidth="1"/>
    <col min="12035" max="12035" width="23.7109375" style="111" bestFit="1" customWidth="1"/>
    <col min="12036" max="12050" width="12.7109375" style="111" customWidth="1"/>
    <col min="12051" max="12067" width="0" style="111" hidden="1" customWidth="1"/>
    <col min="12068" max="12288" width="9.140625" style="111"/>
    <col min="12289" max="12289" width="27.85546875" style="111" bestFit="1" customWidth="1"/>
    <col min="12290" max="12290" width="4.7109375" style="111" bestFit="1" customWidth="1"/>
    <col min="12291" max="12291" width="23.7109375" style="111" bestFit="1" customWidth="1"/>
    <col min="12292" max="12306" width="12.7109375" style="111" customWidth="1"/>
    <col min="12307" max="12323" width="0" style="111" hidden="1" customWidth="1"/>
    <col min="12324" max="12544" width="9.140625" style="111"/>
    <col min="12545" max="12545" width="27.85546875" style="111" bestFit="1" customWidth="1"/>
    <col min="12546" max="12546" width="4.7109375" style="111" bestFit="1" customWidth="1"/>
    <col min="12547" max="12547" width="23.7109375" style="111" bestFit="1" customWidth="1"/>
    <col min="12548" max="12562" width="12.7109375" style="111" customWidth="1"/>
    <col min="12563" max="12579" width="0" style="111" hidden="1" customWidth="1"/>
    <col min="12580" max="12800" width="9.140625" style="111"/>
    <col min="12801" max="12801" width="27.85546875" style="111" bestFit="1" customWidth="1"/>
    <col min="12802" max="12802" width="4.7109375" style="111" bestFit="1" customWidth="1"/>
    <col min="12803" max="12803" width="23.7109375" style="111" bestFit="1" customWidth="1"/>
    <col min="12804" max="12818" width="12.7109375" style="111" customWidth="1"/>
    <col min="12819" max="12835" width="0" style="111" hidden="1" customWidth="1"/>
    <col min="12836" max="13056" width="9.140625" style="111"/>
    <col min="13057" max="13057" width="27.85546875" style="111" bestFit="1" customWidth="1"/>
    <col min="13058" max="13058" width="4.7109375" style="111" bestFit="1" customWidth="1"/>
    <col min="13059" max="13059" width="23.7109375" style="111" bestFit="1" customWidth="1"/>
    <col min="13060" max="13074" width="12.7109375" style="111" customWidth="1"/>
    <col min="13075" max="13091" width="0" style="111" hidden="1" customWidth="1"/>
    <col min="13092" max="13312" width="9.140625" style="111"/>
    <col min="13313" max="13313" width="27.85546875" style="111" bestFit="1" customWidth="1"/>
    <col min="13314" max="13314" width="4.7109375" style="111" bestFit="1" customWidth="1"/>
    <col min="13315" max="13315" width="23.7109375" style="111" bestFit="1" customWidth="1"/>
    <col min="13316" max="13330" width="12.7109375" style="111" customWidth="1"/>
    <col min="13331" max="13347" width="0" style="111" hidden="1" customWidth="1"/>
    <col min="13348" max="13568" width="9.140625" style="111"/>
    <col min="13569" max="13569" width="27.85546875" style="111" bestFit="1" customWidth="1"/>
    <col min="13570" max="13570" width="4.7109375" style="111" bestFit="1" customWidth="1"/>
    <col min="13571" max="13571" width="23.7109375" style="111" bestFit="1" customWidth="1"/>
    <col min="13572" max="13586" width="12.7109375" style="111" customWidth="1"/>
    <col min="13587" max="13603" width="0" style="111" hidden="1" customWidth="1"/>
    <col min="13604" max="13824" width="9.140625" style="111"/>
    <col min="13825" max="13825" width="27.85546875" style="111" bestFit="1" customWidth="1"/>
    <col min="13826" max="13826" width="4.7109375" style="111" bestFit="1" customWidth="1"/>
    <col min="13827" max="13827" width="23.7109375" style="111" bestFit="1" customWidth="1"/>
    <col min="13828" max="13842" width="12.7109375" style="111" customWidth="1"/>
    <col min="13843" max="13859" width="0" style="111" hidden="1" customWidth="1"/>
    <col min="13860" max="14080" width="9.140625" style="111"/>
    <col min="14081" max="14081" width="27.85546875" style="111" bestFit="1" customWidth="1"/>
    <col min="14082" max="14082" width="4.7109375" style="111" bestFit="1" customWidth="1"/>
    <col min="14083" max="14083" width="23.7109375" style="111" bestFit="1" customWidth="1"/>
    <col min="14084" max="14098" width="12.7109375" style="111" customWidth="1"/>
    <col min="14099" max="14115" width="0" style="111" hidden="1" customWidth="1"/>
    <col min="14116" max="14336" width="9.140625" style="111"/>
    <col min="14337" max="14337" width="27.85546875" style="111" bestFit="1" customWidth="1"/>
    <col min="14338" max="14338" width="4.7109375" style="111" bestFit="1" customWidth="1"/>
    <col min="14339" max="14339" width="23.7109375" style="111" bestFit="1" customWidth="1"/>
    <col min="14340" max="14354" width="12.7109375" style="111" customWidth="1"/>
    <col min="14355" max="14371" width="0" style="111" hidden="1" customWidth="1"/>
    <col min="14372" max="14592" width="9.140625" style="111"/>
    <col min="14593" max="14593" width="27.85546875" style="111" bestFit="1" customWidth="1"/>
    <col min="14594" max="14594" width="4.7109375" style="111" bestFit="1" customWidth="1"/>
    <col min="14595" max="14595" width="23.7109375" style="111" bestFit="1" customWidth="1"/>
    <col min="14596" max="14610" width="12.7109375" style="111" customWidth="1"/>
    <col min="14611" max="14627" width="0" style="111" hidden="1" customWidth="1"/>
    <col min="14628" max="14848" width="9.140625" style="111"/>
    <col min="14849" max="14849" width="27.85546875" style="111" bestFit="1" customWidth="1"/>
    <col min="14850" max="14850" width="4.7109375" style="111" bestFit="1" customWidth="1"/>
    <col min="14851" max="14851" width="23.7109375" style="111" bestFit="1" customWidth="1"/>
    <col min="14852" max="14866" width="12.7109375" style="111" customWidth="1"/>
    <col min="14867" max="14883" width="0" style="111" hidden="1" customWidth="1"/>
    <col min="14884" max="15104" width="9.140625" style="111"/>
    <col min="15105" max="15105" width="27.85546875" style="111" bestFit="1" customWidth="1"/>
    <col min="15106" max="15106" width="4.7109375" style="111" bestFit="1" customWidth="1"/>
    <col min="15107" max="15107" width="23.7109375" style="111" bestFit="1" customWidth="1"/>
    <col min="15108" max="15122" width="12.7109375" style="111" customWidth="1"/>
    <col min="15123" max="15139" width="0" style="111" hidden="1" customWidth="1"/>
    <col min="15140" max="15360" width="9.140625" style="111"/>
    <col min="15361" max="15361" width="27.85546875" style="111" bestFit="1" customWidth="1"/>
    <col min="15362" max="15362" width="4.7109375" style="111" bestFit="1" customWidth="1"/>
    <col min="15363" max="15363" width="23.7109375" style="111" bestFit="1" customWidth="1"/>
    <col min="15364" max="15378" width="12.7109375" style="111" customWidth="1"/>
    <col min="15379" max="15395" width="0" style="111" hidden="1" customWidth="1"/>
    <col min="15396" max="15616" width="9.140625" style="111"/>
    <col min="15617" max="15617" width="27.85546875" style="111" bestFit="1" customWidth="1"/>
    <col min="15618" max="15618" width="4.7109375" style="111" bestFit="1" customWidth="1"/>
    <col min="15619" max="15619" width="23.7109375" style="111" bestFit="1" customWidth="1"/>
    <col min="15620" max="15634" width="12.7109375" style="111" customWidth="1"/>
    <col min="15635" max="15651" width="0" style="111" hidden="1" customWidth="1"/>
    <col min="15652" max="15872" width="9.140625" style="111"/>
    <col min="15873" max="15873" width="27.85546875" style="111" bestFit="1" customWidth="1"/>
    <col min="15874" max="15874" width="4.7109375" style="111" bestFit="1" customWidth="1"/>
    <col min="15875" max="15875" width="23.7109375" style="111" bestFit="1" customWidth="1"/>
    <col min="15876" max="15890" width="12.7109375" style="111" customWidth="1"/>
    <col min="15891" max="15907" width="0" style="111" hidden="1" customWidth="1"/>
    <col min="15908" max="16128" width="9.140625" style="111"/>
    <col min="16129" max="16129" width="27.85546875" style="111" bestFit="1" customWidth="1"/>
    <col min="16130" max="16130" width="4.7109375" style="111" bestFit="1" customWidth="1"/>
    <col min="16131" max="16131" width="23.7109375" style="111" bestFit="1" customWidth="1"/>
    <col min="16132" max="16146" width="12.7109375" style="111" customWidth="1"/>
    <col min="16147" max="16163" width="0" style="111" hidden="1" customWidth="1"/>
    <col min="16164" max="16384" width="9.140625" style="111"/>
  </cols>
  <sheetData>
    <row r="1" spans="1:35" ht="15.75" x14ac:dyDescent="0.25">
      <c r="A1" s="110" t="s">
        <v>277</v>
      </c>
    </row>
    <row r="4" spans="1:35" ht="45" x14ac:dyDescent="0.2">
      <c r="A4" s="112" t="s">
        <v>61</v>
      </c>
      <c r="B4" s="112" t="s">
        <v>62</v>
      </c>
      <c r="C4" s="112" t="s">
        <v>63</v>
      </c>
      <c r="D4" s="112" t="s">
        <v>278</v>
      </c>
      <c r="E4" s="112" t="s">
        <v>279</v>
      </c>
      <c r="F4" s="112" t="s">
        <v>280</v>
      </c>
      <c r="G4" s="112" t="s">
        <v>281</v>
      </c>
      <c r="H4" s="112" t="s">
        <v>282</v>
      </c>
      <c r="I4" s="112" t="s">
        <v>283</v>
      </c>
      <c r="J4" s="112" t="s">
        <v>284</v>
      </c>
      <c r="K4" s="112" t="s">
        <v>285</v>
      </c>
      <c r="L4" s="112" t="s">
        <v>286</v>
      </c>
      <c r="M4" s="112" t="s">
        <v>287</v>
      </c>
      <c r="N4" s="112" t="s">
        <v>288</v>
      </c>
      <c r="O4" s="112" t="s">
        <v>289</v>
      </c>
      <c r="P4" s="112" t="s">
        <v>290</v>
      </c>
      <c r="Q4" s="112" t="s">
        <v>73</v>
      </c>
      <c r="R4" s="112" t="s">
        <v>74</v>
      </c>
      <c r="S4" s="139" t="s">
        <v>75</v>
      </c>
      <c r="T4" s="139" t="s">
        <v>76</v>
      </c>
      <c r="U4" s="139" t="s">
        <v>77</v>
      </c>
      <c r="V4" s="139" t="s">
        <v>291</v>
      </c>
      <c r="W4" s="139" t="s">
        <v>292</v>
      </c>
      <c r="X4" s="139" t="s">
        <v>293</v>
      </c>
      <c r="Y4" s="139" t="s">
        <v>294</v>
      </c>
      <c r="Z4" s="139" t="s">
        <v>295</v>
      </c>
      <c r="AA4" s="139" t="s">
        <v>296</v>
      </c>
      <c r="AB4" s="139" t="s">
        <v>80</v>
      </c>
      <c r="AC4" s="139" t="s">
        <v>297</v>
      </c>
      <c r="AD4" s="139" t="s">
        <v>298</v>
      </c>
      <c r="AE4" s="139" t="s">
        <v>83</v>
      </c>
      <c r="AF4" s="139" t="s">
        <v>84</v>
      </c>
      <c r="AG4" s="139" t="s">
        <v>85</v>
      </c>
      <c r="AH4" s="139" t="s">
        <v>299</v>
      </c>
      <c r="AI4" s="139" t="s">
        <v>300</v>
      </c>
    </row>
    <row r="5" spans="1:35" x14ac:dyDescent="0.2">
      <c r="A5" s="114" t="s">
        <v>86</v>
      </c>
      <c r="B5" s="114" t="s">
        <v>87</v>
      </c>
      <c r="C5" s="114" t="s">
        <v>88</v>
      </c>
      <c r="D5" s="115">
        <v>661948</v>
      </c>
      <c r="E5" s="115">
        <v>241708</v>
      </c>
      <c r="F5" s="115">
        <v>903656</v>
      </c>
      <c r="G5" s="116">
        <v>-3.3825763691164197E-2</v>
      </c>
      <c r="H5" s="115">
        <v>836405</v>
      </c>
      <c r="I5" s="115">
        <v>192768</v>
      </c>
      <c r="J5" s="115">
        <v>1029173</v>
      </c>
      <c r="K5" s="140">
        <v>4.0152853521775903E-2</v>
      </c>
      <c r="L5" s="118">
        <v>0</v>
      </c>
      <c r="M5" s="116">
        <v>0</v>
      </c>
      <c r="N5" s="118">
        <v>1932829</v>
      </c>
      <c r="O5" s="116">
        <v>4.2042107571060409E-3</v>
      </c>
      <c r="P5" s="118">
        <v>3814</v>
      </c>
      <c r="Q5" s="118">
        <v>1936643</v>
      </c>
      <c r="R5" s="116">
        <v>2.7239562137371101E-3</v>
      </c>
      <c r="S5" s="117">
        <v>1</v>
      </c>
      <c r="T5" s="114" t="s">
        <v>90</v>
      </c>
      <c r="U5" s="114" t="s">
        <v>91</v>
      </c>
      <c r="V5" s="118">
        <v>687479</v>
      </c>
      <c r="W5" s="118">
        <v>935293</v>
      </c>
      <c r="X5" s="118">
        <v>247814</v>
      </c>
      <c r="Y5" s="118">
        <v>812292</v>
      </c>
      <c r="Z5" s="118">
        <v>989444</v>
      </c>
      <c r="AA5" s="118">
        <v>177152</v>
      </c>
      <c r="AB5" s="118">
        <v>0</v>
      </c>
      <c r="AC5" s="118">
        <v>6645</v>
      </c>
      <c r="AD5" s="118">
        <v>1924737</v>
      </c>
      <c r="AE5" s="118">
        <v>1931382</v>
      </c>
      <c r="AF5" s="114" t="s">
        <v>92</v>
      </c>
      <c r="AG5" s="114" t="s">
        <v>92</v>
      </c>
      <c r="AH5" s="118">
        <v>4030</v>
      </c>
      <c r="AI5" s="118">
        <v>6</v>
      </c>
    </row>
    <row r="6" spans="1:35" x14ac:dyDescent="0.2">
      <c r="A6" s="119" t="s">
        <v>93</v>
      </c>
      <c r="B6" s="114" t="s">
        <v>94</v>
      </c>
      <c r="C6" s="114" t="s">
        <v>95</v>
      </c>
      <c r="D6" s="115">
        <v>282031</v>
      </c>
      <c r="E6" s="115">
        <v>26606</v>
      </c>
      <c r="F6" s="115">
        <v>308637</v>
      </c>
      <c r="G6" s="116">
        <v>-5.3951409707023702E-2</v>
      </c>
      <c r="H6" s="115">
        <v>140393</v>
      </c>
      <c r="I6" s="115">
        <v>5212</v>
      </c>
      <c r="J6" s="115">
        <v>145605</v>
      </c>
      <c r="K6" s="140">
        <v>-7.1586155886553801E-2</v>
      </c>
      <c r="L6" s="118">
        <v>18984</v>
      </c>
      <c r="M6" s="116">
        <v>-5.2600059886216202E-2</v>
      </c>
      <c r="N6" s="118">
        <v>473226</v>
      </c>
      <c r="O6" s="116">
        <v>-5.9394801911319205E-2</v>
      </c>
      <c r="P6" s="118">
        <v>7157</v>
      </c>
      <c r="Q6" s="118">
        <v>480383</v>
      </c>
      <c r="R6" s="116">
        <v>-6.4563742967914797E-2</v>
      </c>
      <c r="S6" s="120">
        <v>2</v>
      </c>
      <c r="T6" s="114" t="s">
        <v>90</v>
      </c>
      <c r="U6" s="114" t="s">
        <v>90</v>
      </c>
      <c r="V6" s="118">
        <v>311302</v>
      </c>
      <c r="W6" s="118">
        <v>326238</v>
      </c>
      <c r="X6" s="118">
        <v>14936</v>
      </c>
      <c r="Y6" s="118">
        <v>153586</v>
      </c>
      <c r="Z6" s="118">
        <v>156832</v>
      </c>
      <c r="AA6" s="118">
        <v>3246</v>
      </c>
      <c r="AB6" s="118">
        <v>20038</v>
      </c>
      <c r="AC6" s="118">
        <v>10431</v>
      </c>
      <c r="AD6" s="118">
        <v>503108</v>
      </c>
      <c r="AE6" s="118">
        <v>513539</v>
      </c>
      <c r="AF6" s="114" t="s">
        <v>96</v>
      </c>
      <c r="AG6" s="114" t="s">
        <v>97</v>
      </c>
      <c r="AH6" s="118">
        <v>4030</v>
      </c>
      <c r="AI6" s="118">
        <v>6</v>
      </c>
    </row>
    <row r="7" spans="1:35" x14ac:dyDescent="0.2">
      <c r="A7" s="121"/>
      <c r="B7" s="114" t="s">
        <v>98</v>
      </c>
      <c r="C7" s="114" t="s">
        <v>99</v>
      </c>
      <c r="D7" s="115">
        <v>201871</v>
      </c>
      <c r="E7" s="115">
        <v>7038</v>
      </c>
      <c r="F7" s="115">
        <v>208909</v>
      </c>
      <c r="G7" s="116">
        <v>-8.1549121156433299E-2</v>
      </c>
      <c r="H7" s="115">
        <v>131091</v>
      </c>
      <c r="I7" s="115">
        <v>5576</v>
      </c>
      <c r="J7" s="115">
        <v>136667</v>
      </c>
      <c r="K7" s="140">
        <v>-5.7962722986572603E-2</v>
      </c>
      <c r="L7" s="118">
        <v>21215</v>
      </c>
      <c r="M7" s="116">
        <v>-0.115636333319438</v>
      </c>
      <c r="N7" s="118">
        <v>366791</v>
      </c>
      <c r="O7" s="116">
        <v>-7.4981779114956806E-2</v>
      </c>
      <c r="P7" s="118">
        <v>438</v>
      </c>
      <c r="Q7" s="118">
        <v>367229</v>
      </c>
      <c r="R7" s="116">
        <v>-7.5062148799464004E-2</v>
      </c>
      <c r="S7" s="122">
        <v>0</v>
      </c>
      <c r="T7" s="114" t="s">
        <v>90</v>
      </c>
      <c r="U7" s="114" t="s">
        <v>90</v>
      </c>
      <c r="V7" s="118">
        <v>221866</v>
      </c>
      <c r="W7" s="118">
        <v>227458</v>
      </c>
      <c r="X7" s="118">
        <v>5592</v>
      </c>
      <c r="Y7" s="118">
        <v>140522</v>
      </c>
      <c r="Z7" s="118">
        <v>145076</v>
      </c>
      <c r="AA7" s="118">
        <v>4554</v>
      </c>
      <c r="AB7" s="118">
        <v>23989</v>
      </c>
      <c r="AC7" s="118">
        <v>508</v>
      </c>
      <c r="AD7" s="118">
        <v>396523</v>
      </c>
      <c r="AE7" s="118">
        <v>397031</v>
      </c>
      <c r="AF7" s="114" t="s">
        <v>100</v>
      </c>
      <c r="AG7" s="114" t="s">
        <v>97</v>
      </c>
      <c r="AH7" s="118">
        <v>4030</v>
      </c>
      <c r="AI7" s="118">
        <v>6</v>
      </c>
    </row>
    <row r="8" spans="1:35" x14ac:dyDescent="0.2">
      <c r="A8" s="123"/>
      <c r="B8" s="114" t="s">
        <v>101</v>
      </c>
      <c r="C8" s="114" t="s">
        <v>102</v>
      </c>
      <c r="D8" s="115">
        <v>256628</v>
      </c>
      <c r="E8" s="115">
        <v>44334</v>
      </c>
      <c r="F8" s="115">
        <v>300962</v>
      </c>
      <c r="G8" s="116">
        <v>-4.9151472883663793E-4</v>
      </c>
      <c r="H8" s="115">
        <v>58324</v>
      </c>
      <c r="I8" s="115">
        <v>1776</v>
      </c>
      <c r="J8" s="115">
        <v>60100</v>
      </c>
      <c r="K8" s="140">
        <v>-0.14766280916723401</v>
      </c>
      <c r="L8" s="118">
        <v>0</v>
      </c>
      <c r="M8" s="116">
        <v>0</v>
      </c>
      <c r="N8" s="118">
        <v>361062</v>
      </c>
      <c r="O8" s="116">
        <v>-2.8415971067374902E-2</v>
      </c>
      <c r="P8" s="118">
        <v>434</v>
      </c>
      <c r="Q8" s="118">
        <v>361496</v>
      </c>
      <c r="R8" s="116">
        <v>-2.72952319448929E-2</v>
      </c>
      <c r="S8" s="122">
        <v>0</v>
      </c>
      <c r="T8" s="114" t="s">
        <v>90</v>
      </c>
      <c r="U8" s="114" t="s">
        <v>90</v>
      </c>
      <c r="V8" s="118">
        <v>266024</v>
      </c>
      <c r="W8" s="118">
        <v>301110</v>
      </c>
      <c r="X8" s="118">
        <v>35086</v>
      </c>
      <c r="Y8" s="118">
        <v>68952</v>
      </c>
      <c r="Z8" s="118">
        <v>70512</v>
      </c>
      <c r="AA8" s="118">
        <v>1560</v>
      </c>
      <c r="AB8" s="118">
        <v>0</v>
      </c>
      <c r="AC8" s="118">
        <v>18</v>
      </c>
      <c r="AD8" s="118">
        <v>371622</v>
      </c>
      <c r="AE8" s="118">
        <v>371640</v>
      </c>
      <c r="AF8" s="114" t="s">
        <v>103</v>
      </c>
      <c r="AG8" s="114" t="s">
        <v>97</v>
      </c>
      <c r="AH8" s="118">
        <v>4030</v>
      </c>
      <c r="AI8" s="118">
        <v>6</v>
      </c>
    </row>
    <row r="9" spans="1:35" x14ac:dyDescent="0.2">
      <c r="A9" s="124" t="s">
        <v>104</v>
      </c>
      <c r="B9" s="124">
        <v>0</v>
      </c>
      <c r="C9" s="124">
        <v>0</v>
      </c>
      <c r="D9" s="125">
        <v>740530</v>
      </c>
      <c r="E9" s="125">
        <v>77978</v>
      </c>
      <c r="F9" s="125">
        <v>818508</v>
      </c>
      <c r="G9" s="126">
        <v>-4.24634361480851E-2</v>
      </c>
      <c r="H9" s="125">
        <v>329808</v>
      </c>
      <c r="I9" s="125">
        <v>12564</v>
      </c>
      <c r="J9" s="125">
        <v>342372</v>
      </c>
      <c r="K9" s="141">
        <v>-8.068309972611569E-2</v>
      </c>
      <c r="L9" s="142">
        <v>40199</v>
      </c>
      <c r="M9" s="126">
        <v>-8.69466463760874E-2</v>
      </c>
      <c r="N9" s="142">
        <v>1201079</v>
      </c>
      <c r="O9" s="126">
        <v>-5.5200656360299603E-2</v>
      </c>
      <c r="P9" s="142">
        <v>8029</v>
      </c>
      <c r="Q9" s="142">
        <v>1209108</v>
      </c>
      <c r="R9" s="126">
        <v>-5.7012501852270699E-2</v>
      </c>
      <c r="S9" s="127">
        <v>0</v>
      </c>
      <c r="T9" s="128">
        <v>0</v>
      </c>
      <c r="U9" s="128">
        <v>0</v>
      </c>
      <c r="V9" s="129">
        <v>799192</v>
      </c>
      <c r="W9" s="129">
        <v>854806</v>
      </c>
      <c r="X9" s="129">
        <v>55614</v>
      </c>
      <c r="Y9" s="129">
        <v>363060</v>
      </c>
      <c r="Z9" s="129">
        <v>372420</v>
      </c>
      <c r="AA9" s="129">
        <v>9360</v>
      </c>
      <c r="AB9" s="129">
        <v>44027</v>
      </c>
      <c r="AC9" s="129">
        <v>10957</v>
      </c>
      <c r="AD9" s="129">
        <v>1271253</v>
      </c>
      <c r="AE9" s="129">
        <v>1282210</v>
      </c>
      <c r="AF9" s="128">
        <v>0</v>
      </c>
      <c r="AG9" s="128">
        <v>0</v>
      </c>
      <c r="AH9" s="129">
        <v>12090</v>
      </c>
      <c r="AI9" s="129">
        <v>18</v>
      </c>
    </row>
    <row r="10" spans="1:35" x14ac:dyDescent="0.2">
      <c r="A10" s="119" t="s">
        <v>105</v>
      </c>
      <c r="B10" s="114" t="s">
        <v>106</v>
      </c>
      <c r="C10" s="114" t="s">
        <v>107</v>
      </c>
      <c r="D10" s="115">
        <v>92938</v>
      </c>
      <c r="E10" s="115">
        <v>42806</v>
      </c>
      <c r="F10" s="115">
        <v>135744</v>
      </c>
      <c r="G10" s="116">
        <v>4.0415111404066804E-2</v>
      </c>
      <c r="H10" s="115">
        <v>3522</v>
      </c>
      <c r="I10" s="115">
        <v>0</v>
      </c>
      <c r="J10" s="115">
        <v>3522</v>
      </c>
      <c r="K10" s="140">
        <v>1.0791027154663499</v>
      </c>
      <c r="L10" s="118">
        <v>0</v>
      </c>
      <c r="M10" s="116">
        <v>0</v>
      </c>
      <c r="N10" s="118">
        <v>139266</v>
      </c>
      <c r="O10" s="116">
        <v>5.3728294177732394E-2</v>
      </c>
      <c r="P10" s="118">
        <v>12480</v>
      </c>
      <c r="Q10" s="118">
        <v>151746</v>
      </c>
      <c r="R10" s="116">
        <v>7.3585906823729189E-2</v>
      </c>
      <c r="S10" s="120">
        <v>3</v>
      </c>
      <c r="T10" s="114" t="s">
        <v>90</v>
      </c>
      <c r="U10" s="114" t="s">
        <v>90</v>
      </c>
      <c r="V10" s="118">
        <v>94147</v>
      </c>
      <c r="W10" s="118">
        <v>130471</v>
      </c>
      <c r="X10" s="118">
        <v>36324</v>
      </c>
      <c r="Y10" s="118">
        <v>1694</v>
      </c>
      <c r="Z10" s="118">
        <v>1694</v>
      </c>
      <c r="AA10" s="118">
        <v>0</v>
      </c>
      <c r="AB10" s="118">
        <v>0</v>
      </c>
      <c r="AC10" s="118">
        <v>9180</v>
      </c>
      <c r="AD10" s="118">
        <v>132165</v>
      </c>
      <c r="AE10" s="118">
        <v>141345</v>
      </c>
      <c r="AF10" s="114" t="s">
        <v>108</v>
      </c>
      <c r="AG10" s="114" t="s">
        <v>109</v>
      </c>
      <c r="AH10" s="118">
        <v>4030</v>
      </c>
      <c r="AI10" s="118">
        <v>6</v>
      </c>
    </row>
    <row r="11" spans="1:35" x14ac:dyDescent="0.2">
      <c r="A11" s="121"/>
      <c r="B11" s="114" t="s">
        <v>110</v>
      </c>
      <c r="C11" s="114" t="s">
        <v>111</v>
      </c>
      <c r="D11" s="115">
        <v>62232</v>
      </c>
      <c r="E11" s="115">
        <v>504</v>
      </c>
      <c r="F11" s="115">
        <v>62736</v>
      </c>
      <c r="G11" s="116">
        <v>-2.1996352128704402E-2</v>
      </c>
      <c r="H11" s="115">
        <v>25194</v>
      </c>
      <c r="I11" s="115">
        <v>108</v>
      </c>
      <c r="J11" s="115">
        <v>25302</v>
      </c>
      <c r="K11" s="140">
        <v>-0.112801991654686</v>
      </c>
      <c r="L11" s="118">
        <v>31</v>
      </c>
      <c r="M11" s="116">
        <v>0</v>
      </c>
      <c r="N11" s="118">
        <v>88069</v>
      </c>
      <c r="O11" s="116">
        <v>-4.9608270563097599E-2</v>
      </c>
      <c r="P11" s="118">
        <v>0</v>
      </c>
      <c r="Q11" s="118">
        <v>88069</v>
      </c>
      <c r="R11" s="116">
        <v>-4.9608270563097599E-2</v>
      </c>
      <c r="S11" s="122">
        <v>0</v>
      </c>
      <c r="T11" s="114" t="s">
        <v>90</v>
      </c>
      <c r="U11" s="114" t="s">
        <v>90</v>
      </c>
      <c r="V11" s="118">
        <v>63849</v>
      </c>
      <c r="W11" s="118">
        <v>64147</v>
      </c>
      <c r="X11" s="118">
        <v>298</v>
      </c>
      <c r="Y11" s="118">
        <v>28501</v>
      </c>
      <c r="Z11" s="118">
        <v>28519</v>
      </c>
      <c r="AA11" s="118">
        <v>18</v>
      </c>
      <c r="AB11" s="118">
        <v>0</v>
      </c>
      <c r="AC11" s="118">
        <v>0</v>
      </c>
      <c r="AD11" s="118">
        <v>92666</v>
      </c>
      <c r="AE11" s="118">
        <v>92666</v>
      </c>
      <c r="AF11" s="114" t="s">
        <v>112</v>
      </c>
      <c r="AG11" s="114" t="s">
        <v>109</v>
      </c>
      <c r="AH11" s="118">
        <v>4030</v>
      </c>
      <c r="AI11" s="118">
        <v>6</v>
      </c>
    </row>
    <row r="12" spans="1:35" x14ac:dyDescent="0.2">
      <c r="A12" s="121"/>
      <c r="B12" s="114" t="s">
        <v>113</v>
      </c>
      <c r="C12" s="114" t="s">
        <v>114</v>
      </c>
      <c r="D12" s="115">
        <v>123495</v>
      </c>
      <c r="E12" s="115">
        <v>34804</v>
      </c>
      <c r="F12" s="115">
        <v>158299</v>
      </c>
      <c r="G12" s="116">
        <v>-1.3563470734446201E-3</v>
      </c>
      <c r="H12" s="115">
        <v>9619</v>
      </c>
      <c r="I12" s="115">
        <v>164</v>
      </c>
      <c r="J12" s="115">
        <v>9783</v>
      </c>
      <c r="K12" s="140">
        <v>3.5904800984817398E-3</v>
      </c>
      <c r="L12" s="118">
        <v>0</v>
      </c>
      <c r="M12" s="116">
        <v>0</v>
      </c>
      <c r="N12" s="118">
        <v>168082</v>
      </c>
      <c r="O12" s="116">
        <v>-1.0697602548406699E-3</v>
      </c>
      <c r="P12" s="118">
        <v>9690</v>
      </c>
      <c r="Q12" s="118">
        <v>177772</v>
      </c>
      <c r="R12" s="116">
        <v>2.7809272389848799E-3</v>
      </c>
      <c r="S12" s="122">
        <v>0</v>
      </c>
      <c r="T12" s="114" t="s">
        <v>90</v>
      </c>
      <c r="U12" s="114" t="s">
        <v>90</v>
      </c>
      <c r="V12" s="118">
        <v>131532</v>
      </c>
      <c r="W12" s="118">
        <v>158514</v>
      </c>
      <c r="X12" s="118">
        <v>26982</v>
      </c>
      <c r="Y12" s="118">
        <v>9636</v>
      </c>
      <c r="Z12" s="118">
        <v>9748</v>
      </c>
      <c r="AA12" s="118">
        <v>112</v>
      </c>
      <c r="AB12" s="118">
        <v>0</v>
      </c>
      <c r="AC12" s="118">
        <v>9017</v>
      </c>
      <c r="AD12" s="118">
        <v>168262</v>
      </c>
      <c r="AE12" s="118">
        <v>177279</v>
      </c>
      <c r="AF12" s="114" t="s">
        <v>115</v>
      </c>
      <c r="AG12" s="114" t="s">
        <v>109</v>
      </c>
      <c r="AH12" s="118">
        <v>4030</v>
      </c>
      <c r="AI12" s="118">
        <v>6</v>
      </c>
    </row>
    <row r="13" spans="1:35" x14ac:dyDescent="0.2">
      <c r="A13" s="123"/>
      <c r="B13" s="114" t="s">
        <v>116</v>
      </c>
      <c r="C13" s="114" t="s">
        <v>117</v>
      </c>
      <c r="D13" s="115">
        <v>64980</v>
      </c>
      <c r="E13" s="115">
        <v>308</v>
      </c>
      <c r="F13" s="115">
        <v>65288</v>
      </c>
      <c r="G13" s="116">
        <v>-4.4829373913573799E-3</v>
      </c>
      <c r="H13" s="115">
        <v>24744</v>
      </c>
      <c r="I13" s="115">
        <v>22</v>
      </c>
      <c r="J13" s="115">
        <v>24766</v>
      </c>
      <c r="K13" s="140">
        <v>5.84665356013334E-2</v>
      </c>
      <c r="L13" s="118">
        <v>0</v>
      </c>
      <c r="M13" s="116">
        <v>0</v>
      </c>
      <c r="N13" s="118">
        <v>90054</v>
      </c>
      <c r="O13" s="116">
        <v>1.2070128118678402E-2</v>
      </c>
      <c r="P13" s="118">
        <v>721</v>
      </c>
      <c r="Q13" s="118">
        <v>90775</v>
      </c>
      <c r="R13" s="116">
        <v>6.1739342481544699E-3</v>
      </c>
      <c r="S13" s="122">
        <v>0</v>
      </c>
      <c r="T13" s="114" t="s">
        <v>90</v>
      </c>
      <c r="U13" s="114" t="s">
        <v>90</v>
      </c>
      <c r="V13" s="118">
        <v>64924</v>
      </c>
      <c r="W13" s="118">
        <v>65582</v>
      </c>
      <c r="X13" s="118">
        <v>658</v>
      </c>
      <c r="Y13" s="118">
        <v>23370</v>
      </c>
      <c r="Z13" s="118">
        <v>23398</v>
      </c>
      <c r="AA13" s="118">
        <v>28</v>
      </c>
      <c r="AB13" s="118">
        <v>0</v>
      </c>
      <c r="AC13" s="118">
        <v>1238</v>
      </c>
      <c r="AD13" s="118">
        <v>88980</v>
      </c>
      <c r="AE13" s="118">
        <v>90218</v>
      </c>
      <c r="AF13" s="114" t="s">
        <v>118</v>
      </c>
      <c r="AG13" s="114" t="s">
        <v>109</v>
      </c>
      <c r="AH13" s="118">
        <v>4030</v>
      </c>
      <c r="AI13" s="118">
        <v>6</v>
      </c>
    </row>
    <row r="14" spans="1:35" x14ac:dyDescent="0.2">
      <c r="A14" s="124" t="s">
        <v>104</v>
      </c>
      <c r="B14" s="124">
        <v>0</v>
      </c>
      <c r="C14" s="124">
        <v>0</v>
      </c>
      <c r="D14" s="125">
        <v>343645</v>
      </c>
      <c r="E14" s="125">
        <v>78422</v>
      </c>
      <c r="F14" s="125">
        <v>422067</v>
      </c>
      <c r="G14" s="126">
        <v>8.0078526153890203E-3</v>
      </c>
      <c r="H14" s="125">
        <v>63079</v>
      </c>
      <c r="I14" s="125">
        <v>294</v>
      </c>
      <c r="J14" s="125">
        <v>63373</v>
      </c>
      <c r="K14" s="141">
        <v>2.2096308338199802E-4</v>
      </c>
      <c r="L14" s="142">
        <v>31</v>
      </c>
      <c r="M14" s="126">
        <v>0</v>
      </c>
      <c r="N14" s="142">
        <v>485471</v>
      </c>
      <c r="O14" s="126">
        <v>7.0487249856349601E-3</v>
      </c>
      <c r="P14" s="142">
        <v>22891</v>
      </c>
      <c r="Q14" s="142">
        <v>508362</v>
      </c>
      <c r="R14" s="126">
        <v>1.36667809885386E-2</v>
      </c>
      <c r="S14" s="127">
        <v>0</v>
      </c>
      <c r="T14" s="128">
        <v>0</v>
      </c>
      <c r="U14" s="128">
        <v>0</v>
      </c>
      <c r="V14" s="129">
        <v>354452</v>
      </c>
      <c r="W14" s="129">
        <v>418714</v>
      </c>
      <c r="X14" s="129">
        <v>64262</v>
      </c>
      <c r="Y14" s="129">
        <v>63201</v>
      </c>
      <c r="Z14" s="129">
        <v>63359</v>
      </c>
      <c r="AA14" s="129">
        <v>158</v>
      </c>
      <c r="AB14" s="129">
        <v>0</v>
      </c>
      <c r="AC14" s="129">
        <v>19435</v>
      </c>
      <c r="AD14" s="129">
        <v>482073</v>
      </c>
      <c r="AE14" s="129">
        <v>501508</v>
      </c>
      <c r="AF14" s="128">
        <v>0</v>
      </c>
      <c r="AG14" s="128">
        <v>0</v>
      </c>
      <c r="AH14" s="129">
        <v>16120</v>
      </c>
      <c r="AI14" s="129">
        <v>24</v>
      </c>
    </row>
    <row r="15" spans="1:35" x14ac:dyDescent="0.2">
      <c r="A15" s="119" t="s">
        <v>119</v>
      </c>
      <c r="B15" s="114" t="s">
        <v>120</v>
      </c>
      <c r="C15" s="114" t="s">
        <v>121</v>
      </c>
      <c r="D15" s="115">
        <v>31680</v>
      </c>
      <c r="E15" s="115">
        <v>1488</v>
      </c>
      <c r="F15" s="115">
        <v>33168</v>
      </c>
      <c r="G15" s="116">
        <v>0.21188205634111601</v>
      </c>
      <c r="H15" s="115">
        <v>0</v>
      </c>
      <c r="I15" s="115">
        <v>0</v>
      </c>
      <c r="J15" s="115">
        <v>0</v>
      </c>
      <c r="K15" s="140">
        <v>0</v>
      </c>
      <c r="L15" s="118">
        <v>152</v>
      </c>
      <c r="M15" s="116">
        <v>0</v>
      </c>
      <c r="N15" s="118">
        <v>33320</v>
      </c>
      <c r="O15" s="116">
        <v>0.21743578501223998</v>
      </c>
      <c r="P15" s="118">
        <v>813</v>
      </c>
      <c r="Q15" s="118">
        <v>34133</v>
      </c>
      <c r="R15" s="116">
        <v>0.21189419492277603</v>
      </c>
      <c r="S15" s="120">
        <v>4</v>
      </c>
      <c r="T15" s="114" t="s">
        <v>90</v>
      </c>
      <c r="U15" s="114" t="s">
        <v>90</v>
      </c>
      <c r="V15" s="118">
        <v>27099</v>
      </c>
      <c r="W15" s="118">
        <v>27369</v>
      </c>
      <c r="X15" s="118">
        <v>270</v>
      </c>
      <c r="Y15" s="118">
        <v>0</v>
      </c>
      <c r="Z15" s="118">
        <v>0</v>
      </c>
      <c r="AA15" s="118">
        <v>0</v>
      </c>
      <c r="AB15" s="118">
        <v>0</v>
      </c>
      <c r="AC15" s="118">
        <v>796</v>
      </c>
      <c r="AD15" s="118">
        <v>27369</v>
      </c>
      <c r="AE15" s="118">
        <v>28165</v>
      </c>
      <c r="AF15" s="114" t="s">
        <v>122</v>
      </c>
      <c r="AG15" s="114" t="s">
        <v>123</v>
      </c>
      <c r="AH15" s="118">
        <v>4030</v>
      </c>
      <c r="AI15" s="118">
        <v>6</v>
      </c>
    </row>
    <row r="16" spans="1:35" x14ac:dyDescent="0.2">
      <c r="A16" s="121"/>
      <c r="B16" s="114" t="s">
        <v>124</v>
      </c>
      <c r="C16" s="114" t="s">
        <v>125</v>
      </c>
      <c r="D16" s="115">
        <v>13461</v>
      </c>
      <c r="E16" s="115">
        <v>0</v>
      </c>
      <c r="F16" s="115">
        <v>13461</v>
      </c>
      <c r="G16" s="116">
        <v>-0.21188524590163899</v>
      </c>
      <c r="H16" s="115">
        <v>0</v>
      </c>
      <c r="I16" s="115">
        <v>0</v>
      </c>
      <c r="J16" s="115">
        <v>0</v>
      </c>
      <c r="K16" s="140">
        <v>0</v>
      </c>
      <c r="L16" s="118">
        <v>0</v>
      </c>
      <c r="M16" s="116">
        <v>0</v>
      </c>
      <c r="N16" s="118">
        <v>13461</v>
      </c>
      <c r="O16" s="116">
        <v>-0.21188524590163899</v>
      </c>
      <c r="P16" s="118">
        <v>114</v>
      </c>
      <c r="Q16" s="118">
        <v>13575</v>
      </c>
      <c r="R16" s="116">
        <v>-0.20521077283372399</v>
      </c>
      <c r="S16" s="122">
        <v>0</v>
      </c>
      <c r="T16" s="114" t="s">
        <v>90</v>
      </c>
      <c r="U16" s="114" t="s">
        <v>90</v>
      </c>
      <c r="V16" s="118">
        <v>17068</v>
      </c>
      <c r="W16" s="118">
        <v>17080</v>
      </c>
      <c r="X16" s="118">
        <v>12</v>
      </c>
      <c r="Y16" s="118">
        <v>0</v>
      </c>
      <c r="Z16" s="118">
        <v>0</v>
      </c>
      <c r="AA16" s="118">
        <v>0</v>
      </c>
      <c r="AB16" s="118">
        <v>0</v>
      </c>
      <c r="AC16" s="118">
        <v>0</v>
      </c>
      <c r="AD16" s="118">
        <v>17080</v>
      </c>
      <c r="AE16" s="118">
        <v>17080</v>
      </c>
      <c r="AF16" s="114" t="s">
        <v>126</v>
      </c>
      <c r="AG16" s="114" t="s">
        <v>123</v>
      </c>
      <c r="AH16" s="118">
        <v>4030</v>
      </c>
      <c r="AI16" s="118">
        <v>6</v>
      </c>
    </row>
    <row r="17" spans="1:35" x14ac:dyDescent="0.2">
      <c r="A17" s="121"/>
      <c r="B17" s="114" t="s">
        <v>127</v>
      </c>
      <c r="C17" s="114" t="s">
        <v>128</v>
      </c>
      <c r="D17" s="115">
        <v>48307</v>
      </c>
      <c r="E17" s="115">
        <v>382</v>
      </c>
      <c r="F17" s="115">
        <v>48689</v>
      </c>
      <c r="G17" s="116">
        <v>-4.2384548815986196E-2</v>
      </c>
      <c r="H17" s="115">
        <v>3109</v>
      </c>
      <c r="I17" s="115">
        <v>0</v>
      </c>
      <c r="J17" s="115">
        <v>3109</v>
      </c>
      <c r="K17" s="140">
        <v>0.48330152671755694</v>
      </c>
      <c r="L17" s="118">
        <v>0</v>
      </c>
      <c r="M17" s="116">
        <v>0</v>
      </c>
      <c r="N17" s="118">
        <v>51798</v>
      </c>
      <c r="O17" s="116">
        <v>-2.1571590479788402E-2</v>
      </c>
      <c r="P17" s="118">
        <v>1009</v>
      </c>
      <c r="Q17" s="118">
        <v>52807</v>
      </c>
      <c r="R17" s="116">
        <v>-2.9550675365248601E-2</v>
      </c>
      <c r="S17" s="122">
        <v>0</v>
      </c>
      <c r="T17" s="114" t="s">
        <v>90</v>
      </c>
      <c r="U17" s="114" t="s">
        <v>90</v>
      </c>
      <c r="V17" s="118">
        <v>50432</v>
      </c>
      <c r="W17" s="118">
        <v>50844</v>
      </c>
      <c r="X17" s="118">
        <v>412</v>
      </c>
      <c r="Y17" s="118">
        <v>2096</v>
      </c>
      <c r="Z17" s="118">
        <v>2096</v>
      </c>
      <c r="AA17" s="118">
        <v>0</v>
      </c>
      <c r="AB17" s="118">
        <v>0</v>
      </c>
      <c r="AC17" s="118">
        <v>1475</v>
      </c>
      <c r="AD17" s="118">
        <v>52940</v>
      </c>
      <c r="AE17" s="118">
        <v>54415</v>
      </c>
      <c r="AF17" s="114" t="s">
        <v>129</v>
      </c>
      <c r="AG17" s="114" t="s">
        <v>123</v>
      </c>
      <c r="AH17" s="118">
        <v>4030</v>
      </c>
      <c r="AI17" s="118">
        <v>6</v>
      </c>
    </row>
    <row r="18" spans="1:35" x14ac:dyDescent="0.2">
      <c r="A18" s="121"/>
      <c r="B18" s="114" t="s">
        <v>130</v>
      </c>
      <c r="C18" s="114" t="s">
        <v>131</v>
      </c>
      <c r="D18" s="115">
        <v>40370</v>
      </c>
      <c r="E18" s="115">
        <v>46</v>
      </c>
      <c r="F18" s="115">
        <v>40416</v>
      </c>
      <c r="G18" s="116">
        <v>4.1990707381916702E-3</v>
      </c>
      <c r="H18" s="115">
        <v>14019</v>
      </c>
      <c r="I18" s="115">
        <v>12</v>
      </c>
      <c r="J18" s="115">
        <v>14031</v>
      </c>
      <c r="K18" s="140">
        <v>0.19820666097352702</v>
      </c>
      <c r="L18" s="118">
        <v>60</v>
      </c>
      <c r="M18" s="116">
        <v>0</v>
      </c>
      <c r="N18" s="118">
        <v>54507</v>
      </c>
      <c r="O18" s="116">
        <v>4.9079046134303403E-2</v>
      </c>
      <c r="P18" s="118">
        <v>40</v>
      </c>
      <c r="Q18" s="118">
        <v>54547</v>
      </c>
      <c r="R18" s="116">
        <v>4.6585698113931595E-2</v>
      </c>
      <c r="S18" s="122">
        <v>0</v>
      </c>
      <c r="T18" s="114" t="s">
        <v>90</v>
      </c>
      <c r="U18" s="114" t="s">
        <v>90</v>
      </c>
      <c r="V18" s="118">
        <v>40123</v>
      </c>
      <c r="W18" s="118">
        <v>40247</v>
      </c>
      <c r="X18" s="118">
        <v>124</v>
      </c>
      <c r="Y18" s="118">
        <v>11710</v>
      </c>
      <c r="Z18" s="118">
        <v>11710</v>
      </c>
      <c r="AA18" s="118">
        <v>0</v>
      </c>
      <c r="AB18" s="118">
        <v>0</v>
      </c>
      <c r="AC18" s="118">
        <v>162</v>
      </c>
      <c r="AD18" s="118">
        <v>51957</v>
      </c>
      <c r="AE18" s="118">
        <v>52119</v>
      </c>
      <c r="AF18" s="114" t="s">
        <v>132</v>
      </c>
      <c r="AG18" s="114" t="s">
        <v>123</v>
      </c>
      <c r="AH18" s="118">
        <v>4030</v>
      </c>
      <c r="AI18" s="118">
        <v>6</v>
      </c>
    </row>
    <row r="19" spans="1:35" x14ac:dyDescent="0.2">
      <c r="A19" s="121"/>
      <c r="B19" s="114" t="s">
        <v>133</v>
      </c>
      <c r="C19" s="114" t="s">
        <v>134</v>
      </c>
      <c r="D19" s="115">
        <v>18813</v>
      </c>
      <c r="E19" s="115">
        <v>4578</v>
      </c>
      <c r="F19" s="115">
        <v>23391</v>
      </c>
      <c r="G19" s="116">
        <v>-3.7486626615093395E-2</v>
      </c>
      <c r="H19" s="115">
        <v>0</v>
      </c>
      <c r="I19" s="115">
        <v>0</v>
      </c>
      <c r="J19" s="115">
        <v>0</v>
      </c>
      <c r="K19" s="140">
        <v>0</v>
      </c>
      <c r="L19" s="118">
        <v>0</v>
      </c>
      <c r="M19" s="116">
        <v>0</v>
      </c>
      <c r="N19" s="118">
        <v>23391</v>
      </c>
      <c r="O19" s="116">
        <v>-3.7486626615093395E-2</v>
      </c>
      <c r="P19" s="118">
        <v>441</v>
      </c>
      <c r="Q19" s="118">
        <v>23832</v>
      </c>
      <c r="R19" s="116">
        <v>-3.5219820257468996E-2</v>
      </c>
      <c r="S19" s="122">
        <v>0</v>
      </c>
      <c r="T19" s="114" t="s">
        <v>90</v>
      </c>
      <c r="U19" s="114" t="s">
        <v>90</v>
      </c>
      <c r="V19" s="118">
        <v>21860</v>
      </c>
      <c r="W19" s="118">
        <v>24302</v>
      </c>
      <c r="X19" s="118">
        <v>2442</v>
      </c>
      <c r="Y19" s="118">
        <v>0</v>
      </c>
      <c r="Z19" s="118">
        <v>0</v>
      </c>
      <c r="AA19" s="118">
        <v>0</v>
      </c>
      <c r="AB19" s="118">
        <v>0</v>
      </c>
      <c r="AC19" s="118">
        <v>400</v>
      </c>
      <c r="AD19" s="118">
        <v>24302</v>
      </c>
      <c r="AE19" s="118">
        <v>24702</v>
      </c>
      <c r="AF19" s="114" t="s">
        <v>135</v>
      </c>
      <c r="AG19" s="114" t="s">
        <v>123</v>
      </c>
      <c r="AH19" s="118">
        <v>4030</v>
      </c>
      <c r="AI19" s="118">
        <v>6</v>
      </c>
    </row>
    <row r="20" spans="1:35" x14ac:dyDescent="0.2">
      <c r="A20" s="121"/>
      <c r="B20" s="114" t="s">
        <v>136</v>
      </c>
      <c r="C20" s="114" t="s">
        <v>137</v>
      </c>
      <c r="D20" s="115">
        <v>23417</v>
      </c>
      <c r="E20" s="115">
        <v>148</v>
      </c>
      <c r="F20" s="115">
        <v>23565</v>
      </c>
      <c r="G20" s="116">
        <v>-8.2966883293769708E-2</v>
      </c>
      <c r="H20" s="115">
        <v>0</v>
      </c>
      <c r="I20" s="115">
        <v>0</v>
      </c>
      <c r="J20" s="115">
        <v>0</v>
      </c>
      <c r="K20" s="140">
        <v>-1</v>
      </c>
      <c r="L20" s="118">
        <v>5980</v>
      </c>
      <c r="M20" s="116">
        <v>-0.11223277909738699</v>
      </c>
      <c r="N20" s="118">
        <v>29545</v>
      </c>
      <c r="O20" s="116">
        <v>-9.7449213380174107E-2</v>
      </c>
      <c r="P20" s="118">
        <v>210</v>
      </c>
      <c r="Q20" s="118">
        <v>29755</v>
      </c>
      <c r="R20" s="116">
        <v>-9.6745795640823293E-2</v>
      </c>
      <c r="S20" s="122">
        <v>0</v>
      </c>
      <c r="T20" s="114" t="s">
        <v>90</v>
      </c>
      <c r="U20" s="114" t="s">
        <v>90</v>
      </c>
      <c r="V20" s="118">
        <v>25559</v>
      </c>
      <c r="W20" s="118">
        <v>25697</v>
      </c>
      <c r="X20" s="118">
        <v>138</v>
      </c>
      <c r="Y20" s="118">
        <v>302</v>
      </c>
      <c r="Z20" s="118">
        <v>302</v>
      </c>
      <c r="AA20" s="118">
        <v>0</v>
      </c>
      <c r="AB20" s="118">
        <v>6736</v>
      </c>
      <c r="AC20" s="118">
        <v>207</v>
      </c>
      <c r="AD20" s="118">
        <v>32735</v>
      </c>
      <c r="AE20" s="118">
        <v>32942</v>
      </c>
      <c r="AF20" s="114" t="s">
        <v>138</v>
      </c>
      <c r="AG20" s="114" t="s">
        <v>123</v>
      </c>
      <c r="AH20" s="118">
        <v>4030</v>
      </c>
      <c r="AI20" s="118">
        <v>6</v>
      </c>
    </row>
    <row r="21" spans="1:35" x14ac:dyDescent="0.2">
      <c r="A21" s="121"/>
      <c r="B21" s="114" t="s">
        <v>139</v>
      </c>
      <c r="C21" s="114" t="s">
        <v>140</v>
      </c>
      <c r="D21" s="115">
        <v>4520</v>
      </c>
      <c r="E21" s="115">
        <v>2</v>
      </c>
      <c r="F21" s="115">
        <v>4522</v>
      </c>
      <c r="G21" s="116">
        <v>-7.1839080459770097E-2</v>
      </c>
      <c r="H21" s="115">
        <v>0</v>
      </c>
      <c r="I21" s="115">
        <v>0</v>
      </c>
      <c r="J21" s="115">
        <v>0</v>
      </c>
      <c r="K21" s="140">
        <v>0</v>
      </c>
      <c r="L21" s="118">
        <v>0</v>
      </c>
      <c r="M21" s="116">
        <v>-1</v>
      </c>
      <c r="N21" s="118">
        <v>4522</v>
      </c>
      <c r="O21" s="116">
        <v>-7.4877250409165305E-2</v>
      </c>
      <c r="P21" s="118">
        <v>397</v>
      </c>
      <c r="Q21" s="118">
        <v>4919</v>
      </c>
      <c r="R21" s="116">
        <v>-3.4922503433392198E-2</v>
      </c>
      <c r="S21" s="122">
        <v>0</v>
      </c>
      <c r="T21" s="114" t="s">
        <v>90</v>
      </c>
      <c r="U21" s="114" t="s">
        <v>90</v>
      </c>
      <c r="V21" s="118">
        <v>4872</v>
      </c>
      <c r="W21" s="118">
        <v>4872</v>
      </c>
      <c r="X21" s="118">
        <v>0</v>
      </c>
      <c r="Y21" s="118">
        <v>0</v>
      </c>
      <c r="Z21" s="118">
        <v>0</v>
      </c>
      <c r="AA21" s="118">
        <v>0</v>
      </c>
      <c r="AB21" s="118">
        <v>16</v>
      </c>
      <c r="AC21" s="118">
        <v>209</v>
      </c>
      <c r="AD21" s="118">
        <v>4888</v>
      </c>
      <c r="AE21" s="118">
        <v>5097</v>
      </c>
      <c r="AF21" s="114" t="s">
        <v>141</v>
      </c>
      <c r="AG21" s="114" t="s">
        <v>123</v>
      </c>
      <c r="AH21" s="118">
        <v>4030</v>
      </c>
      <c r="AI21" s="118">
        <v>6</v>
      </c>
    </row>
    <row r="22" spans="1:35" x14ac:dyDescent="0.2">
      <c r="A22" s="121"/>
      <c r="B22" s="114" t="s">
        <v>142</v>
      </c>
      <c r="C22" s="114" t="s">
        <v>143</v>
      </c>
      <c r="D22" s="115">
        <v>35603</v>
      </c>
      <c r="E22" s="115">
        <v>154</v>
      </c>
      <c r="F22" s="115">
        <v>35757</v>
      </c>
      <c r="G22" s="116">
        <v>3.4785125162784002E-2</v>
      </c>
      <c r="H22" s="115">
        <v>1662</v>
      </c>
      <c r="I22" s="115">
        <v>0</v>
      </c>
      <c r="J22" s="115">
        <v>1662</v>
      </c>
      <c r="K22" s="140">
        <v>-0.197489135683245</v>
      </c>
      <c r="L22" s="118">
        <v>0</v>
      </c>
      <c r="M22" s="116">
        <v>0</v>
      </c>
      <c r="N22" s="118">
        <v>37419</v>
      </c>
      <c r="O22" s="116">
        <v>2.1651285971714101E-2</v>
      </c>
      <c r="P22" s="118">
        <v>216</v>
      </c>
      <c r="Q22" s="118">
        <v>37635</v>
      </c>
      <c r="R22" s="116">
        <v>2.7184148038974898E-2</v>
      </c>
      <c r="S22" s="122">
        <v>0</v>
      </c>
      <c r="T22" s="114" t="s">
        <v>90</v>
      </c>
      <c r="U22" s="114" t="s">
        <v>90</v>
      </c>
      <c r="V22" s="118">
        <v>34467</v>
      </c>
      <c r="W22" s="118">
        <v>34555</v>
      </c>
      <c r="X22" s="118">
        <v>88</v>
      </c>
      <c r="Y22" s="118">
        <v>2071</v>
      </c>
      <c r="Z22" s="118">
        <v>2071</v>
      </c>
      <c r="AA22" s="118">
        <v>0</v>
      </c>
      <c r="AB22" s="118">
        <v>0</v>
      </c>
      <c r="AC22" s="118">
        <v>13</v>
      </c>
      <c r="AD22" s="118">
        <v>36626</v>
      </c>
      <c r="AE22" s="118">
        <v>36639</v>
      </c>
      <c r="AF22" s="114" t="s">
        <v>144</v>
      </c>
      <c r="AG22" s="114" t="s">
        <v>123</v>
      </c>
      <c r="AH22" s="118">
        <v>4030</v>
      </c>
      <c r="AI22" s="118">
        <v>6</v>
      </c>
    </row>
    <row r="23" spans="1:35" x14ac:dyDescent="0.2">
      <c r="A23" s="123"/>
      <c r="B23" s="114" t="s">
        <v>145</v>
      </c>
      <c r="C23" s="114" t="s">
        <v>146</v>
      </c>
      <c r="D23" s="115">
        <v>15651</v>
      </c>
      <c r="E23" s="115">
        <v>0</v>
      </c>
      <c r="F23" s="115">
        <v>15651</v>
      </c>
      <c r="G23" s="116">
        <v>8.2964295599224996E-2</v>
      </c>
      <c r="H23" s="115">
        <v>370</v>
      </c>
      <c r="I23" s="115">
        <v>0</v>
      </c>
      <c r="J23" s="115">
        <v>370</v>
      </c>
      <c r="K23" s="140">
        <v>0</v>
      </c>
      <c r="L23" s="118">
        <v>0</v>
      </c>
      <c r="M23" s="116">
        <v>0</v>
      </c>
      <c r="N23" s="118">
        <v>16021</v>
      </c>
      <c r="O23" s="116">
        <v>0.108566288402989</v>
      </c>
      <c r="P23" s="118">
        <v>0</v>
      </c>
      <c r="Q23" s="118">
        <v>16021</v>
      </c>
      <c r="R23" s="116">
        <v>0.108566288402989</v>
      </c>
      <c r="S23" s="122">
        <v>0</v>
      </c>
      <c r="T23" s="114" t="s">
        <v>90</v>
      </c>
      <c r="U23" s="114" t="s">
        <v>90</v>
      </c>
      <c r="V23" s="118">
        <v>14452</v>
      </c>
      <c r="W23" s="118">
        <v>14452</v>
      </c>
      <c r="X23" s="118">
        <v>0</v>
      </c>
      <c r="Y23" s="118">
        <v>0</v>
      </c>
      <c r="Z23" s="118">
        <v>0</v>
      </c>
      <c r="AA23" s="118">
        <v>0</v>
      </c>
      <c r="AB23" s="118">
        <v>0</v>
      </c>
      <c r="AC23" s="118">
        <v>0</v>
      </c>
      <c r="AD23" s="118">
        <v>14452</v>
      </c>
      <c r="AE23" s="118">
        <v>14452</v>
      </c>
      <c r="AF23" s="114" t="s">
        <v>147</v>
      </c>
      <c r="AG23" s="114" t="s">
        <v>123</v>
      </c>
      <c r="AH23" s="118">
        <v>4030</v>
      </c>
      <c r="AI23" s="118">
        <v>6</v>
      </c>
    </row>
    <row r="24" spans="1:35" x14ac:dyDescent="0.2">
      <c r="A24" s="124" t="s">
        <v>104</v>
      </c>
      <c r="B24" s="124">
        <v>0</v>
      </c>
      <c r="C24" s="124">
        <v>0</v>
      </c>
      <c r="D24" s="125">
        <v>231822</v>
      </c>
      <c r="E24" s="125">
        <v>6798</v>
      </c>
      <c r="F24" s="125">
        <v>238620</v>
      </c>
      <c r="G24" s="126">
        <v>-3.3330827256096E-3</v>
      </c>
      <c r="H24" s="125">
        <v>19160</v>
      </c>
      <c r="I24" s="125">
        <v>12</v>
      </c>
      <c r="J24" s="125">
        <v>19172</v>
      </c>
      <c r="K24" s="141">
        <v>0.18499289202051999</v>
      </c>
      <c r="L24" s="142">
        <v>6192</v>
      </c>
      <c r="M24" s="126">
        <v>-8.2938388625592399E-2</v>
      </c>
      <c r="N24" s="142">
        <v>263984</v>
      </c>
      <c r="O24" s="126">
        <v>6.23215640234954E-3</v>
      </c>
      <c r="P24" s="142">
        <v>3240</v>
      </c>
      <c r="Q24" s="142">
        <v>267224</v>
      </c>
      <c r="R24" s="126">
        <v>6.0727906600253805E-3</v>
      </c>
      <c r="S24" s="127">
        <v>0</v>
      </c>
      <c r="T24" s="128">
        <v>0</v>
      </c>
      <c r="U24" s="128">
        <v>0</v>
      </c>
      <c r="V24" s="129">
        <v>235932</v>
      </c>
      <c r="W24" s="129">
        <v>239418</v>
      </c>
      <c r="X24" s="129">
        <v>3486</v>
      </c>
      <c r="Y24" s="129">
        <v>16179</v>
      </c>
      <c r="Z24" s="129">
        <v>16179</v>
      </c>
      <c r="AA24" s="129">
        <v>0</v>
      </c>
      <c r="AB24" s="129">
        <v>6752</v>
      </c>
      <c r="AC24" s="129">
        <v>3262</v>
      </c>
      <c r="AD24" s="129">
        <v>262349</v>
      </c>
      <c r="AE24" s="129">
        <v>265611</v>
      </c>
      <c r="AF24" s="128">
        <v>0</v>
      </c>
      <c r="AG24" s="128">
        <v>0</v>
      </c>
      <c r="AH24" s="129">
        <v>36270</v>
      </c>
      <c r="AI24" s="129">
        <v>54</v>
      </c>
    </row>
    <row r="25" spans="1:35" x14ac:dyDescent="0.2">
      <c r="A25" s="119" t="s">
        <v>148</v>
      </c>
      <c r="B25" s="114" t="s">
        <v>149</v>
      </c>
      <c r="C25" s="114" t="s">
        <v>150</v>
      </c>
      <c r="D25" s="115">
        <v>3684</v>
      </c>
      <c r="E25" s="115">
        <v>42</v>
      </c>
      <c r="F25" s="115">
        <v>3726</v>
      </c>
      <c r="G25" s="116">
        <v>4.3697478991596601E-2</v>
      </c>
      <c r="H25" s="115">
        <v>0</v>
      </c>
      <c r="I25" s="115">
        <v>0</v>
      </c>
      <c r="J25" s="115">
        <v>0</v>
      </c>
      <c r="K25" s="140">
        <v>0</v>
      </c>
      <c r="L25" s="118">
        <v>0</v>
      </c>
      <c r="M25" s="116">
        <v>0</v>
      </c>
      <c r="N25" s="118">
        <v>3726</v>
      </c>
      <c r="O25" s="116">
        <v>4.3697478991596601E-2</v>
      </c>
      <c r="P25" s="118">
        <v>954</v>
      </c>
      <c r="Q25" s="118">
        <v>4680</v>
      </c>
      <c r="R25" s="116">
        <v>6.0262800181241499E-2</v>
      </c>
      <c r="S25" s="120">
        <v>5</v>
      </c>
      <c r="T25" s="114" t="s">
        <v>90</v>
      </c>
      <c r="U25" s="114" t="s">
        <v>90</v>
      </c>
      <c r="V25" s="118">
        <v>3570</v>
      </c>
      <c r="W25" s="118">
        <v>3570</v>
      </c>
      <c r="X25" s="118">
        <v>0</v>
      </c>
      <c r="Y25" s="118">
        <v>0</v>
      </c>
      <c r="Z25" s="118">
        <v>0</v>
      </c>
      <c r="AA25" s="118">
        <v>0</v>
      </c>
      <c r="AB25" s="118">
        <v>0</v>
      </c>
      <c r="AC25" s="118">
        <v>844</v>
      </c>
      <c r="AD25" s="118">
        <v>3570</v>
      </c>
      <c r="AE25" s="118">
        <v>4414</v>
      </c>
      <c r="AF25" s="114" t="s">
        <v>151</v>
      </c>
      <c r="AG25" s="114" t="s">
        <v>152</v>
      </c>
      <c r="AH25" s="118">
        <v>4030</v>
      </c>
      <c r="AI25" s="118">
        <v>6</v>
      </c>
    </row>
    <row r="26" spans="1:35" x14ac:dyDescent="0.2">
      <c r="A26" s="121"/>
      <c r="B26" s="114" t="s">
        <v>153</v>
      </c>
      <c r="C26" s="114" t="s">
        <v>154</v>
      </c>
      <c r="D26" s="115">
        <v>550</v>
      </c>
      <c r="E26" s="115">
        <v>4</v>
      </c>
      <c r="F26" s="115">
        <v>554</v>
      </c>
      <c r="G26" s="116">
        <v>4.5283018867924497E-2</v>
      </c>
      <c r="H26" s="115">
        <v>0</v>
      </c>
      <c r="I26" s="115">
        <v>0</v>
      </c>
      <c r="J26" s="115">
        <v>0</v>
      </c>
      <c r="K26" s="140">
        <v>0</v>
      </c>
      <c r="L26" s="118">
        <v>0</v>
      </c>
      <c r="M26" s="116">
        <v>0</v>
      </c>
      <c r="N26" s="118">
        <v>554</v>
      </c>
      <c r="O26" s="116">
        <v>4.5283018867924497E-2</v>
      </c>
      <c r="P26" s="118">
        <v>833</v>
      </c>
      <c r="Q26" s="118">
        <v>1387</v>
      </c>
      <c r="R26" s="116">
        <v>0.17145270270270302</v>
      </c>
      <c r="S26" s="122">
        <v>0</v>
      </c>
      <c r="T26" s="114" t="s">
        <v>90</v>
      </c>
      <c r="U26" s="114" t="s">
        <v>90</v>
      </c>
      <c r="V26" s="118">
        <v>528</v>
      </c>
      <c r="W26" s="118">
        <v>530</v>
      </c>
      <c r="X26" s="118">
        <v>2</v>
      </c>
      <c r="Y26" s="118">
        <v>0</v>
      </c>
      <c r="Z26" s="118">
        <v>0</v>
      </c>
      <c r="AA26" s="118">
        <v>0</v>
      </c>
      <c r="AB26" s="118">
        <v>0</v>
      </c>
      <c r="AC26" s="118">
        <v>654</v>
      </c>
      <c r="AD26" s="118">
        <v>530</v>
      </c>
      <c r="AE26" s="118">
        <v>1184</v>
      </c>
      <c r="AF26" s="114" t="s">
        <v>155</v>
      </c>
      <c r="AG26" s="114" t="s">
        <v>152</v>
      </c>
      <c r="AH26" s="118">
        <v>4030</v>
      </c>
      <c r="AI26" s="118">
        <v>6</v>
      </c>
    </row>
    <row r="27" spans="1:35" x14ac:dyDescent="0.2">
      <c r="A27" s="121"/>
      <c r="B27" s="114" t="s">
        <v>156</v>
      </c>
      <c r="C27" s="114" t="s">
        <v>157</v>
      </c>
      <c r="D27" s="115">
        <v>8353</v>
      </c>
      <c r="E27" s="115">
        <v>178</v>
      </c>
      <c r="F27" s="115">
        <v>8531</v>
      </c>
      <c r="G27" s="116">
        <v>1.21010796061217E-2</v>
      </c>
      <c r="H27" s="115">
        <v>0</v>
      </c>
      <c r="I27" s="115">
        <v>0</v>
      </c>
      <c r="J27" s="115">
        <v>0</v>
      </c>
      <c r="K27" s="140">
        <v>0</v>
      </c>
      <c r="L27" s="118">
        <v>1452</v>
      </c>
      <c r="M27" s="116">
        <v>-9.9814011159330404E-2</v>
      </c>
      <c r="N27" s="118">
        <v>9983</v>
      </c>
      <c r="O27" s="116">
        <v>-5.8753236407090206E-3</v>
      </c>
      <c r="P27" s="118">
        <v>2372</v>
      </c>
      <c r="Q27" s="118">
        <v>12355</v>
      </c>
      <c r="R27" s="116">
        <v>1.8969072164948503E-2</v>
      </c>
      <c r="S27" s="122">
        <v>0</v>
      </c>
      <c r="T27" s="114" t="s">
        <v>90</v>
      </c>
      <c r="U27" s="114" t="s">
        <v>90</v>
      </c>
      <c r="V27" s="118">
        <v>8269</v>
      </c>
      <c r="W27" s="118">
        <v>8429</v>
      </c>
      <c r="X27" s="118">
        <v>160</v>
      </c>
      <c r="Y27" s="118">
        <v>0</v>
      </c>
      <c r="Z27" s="118">
        <v>0</v>
      </c>
      <c r="AA27" s="118">
        <v>0</v>
      </c>
      <c r="AB27" s="118">
        <v>1613</v>
      </c>
      <c r="AC27" s="118">
        <v>2083</v>
      </c>
      <c r="AD27" s="118">
        <v>10042</v>
      </c>
      <c r="AE27" s="118">
        <v>12125</v>
      </c>
      <c r="AF27" s="114" t="s">
        <v>158</v>
      </c>
      <c r="AG27" s="114" t="s">
        <v>152</v>
      </c>
      <c r="AH27" s="118">
        <v>4030</v>
      </c>
      <c r="AI27" s="118">
        <v>6</v>
      </c>
    </row>
    <row r="28" spans="1:35" x14ac:dyDescent="0.2">
      <c r="A28" s="121"/>
      <c r="B28" s="114" t="s">
        <v>159</v>
      </c>
      <c r="C28" s="114" t="s">
        <v>160</v>
      </c>
      <c r="D28" s="115">
        <v>966</v>
      </c>
      <c r="E28" s="115">
        <v>20</v>
      </c>
      <c r="F28" s="115">
        <v>986</v>
      </c>
      <c r="G28" s="116">
        <v>-0.15073212747631401</v>
      </c>
      <c r="H28" s="115">
        <v>0</v>
      </c>
      <c r="I28" s="115">
        <v>0</v>
      </c>
      <c r="J28" s="115">
        <v>0</v>
      </c>
      <c r="K28" s="140">
        <v>0</v>
      </c>
      <c r="L28" s="118">
        <v>0</v>
      </c>
      <c r="M28" s="116">
        <v>0</v>
      </c>
      <c r="N28" s="118">
        <v>986</v>
      </c>
      <c r="O28" s="116">
        <v>-0.15073212747631401</v>
      </c>
      <c r="P28" s="118">
        <v>1157</v>
      </c>
      <c r="Q28" s="118">
        <v>2143</v>
      </c>
      <c r="R28" s="116">
        <v>-7.1490467937608312E-2</v>
      </c>
      <c r="S28" s="122">
        <v>0</v>
      </c>
      <c r="T28" s="114" t="s">
        <v>90</v>
      </c>
      <c r="U28" s="114" t="s">
        <v>90</v>
      </c>
      <c r="V28" s="118">
        <v>1125</v>
      </c>
      <c r="W28" s="118">
        <v>1161</v>
      </c>
      <c r="X28" s="118">
        <v>36</v>
      </c>
      <c r="Y28" s="118">
        <v>0</v>
      </c>
      <c r="Z28" s="118">
        <v>0</v>
      </c>
      <c r="AA28" s="118">
        <v>0</v>
      </c>
      <c r="AB28" s="118">
        <v>0</v>
      </c>
      <c r="AC28" s="118">
        <v>1147</v>
      </c>
      <c r="AD28" s="118">
        <v>1161</v>
      </c>
      <c r="AE28" s="118">
        <v>2308</v>
      </c>
      <c r="AF28" s="114" t="s">
        <v>161</v>
      </c>
      <c r="AG28" s="114" t="s">
        <v>152</v>
      </c>
      <c r="AH28" s="118">
        <v>4030</v>
      </c>
      <c r="AI28" s="118">
        <v>6</v>
      </c>
    </row>
    <row r="29" spans="1:35" x14ac:dyDescent="0.2">
      <c r="A29" s="121"/>
      <c r="B29" s="114" t="s">
        <v>162</v>
      </c>
      <c r="C29" s="114" t="s">
        <v>163</v>
      </c>
      <c r="D29" s="115">
        <v>364</v>
      </c>
      <c r="E29" s="115">
        <v>0</v>
      </c>
      <c r="F29" s="115">
        <v>364</v>
      </c>
      <c r="G29" s="116">
        <v>-3.9577836411609502E-2</v>
      </c>
      <c r="H29" s="115">
        <v>413</v>
      </c>
      <c r="I29" s="115">
        <v>0</v>
      </c>
      <c r="J29" s="115">
        <v>413</v>
      </c>
      <c r="K29" s="140">
        <v>-0.51695906432748495</v>
      </c>
      <c r="L29" s="118">
        <v>0</v>
      </c>
      <c r="M29" s="116">
        <v>0</v>
      </c>
      <c r="N29" s="118">
        <v>777</v>
      </c>
      <c r="O29" s="116">
        <v>-0.37034035656401898</v>
      </c>
      <c r="P29" s="118">
        <v>0</v>
      </c>
      <c r="Q29" s="118">
        <v>777</v>
      </c>
      <c r="R29" s="116">
        <v>-0.37034035656401898</v>
      </c>
      <c r="S29" s="122">
        <v>0</v>
      </c>
      <c r="T29" s="114" t="s">
        <v>90</v>
      </c>
      <c r="U29" s="114" t="s">
        <v>90</v>
      </c>
      <c r="V29" s="118">
        <v>379</v>
      </c>
      <c r="W29" s="118">
        <v>379</v>
      </c>
      <c r="X29" s="118">
        <v>0</v>
      </c>
      <c r="Y29" s="118">
        <v>855</v>
      </c>
      <c r="Z29" s="118">
        <v>855</v>
      </c>
      <c r="AA29" s="118">
        <v>0</v>
      </c>
      <c r="AB29" s="118">
        <v>0</v>
      </c>
      <c r="AC29" s="118">
        <v>0</v>
      </c>
      <c r="AD29" s="118">
        <v>1234</v>
      </c>
      <c r="AE29" s="118">
        <v>1234</v>
      </c>
      <c r="AF29" s="114" t="s">
        <v>164</v>
      </c>
      <c r="AG29" s="114" t="s">
        <v>152</v>
      </c>
      <c r="AH29" s="118">
        <v>4030</v>
      </c>
      <c r="AI29" s="118">
        <v>6</v>
      </c>
    </row>
    <row r="30" spans="1:35" x14ac:dyDescent="0.2">
      <c r="A30" s="121"/>
      <c r="B30" s="114" t="s">
        <v>165</v>
      </c>
      <c r="C30" s="114" t="s">
        <v>166</v>
      </c>
      <c r="D30" s="115">
        <v>11839</v>
      </c>
      <c r="E30" s="115">
        <v>246</v>
      </c>
      <c r="F30" s="115">
        <v>12085</v>
      </c>
      <c r="G30" s="116">
        <v>-4.2923893244634498E-2</v>
      </c>
      <c r="H30" s="115">
        <v>0</v>
      </c>
      <c r="I30" s="115">
        <v>0</v>
      </c>
      <c r="J30" s="115">
        <v>0</v>
      </c>
      <c r="K30" s="140">
        <v>-1</v>
      </c>
      <c r="L30" s="118">
        <v>4231</v>
      </c>
      <c r="M30" s="116">
        <v>-5.5580357142857098E-2</v>
      </c>
      <c r="N30" s="118">
        <v>16316</v>
      </c>
      <c r="O30" s="116">
        <v>-4.7574572412585399E-2</v>
      </c>
      <c r="P30" s="118">
        <v>388</v>
      </c>
      <c r="Q30" s="118">
        <v>16704</v>
      </c>
      <c r="R30" s="116">
        <v>-5.1717286403633302E-2</v>
      </c>
      <c r="S30" s="122">
        <v>0</v>
      </c>
      <c r="T30" s="114" t="s">
        <v>90</v>
      </c>
      <c r="U30" s="114" t="s">
        <v>90</v>
      </c>
      <c r="V30" s="118">
        <v>12481</v>
      </c>
      <c r="W30" s="118">
        <v>12627</v>
      </c>
      <c r="X30" s="118">
        <v>146</v>
      </c>
      <c r="Y30" s="118">
        <v>24</v>
      </c>
      <c r="Z30" s="118">
        <v>24</v>
      </c>
      <c r="AA30" s="118">
        <v>0</v>
      </c>
      <c r="AB30" s="118">
        <v>4480</v>
      </c>
      <c r="AC30" s="118">
        <v>484</v>
      </c>
      <c r="AD30" s="118">
        <v>17131</v>
      </c>
      <c r="AE30" s="118">
        <v>17615</v>
      </c>
      <c r="AF30" s="114" t="s">
        <v>167</v>
      </c>
      <c r="AG30" s="114" t="s">
        <v>152</v>
      </c>
      <c r="AH30" s="118">
        <v>4030</v>
      </c>
      <c r="AI30" s="118">
        <v>6</v>
      </c>
    </row>
    <row r="31" spans="1:35" x14ac:dyDescent="0.2">
      <c r="A31" s="121"/>
      <c r="B31" s="114" t="s">
        <v>168</v>
      </c>
      <c r="C31" s="114" t="s">
        <v>169</v>
      </c>
      <c r="D31" s="115">
        <v>7795</v>
      </c>
      <c r="E31" s="115">
        <v>46</v>
      </c>
      <c r="F31" s="115">
        <v>7841</v>
      </c>
      <c r="G31" s="116">
        <v>5.9022150189086998E-2</v>
      </c>
      <c r="H31" s="115">
        <v>0</v>
      </c>
      <c r="I31" s="115">
        <v>0</v>
      </c>
      <c r="J31" s="115">
        <v>0</v>
      </c>
      <c r="K31" s="140">
        <v>0</v>
      </c>
      <c r="L31" s="118">
        <v>0</v>
      </c>
      <c r="M31" s="116">
        <v>0</v>
      </c>
      <c r="N31" s="118">
        <v>7841</v>
      </c>
      <c r="O31" s="116">
        <v>5.9022150189086998E-2</v>
      </c>
      <c r="P31" s="118">
        <v>246</v>
      </c>
      <c r="Q31" s="118">
        <v>8087</v>
      </c>
      <c r="R31" s="116">
        <v>5.6571727201463293E-2</v>
      </c>
      <c r="S31" s="122">
        <v>0</v>
      </c>
      <c r="T31" s="114" t="s">
        <v>90</v>
      </c>
      <c r="U31" s="114" t="s">
        <v>90</v>
      </c>
      <c r="V31" s="118">
        <v>7370</v>
      </c>
      <c r="W31" s="118">
        <v>7404</v>
      </c>
      <c r="X31" s="118">
        <v>34</v>
      </c>
      <c r="Y31" s="118">
        <v>0</v>
      </c>
      <c r="Z31" s="118">
        <v>0</v>
      </c>
      <c r="AA31" s="118">
        <v>0</v>
      </c>
      <c r="AB31" s="118">
        <v>0</v>
      </c>
      <c r="AC31" s="118">
        <v>250</v>
      </c>
      <c r="AD31" s="118">
        <v>7404</v>
      </c>
      <c r="AE31" s="118">
        <v>7654</v>
      </c>
      <c r="AF31" s="114" t="s">
        <v>170</v>
      </c>
      <c r="AG31" s="114" t="s">
        <v>152</v>
      </c>
      <c r="AH31" s="118">
        <v>4030</v>
      </c>
      <c r="AI31" s="118">
        <v>6</v>
      </c>
    </row>
    <row r="32" spans="1:35" x14ac:dyDescent="0.2">
      <c r="A32" s="121"/>
      <c r="B32" s="114" t="s">
        <v>171</v>
      </c>
      <c r="C32" s="114" t="s">
        <v>172</v>
      </c>
      <c r="D32" s="115">
        <v>8212</v>
      </c>
      <c r="E32" s="115">
        <v>780</v>
      </c>
      <c r="F32" s="115">
        <v>8992</v>
      </c>
      <c r="G32" s="116">
        <v>-0.24060467865889698</v>
      </c>
      <c r="H32" s="115">
        <v>0</v>
      </c>
      <c r="I32" s="115">
        <v>0</v>
      </c>
      <c r="J32" s="115">
        <v>0</v>
      </c>
      <c r="K32" s="140">
        <v>0</v>
      </c>
      <c r="L32" s="118">
        <v>865</v>
      </c>
      <c r="M32" s="116">
        <v>-0.50684150513112913</v>
      </c>
      <c r="N32" s="118">
        <v>9857</v>
      </c>
      <c r="O32" s="116">
        <v>-0.27495402721588802</v>
      </c>
      <c r="P32" s="118">
        <v>2323</v>
      </c>
      <c r="Q32" s="118">
        <v>12180</v>
      </c>
      <c r="R32" s="116">
        <v>-0.24045896732352201</v>
      </c>
      <c r="S32" s="122">
        <v>0</v>
      </c>
      <c r="T32" s="114" t="s">
        <v>90</v>
      </c>
      <c r="U32" s="114" t="s">
        <v>90</v>
      </c>
      <c r="V32" s="118">
        <v>10831</v>
      </c>
      <c r="W32" s="118">
        <v>11841</v>
      </c>
      <c r="X32" s="118">
        <v>1010</v>
      </c>
      <c r="Y32" s="118">
        <v>0</v>
      </c>
      <c r="Z32" s="118">
        <v>0</v>
      </c>
      <c r="AA32" s="118">
        <v>0</v>
      </c>
      <c r="AB32" s="118">
        <v>1754</v>
      </c>
      <c r="AC32" s="118">
        <v>2441</v>
      </c>
      <c r="AD32" s="118">
        <v>13595</v>
      </c>
      <c r="AE32" s="118">
        <v>16036</v>
      </c>
      <c r="AF32" s="114" t="s">
        <v>173</v>
      </c>
      <c r="AG32" s="114" t="s">
        <v>152</v>
      </c>
      <c r="AH32" s="118">
        <v>4030</v>
      </c>
      <c r="AI32" s="118">
        <v>6</v>
      </c>
    </row>
    <row r="33" spans="1:35" x14ac:dyDescent="0.2">
      <c r="A33" s="121"/>
      <c r="B33" s="114" t="s">
        <v>174</v>
      </c>
      <c r="C33" s="114" t="s">
        <v>175</v>
      </c>
      <c r="D33" s="115">
        <v>663</v>
      </c>
      <c r="E33" s="115">
        <v>2</v>
      </c>
      <c r="F33" s="115">
        <v>665</v>
      </c>
      <c r="G33" s="116">
        <v>5.0552922590837296E-2</v>
      </c>
      <c r="H33" s="115">
        <v>0</v>
      </c>
      <c r="I33" s="115">
        <v>0</v>
      </c>
      <c r="J33" s="115">
        <v>0</v>
      </c>
      <c r="K33" s="140">
        <v>0</v>
      </c>
      <c r="L33" s="118">
        <v>0</v>
      </c>
      <c r="M33" s="116">
        <v>0</v>
      </c>
      <c r="N33" s="118">
        <v>665</v>
      </c>
      <c r="O33" s="116">
        <v>5.0552922590837296E-2</v>
      </c>
      <c r="P33" s="118">
        <v>569</v>
      </c>
      <c r="Q33" s="118">
        <v>1234</v>
      </c>
      <c r="R33" s="116">
        <v>-1.1217948717948701E-2</v>
      </c>
      <c r="S33" s="122">
        <v>0</v>
      </c>
      <c r="T33" s="114" t="s">
        <v>90</v>
      </c>
      <c r="U33" s="114" t="s">
        <v>90</v>
      </c>
      <c r="V33" s="118">
        <v>633</v>
      </c>
      <c r="W33" s="118">
        <v>633</v>
      </c>
      <c r="X33" s="118">
        <v>0</v>
      </c>
      <c r="Y33" s="118">
        <v>0</v>
      </c>
      <c r="Z33" s="118">
        <v>0</v>
      </c>
      <c r="AA33" s="118">
        <v>0</v>
      </c>
      <c r="AB33" s="118">
        <v>0</v>
      </c>
      <c r="AC33" s="118">
        <v>615</v>
      </c>
      <c r="AD33" s="118">
        <v>633</v>
      </c>
      <c r="AE33" s="118">
        <v>1248</v>
      </c>
      <c r="AF33" s="114" t="s">
        <v>176</v>
      </c>
      <c r="AG33" s="114" t="s">
        <v>152</v>
      </c>
      <c r="AH33" s="118">
        <v>4030</v>
      </c>
      <c r="AI33" s="118">
        <v>6</v>
      </c>
    </row>
    <row r="34" spans="1:35" x14ac:dyDescent="0.2">
      <c r="A34" s="121"/>
      <c r="B34" s="114" t="s">
        <v>177</v>
      </c>
      <c r="C34" s="114" t="s">
        <v>178</v>
      </c>
      <c r="D34" s="115">
        <v>755</v>
      </c>
      <c r="E34" s="115">
        <v>4</v>
      </c>
      <c r="F34" s="115">
        <v>759</v>
      </c>
      <c r="G34" s="116">
        <v>-0.35677966101694897</v>
      </c>
      <c r="H34" s="115">
        <v>0</v>
      </c>
      <c r="I34" s="115">
        <v>0</v>
      </c>
      <c r="J34" s="115">
        <v>0</v>
      </c>
      <c r="K34" s="140">
        <v>0</v>
      </c>
      <c r="L34" s="118">
        <v>0</v>
      </c>
      <c r="M34" s="116">
        <v>0</v>
      </c>
      <c r="N34" s="118">
        <v>759</v>
      </c>
      <c r="O34" s="116">
        <v>-0.35677966101694897</v>
      </c>
      <c r="P34" s="118">
        <v>771</v>
      </c>
      <c r="Q34" s="118">
        <v>1530</v>
      </c>
      <c r="R34" s="116">
        <v>-0.290681502086231</v>
      </c>
      <c r="S34" s="122">
        <v>0</v>
      </c>
      <c r="T34" s="114" t="s">
        <v>90</v>
      </c>
      <c r="U34" s="114" t="s">
        <v>90</v>
      </c>
      <c r="V34" s="118">
        <v>1140</v>
      </c>
      <c r="W34" s="118">
        <v>1180</v>
      </c>
      <c r="X34" s="118">
        <v>40</v>
      </c>
      <c r="Y34" s="118">
        <v>0</v>
      </c>
      <c r="Z34" s="118">
        <v>0</v>
      </c>
      <c r="AA34" s="118">
        <v>0</v>
      </c>
      <c r="AB34" s="118">
        <v>0</v>
      </c>
      <c r="AC34" s="118">
        <v>977</v>
      </c>
      <c r="AD34" s="118">
        <v>1180</v>
      </c>
      <c r="AE34" s="118">
        <v>2157</v>
      </c>
      <c r="AF34" s="114" t="s">
        <v>179</v>
      </c>
      <c r="AG34" s="114" t="s">
        <v>152</v>
      </c>
      <c r="AH34" s="118">
        <v>4030</v>
      </c>
      <c r="AI34" s="118">
        <v>6</v>
      </c>
    </row>
    <row r="35" spans="1:35" x14ac:dyDescent="0.2">
      <c r="A35" s="121"/>
      <c r="B35" s="114" t="s">
        <v>180</v>
      </c>
      <c r="C35" s="114" t="s">
        <v>181</v>
      </c>
      <c r="D35" s="115">
        <v>9259</v>
      </c>
      <c r="E35" s="115">
        <v>68</v>
      </c>
      <c r="F35" s="115">
        <v>9327</v>
      </c>
      <c r="G35" s="116">
        <v>1.6788400741306001E-2</v>
      </c>
      <c r="H35" s="115">
        <v>0</v>
      </c>
      <c r="I35" s="115">
        <v>0</v>
      </c>
      <c r="J35" s="115">
        <v>0</v>
      </c>
      <c r="K35" s="140">
        <v>0</v>
      </c>
      <c r="L35" s="118">
        <v>0</v>
      </c>
      <c r="M35" s="116">
        <v>0</v>
      </c>
      <c r="N35" s="118">
        <v>9327</v>
      </c>
      <c r="O35" s="116">
        <v>1.6788400741306001E-2</v>
      </c>
      <c r="P35" s="118">
        <v>462</v>
      </c>
      <c r="Q35" s="118">
        <v>9789</v>
      </c>
      <c r="R35" s="116">
        <v>1.6194331983805699E-2</v>
      </c>
      <c r="S35" s="122">
        <v>0</v>
      </c>
      <c r="T35" s="114" t="s">
        <v>90</v>
      </c>
      <c r="U35" s="114" t="s">
        <v>90</v>
      </c>
      <c r="V35" s="118">
        <v>9169</v>
      </c>
      <c r="W35" s="118">
        <v>9173</v>
      </c>
      <c r="X35" s="118">
        <v>4</v>
      </c>
      <c r="Y35" s="118">
        <v>0</v>
      </c>
      <c r="Z35" s="118">
        <v>0</v>
      </c>
      <c r="AA35" s="118">
        <v>0</v>
      </c>
      <c r="AB35" s="118">
        <v>0</v>
      </c>
      <c r="AC35" s="118">
        <v>460</v>
      </c>
      <c r="AD35" s="118">
        <v>9173</v>
      </c>
      <c r="AE35" s="118">
        <v>9633</v>
      </c>
      <c r="AF35" s="114" t="s">
        <v>182</v>
      </c>
      <c r="AG35" s="114" t="s">
        <v>152</v>
      </c>
      <c r="AH35" s="118">
        <v>4030</v>
      </c>
      <c r="AI35" s="118">
        <v>6</v>
      </c>
    </row>
    <row r="36" spans="1:35" x14ac:dyDescent="0.2">
      <c r="A36" s="121"/>
      <c r="B36" s="114" t="s">
        <v>183</v>
      </c>
      <c r="C36" s="114" t="s">
        <v>184</v>
      </c>
      <c r="D36" s="115">
        <v>1117</v>
      </c>
      <c r="E36" s="115">
        <v>12</v>
      </c>
      <c r="F36" s="115">
        <v>1129</v>
      </c>
      <c r="G36" s="116">
        <v>-0.14209726443769002</v>
      </c>
      <c r="H36" s="115">
        <v>0</v>
      </c>
      <c r="I36" s="115">
        <v>0</v>
      </c>
      <c r="J36" s="115">
        <v>0</v>
      </c>
      <c r="K36" s="140">
        <v>0</v>
      </c>
      <c r="L36" s="118">
        <v>0</v>
      </c>
      <c r="M36" s="116">
        <v>0</v>
      </c>
      <c r="N36" s="118">
        <v>1129</v>
      </c>
      <c r="O36" s="116">
        <v>-0.14209726443769002</v>
      </c>
      <c r="P36" s="118">
        <v>743</v>
      </c>
      <c r="Q36" s="118">
        <v>1872</v>
      </c>
      <c r="R36" s="116">
        <v>-8.05500982318271E-2</v>
      </c>
      <c r="S36" s="122">
        <v>0</v>
      </c>
      <c r="T36" s="114" t="s">
        <v>90</v>
      </c>
      <c r="U36" s="114" t="s">
        <v>90</v>
      </c>
      <c r="V36" s="118">
        <v>1316</v>
      </c>
      <c r="W36" s="118">
        <v>1316</v>
      </c>
      <c r="X36" s="118">
        <v>0</v>
      </c>
      <c r="Y36" s="118">
        <v>0</v>
      </c>
      <c r="Z36" s="118">
        <v>0</v>
      </c>
      <c r="AA36" s="118">
        <v>0</v>
      </c>
      <c r="AB36" s="118">
        <v>0</v>
      </c>
      <c r="AC36" s="118">
        <v>720</v>
      </c>
      <c r="AD36" s="118">
        <v>1316</v>
      </c>
      <c r="AE36" s="118">
        <v>2036</v>
      </c>
      <c r="AF36" s="114" t="s">
        <v>185</v>
      </c>
      <c r="AG36" s="114" t="s">
        <v>152</v>
      </c>
      <c r="AH36" s="118">
        <v>4030</v>
      </c>
      <c r="AI36" s="118">
        <v>6</v>
      </c>
    </row>
    <row r="37" spans="1:35" x14ac:dyDescent="0.2">
      <c r="A37" s="121"/>
      <c r="B37" s="114" t="s">
        <v>186</v>
      </c>
      <c r="C37" s="114" t="s">
        <v>187</v>
      </c>
      <c r="D37" s="115">
        <v>9595</v>
      </c>
      <c r="E37" s="115">
        <v>168</v>
      </c>
      <c r="F37" s="115">
        <v>9763</v>
      </c>
      <c r="G37" s="116">
        <v>5.71737953438008E-2</v>
      </c>
      <c r="H37" s="115">
        <v>0</v>
      </c>
      <c r="I37" s="115">
        <v>0</v>
      </c>
      <c r="J37" s="115">
        <v>0</v>
      </c>
      <c r="K37" s="140">
        <v>0</v>
      </c>
      <c r="L37" s="118">
        <v>0</v>
      </c>
      <c r="M37" s="116">
        <v>0</v>
      </c>
      <c r="N37" s="118">
        <v>9763</v>
      </c>
      <c r="O37" s="116">
        <v>5.71737953438008E-2</v>
      </c>
      <c r="P37" s="118">
        <v>1438</v>
      </c>
      <c r="Q37" s="118">
        <v>11201</v>
      </c>
      <c r="R37" s="116">
        <v>6.1002178649237501E-2</v>
      </c>
      <c r="S37" s="122">
        <v>0</v>
      </c>
      <c r="T37" s="114" t="s">
        <v>90</v>
      </c>
      <c r="U37" s="114" t="s">
        <v>90</v>
      </c>
      <c r="V37" s="118">
        <v>9235</v>
      </c>
      <c r="W37" s="118">
        <v>9235</v>
      </c>
      <c r="X37" s="118">
        <v>0</v>
      </c>
      <c r="Y37" s="118">
        <v>0</v>
      </c>
      <c r="Z37" s="118">
        <v>0</v>
      </c>
      <c r="AA37" s="118">
        <v>0</v>
      </c>
      <c r="AB37" s="118">
        <v>0</v>
      </c>
      <c r="AC37" s="118">
        <v>1322</v>
      </c>
      <c r="AD37" s="118">
        <v>9235</v>
      </c>
      <c r="AE37" s="118">
        <v>10557</v>
      </c>
      <c r="AF37" s="114" t="s">
        <v>188</v>
      </c>
      <c r="AG37" s="114" t="s">
        <v>152</v>
      </c>
      <c r="AH37" s="118">
        <v>4030</v>
      </c>
      <c r="AI37" s="118">
        <v>6</v>
      </c>
    </row>
    <row r="38" spans="1:35" x14ac:dyDescent="0.2">
      <c r="A38" s="121"/>
      <c r="B38" s="114" t="s">
        <v>189</v>
      </c>
      <c r="C38" s="114" t="s">
        <v>190</v>
      </c>
      <c r="D38" s="115">
        <v>5137</v>
      </c>
      <c r="E38" s="115">
        <v>26</v>
      </c>
      <c r="F38" s="115">
        <v>5163</v>
      </c>
      <c r="G38" s="116">
        <v>-9.6749226006191994E-4</v>
      </c>
      <c r="H38" s="115">
        <v>0</v>
      </c>
      <c r="I38" s="115">
        <v>0</v>
      </c>
      <c r="J38" s="115">
        <v>0</v>
      </c>
      <c r="K38" s="140">
        <v>0</v>
      </c>
      <c r="L38" s="118">
        <v>0</v>
      </c>
      <c r="M38" s="116">
        <v>0</v>
      </c>
      <c r="N38" s="118">
        <v>5163</v>
      </c>
      <c r="O38" s="116">
        <v>-9.6749226006191994E-4</v>
      </c>
      <c r="P38" s="118">
        <v>2533</v>
      </c>
      <c r="Q38" s="118">
        <v>7696</v>
      </c>
      <c r="R38" s="116">
        <v>8.6545249188197088E-2</v>
      </c>
      <c r="S38" s="122">
        <v>0</v>
      </c>
      <c r="T38" s="114" t="s">
        <v>90</v>
      </c>
      <c r="U38" s="114" t="s">
        <v>90</v>
      </c>
      <c r="V38" s="118">
        <v>5168</v>
      </c>
      <c r="W38" s="118">
        <v>5168</v>
      </c>
      <c r="X38" s="118">
        <v>0</v>
      </c>
      <c r="Y38" s="118">
        <v>0</v>
      </c>
      <c r="Z38" s="118">
        <v>0</v>
      </c>
      <c r="AA38" s="118">
        <v>0</v>
      </c>
      <c r="AB38" s="118">
        <v>0</v>
      </c>
      <c r="AC38" s="118">
        <v>1915</v>
      </c>
      <c r="AD38" s="118">
        <v>5168</v>
      </c>
      <c r="AE38" s="118">
        <v>7083</v>
      </c>
      <c r="AF38" s="114" t="s">
        <v>191</v>
      </c>
      <c r="AG38" s="114" t="s">
        <v>152</v>
      </c>
      <c r="AH38" s="118">
        <v>4030</v>
      </c>
      <c r="AI38" s="118">
        <v>6</v>
      </c>
    </row>
    <row r="39" spans="1:35" x14ac:dyDescent="0.2">
      <c r="A39" s="121"/>
      <c r="B39" s="114" t="s">
        <v>192</v>
      </c>
      <c r="C39" s="114" t="s">
        <v>193</v>
      </c>
      <c r="D39" s="115">
        <v>2505</v>
      </c>
      <c r="E39" s="115">
        <v>24</v>
      </c>
      <c r="F39" s="115">
        <v>2529</v>
      </c>
      <c r="G39" s="116">
        <v>4.7204968944099403E-2</v>
      </c>
      <c r="H39" s="115">
        <v>0</v>
      </c>
      <c r="I39" s="115">
        <v>0</v>
      </c>
      <c r="J39" s="115">
        <v>0</v>
      </c>
      <c r="K39" s="140">
        <v>0</v>
      </c>
      <c r="L39" s="118">
        <v>0</v>
      </c>
      <c r="M39" s="116">
        <v>0</v>
      </c>
      <c r="N39" s="118">
        <v>2529</v>
      </c>
      <c r="O39" s="116">
        <v>4.7204968944099403E-2</v>
      </c>
      <c r="P39" s="118">
        <v>1507</v>
      </c>
      <c r="Q39" s="118">
        <v>4036</v>
      </c>
      <c r="R39" s="116">
        <v>5.5163398692810499E-2</v>
      </c>
      <c r="S39" s="122">
        <v>0</v>
      </c>
      <c r="T39" s="114" t="s">
        <v>90</v>
      </c>
      <c r="U39" s="114" t="s">
        <v>90</v>
      </c>
      <c r="V39" s="118">
        <v>2407</v>
      </c>
      <c r="W39" s="118">
        <v>2415</v>
      </c>
      <c r="X39" s="118">
        <v>8</v>
      </c>
      <c r="Y39" s="118">
        <v>0</v>
      </c>
      <c r="Z39" s="118">
        <v>0</v>
      </c>
      <c r="AA39" s="118">
        <v>0</v>
      </c>
      <c r="AB39" s="118">
        <v>0</v>
      </c>
      <c r="AC39" s="118">
        <v>1410</v>
      </c>
      <c r="AD39" s="118">
        <v>2415</v>
      </c>
      <c r="AE39" s="118">
        <v>3825</v>
      </c>
      <c r="AF39" s="114" t="s">
        <v>194</v>
      </c>
      <c r="AG39" s="114" t="s">
        <v>152</v>
      </c>
      <c r="AH39" s="118">
        <v>4030</v>
      </c>
      <c r="AI39" s="118">
        <v>6</v>
      </c>
    </row>
    <row r="40" spans="1:35" x14ac:dyDescent="0.2">
      <c r="A40" s="121"/>
      <c r="B40" s="114" t="s">
        <v>195</v>
      </c>
      <c r="C40" s="114" t="s">
        <v>196</v>
      </c>
      <c r="D40" s="115">
        <v>2633</v>
      </c>
      <c r="E40" s="115">
        <v>0</v>
      </c>
      <c r="F40" s="115">
        <v>2633</v>
      </c>
      <c r="G40" s="116">
        <v>-6.4985795454545497E-2</v>
      </c>
      <c r="H40" s="115">
        <v>0</v>
      </c>
      <c r="I40" s="115">
        <v>0</v>
      </c>
      <c r="J40" s="115">
        <v>0</v>
      </c>
      <c r="K40" s="140">
        <v>0</v>
      </c>
      <c r="L40" s="118">
        <v>0</v>
      </c>
      <c r="M40" s="116">
        <v>0</v>
      </c>
      <c r="N40" s="118">
        <v>2633</v>
      </c>
      <c r="O40" s="116">
        <v>-6.4985795454545497E-2</v>
      </c>
      <c r="P40" s="118">
        <v>0</v>
      </c>
      <c r="Q40" s="118">
        <v>2633</v>
      </c>
      <c r="R40" s="116">
        <v>-6.7304286220333007E-2</v>
      </c>
      <c r="S40" s="122">
        <v>0</v>
      </c>
      <c r="T40" s="114" t="s">
        <v>90</v>
      </c>
      <c r="U40" s="114" t="s">
        <v>90</v>
      </c>
      <c r="V40" s="118">
        <v>2816</v>
      </c>
      <c r="W40" s="118">
        <v>2816</v>
      </c>
      <c r="X40" s="118">
        <v>0</v>
      </c>
      <c r="Y40" s="118">
        <v>0</v>
      </c>
      <c r="Z40" s="118">
        <v>0</v>
      </c>
      <c r="AA40" s="118">
        <v>0</v>
      </c>
      <c r="AB40" s="118">
        <v>0</v>
      </c>
      <c r="AC40" s="118">
        <v>7</v>
      </c>
      <c r="AD40" s="118">
        <v>2816</v>
      </c>
      <c r="AE40" s="118">
        <v>2823</v>
      </c>
      <c r="AF40" s="114" t="s">
        <v>197</v>
      </c>
      <c r="AG40" s="114" t="s">
        <v>152</v>
      </c>
      <c r="AH40" s="118">
        <v>4030</v>
      </c>
      <c r="AI40" s="118">
        <v>6</v>
      </c>
    </row>
    <row r="41" spans="1:35" x14ac:dyDescent="0.2">
      <c r="A41" s="121"/>
      <c r="B41" s="114" t="s">
        <v>198</v>
      </c>
      <c r="C41" s="114" t="s">
        <v>199</v>
      </c>
      <c r="D41" s="115">
        <v>2378</v>
      </c>
      <c r="E41" s="115">
        <v>0</v>
      </c>
      <c r="F41" s="115">
        <v>2378</v>
      </c>
      <c r="G41" s="116">
        <v>7.26206585475868E-2</v>
      </c>
      <c r="H41" s="115">
        <v>0</v>
      </c>
      <c r="I41" s="115">
        <v>0</v>
      </c>
      <c r="J41" s="115">
        <v>0</v>
      </c>
      <c r="K41" s="140">
        <v>-1</v>
      </c>
      <c r="L41" s="118">
        <v>0</v>
      </c>
      <c r="M41" s="116">
        <v>0</v>
      </c>
      <c r="N41" s="118">
        <v>2378</v>
      </c>
      <c r="O41" s="116">
        <v>-6.1192262139755198E-2</v>
      </c>
      <c r="P41" s="118">
        <v>0</v>
      </c>
      <c r="Q41" s="118">
        <v>2378</v>
      </c>
      <c r="R41" s="116">
        <v>-6.1192262139755198E-2</v>
      </c>
      <c r="S41" s="122">
        <v>0</v>
      </c>
      <c r="T41" s="114" t="s">
        <v>90</v>
      </c>
      <c r="U41" s="114" t="s">
        <v>90</v>
      </c>
      <c r="V41" s="118">
        <v>2217</v>
      </c>
      <c r="W41" s="118">
        <v>2217</v>
      </c>
      <c r="X41" s="118">
        <v>0</v>
      </c>
      <c r="Y41" s="118">
        <v>316</v>
      </c>
      <c r="Z41" s="118">
        <v>316</v>
      </c>
      <c r="AA41" s="118">
        <v>0</v>
      </c>
      <c r="AB41" s="118">
        <v>0</v>
      </c>
      <c r="AC41" s="118">
        <v>0</v>
      </c>
      <c r="AD41" s="118">
        <v>2533</v>
      </c>
      <c r="AE41" s="118">
        <v>2533</v>
      </c>
      <c r="AF41" s="114" t="s">
        <v>200</v>
      </c>
      <c r="AG41" s="114" t="s">
        <v>152</v>
      </c>
      <c r="AH41" s="118">
        <v>4030</v>
      </c>
      <c r="AI41" s="118">
        <v>6</v>
      </c>
    </row>
    <row r="42" spans="1:35" x14ac:dyDescent="0.2">
      <c r="A42" s="121"/>
      <c r="B42" s="114" t="s">
        <v>201</v>
      </c>
      <c r="C42" s="114" t="s">
        <v>202</v>
      </c>
      <c r="D42" s="115">
        <v>2882</v>
      </c>
      <c r="E42" s="115">
        <v>12</v>
      </c>
      <c r="F42" s="115">
        <v>2894</v>
      </c>
      <c r="G42" s="116">
        <v>3.5050071530758203E-2</v>
      </c>
      <c r="H42" s="115">
        <v>0</v>
      </c>
      <c r="I42" s="115">
        <v>0</v>
      </c>
      <c r="J42" s="115">
        <v>0</v>
      </c>
      <c r="K42" s="140">
        <v>0</v>
      </c>
      <c r="L42" s="118">
        <v>0</v>
      </c>
      <c r="M42" s="116">
        <v>0</v>
      </c>
      <c r="N42" s="118">
        <v>2894</v>
      </c>
      <c r="O42" s="116">
        <v>3.5050071530758203E-2</v>
      </c>
      <c r="P42" s="118">
        <v>1398</v>
      </c>
      <c r="Q42" s="118">
        <v>4292</v>
      </c>
      <c r="R42" s="116">
        <v>3.1234983181162898E-2</v>
      </c>
      <c r="S42" s="122">
        <v>0</v>
      </c>
      <c r="T42" s="114" t="s">
        <v>90</v>
      </c>
      <c r="U42" s="114" t="s">
        <v>90</v>
      </c>
      <c r="V42" s="118">
        <v>2796</v>
      </c>
      <c r="W42" s="118">
        <v>2796</v>
      </c>
      <c r="X42" s="118">
        <v>0</v>
      </c>
      <c r="Y42" s="118">
        <v>0</v>
      </c>
      <c r="Z42" s="118">
        <v>0</v>
      </c>
      <c r="AA42" s="118">
        <v>0</v>
      </c>
      <c r="AB42" s="118">
        <v>0</v>
      </c>
      <c r="AC42" s="118">
        <v>1366</v>
      </c>
      <c r="AD42" s="118">
        <v>2796</v>
      </c>
      <c r="AE42" s="118">
        <v>4162</v>
      </c>
      <c r="AF42" s="114" t="s">
        <v>203</v>
      </c>
      <c r="AG42" s="114" t="s">
        <v>152</v>
      </c>
      <c r="AH42" s="118">
        <v>4030</v>
      </c>
      <c r="AI42" s="118">
        <v>6</v>
      </c>
    </row>
    <row r="43" spans="1:35" x14ac:dyDescent="0.2">
      <c r="A43" s="121"/>
      <c r="B43" s="114" t="s">
        <v>204</v>
      </c>
      <c r="C43" s="114" t="s">
        <v>205</v>
      </c>
      <c r="D43" s="115">
        <v>907</v>
      </c>
      <c r="E43" s="115">
        <v>0</v>
      </c>
      <c r="F43" s="115">
        <v>907</v>
      </c>
      <c r="G43" s="116">
        <v>-9.4810379241517001E-2</v>
      </c>
      <c r="H43" s="115">
        <v>0</v>
      </c>
      <c r="I43" s="115">
        <v>0</v>
      </c>
      <c r="J43" s="115">
        <v>0</v>
      </c>
      <c r="K43" s="140">
        <v>0</v>
      </c>
      <c r="L43" s="118">
        <v>0</v>
      </c>
      <c r="M43" s="116">
        <v>0</v>
      </c>
      <c r="N43" s="118">
        <v>907</v>
      </c>
      <c r="O43" s="116">
        <v>-9.4810379241517001E-2</v>
      </c>
      <c r="P43" s="118">
        <v>565</v>
      </c>
      <c r="Q43" s="118">
        <v>1472</v>
      </c>
      <c r="R43" s="116">
        <v>-1.4725568942436401E-2</v>
      </c>
      <c r="S43" s="122">
        <v>0</v>
      </c>
      <c r="T43" s="114" t="s">
        <v>90</v>
      </c>
      <c r="U43" s="114" t="s">
        <v>90</v>
      </c>
      <c r="V43" s="118">
        <v>1002</v>
      </c>
      <c r="W43" s="118">
        <v>1002</v>
      </c>
      <c r="X43" s="118">
        <v>0</v>
      </c>
      <c r="Y43" s="118">
        <v>0</v>
      </c>
      <c r="Z43" s="118">
        <v>0</v>
      </c>
      <c r="AA43" s="118">
        <v>0</v>
      </c>
      <c r="AB43" s="118">
        <v>0</v>
      </c>
      <c r="AC43" s="118">
        <v>492</v>
      </c>
      <c r="AD43" s="118">
        <v>1002</v>
      </c>
      <c r="AE43" s="118">
        <v>1494</v>
      </c>
      <c r="AF43" s="114" t="s">
        <v>206</v>
      </c>
      <c r="AG43" s="114" t="s">
        <v>152</v>
      </c>
      <c r="AH43" s="118">
        <v>4030</v>
      </c>
      <c r="AI43" s="118">
        <v>6</v>
      </c>
    </row>
    <row r="44" spans="1:35" x14ac:dyDescent="0.2">
      <c r="A44" s="121"/>
      <c r="B44" s="114" t="s">
        <v>207</v>
      </c>
      <c r="C44" s="114" t="s">
        <v>208</v>
      </c>
      <c r="D44" s="115">
        <v>2911</v>
      </c>
      <c r="E44" s="115">
        <v>4</v>
      </c>
      <c r="F44" s="115">
        <v>2915</v>
      </c>
      <c r="G44" s="116">
        <v>-8.7636932707355203E-2</v>
      </c>
      <c r="H44" s="115">
        <v>0</v>
      </c>
      <c r="I44" s="115">
        <v>0</v>
      </c>
      <c r="J44" s="115">
        <v>0</v>
      </c>
      <c r="K44" s="140">
        <v>0</v>
      </c>
      <c r="L44" s="118">
        <v>0</v>
      </c>
      <c r="M44" s="116">
        <v>0</v>
      </c>
      <c r="N44" s="118">
        <v>2915</v>
      </c>
      <c r="O44" s="116">
        <v>-8.7636932707355203E-2</v>
      </c>
      <c r="P44" s="118">
        <v>500</v>
      </c>
      <c r="Q44" s="118">
        <v>3415</v>
      </c>
      <c r="R44" s="116">
        <v>-8.5186177337262303E-2</v>
      </c>
      <c r="S44" s="122">
        <v>0</v>
      </c>
      <c r="T44" s="114" t="s">
        <v>90</v>
      </c>
      <c r="U44" s="114" t="s">
        <v>90</v>
      </c>
      <c r="V44" s="118">
        <v>3195</v>
      </c>
      <c r="W44" s="118">
        <v>3195</v>
      </c>
      <c r="X44" s="118">
        <v>0</v>
      </c>
      <c r="Y44" s="118">
        <v>0</v>
      </c>
      <c r="Z44" s="118">
        <v>0</v>
      </c>
      <c r="AA44" s="118">
        <v>0</v>
      </c>
      <c r="AB44" s="118">
        <v>0</v>
      </c>
      <c r="AC44" s="118">
        <v>538</v>
      </c>
      <c r="AD44" s="118">
        <v>3195</v>
      </c>
      <c r="AE44" s="118">
        <v>3733</v>
      </c>
      <c r="AF44" s="114" t="s">
        <v>209</v>
      </c>
      <c r="AG44" s="114" t="s">
        <v>152</v>
      </c>
      <c r="AH44" s="118">
        <v>4030</v>
      </c>
      <c r="AI44" s="118">
        <v>6</v>
      </c>
    </row>
    <row r="45" spans="1:35" x14ac:dyDescent="0.2">
      <c r="A45" s="121"/>
      <c r="B45" s="114" t="s">
        <v>210</v>
      </c>
      <c r="C45" s="114" t="s">
        <v>211</v>
      </c>
      <c r="D45" s="115">
        <v>6340</v>
      </c>
      <c r="E45" s="115">
        <v>108</v>
      </c>
      <c r="F45" s="115">
        <v>6448</v>
      </c>
      <c r="G45" s="116">
        <v>3.1113876789047902E-3</v>
      </c>
      <c r="H45" s="115">
        <v>0</v>
      </c>
      <c r="I45" s="115">
        <v>0</v>
      </c>
      <c r="J45" s="115">
        <v>0</v>
      </c>
      <c r="K45" s="140">
        <v>0</v>
      </c>
      <c r="L45" s="118">
        <v>0</v>
      </c>
      <c r="M45" s="116">
        <v>0</v>
      </c>
      <c r="N45" s="118">
        <v>6448</v>
      </c>
      <c r="O45" s="116">
        <v>3.1113876789047902E-3</v>
      </c>
      <c r="P45" s="118">
        <v>2398</v>
      </c>
      <c r="Q45" s="118">
        <v>8846</v>
      </c>
      <c r="R45" s="116">
        <v>2.5623188405797099E-2</v>
      </c>
      <c r="S45" s="122">
        <v>0</v>
      </c>
      <c r="T45" s="114" t="s">
        <v>90</v>
      </c>
      <c r="U45" s="114" t="s">
        <v>90</v>
      </c>
      <c r="V45" s="118">
        <v>6344</v>
      </c>
      <c r="W45" s="118">
        <v>6428</v>
      </c>
      <c r="X45" s="118">
        <v>84</v>
      </c>
      <c r="Y45" s="118">
        <v>0</v>
      </c>
      <c r="Z45" s="118">
        <v>0</v>
      </c>
      <c r="AA45" s="118">
        <v>0</v>
      </c>
      <c r="AB45" s="118">
        <v>0</v>
      </c>
      <c r="AC45" s="118">
        <v>2197</v>
      </c>
      <c r="AD45" s="118">
        <v>6428</v>
      </c>
      <c r="AE45" s="118">
        <v>8625</v>
      </c>
      <c r="AF45" s="114" t="s">
        <v>212</v>
      </c>
      <c r="AG45" s="114" t="s">
        <v>152</v>
      </c>
      <c r="AH45" s="118">
        <v>4030</v>
      </c>
      <c r="AI45" s="118">
        <v>6</v>
      </c>
    </row>
    <row r="46" spans="1:35" x14ac:dyDescent="0.2">
      <c r="A46" s="121"/>
      <c r="B46" s="114" t="s">
        <v>213</v>
      </c>
      <c r="C46" s="114" t="s">
        <v>214</v>
      </c>
      <c r="D46" s="115">
        <v>4891</v>
      </c>
      <c r="E46" s="115">
        <v>1048</v>
      </c>
      <c r="F46" s="115">
        <v>5939</v>
      </c>
      <c r="G46" s="116">
        <v>-4.0859173126614995E-2</v>
      </c>
      <c r="H46" s="115">
        <v>0</v>
      </c>
      <c r="I46" s="115">
        <v>0</v>
      </c>
      <c r="J46" s="115">
        <v>0</v>
      </c>
      <c r="K46" s="140">
        <v>0</v>
      </c>
      <c r="L46" s="118">
        <v>0</v>
      </c>
      <c r="M46" s="116">
        <v>0</v>
      </c>
      <c r="N46" s="118">
        <v>5939</v>
      </c>
      <c r="O46" s="116">
        <v>-4.0859173126614995E-2</v>
      </c>
      <c r="P46" s="118">
        <v>1667</v>
      </c>
      <c r="Q46" s="118">
        <v>7606</v>
      </c>
      <c r="R46" s="116">
        <v>-3.10828025477707E-2</v>
      </c>
      <c r="S46" s="122">
        <v>0</v>
      </c>
      <c r="T46" s="114" t="s">
        <v>90</v>
      </c>
      <c r="U46" s="114" t="s">
        <v>90</v>
      </c>
      <c r="V46" s="118">
        <v>5292</v>
      </c>
      <c r="W46" s="118">
        <v>6192</v>
      </c>
      <c r="X46" s="118">
        <v>900</v>
      </c>
      <c r="Y46" s="118">
        <v>0</v>
      </c>
      <c r="Z46" s="118">
        <v>0</v>
      </c>
      <c r="AA46" s="118">
        <v>0</v>
      </c>
      <c r="AB46" s="118">
        <v>0</v>
      </c>
      <c r="AC46" s="118">
        <v>1658</v>
      </c>
      <c r="AD46" s="118">
        <v>6192</v>
      </c>
      <c r="AE46" s="118">
        <v>7850</v>
      </c>
      <c r="AF46" s="114" t="s">
        <v>215</v>
      </c>
      <c r="AG46" s="114" t="s">
        <v>152</v>
      </c>
      <c r="AH46" s="118">
        <v>4030</v>
      </c>
      <c r="AI46" s="118">
        <v>6</v>
      </c>
    </row>
    <row r="47" spans="1:35" x14ac:dyDescent="0.2">
      <c r="A47" s="121"/>
      <c r="B47" s="114" t="s">
        <v>216</v>
      </c>
      <c r="C47" s="114" t="s">
        <v>217</v>
      </c>
      <c r="D47" s="115">
        <v>9074</v>
      </c>
      <c r="E47" s="115">
        <v>102</v>
      </c>
      <c r="F47" s="115">
        <v>9176</v>
      </c>
      <c r="G47" s="116">
        <v>-1.4604810996563602E-2</v>
      </c>
      <c r="H47" s="115">
        <v>0</v>
      </c>
      <c r="I47" s="115">
        <v>0</v>
      </c>
      <c r="J47" s="115">
        <v>0</v>
      </c>
      <c r="K47" s="140">
        <v>0</v>
      </c>
      <c r="L47" s="118">
        <v>0</v>
      </c>
      <c r="M47" s="116">
        <v>0</v>
      </c>
      <c r="N47" s="118">
        <v>9176</v>
      </c>
      <c r="O47" s="116">
        <v>-1.4604810996563602E-2</v>
      </c>
      <c r="P47" s="118">
        <v>1248</v>
      </c>
      <c r="Q47" s="118">
        <v>10424</v>
      </c>
      <c r="R47" s="116">
        <v>3.3689479256906302E-3</v>
      </c>
      <c r="S47" s="122">
        <v>0</v>
      </c>
      <c r="T47" s="114" t="s">
        <v>90</v>
      </c>
      <c r="U47" s="114" t="s">
        <v>90</v>
      </c>
      <c r="V47" s="118">
        <v>9238</v>
      </c>
      <c r="W47" s="118">
        <v>9312</v>
      </c>
      <c r="X47" s="118">
        <v>74</v>
      </c>
      <c r="Y47" s="118">
        <v>0</v>
      </c>
      <c r="Z47" s="118">
        <v>0</v>
      </c>
      <c r="AA47" s="118">
        <v>0</v>
      </c>
      <c r="AB47" s="118">
        <v>0</v>
      </c>
      <c r="AC47" s="118">
        <v>1077</v>
      </c>
      <c r="AD47" s="118">
        <v>9312</v>
      </c>
      <c r="AE47" s="118">
        <v>10389</v>
      </c>
      <c r="AF47" s="114" t="s">
        <v>218</v>
      </c>
      <c r="AG47" s="114" t="s">
        <v>152</v>
      </c>
      <c r="AH47" s="118">
        <v>4030</v>
      </c>
      <c r="AI47" s="118">
        <v>6</v>
      </c>
    </row>
    <row r="48" spans="1:35" x14ac:dyDescent="0.2">
      <c r="A48" s="121"/>
      <c r="B48" s="114" t="s">
        <v>219</v>
      </c>
      <c r="C48" s="114" t="s">
        <v>220</v>
      </c>
      <c r="D48" s="115">
        <v>7712</v>
      </c>
      <c r="E48" s="115">
        <v>12</v>
      </c>
      <c r="F48" s="115">
        <v>7724</v>
      </c>
      <c r="G48" s="116">
        <v>0.106748817882218</v>
      </c>
      <c r="H48" s="115">
        <v>0</v>
      </c>
      <c r="I48" s="115">
        <v>0</v>
      </c>
      <c r="J48" s="115">
        <v>0</v>
      </c>
      <c r="K48" s="140">
        <v>0</v>
      </c>
      <c r="L48" s="118">
        <v>0</v>
      </c>
      <c r="M48" s="116">
        <v>0</v>
      </c>
      <c r="N48" s="118">
        <v>7724</v>
      </c>
      <c r="O48" s="116">
        <v>0.106748817882218</v>
      </c>
      <c r="P48" s="118">
        <v>327</v>
      </c>
      <c r="Q48" s="118">
        <v>8051</v>
      </c>
      <c r="R48" s="116">
        <v>0.10363262508567501</v>
      </c>
      <c r="S48" s="122">
        <v>0</v>
      </c>
      <c r="T48" s="114" t="s">
        <v>90</v>
      </c>
      <c r="U48" s="114" t="s">
        <v>90</v>
      </c>
      <c r="V48" s="118">
        <v>6979</v>
      </c>
      <c r="W48" s="118">
        <v>6979</v>
      </c>
      <c r="X48" s="118">
        <v>0</v>
      </c>
      <c r="Y48" s="118">
        <v>0</v>
      </c>
      <c r="Z48" s="118">
        <v>0</v>
      </c>
      <c r="AA48" s="118">
        <v>0</v>
      </c>
      <c r="AB48" s="118">
        <v>0</v>
      </c>
      <c r="AC48" s="118">
        <v>316</v>
      </c>
      <c r="AD48" s="118">
        <v>6979</v>
      </c>
      <c r="AE48" s="118">
        <v>7295</v>
      </c>
      <c r="AF48" s="114" t="s">
        <v>221</v>
      </c>
      <c r="AG48" s="114" t="s">
        <v>152</v>
      </c>
      <c r="AH48" s="118">
        <v>4030</v>
      </c>
      <c r="AI48" s="118">
        <v>6</v>
      </c>
    </row>
    <row r="49" spans="1:35" x14ac:dyDescent="0.2">
      <c r="A49" s="121"/>
      <c r="B49" s="114" t="s">
        <v>222</v>
      </c>
      <c r="C49" s="114" t="s">
        <v>223</v>
      </c>
      <c r="D49" s="115">
        <v>1168</v>
      </c>
      <c r="E49" s="115">
        <v>0</v>
      </c>
      <c r="F49" s="115">
        <v>1168</v>
      </c>
      <c r="G49" s="116">
        <v>-0.209207853757617</v>
      </c>
      <c r="H49" s="115">
        <v>0</v>
      </c>
      <c r="I49" s="115">
        <v>0</v>
      </c>
      <c r="J49" s="115">
        <v>0</v>
      </c>
      <c r="K49" s="140">
        <v>0</v>
      </c>
      <c r="L49" s="118">
        <v>0</v>
      </c>
      <c r="M49" s="116">
        <v>0</v>
      </c>
      <c r="N49" s="118">
        <v>1168</v>
      </c>
      <c r="O49" s="116">
        <v>-0.209207853757617</v>
      </c>
      <c r="P49" s="118">
        <v>1001</v>
      </c>
      <c r="Q49" s="118">
        <v>2169</v>
      </c>
      <c r="R49" s="116">
        <v>-0.16544824932666399</v>
      </c>
      <c r="S49" s="122">
        <v>0</v>
      </c>
      <c r="T49" s="114" t="s">
        <v>90</v>
      </c>
      <c r="U49" s="114" t="s">
        <v>90</v>
      </c>
      <c r="V49" s="118">
        <v>1463</v>
      </c>
      <c r="W49" s="118">
        <v>1477</v>
      </c>
      <c r="X49" s="118">
        <v>14</v>
      </c>
      <c r="Y49" s="118">
        <v>0</v>
      </c>
      <c r="Z49" s="118">
        <v>0</v>
      </c>
      <c r="AA49" s="118">
        <v>0</v>
      </c>
      <c r="AB49" s="118">
        <v>0</v>
      </c>
      <c r="AC49" s="118">
        <v>1122</v>
      </c>
      <c r="AD49" s="118">
        <v>1477</v>
      </c>
      <c r="AE49" s="118">
        <v>2599</v>
      </c>
      <c r="AF49" s="114" t="s">
        <v>224</v>
      </c>
      <c r="AG49" s="114" t="s">
        <v>152</v>
      </c>
      <c r="AH49" s="118">
        <v>4030</v>
      </c>
      <c r="AI49" s="118">
        <v>6</v>
      </c>
    </row>
    <row r="50" spans="1:35" x14ac:dyDescent="0.2">
      <c r="A50" s="121"/>
      <c r="B50" s="114" t="s">
        <v>225</v>
      </c>
      <c r="C50" s="114" t="s">
        <v>226</v>
      </c>
      <c r="D50" s="115">
        <v>5743</v>
      </c>
      <c r="E50" s="115">
        <v>1220</v>
      </c>
      <c r="F50" s="115">
        <v>6963</v>
      </c>
      <c r="G50" s="116">
        <v>3.7241173841799501E-2</v>
      </c>
      <c r="H50" s="115">
        <v>0</v>
      </c>
      <c r="I50" s="115">
        <v>0</v>
      </c>
      <c r="J50" s="115">
        <v>0</v>
      </c>
      <c r="K50" s="140">
        <v>0</v>
      </c>
      <c r="L50" s="118">
        <v>0</v>
      </c>
      <c r="M50" s="116">
        <v>0</v>
      </c>
      <c r="N50" s="118">
        <v>6963</v>
      </c>
      <c r="O50" s="116">
        <v>3.7241173841799501E-2</v>
      </c>
      <c r="P50" s="118">
        <v>2322</v>
      </c>
      <c r="Q50" s="118">
        <v>9285</v>
      </c>
      <c r="R50" s="116">
        <v>5.0933786078098495E-2</v>
      </c>
      <c r="S50" s="122">
        <v>0</v>
      </c>
      <c r="T50" s="114" t="s">
        <v>90</v>
      </c>
      <c r="U50" s="114" t="s">
        <v>90</v>
      </c>
      <c r="V50" s="118">
        <v>5439</v>
      </c>
      <c r="W50" s="118">
        <v>6713</v>
      </c>
      <c r="X50" s="118">
        <v>1274</v>
      </c>
      <c r="Y50" s="118">
        <v>0</v>
      </c>
      <c r="Z50" s="118">
        <v>0</v>
      </c>
      <c r="AA50" s="118">
        <v>0</v>
      </c>
      <c r="AB50" s="118">
        <v>0</v>
      </c>
      <c r="AC50" s="118">
        <v>2122</v>
      </c>
      <c r="AD50" s="118">
        <v>6713</v>
      </c>
      <c r="AE50" s="118">
        <v>8835</v>
      </c>
      <c r="AF50" s="114" t="s">
        <v>227</v>
      </c>
      <c r="AG50" s="114" t="s">
        <v>152</v>
      </c>
      <c r="AH50" s="118">
        <v>4030</v>
      </c>
      <c r="AI50" s="118">
        <v>6</v>
      </c>
    </row>
    <row r="51" spans="1:35" x14ac:dyDescent="0.2">
      <c r="A51" s="121"/>
      <c r="B51" s="114" t="s">
        <v>228</v>
      </c>
      <c r="C51" s="114" t="s">
        <v>229</v>
      </c>
      <c r="D51" s="115">
        <v>1177</v>
      </c>
      <c r="E51" s="115">
        <v>16</v>
      </c>
      <c r="F51" s="115">
        <v>1193</v>
      </c>
      <c r="G51" s="116">
        <v>-0.19609164420485201</v>
      </c>
      <c r="H51" s="115">
        <v>0</v>
      </c>
      <c r="I51" s="115">
        <v>0</v>
      </c>
      <c r="J51" s="115">
        <v>0</v>
      </c>
      <c r="K51" s="140">
        <v>0</v>
      </c>
      <c r="L51" s="118">
        <v>0</v>
      </c>
      <c r="M51" s="116">
        <v>0</v>
      </c>
      <c r="N51" s="118">
        <v>1193</v>
      </c>
      <c r="O51" s="116">
        <v>-0.19609164420485201</v>
      </c>
      <c r="P51" s="118">
        <v>1488</v>
      </c>
      <c r="Q51" s="118">
        <v>2681</v>
      </c>
      <c r="R51" s="116">
        <v>-8.6852861035422307E-2</v>
      </c>
      <c r="S51" s="122">
        <v>0</v>
      </c>
      <c r="T51" s="114" t="s">
        <v>90</v>
      </c>
      <c r="U51" s="114" t="s">
        <v>90</v>
      </c>
      <c r="V51" s="118">
        <v>1484</v>
      </c>
      <c r="W51" s="118">
        <v>1484</v>
      </c>
      <c r="X51" s="118">
        <v>0</v>
      </c>
      <c r="Y51" s="118">
        <v>0</v>
      </c>
      <c r="Z51" s="118">
        <v>0</v>
      </c>
      <c r="AA51" s="118">
        <v>0</v>
      </c>
      <c r="AB51" s="118">
        <v>0</v>
      </c>
      <c r="AC51" s="118">
        <v>1452</v>
      </c>
      <c r="AD51" s="118">
        <v>1484</v>
      </c>
      <c r="AE51" s="118">
        <v>2936</v>
      </c>
      <c r="AF51" s="114" t="s">
        <v>230</v>
      </c>
      <c r="AG51" s="114" t="s">
        <v>152</v>
      </c>
      <c r="AH51" s="118">
        <v>4030</v>
      </c>
      <c r="AI51" s="118">
        <v>6</v>
      </c>
    </row>
    <row r="52" spans="1:35" x14ac:dyDescent="0.2">
      <c r="A52" s="121"/>
      <c r="B52" s="114" t="s">
        <v>231</v>
      </c>
      <c r="C52" s="114" t="s">
        <v>232</v>
      </c>
      <c r="D52" s="115">
        <v>878</v>
      </c>
      <c r="E52" s="115">
        <v>0</v>
      </c>
      <c r="F52" s="115">
        <v>878</v>
      </c>
      <c r="G52" s="116">
        <v>0.245390070921986</v>
      </c>
      <c r="H52" s="115">
        <v>0</v>
      </c>
      <c r="I52" s="115">
        <v>0</v>
      </c>
      <c r="J52" s="115">
        <v>0</v>
      </c>
      <c r="K52" s="140">
        <v>0</v>
      </c>
      <c r="L52" s="118">
        <v>0</v>
      </c>
      <c r="M52" s="116">
        <v>0</v>
      </c>
      <c r="N52" s="118">
        <v>878</v>
      </c>
      <c r="O52" s="116">
        <v>0.245390070921986</v>
      </c>
      <c r="P52" s="118">
        <v>0</v>
      </c>
      <c r="Q52" s="118">
        <v>878</v>
      </c>
      <c r="R52" s="116">
        <v>0.245390070921986</v>
      </c>
      <c r="S52" s="122">
        <v>0</v>
      </c>
      <c r="T52" s="114" t="s">
        <v>90</v>
      </c>
      <c r="U52" s="114" t="s">
        <v>90</v>
      </c>
      <c r="V52" s="118">
        <v>705</v>
      </c>
      <c r="W52" s="118">
        <v>705</v>
      </c>
      <c r="X52" s="118">
        <v>0</v>
      </c>
      <c r="Y52" s="118">
        <v>0</v>
      </c>
      <c r="Z52" s="118">
        <v>0</v>
      </c>
      <c r="AA52" s="118">
        <v>0</v>
      </c>
      <c r="AB52" s="118">
        <v>0</v>
      </c>
      <c r="AC52" s="118">
        <v>0</v>
      </c>
      <c r="AD52" s="118">
        <v>705</v>
      </c>
      <c r="AE52" s="118">
        <v>705</v>
      </c>
      <c r="AF52" s="114" t="s">
        <v>233</v>
      </c>
      <c r="AG52" s="114" t="s">
        <v>152</v>
      </c>
      <c r="AH52" s="118">
        <v>4030</v>
      </c>
      <c r="AI52" s="118">
        <v>6</v>
      </c>
    </row>
    <row r="53" spans="1:35" x14ac:dyDescent="0.2">
      <c r="A53" s="123"/>
      <c r="B53" s="114" t="s">
        <v>234</v>
      </c>
      <c r="C53" s="114" t="s">
        <v>235</v>
      </c>
      <c r="D53" s="115">
        <v>10336</v>
      </c>
      <c r="E53" s="115">
        <v>58</v>
      </c>
      <c r="F53" s="115">
        <v>10394</v>
      </c>
      <c r="G53" s="116">
        <v>4.6410953387697594E-2</v>
      </c>
      <c r="H53" s="115">
        <v>0</v>
      </c>
      <c r="I53" s="115">
        <v>0</v>
      </c>
      <c r="J53" s="115">
        <v>0</v>
      </c>
      <c r="K53" s="140">
        <v>0</v>
      </c>
      <c r="L53" s="118">
        <v>0</v>
      </c>
      <c r="M53" s="116">
        <v>0</v>
      </c>
      <c r="N53" s="118">
        <v>10394</v>
      </c>
      <c r="O53" s="116">
        <v>4.6410953387697594E-2</v>
      </c>
      <c r="P53" s="118">
        <v>167</v>
      </c>
      <c r="Q53" s="118">
        <v>10561</v>
      </c>
      <c r="R53" s="116">
        <v>4.1724205957782604E-2</v>
      </c>
      <c r="S53" s="122">
        <v>0</v>
      </c>
      <c r="T53" s="114" t="s">
        <v>90</v>
      </c>
      <c r="U53" s="114" t="s">
        <v>90</v>
      </c>
      <c r="V53" s="118">
        <v>9933</v>
      </c>
      <c r="W53" s="118">
        <v>9933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205</v>
      </c>
      <c r="AD53" s="118">
        <v>9933</v>
      </c>
      <c r="AE53" s="118">
        <v>10138</v>
      </c>
      <c r="AF53" s="114" t="s">
        <v>236</v>
      </c>
      <c r="AG53" s="114" t="s">
        <v>152</v>
      </c>
      <c r="AH53" s="118">
        <v>4030</v>
      </c>
      <c r="AI53" s="118">
        <v>6</v>
      </c>
    </row>
    <row r="54" spans="1:35" x14ac:dyDescent="0.2">
      <c r="A54" s="124" t="s">
        <v>104</v>
      </c>
      <c r="B54" s="124">
        <v>0</v>
      </c>
      <c r="C54" s="124">
        <v>0</v>
      </c>
      <c r="D54" s="125">
        <v>129824</v>
      </c>
      <c r="E54" s="125">
        <v>4200</v>
      </c>
      <c r="F54" s="125">
        <v>134024</v>
      </c>
      <c r="G54" s="126">
        <v>-1.6770596434597603E-2</v>
      </c>
      <c r="H54" s="125">
        <v>413</v>
      </c>
      <c r="I54" s="125">
        <v>0</v>
      </c>
      <c r="J54" s="125">
        <v>413</v>
      </c>
      <c r="K54" s="141">
        <v>-0.65439330543933116</v>
      </c>
      <c r="L54" s="142">
        <v>6548</v>
      </c>
      <c r="M54" s="126">
        <v>-0.16554097107174701</v>
      </c>
      <c r="N54" s="142">
        <v>140985</v>
      </c>
      <c r="O54" s="126">
        <v>-3.0044306235896299E-2</v>
      </c>
      <c r="P54" s="142">
        <v>29377</v>
      </c>
      <c r="Q54" s="142">
        <v>170362</v>
      </c>
      <c r="R54" s="126">
        <v>-1.6533314860355797E-2</v>
      </c>
      <c r="S54" s="127">
        <v>0</v>
      </c>
      <c r="T54" s="128">
        <v>0</v>
      </c>
      <c r="U54" s="128">
        <v>0</v>
      </c>
      <c r="V54" s="129">
        <v>132524</v>
      </c>
      <c r="W54" s="129">
        <v>136310</v>
      </c>
      <c r="X54" s="129">
        <v>3786</v>
      </c>
      <c r="Y54" s="129">
        <v>1195</v>
      </c>
      <c r="Z54" s="129">
        <v>1195</v>
      </c>
      <c r="AA54" s="129">
        <v>0</v>
      </c>
      <c r="AB54" s="129">
        <v>7847</v>
      </c>
      <c r="AC54" s="129">
        <v>27874</v>
      </c>
      <c r="AD54" s="129">
        <v>145352</v>
      </c>
      <c r="AE54" s="129">
        <v>173226</v>
      </c>
      <c r="AF54" s="128">
        <v>0</v>
      </c>
      <c r="AG54" s="128">
        <v>0</v>
      </c>
      <c r="AH54" s="129">
        <v>116870</v>
      </c>
      <c r="AI54" s="129">
        <v>174</v>
      </c>
    </row>
    <row r="55" spans="1:35" s="136" customFormat="1" ht="22.5" x14ac:dyDescent="0.2">
      <c r="A55" s="130" t="s">
        <v>237</v>
      </c>
      <c r="B55" s="131"/>
      <c r="C55" s="131"/>
      <c r="D55" s="132">
        <f>D54+D24+D14</f>
        <v>705291</v>
      </c>
      <c r="E55" s="132">
        <f>E54+E24+E14</f>
        <v>89420</v>
      </c>
      <c r="F55" s="132">
        <f>F54+F24+F14</f>
        <v>794711</v>
      </c>
      <c r="G55" s="133">
        <f>((F54+F24+F14)-(W54+W24+W14))/(W54+W24+W14)</f>
        <v>3.3860244045506155E-4</v>
      </c>
      <c r="H55" s="132">
        <f>H54+H24+H14</f>
        <v>82652</v>
      </c>
      <c r="I55" s="132">
        <f>I54+I24+I14</f>
        <v>306</v>
      </c>
      <c r="J55" s="132">
        <f>J54+J24+J14</f>
        <v>82958</v>
      </c>
      <c r="K55" s="133">
        <f>((J54+J24+J14)-(Z54+Z24+Z14))/(Z54+Z24+Z14)</f>
        <v>2.7559981667967252E-2</v>
      </c>
      <c r="L55" s="132">
        <f>L54+L24+L14</f>
        <v>12771</v>
      </c>
      <c r="M55" s="133">
        <f>((L54+L24+L14)-(AB54+AB24+AB14))/(AB54+AB24+AB14)</f>
        <v>-0.12521405575724365</v>
      </c>
      <c r="N55" s="132">
        <f>N54+N24+N14</f>
        <v>890440</v>
      </c>
      <c r="O55" s="133">
        <f>((N54+N24+N14)-(AD54+AD24+AD14))/(AD54+AD24+AD14)</f>
        <v>7.4850467646840656E-4</v>
      </c>
      <c r="P55" s="132">
        <f>P54+P24+P14</f>
        <v>55508</v>
      </c>
      <c r="Q55" s="132">
        <f>Q54+Q24+Q14</f>
        <v>945948</v>
      </c>
      <c r="R55" s="133">
        <f>((Q54+Q24+Q14)-(AE54+AE24+AE14))/(AE54+AE24+AE14)</f>
        <v>5.9584514194258491E-3</v>
      </c>
    </row>
    <row r="56" spans="1:35" s="136" customFormat="1" x14ac:dyDescent="0.2">
      <c r="A56" s="130" t="s">
        <v>238</v>
      </c>
      <c r="B56" s="131"/>
      <c r="C56" s="131"/>
      <c r="D56" s="132">
        <f>D54+D24+D14+D9</f>
        <v>1445821</v>
      </c>
      <c r="E56" s="132">
        <f t="shared" ref="E56:Q56" si="0">E54+E24+E14+E9</f>
        <v>167398</v>
      </c>
      <c r="F56" s="132">
        <f t="shared" si="0"/>
        <v>1613219</v>
      </c>
      <c r="G56" s="133">
        <f>((F54+F24+F14+F9)-(W54+W24+W14+W9))/(W54+W24+W14+W9)</f>
        <v>-2.1845713925376899E-2</v>
      </c>
      <c r="H56" s="132">
        <f t="shared" si="0"/>
        <v>412460</v>
      </c>
      <c r="I56" s="132">
        <f t="shared" si="0"/>
        <v>12870</v>
      </c>
      <c r="J56" s="132">
        <f t="shared" si="0"/>
        <v>425330</v>
      </c>
      <c r="K56" s="133">
        <f>((J54+J24+J14+J9)-(Z54+Z24+Z14+Z9))/(Z54+Z24+Z14+Z9)</f>
        <v>-6.1398688743095599E-2</v>
      </c>
      <c r="L56" s="132">
        <f t="shared" si="0"/>
        <v>52970</v>
      </c>
      <c r="M56" s="133">
        <f>((L54+L24+L14+L9)-(AB54+AB24+AB14+AB9))/(AB54+AB24+AB14+AB9)</f>
        <v>-9.6475966294818E-2</v>
      </c>
      <c r="N56" s="132">
        <f t="shared" si="0"/>
        <v>2091519</v>
      </c>
      <c r="O56" s="133">
        <f>((N54+N24+N14+N9)-(AD54+AD24+AD14+AD9))/(AD54+AD24+AD14+AD9)</f>
        <v>-3.2164336678810586E-2</v>
      </c>
      <c r="P56" s="132">
        <f t="shared" si="0"/>
        <v>63537</v>
      </c>
      <c r="Q56" s="132">
        <f t="shared" si="0"/>
        <v>2155056</v>
      </c>
      <c r="R56" s="133">
        <f>((Q54+Q24+Q14+Q9)-(AE54+AE24+AE14+AE9))/(AE54+AE24+AE14+AE9)</f>
        <v>-3.0370002092186696E-2</v>
      </c>
    </row>
    <row r="57" spans="1:35" s="136" customFormat="1" x14ac:dyDescent="0.2">
      <c r="A57" s="130" t="s">
        <v>239</v>
      </c>
      <c r="B57" s="131"/>
      <c r="C57" s="131"/>
      <c r="D57" s="132">
        <f>D54+D24+D14+D9+D5</f>
        <v>2107769</v>
      </c>
      <c r="E57" s="132">
        <f t="shared" ref="E57:Q57" si="1">E54+E24+E14+E9+E5</f>
        <v>409106</v>
      </c>
      <c r="F57" s="132">
        <f t="shared" si="1"/>
        <v>2516875</v>
      </c>
      <c r="G57" s="133">
        <f>((F54+F24+F14+F9+F5)-(W54+W24+W14+W9+W5))/(W54+W24+W14+W9+W5)</f>
        <v>-2.6181051103464793E-2</v>
      </c>
      <c r="H57" s="132">
        <f t="shared" si="1"/>
        <v>1248865</v>
      </c>
      <c r="I57" s="132">
        <f t="shared" si="1"/>
        <v>205638</v>
      </c>
      <c r="J57" s="132">
        <f t="shared" si="1"/>
        <v>1454503</v>
      </c>
      <c r="K57" s="133">
        <f>((J54+J24+J14+J9+J5)-(Z54+Z24+Z14+Z9+Z5))/(Z54+Z24+Z14+Z9+Z5)</f>
        <v>8.2531711905681204E-3</v>
      </c>
      <c r="L57" s="132">
        <f t="shared" si="1"/>
        <v>52970</v>
      </c>
      <c r="M57" s="133">
        <f>((L54+L24+L14+L9+L5)-(AB54+AB24+AB14+AB9+AB5))/(AB54+AB24+AB14+AB9+AB5)</f>
        <v>-9.6475966294818E-2</v>
      </c>
      <c r="N57" s="132">
        <f t="shared" si="1"/>
        <v>4024348</v>
      </c>
      <c r="O57" s="133">
        <f>((N54+N24+N14+N9+N5)-(AD54+AD24+AD14+AD9+AD5))/(AD54+AD24+AD14+AD9+AD5)</f>
        <v>-1.5031705208621937E-2</v>
      </c>
      <c r="P57" s="132">
        <f t="shared" si="1"/>
        <v>67351</v>
      </c>
      <c r="Q57" s="132">
        <f t="shared" si="1"/>
        <v>4091699</v>
      </c>
      <c r="R57" s="133">
        <f>((Q54+Q24+Q14+Q9+Q5)-(AE54+AE24+AE14+AE9+AE5))/(AE54+AE24+AE14+AE9+AE5)</f>
        <v>-1.4982894540769395E-2</v>
      </c>
    </row>
    <row r="58" spans="1:35" x14ac:dyDescent="0.2">
      <c r="A58" s="119" t="s">
        <v>240</v>
      </c>
      <c r="B58" s="114" t="s">
        <v>241</v>
      </c>
      <c r="C58" s="114" t="s">
        <v>242</v>
      </c>
      <c r="D58" s="115">
        <v>11</v>
      </c>
      <c r="E58" s="115">
        <v>0</v>
      </c>
      <c r="F58" s="115">
        <v>11</v>
      </c>
      <c r="G58" s="116">
        <v>0</v>
      </c>
      <c r="H58" s="115">
        <v>112370</v>
      </c>
      <c r="I58" s="115">
        <v>0</v>
      </c>
      <c r="J58" s="115">
        <v>112370</v>
      </c>
      <c r="K58" s="140">
        <v>-6.5483516849073595E-2</v>
      </c>
      <c r="L58" s="118">
        <v>0</v>
      </c>
      <c r="M58" s="116">
        <v>0</v>
      </c>
      <c r="N58" s="118">
        <v>112381</v>
      </c>
      <c r="O58" s="116">
        <v>-6.5392036193074099E-2</v>
      </c>
      <c r="P58" s="118">
        <v>0</v>
      </c>
      <c r="Q58" s="118">
        <v>112381</v>
      </c>
      <c r="R58" s="116">
        <v>-6.5392036193074099E-2</v>
      </c>
      <c r="S58" s="120">
        <v>6</v>
      </c>
      <c r="T58" s="114" t="s">
        <v>91</v>
      </c>
      <c r="U58" s="114" t="s">
        <v>91</v>
      </c>
      <c r="V58" s="118">
        <v>0</v>
      </c>
      <c r="W58" s="118">
        <v>0</v>
      </c>
      <c r="X58" s="118">
        <v>0</v>
      </c>
      <c r="Y58" s="118">
        <v>120244</v>
      </c>
      <c r="Z58" s="118">
        <v>120244</v>
      </c>
      <c r="AA58" s="118">
        <v>0</v>
      </c>
      <c r="AB58" s="118">
        <v>0</v>
      </c>
      <c r="AC58" s="118">
        <v>0</v>
      </c>
      <c r="AD58" s="118">
        <v>120244</v>
      </c>
      <c r="AE58" s="118">
        <v>120244</v>
      </c>
      <c r="AF58" s="114" t="s">
        <v>243</v>
      </c>
      <c r="AG58" s="114" t="s">
        <v>244</v>
      </c>
      <c r="AH58" s="118">
        <v>4030</v>
      </c>
      <c r="AI58" s="118">
        <v>6</v>
      </c>
    </row>
    <row r="59" spans="1:35" x14ac:dyDescent="0.2">
      <c r="A59" s="121"/>
      <c r="B59" s="114" t="s">
        <v>245</v>
      </c>
      <c r="C59" s="114" t="s">
        <v>246</v>
      </c>
      <c r="D59" s="115">
        <v>0</v>
      </c>
      <c r="E59" s="115">
        <v>0</v>
      </c>
      <c r="F59" s="115">
        <v>0</v>
      </c>
      <c r="G59" s="116">
        <v>-1</v>
      </c>
      <c r="H59" s="115">
        <v>0</v>
      </c>
      <c r="I59" s="115">
        <v>0</v>
      </c>
      <c r="J59" s="115">
        <v>0</v>
      </c>
      <c r="K59" s="140">
        <v>0</v>
      </c>
      <c r="L59" s="118">
        <v>0</v>
      </c>
      <c r="M59" s="116">
        <v>0</v>
      </c>
      <c r="N59" s="118">
        <v>0</v>
      </c>
      <c r="O59" s="116">
        <v>-1</v>
      </c>
      <c r="P59" s="118">
        <v>0</v>
      </c>
      <c r="Q59" s="118">
        <v>0</v>
      </c>
      <c r="R59" s="116">
        <v>-1</v>
      </c>
      <c r="S59" s="122">
        <v>0</v>
      </c>
      <c r="T59" s="114" t="s">
        <v>91</v>
      </c>
      <c r="U59" s="114" t="s">
        <v>91</v>
      </c>
      <c r="V59" s="118">
        <v>595</v>
      </c>
      <c r="W59" s="118">
        <v>595</v>
      </c>
      <c r="X59" s="118">
        <v>0</v>
      </c>
      <c r="Y59" s="118">
        <v>0</v>
      </c>
      <c r="Z59" s="118">
        <v>0</v>
      </c>
      <c r="AA59" s="118">
        <v>0</v>
      </c>
      <c r="AB59" s="118">
        <v>0</v>
      </c>
      <c r="AC59" s="118">
        <v>0</v>
      </c>
      <c r="AD59" s="118">
        <v>595</v>
      </c>
      <c r="AE59" s="118">
        <v>595</v>
      </c>
      <c r="AF59" s="114" t="s">
        <v>247</v>
      </c>
      <c r="AG59" s="114" t="s">
        <v>244</v>
      </c>
      <c r="AH59" s="118">
        <v>4030</v>
      </c>
      <c r="AI59" s="118">
        <v>6</v>
      </c>
    </row>
    <row r="60" spans="1:35" x14ac:dyDescent="0.2">
      <c r="A60" s="121"/>
      <c r="B60" s="114" t="s">
        <v>248</v>
      </c>
      <c r="C60" s="114" t="s">
        <v>249</v>
      </c>
      <c r="D60" s="115">
        <v>46738</v>
      </c>
      <c r="E60" s="115">
        <v>284</v>
      </c>
      <c r="F60" s="115">
        <v>47022</v>
      </c>
      <c r="G60" s="116">
        <v>-0.16781112841568702</v>
      </c>
      <c r="H60" s="115">
        <v>83211</v>
      </c>
      <c r="I60" s="115">
        <v>58</v>
      </c>
      <c r="J60" s="115">
        <v>83269</v>
      </c>
      <c r="K60" s="140">
        <v>2.6580202926781201E-2</v>
      </c>
      <c r="L60" s="118">
        <v>0</v>
      </c>
      <c r="M60" s="116">
        <v>0</v>
      </c>
      <c r="N60" s="118">
        <v>130291</v>
      </c>
      <c r="O60" s="116">
        <v>-5.3234702108024404E-2</v>
      </c>
      <c r="P60" s="118">
        <v>319</v>
      </c>
      <c r="Q60" s="118">
        <v>130610</v>
      </c>
      <c r="R60" s="116">
        <v>-5.4646786334684401E-2</v>
      </c>
      <c r="S60" s="122">
        <v>0</v>
      </c>
      <c r="T60" s="114" t="s">
        <v>91</v>
      </c>
      <c r="U60" s="114" t="s">
        <v>91</v>
      </c>
      <c r="V60" s="118">
        <v>56326</v>
      </c>
      <c r="W60" s="118">
        <v>56504</v>
      </c>
      <c r="X60" s="118">
        <v>178</v>
      </c>
      <c r="Y60" s="118">
        <v>81097</v>
      </c>
      <c r="Z60" s="118">
        <v>81113</v>
      </c>
      <c r="AA60" s="118">
        <v>16</v>
      </c>
      <c r="AB60" s="118">
        <v>0</v>
      </c>
      <c r="AC60" s="118">
        <v>543</v>
      </c>
      <c r="AD60" s="118">
        <v>137617</v>
      </c>
      <c r="AE60" s="118">
        <v>138160</v>
      </c>
      <c r="AF60" s="114" t="s">
        <v>250</v>
      </c>
      <c r="AG60" s="114" t="s">
        <v>244</v>
      </c>
      <c r="AH60" s="118">
        <v>4030</v>
      </c>
      <c r="AI60" s="118">
        <v>6</v>
      </c>
    </row>
    <row r="61" spans="1:35" x14ac:dyDescent="0.2">
      <c r="A61" s="121"/>
      <c r="B61" s="114" t="s">
        <v>251</v>
      </c>
      <c r="C61" s="114" t="s">
        <v>252</v>
      </c>
      <c r="D61" s="115">
        <v>2441</v>
      </c>
      <c r="E61" s="115">
        <v>0</v>
      </c>
      <c r="F61" s="115">
        <v>2441</v>
      </c>
      <c r="G61" s="116">
        <v>-8.4396099024756199E-2</v>
      </c>
      <c r="H61" s="115">
        <v>0</v>
      </c>
      <c r="I61" s="115">
        <v>0</v>
      </c>
      <c r="J61" s="115">
        <v>0</v>
      </c>
      <c r="K61" s="140">
        <v>0</v>
      </c>
      <c r="L61" s="118">
        <v>0</v>
      </c>
      <c r="M61" s="116">
        <v>0</v>
      </c>
      <c r="N61" s="118">
        <v>2441</v>
      </c>
      <c r="O61" s="116">
        <v>-8.4396099024756199E-2</v>
      </c>
      <c r="P61" s="118">
        <v>0</v>
      </c>
      <c r="Q61" s="118">
        <v>2441</v>
      </c>
      <c r="R61" s="116">
        <v>-8.4396099024756199E-2</v>
      </c>
      <c r="S61" s="122">
        <v>0</v>
      </c>
      <c r="T61" s="114" t="s">
        <v>91</v>
      </c>
      <c r="U61" s="114" t="s">
        <v>91</v>
      </c>
      <c r="V61" s="118">
        <v>2666</v>
      </c>
      <c r="W61" s="118">
        <v>2666</v>
      </c>
      <c r="X61" s="118">
        <v>0</v>
      </c>
      <c r="Y61" s="118">
        <v>0</v>
      </c>
      <c r="Z61" s="118">
        <v>0</v>
      </c>
      <c r="AA61" s="118">
        <v>0</v>
      </c>
      <c r="AB61" s="118">
        <v>0</v>
      </c>
      <c r="AC61" s="118">
        <v>0</v>
      </c>
      <c r="AD61" s="118">
        <v>2666</v>
      </c>
      <c r="AE61" s="118">
        <v>2666</v>
      </c>
      <c r="AF61" s="114" t="s">
        <v>253</v>
      </c>
      <c r="AG61" s="114" t="s">
        <v>244</v>
      </c>
      <c r="AH61" s="118">
        <v>4030</v>
      </c>
      <c r="AI61" s="118">
        <v>6</v>
      </c>
    </row>
    <row r="62" spans="1:35" x14ac:dyDescent="0.2">
      <c r="A62" s="121"/>
      <c r="B62" s="114" t="s">
        <v>254</v>
      </c>
      <c r="C62" s="114" t="s">
        <v>255</v>
      </c>
      <c r="D62" s="115">
        <v>4590</v>
      </c>
      <c r="E62" s="115">
        <v>0</v>
      </c>
      <c r="F62" s="115">
        <v>4590</v>
      </c>
      <c r="G62" s="116">
        <v>0.41622955877815504</v>
      </c>
      <c r="H62" s="115">
        <v>0</v>
      </c>
      <c r="I62" s="115">
        <v>0</v>
      </c>
      <c r="J62" s="115">
        <v>0</v>
      </c>
      <c r="K62" s="140">
        <v>-1</v>
      </c>
      <c r="L62" s="118">
        <v>0</v>
      </c>
      <c r="M62" s="116">
        <v>0</v>
      </c>
      <c r="N62" s="118">
        <v>4590</v>
      </c>
      <c r="O62" s="116">
        <v>0.34604105571847504</v>
      </c>
      <c r="P62" s="118">
        <v>0</v>
      </c>
      <c r="Q62" s="118">
        <v>4590</v>
      </c>
      <c r="R62" s="116">
        <v>0.291866028708134</v>
      </c>
      <c r="S62" s="122">
        <v>0</v>
      </c>
      <c r="T62" s="114" t="s">
        <v>91</v>
      </c>
      <c r="U62" s="114" t="s">
        <v>91</v>
      </c>
      <c r="V62" s="118">
        <v>3241</v>
      </c>
      <c r="W62" s="118">
        <v>3241</v>
      </c>
      <c r="X62" s="118">
        <v>0</v>
      </c>
      <c r="Y62" s="118">
        <v>169</v>
      </c>
      <c r="Z62" s="118">
        <v>169</v>
      </c>
      <c r="AA62" s="118">
        <v>0</v>
      </c>
      <c r="AB62" s="118">
        <v>0</v>
      </c>
      <c r="AC62" s="118">
        <v>143</v>
      </c>
      <c r="AD62" s="118">
        <v>3410</v>
      </c>
      <c r="AE62" s="118">
        <v>3553</v>
      </c>
      <c r="AF62" s="114" t="s">
        <v>256</v>
      </c>
      <c r="AG62" s="114" t="s">
        <v>244</v>
      </c>
      <c r="AH62" s="118">
        <v>4030</v>
      </c>
      <c r="AI62" s="118">
        <v>6</v>
      </c>
    </row>
    <row r="63" spans="1:35" x14ac:dyDescent="0.2">
      <c r="A63" s="123"/>
      <c r="B63" s="114" t="s">
        <v>257</v>
      </c>
      <c r="C63" s="114" t="s">
        <v>258</v>
      </c>
      <c r="D63" s="115">
        <v>0</v>
      </c>
      <c r="E63" s="115">
        <v>0</v>
      </c>
      <c r="F63" s="115">
        <v>0</v>
      </c>
      <c r="G63" s="116">
        <v>-1</v>
      </c>
      <c r="H63" s="115">
        <v>0</v>
      </c>
      <c r="I63" s="115">
        <v>0</v>
      </c>
      <c r="J63" s="115">
        <v>0</v>
      </c>
      <c r="K63" s="140">
        <v>0</v>
      </c>
      <c r="L63" s="118">
        <v>0</v>
      </c>
      <c r="M63" s="116">
        <v>0</v>
      </c>
      <c r="N63" s="118">
        <v>0</v>
      </c>
      <c r="O63" s="116">
        <v>-1</v>
      </c>
      <c r="P63" s="118">
        <v>0</v>
      </c>
      <c r="Q63" s="118">
        <v>0</v>
      </c>
      <c r="R63" s="116">
        <v>-1</v>
      </c>
      <c r="S63" s="122">
        <v>0</v>
      </c>
      <c r="T63" s="114" t="s">
        <v>91</v>
      </c>
      <c r="U63" s="114" t="s">
        <v>91</v>
      </c>
      <c r="V63" s="118">
        <v>447</v>
      </c>
      <c r="W63" s="118">
        <v>447</v>
      </c>
      <c r="X63" s="118">
        <v>0</v>
      </c>
      <c r="Y63" s="118">
        <v>0</v>
      </c>
      <c r="Z63" s="118">
        <v>0</v>
      </c>
      <c r="AA63" s="118">
        <v>0</v>
      </c>
      <c r="AB63" s="118">
        <v>0</v>
      </c>
      <c r="AC63" s="118">
        <v>0</v>
      </c>
      <c r="AD63" s="118">
        <v>447</v>
      </c>
      <c r="AE63" s="118">
        <v>447</v>
      </c>
      <c r="AF63" s="114" t="s">
        <v>259</v>
      </c>
      <c r="AG63" s="114" t="s">
        <v>244</v>
      </c>
      <c r="AH63" s="118">
        <v>4030</v>
      </c>
      <c r="AI63" s="118">
        <v>6</v>
      </c>
    </row>
    <row r="64" spans="1:35" x14ac:dyDescent="0.2">
      <c r="A64" s="124" t="s">
        <v>104</v>
      </c>
      <c r="B64" s="124">
        <v>0</v>
      </c>
      <c r="C64" s="124">
        <v>0</v>
      </c>
      <c r="D64" s="125">
        <v>53780</v>
      </c>
      <c r="E64" s="125">
        <v>284</v>
      </c>
      <c r="F64" s="125">
        <v>54064</v>
      </c>
      <c r="G64" s="126">
        <v>-0.14796778718106299</v>
      </c>
      <c r="H64" s="125">
        <v>195581</v>
      </c>
      <c r="I64" s="125">
        <v>58</v>
      </c>
      <c r="J64" s="125">
        <v>195639</v>
      </c>
      <c r="K64" s="141">
        <v>-2.9212111588579101E-2</v>
      </c>
      <c r="L64" s="142">
        <v>0</v>
      </c>
      <c r="M64" s="126">
        <v>0</v>
      </c>
      <c r="N64" s="142">
        <v>249703</v>
      </c>
      <c r="O64" s="126">
        <v>-5.7649851497665897E-2</v>
      </c>
      <c r="P64" s="142">
        <v>319</v>
      </c>
      <c r="Q64" s="142">
        <v>250022</v>
      </c>
      <c r="R64" s="126">
        <v>-5.8882427116857698E-2</v>
      </c>
      <c r="S64" s="127">
        <v>0</v>
      </c>
      <c r="T64" s="128">
        <v>0</v>
      </c>
      <c r="U64" s="128">
        <v>0</v>
      </c>
      <c r="V64" s="129">
        <v>63275</v>
      </c>
      <c r="W64" s="129">
        <v>63453</v>
      </c>
      <c r="X64" s="129">
        <v>178</v>
      </c>
      <c r="Y64" s="129">
        <v>201510</v>
      </c>
      <c r="Z64" s="129">
        <v>201526</v>
      </c>
      <c r="AA64" s="129">
        <v>16</v>
      </c>
      <c r="AB64" s="129">
        <v>0</v>
      </c>
      <c r="AC64" s="129">
        <v>686</v>
      </c>
      <c r="AD64" s="129">
        <v>264979</v>
      </c>
      <c r="AE64" s="129">
        <v>265665</v>
      </c>
      <c r="AF64" s="128">
        <v>0</v>
      </c>
      <c r="AG64" s="128">
        <v>0</v>
      </c>
      <c r="AH64" s="129">
        <v>24180</v>
      </c>
      <c r="AI64" s="129">
        <v>36</v>
      </c>
    </row>
    <row r="65" spans="1:35" x14ac:dyDescent="0.2">
      <c r="A65" s="124" t="s">
        <v>260</v>
      </c>
      <c r="B65" s="124">
        <v>0</v>
      </c>
      <c r="C65" s="124">
        <v>0</v>
      </c>
      <c r="D65" s="125">
        <v>2161549</v>
      </c>
      <c r="E65" s="125">
        <v>409390</v>
      </c>
      <c r="F65" s="125">
        <v>2570939</v>
      </c>
      <c r="G65" s="126">
        <v>-2.9099386176856902E-2</v>
      </c>
      <c r="H65" s="125">
        <v>1444446</v>
      </c>
      <c r="I65" s="125">
        <v>205696</v>
      </c>
      <c r="J65" s="125">
        <v>1650142</v>
      </c>
      <c r="K65" s="141">
        <v>3.6609183132892101E-3</v>
      </c>
      <c r="L65" s="142">
        <v>52970</v>
      </c>
      <c r="M65" s="126">
        <v>-9.6475966294818E-2</v>
      </c>
      <c r="N65" s="142">
        <v>4274051</v>
      </c>
      <c r="O65" s="126">
        <v>-1.76273339978942E-2</v>
      </c>
      <c r="P65" s="142">
        <v>67670</v>
      </c>
      <c r="Q65" s="142">
        <v>4341721</v>
      </c>
      <c r="R65" s="126">
        <v>-1.76217224989943E-2</v>
      </c>
      <c r="S65" s="137">
        <v>0</v>
      </c>
      <c r="T65" s="128">
        <v>0</v>
      </c>
      <c r="U65" s="128">
        <v>0</v>
      </c>
      <c r="V65" s="129">
        <v>2272854</v>
      </c>
      <c r="W65" s="129">
        <v>2647994</v>
      </c>
      <c r="X65" s="129">
        <v>375140</v>
      </c>
      <c r="Y65" s="129">
        <v>1457437</v>
      </c>
      <c r="Z65" s="129">
        <v>1644123</v>
      </c>
      <c r="AA65" s="129">
        <v>186686</v>
      </c>
      <c r="AB65" s="129">
        <v>58626</v>
      </c>
      <c r="AC65" s="129">
        <v>68859</v>
      </c>
      <c r="AD65" s="129">
        <v>4350743</v>
      </c>
      <c r="AE65" s="129">
        <v>4419602</v>
      </c>
      <c r="AF65" s="128">
        <v>0</v>
      </c>
      <c r="AG65" s="128">
        <v>0</v>
      </c>
      <c r="AH65" s="129">
        <v>209560</v>
      </c>
      <c r="AI65" s="129">
        <v>312</v>
      </c>
    </row>
  </sheetData>
  <pageMargins left="0.25" right="0.25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675" zoomScaleSheetLayoutView="12176"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8.28515625" style="111" hidden="1" customWidth="1"/>
    <col min="20" max="20" width="8.85546875" style="111" hidden="1" customWidth="1"/>
    <col min="21" max="21" width="6.7109375" style="111" hidden="1" customWidth="1"/>
    <col min="22" max="23" width="9" style="111" hidden="1" customWidth="1"/>
    <col min="24" max="24" width="8.85546875" style="111" hidden="1" customWidth="1"/>
    <col min="25" max="26" width="9" style="111" hidden="1" customWidth="1"/>
    <col min="27" max="27" width="8.85546875" style="111" hidden="1" customWidth="1"/>
    <col min="28" max="28" width="0" style="111" hidden="1" customWidth="1"/>
    <col min="29" max="29" width="8" style="111" hidden="1" customWidth="1"/>
    <col min="30" max="31" width="10.140625" style="111" hidden="1" customWidth="1"/>
    <col min="32" max="32" width="32.42578125" style="111" hidden="1" customWidth="1"/>
    <col min="33" max="33" width="23.28515625" style="111" hidden="1" customWidth="1"/>
    <col min="34" max="34" width="5.42578125" style="111" hidden="1" customWidth="1"/>
    <col min="35" max="35" width="0" style="111" hidden="1" customWidth="1"/>
    <col min="36" max="256" width="9.140625" style="111"/>
    <col min="257" max="257" width="27.85546875" style="111" bestFit="1" customWidth="1"/>
    <col min="258" max="258" width="4.7109375" style="111" bestFit="1" customWidth="1"/>
    <col min="259" max="259" width="23.7109375" style="111" bestFit="1" customWidth="1"/>
    <col min="260" max="274" width="12.7109375" style="111" customWidth="1"/>
    <col min="275" max="291" width="0" style="111" hidden="1" customWidth="1"/>
    <col min="292" max="512" width="9.140625" style="111"/>
    <col min="513" max="513" width="27.85546875" style="111" bestFit="1" customWidth="1"/>
    <col min="514" max="514" width="4.7109375" style="111" bestFit="1" customWidth="1"/>
    <col min="515" max="515" width="23.7109375" style="111" bestFit="1" customWidth="1"/>
    <col min="516" max="530" width="12.7109375" style="111" customWidth="1"/>
    <col min="531" max="547" width="0" style="111" hidden="1" customWidth="1"/>
    <col min="548" max="768" width="9.140625" style="111"/>
    <col min="769" max="769" width="27.85546875" style="111" bestFit="1" customWidth="1"/>
    <col min="770" max="770" width="4.7109375" style="111" bestFit="1" customWidth="1"/>
    <col min="771" max="771" width="23.7109375" style="111" bestFit="1" customWidth="1"/>
    <col min="772" max="786" width="12.7109375" style="111" customWidth="1"/>
    <col min="787" max="803" width="0" style="111" hidden="1" customWidth="1"/>
    <col min="804" max="1024" width="9.140625" style="111"/>
    <col min="1025" max="1025" width="27.85546875" style="111" bestFit="1" customWidth="1"/>
    <col min="1026" max="1026" width="4.7109375" style="111" bestFit="1" customWidth="1"/>
    <col min="1027" max="1027" width="23.7109375" style="111" bestFit="1" customWidth="1"/>
    <col min="1028" max="1042" width="12.7109375" style="111" customWidth="1"/>
    <col min="1043" max="1059" width="0" style="111" hidden="1" customWidth="1"/>
    <col min="1060" max="1280" width="9.140625" style="111"/>
    <col min="1281" max="1281" width="27.85546875" style="111" bestFit="1" customWidth="1"/>
    <col min="1282" max="1282" width="4.7109375" style="111" bestFit="1" customWidth="1"/>
    <col min="1283" max="1283" width="23.7109375" style="111" bestFit="1" customWidth="1"/>
    <col min="1284" max="1298" width="12.7109375" style="111" customWidth="1"/>
    <col min="1299" max="1315" width="0" style="111" hidden="1" customWidth="1"/>
    <col min="1316" max="1536" width="9.140625" style="111"/>
    <col min="1537" max="1537" width="27.85546875" style="111" bestFit="1" customWidth="1"/>
    <col min="1538" max="1538" width="4.7109375" style="111" bestFit="1" customWidth="1"/>
    <col min="1539" max="1539" width="23.7109375" style="111" bestFit="1" customWidth="1"/>
    <col min="1540" max="1554" width="12.7109375" style="111" customWidth="1"/>
    <col min="1555" max="1571" width="0" style="111" hidden="1" customWidth="1"/>
    <col min="1572" max="1792" width="9.140625" style="111"/>
    <col min="1793" max="1793" width="27.85546875" style="111" bestFit="1" customWidth="1"/>
    <col min="1794" max="1794" width="4.7109375" style="111" bestFit="1" customWidth="1"/>
    <col min="1795" max="1795" width="23.7109375" style="111" bestFit="1" customWidth="1"/>
    <col min="1796" max="1810" width="12.7109375" style="111" customWidth="1"/>
    <col min="1811" max="1827" width="0" style="111" hidden="1" customWidth="1"/>
    <col min="1828" max="2048" width="9.140625" style="111"/>
    <col min="2049" max="2049" width="27.85546875" style="111" bestFit="1" customWidth="1"/>
    <col min="2050" max="2050" width="4.7109375" style="111" bestFit="1" customWidth="1"/>
    <col min="2051" max="2051" width="23.7109375" style="111" bestFit="1" customWidth="1"/>
    <col min="2052" max="2066" width="12.7109375" style="111" customWidth="1"/>
    <col min="2067" max="2083" width="0" style="111" hidden="1" customWidth="1"/>
    <col min="2084" max="2304" width="9.140625" style="111"/>
    <col min="2305" max="2305" width="27.85546875" style="111" bestFit="1" customWidth="1"/>
    <col min="2306" max="2306" width="4.7109375" style="111" bestFit="1" customWidth="1"/>
    <col min="2307" max="2307" width="23.7109375" style="111" bestFit="1" customWidth="1"/>
    <col min="2308" max="2322" width="12.7109375" style="111" customWidth="1"/>
    <col min="2323" max="2339" width="0" style="111" hidden="1" customWidth="1"/>
    <col min="2340" max="2560" width="9.140625" style="111"/>
    <col min="2561" max="2561" width="27.85546875" style="111" bestFit="1" customWidth="1"/>
    <col min="2562" max="2562" width="4.7109375" style="111" bestFit="1" customWidth="1"/>
    <col min="2563" max="2563" width="23.7109375" style="111" bestFit="1" customWidth="1"/>
    <col min="2564" max="2578" width="12.7109375" style="111" customWidth="1"/>
    <col min="2579" max="2595" width="0" style="111" hidden="1" customWidth="1"/>
    <col min="2596" max="2816" width="9.140625" style="111"/>
    <col min="2817" max="2817" width="27.85546875" style="111" bestFit="1" customWidth="1"/>
    <col min="2818" max="2818" width="4.7109375" style="111" bestFit="1" customWidth="1"/>
    <col min="2819" max="2819" width="23.7109375" style="111" bestFit="1" customWidth="1"/>
    <col min="2820" max="2834" width="12.7109375" style="111" customWidth="1"/>
    <col min="2835" max="2851" width="0" style="111" hidden="1" customWidth="1"/>
    <col min="2852" max="3072" width="9.140625" style="111"/>
    <col min="3073" max="3073" width="27.85546875" style="111" bestFit="1" customWidth="1"/>
    <col min="3074" max="3074" width="4.7109375" style="111" bestFit="1" customWidth="1"/>
    <col min="3075" max="3075" width="23.7109375" style="111" bestFit="1" customWidth="1"/>
    <col min="3076" max="3090" width="12.7109375" style="111" customWidth="1"/>
    <col min="3091" max="3107" width="0" style="111" hidden="1" customWidth="1"/>
    <col min="3108" max="3328" width="9.140625" style="111"/>
    <col min="3329" max="3329" width="27.85546875" style="111" bestFit="1" customWidth="1"/>
    <col min="3330" max="3330" width="4.7109375" style="111" bestFit="1" customWidth="1"/>
    <col min="3331" max="3331" width="23.7109375" style="111" bestFit="1" customWidth="1"/>
    <col min="3332" max="3346" width="12.7109375" style="111" customWidth="1"/>
    <col min="3347" max="3363" width="0" style="111" hidden="1" customWidth="1"/>
    <col min="3364" max="3584" width="9.140625" style="111"/>
    <col min="3585" max="3585" width="27.85546875" style="111" bestFit="1" customWidth="1"/>
    <col min="3586" max="3586" width="4.7109375" style="111" bestFit="1" customWidth="1"/>
    <col min="3587" max="3587" width="23.7109375" style="111" bestFit="1" customWidth="1"/>
    <col min="3588" max="3602" width="12.7109375" style="111" customWidth="1"/>
    <col min="3603" max="3619" width="0" style="111" hidden="1" customWidth="1"/>
    <col min="3620" max="3840" width="9.140625" style="111"/>
    <col min="3841" max="3841" width="27.85546875" style="111" bestFit="1" customWidth="1"/>
    <col min="3842" max="3842" width="4.7109375" style="111" bestFit="1" customWidth="1"/>
    <col min="3843" max="3843" width="23.7109375" style="111" bestFit="1" customWidth="1"/>
    <col min="3844" max="3858" width="12.7109375" style="111" customWidth="1"/>
    <col min="3859" max="3875" width="0" style="111" hidden="1" customWidth="1"/>
    <col min="3876" max="4096" width="9.140625" style="111"/>
    <col min="4097" max="4097" width="27.85546875" style="111" bestFit="1" customWidth="1"/>
    <col min="4098" max="4098" width="4.7109375" style="111" bestFit="1" customWidth="1"/>
    <col min="4099" max="4099" width="23.7109375" style="111" bestFit="1" customWidth="1"/>
    <col min="4100" max="4114" width="12.7109375" style="111" customWidth="1"/>
    <col min="4115" max="4131" width="0" style="111" hidden="1" customWidth="1"/>
    <col min="4132" max="4352" width="9.140625" style="111"/>
    <col min="4353" max="4353" width="27.85546875" style="111" bestFit="1" customWidth="1"/>
    <col min="4354" max="4354" width="4.7109375" style="111" bestFit="1" customWidth="1"/>
    <col min="4355" max="4355" width="23.7109375" style="111" bestFit="1" customWidth="1"/>
    <col min="4356" max="4370" width="12.7109375" style="111" customWidth="1"/>
    <col min="4371" max="4387" width="0" style="111" hidden="1" customWidth="1"/>
    <col min="4388" max="4608" width="9.140625" style="111"/>
    <col min="4609" max="4609" width="27.85546875" style="111" bestFit="1" customWidth="1"/>
    <col min="4610" max="4610" width="4.7109375" style="111" bestFit="1" customWidth="1"/>
    <col min="4611" max="4611" width="23.7109375" style="111" bestFit="1" customWidth="1"/>
    <col min="4612" max="4626" width="12.7109375" style="111" customWidth="1"/>
    <col min="4627" max="4643" width="0" style="111" hidden="1" customWidth="1"/>
    <col min="4644" max="4864" width="9.140625" style="111"/>
    <col min="4865" max="4865" width="27.85546875" style="111" bestFit="1" customWidth="1"/>
    <col min="4866" max="4866" width="4.7109375" style="111" bestFit="1" customWidth="1"/>
    <col min="4867" max="4867" width="23.7109375" style="111" bestFit="1" customWidth="1"/>
    <col min="4868" max="4882" width="12.7109375" style="111" customWidth="1"/>
    <col min="4883" max="4899" width="0" style="111" hidden="1" customWidth="1"/>
    <col min="4900" max="5120" width="9.140625" style="111"/>
    <col min="5121" max="5121" width="27.85546875" style="111" bestFit="1" customWidth="1"/>
    <col min="5122" max="5122" width="4.7109375" style="111" bestFit="1" customWidth="1"/>
    <col min="5123" max="5123" width="23.7109375" style="111" bestFit="1" customWidth="1"/>
    <col min="5124" max="5138" width="12.7109375" style="111" customWidth="1"/>
    <col min="5139" max="5155" width="0" style="111" hidden="1" customWidth="1"/>
    <col min="5156" max="5376" width="9.140625" style="111"/>
    <col min="5377" max="5377" width="27.85546875" style="111" bestFit="1" customWidth="1"/>
    <col min="5378" max="5378" width="4.7109375" style="111" bestFit="1" customWidth="1"/>
    <col min="5379" max="5379" width="23.7109375" style="111" bestFit="1" customWidth="1"/>
    <col min="5380" max="5394" width="12.7109375" style="111" customWidth="1"/>
    <col min="5395" max="5411" width="0" style="111" hidden="1" customWidth="1"/>
    <col min="5412" max="5632" width="9.140625" style="111"/>
    <col min="5633" max="5633" width="27.85546875" style="111" bestFit="1" customWidth="1"/>
    <col min="5634" max="5634" width="4.7109375" style="111" bestFit="1" customWidth="1"/>
    <col min="5635" max="5635" width="23.7109375" style="111" bestFit="1" customWidth="1"/>
    <col min="5636" max="5650" width="12.7109375" style="111" customWidth="1"/>
    <col min="5651" max="5667" width="0" style="111" hidden="1" customWidth="1"/>
    <col min="5668" max="5888" width="9.140625" style="111"/>
    <col min="5889" max="5889" width="27.85546875" style="111" bestFit="1" customWidth="1"/>
    <col min="5890" max="5890" width="4.7109375" style="111" bestFit="1" customWidth="1"/>
    <col min="5891" max="5891" width="23.7109375" style="111" bestFit="1" customWidth="1"/>
    <col min="5892" max="5906" width="12.7109375" style="111" customWidth="1"/>
    <col min="5907" max="5923" width="0" style="111" hidden="1" customWidth="1"/>
    <col min="5924" max="6144" width="9.140625" style="111"/>
    <col min="6145" max="6145" width="27.85546875" style="111" bestFit="1" customWidth="1"/>
    <col min="6146" max="6146" width="4.7109375" style="111" bestFit="1" customWidth="1"/>
    <col min="6147" max="6147" width="23.7109375" style="111" bestFit="1" customWidth="1"/>
    <col min="6148" max="6162" width="12.7109375" style="111" customWidth="1"/>
    <col min="6163" max="6179" width="0" style="111" hidden="1" customWidth="1"/>
    <col min="6180" max="6400" width="9.140625" style="111"/>
    <col min="6401" max="6401" width="27.85546875" style="111" bestFit="1" customWidth="1"/>
    <col min="6402" max="6402" width="4.7109375" style="111" bestFit="1" customWidth="1"/>
    <col min="6403" max="6403" width="23.7109375" style="111" bestFit="1" customWidth="1"/>
    <col min="6404" max="6418" width="12.7109375" style="111" customWidth="1"/>
    <col min="6419" max="6435" width="0" style="111" hidden="1" customWidth="1"/>
    <col min="6436" max="6656" width="9.140625" style="111"/>
    <col min="6657" max="6657" width="27.85546875" style="111" bestFit="1" customWidth="1"/>
    <col min="6658" max="6658" width="4.7109375" style="111" bestFit="1" customWidth="1"/>
    <col min="6659" max="6659" width="23.7109375" style="111" bestFit="1" customWidth="1"/>
    <col min="6660" max="6674" width="12.7109375" style="111" customWidth="1"/>
    <col min="6675" max="6691" width="0" style="111" hidden="1" customWidth="1"/>
    <col min="6692" max="6912" width="9.140625" style="111"/>
    <col min="6913" max="6913" width="27.85546875" style="111" bestFit="1" customWidth="1"/>
    <col min="6914" max="6914" width="4.7109375" style="111" bestFit="1" customWidth="1"/>
    <col min="6915" max="6915" width="23.7109375" style="111" bestFit="1" customWidth="1"/>
    <col min="6916" max="6930" width="12.7109375" style="111" customWidth="1"/>
    <col min="6931" max="6947" width="0" style="111" hidden="1" customWidth="1"/>
    <col min="6948" max="7168" width="9.140625" style="111"/>
    <col min="7169" max="7169" width="27.85546875" style="111" bestFit="1" customWidth="1"/>
    <col min="7170" max="7170" width="4.7109375" style="111" bestFit="1" customWidth="1"/>
    <col min="7171" max="7171" width="23.7109375" style="111" bestFit="1" customWidth="1"/>
    <col min="7172" max="7186" width="12.7109375" style="111" customWidth="1"/>
    <col min="7187" max="7203" width="0" style="111" hidden="1" customWidth="1"/>
    <col min="7204" max="7424" width="9.140625" style="111"/>
    <col min="7425" max="7425" width="27.85546875" style="111" bestFit="1" customWidth="1"/>
    <col min="7426" max="7426" width="4.7109375" style="111" bestFit="1" customWidth="1"/>
    <col min="7427" max="7427" width="23.7109375" style="111" bestFit="1" customWidth="1"/>
    <col min="7428" max="7442" width="12.7109375" style="111" customWidth="1"/>
    <col min="7443" max="7459" width="0" style="111" hidden="1" customWidth="1"/>
    <col min="7460" max="7680" width="9.140625" style="111"/>
    <col min="7681" max="7681" width="27.85546875" style="111" bestFit="1" customWidth="1"/>
    <col min="7682" max="7682" width="4.7109375" style="111" bestFit="1" customWidth="1"/>
    <col min="7683" max="7683" width="23.7109375" style="111" bestFit="1" customWidth="1"/>
    <col min="7684" max="7698" width="12.7109375" style="111" customWidth="1"/>
    <col min="7699" max="7715" width="0" style="111" hidden="1" customWidth="1"/>
    <col min="7716" max="7936" width="9.140625" style="111"/>
    <col min="7937" max="7937" width="27.85546875" style="111" bestFit="1" customWidth="1"/>
    <col min="7938" max="7938" width="4.7109375" style="111" bestFit="1" customWidth="1"/>
    <col min="7939" max="7939" width="23.7109375" style="111" bestFit="1" customWidth="1"/>
    <col min="7940" max="7954" width="12.7109375" style="111" customWidth="1"/>
    <col min="7955" max="7971" width="0" style="111" hidden="1" customWidth="1"/>
    <col min="7972" max="8192" width="9.140625" style="111"/>
    <col min="8193" max="8193" width="27.85546875" style="111" bestFit="1" customWidth="1"/>
    <col min="8194" max="8194" width="4.7109375" style="111" bestFit="1" customWidth="1"/>
    <col min="8195" max="8195" width="23.7109375" style="111" bestFit="1" customWidth="1"/>
    <col min="8196" max="8210" width="12.7109375" style="111" customWidth="1"/>
    <col min="8211" max="8227" width="0" style="111" hidden="1" customWidth="1"/>
    <col min="8228" max="8448" width="9.140625" style="111"/>
    <col min="8449" max="8449" width="27.85546875" style="111" bestFit="1" customWidth="1"/>
    <col min="8450" max="8450" width="4.7109375" style="111" bestFit="1" customWidth="1"/>
    <col min="8451" max="8451" width="23.7109375" style="111" bestFit="1" customWidth="1"/>
    <col min="8452" max="8466" width="12.7109375" style="111" customWidth="1"/>
    <col min="8467" max="8483" width="0" style="111" hidden="1" customWidth="1"/>
    <col min="8484" max="8704" width="9.140625" style="111"/>
    <col min="8705" max="8705" width="27.85546875" style="111" bestFit="1" customWidth="1"/>
    <col min="8706" max="8706" width="4.7109375" style="111" bestFit="1" customWidth="1"/>
    <col min="8707" max="8707" width="23.7109375" style="111" bestFit="1" customWidth="1"/>
    <col min="8708" max="8722" width="12.7109375" style="111" customWidth="1"/>
    <col min="8723" max="8739" width="0" style="111" hidden="1" customWidth="1"/>
    <col min="8740" max="8960" width="9.140625" style="111"/>
    <col min="8961" max="8961" width="27.85546875" style="111" bestFit="1" customWidth="1"/>
    <col min="8962" max="8962" width="4.7109375" style="111" bestFit="1" customWidth="1"/>
    <col min="8963" max="8963" width="23.7109375" style="111" bestFit="1" customWidth="1"/>
    <col min="8964" max="8978" width="12.7109375" style="111" customWidth="1"/>
    <col min="8979" max="8995" width="0" style="111" hidden="1" customWidth="1"/>
    <col min="8996" max="9216" width="9.140625" style="111"/>
    <col min="9217" max="9217" width="27.85546875" style="111" bestFit="1" customWidth="1"/>
    <col min="9218" max="9218" width="4.7109375" style="111" bestFit="1" customWidth="1"/>
    <col min="9219" max="9219" width="23.7109375" style="111" bestFit="1" customWidth="1"/>
    <col min="9220" max="9234" width="12.7109375" style="111" customWidth="1"/>
    <col min="9235" max="9251" width="0" style="111" hidden="1" customWidth="1"/>
    <col min="9252" max="9472" width="9.140625" style="111"/>
    <col min="9473" max="9473" width="27.85546875" style="111" bestFit="1" customWidth="1"/>
    <col min="9474" max="9474" width="4.7109375" style="111" bestFit="1" customWidth="1"/>
    <col min="9475" max="9475" width="23.7109375" style="111" bestFit="1" customWidth="1"/>
    <col min="9476" max="9490" width="12.7109375" style="111" customWidth="1"/>
    <col min="9491" max="9507" width="0" style="111" hidden="1" customWidth="1"/>
    <col min="9508" max="9728" width="9.140625" style="111"/>
    <col min="9729" max="9729" width="27.85546875" style="111" bestFit="1" customWidth="1"/>
    <col min="9730" max="9730" width="4.7109375" style="111" bestFit="1" customWidth="1"/>
    <col min="9731" max="9731" width="23.7109375" style="111" bestFit="1" customWidth="1"/>
    <col min="9732" max="9746" width="12.7109375" style="111" customWidth="1"/>
    <col min="9747" max="9763" width="0" style="111" hidden="1" customWidth="1"/>
    <col min="9764" max="9984" width="9.140625" style="111"/>
    <col min="9985" max="9985" width="27.85546875" style="111" bestFit="1" customWidth="1"/>
    <col min="9986" max="9986" width="4.7109375" style="111" bestFit="1" customWidth="1"/>
    <col min="9987" max="9987" width="23.7109375" style="111" bestFit="1" customWidth="1"/>
    <col min="9988" max="10002" width="12.7109375" style="111" customWidth="1"/>
    <col min="10003" max="10019" width="0" style="111" hidden="1" customWidth="1"/>
    <col min="10020" max="10240" width="9.140625" style="111"/>
    <col min="10241" max="10241" width="27.85546875" style="111" bestFit="1" customWidth="1"/>
    <col min="10242" max="10242" width="4.7109375" style="111" bestFit="1" customWidth="1"/>
    <col min="10243" max="10243" width="23.7109375" style="111" bestFit="1" customWidth="1"/>
    <col min="10244" max="10258" width="12.7109375" style="111" customWidth="1"/>
    <col min="10259" max="10275" width="0" style="111" hidden="1" customWidth="1"/>
    <col min="10276" max="10496" width="9.140625" style="111"/>
    <col min="10497" max="10497" width="27.85546875" style="111" bestFit="1" customWidth="1"/>
    <col min="10498" max="10498" width="4.7109375" style="111" bestFit="1" customWidth="1"/>
    <col min="10499" max="10499" width="23.7109375" style="111" bestFit="1" customWidth="1"/>
    <col min="10500" max="10514" width="12.7109375" style="111" customWidth="1"/>
    <col min="10515" max="10531" width="0" style="111" hidden="1" customWidth="1"/>
    <col min="10532" max="10752" width="9.140625" style="111"/>
    <col min="10753" max="10753" width="27.85546875" style="111" bestFit="1" customWidth="1"/>
    <col min="10754" max="10754" width="4.7109375" style="111" bestFit="1" customWidth="1"/>
    <col min="10755" max="10755" width="23.7109375" style="111" bestFit="1" customWidth="1"/>
    <col min="10756" max="10770" width="12.7109375" style="111" customWidth="1"/>
    <col min="10771" max="10787" width="0" style="111" hidden="1" customWidth="1"/>
    <col min="10788" max="11008" width="9.140625" style="111"/>
    <col min="11009" max="11009" width="27.85546875" style="111" bestFit="1" customWidth="1"/>
    <col min="11010" max="11010" width="4.7109375" style="111" bestFit="1" customWidth="1"/>
    <col min="11011" max="11011" width="23.7109375" style="111" bestFit="1" customWidth="1"/>
    <col min="11012" max="11026" width="12.7109375" style="111" customWidth="1"/>
    <col min="11027" max="11043" width="0" style="111" hidden="1" customWidth="1"/>
    <col min="11044" max="11264" width="9.140625" style="111"/>
    <col min="11265" max="11265" width="27.85546875" style="111" bestFit="1" customWidth="1"/>
    <col min="11266" max="11266" width="4.7109375" style="111" bestFit="1" customWidth="1"/>
    <col min="11267" max="11267" width="23.7109375" style="111" bestFit="1" customWidth="1"/>
    <col min="11268" max="11282" width="12.7109375" style="111" customWidth="1"/>
    <col min="11283" max="11299" width="0" style="111" hidden="1" customWidth="1"/>
    <col min="11300" max="11520" width="9.140625" style="111"/>
    <col min="11521" max="11521" width="27.85546875" style="111" bestFit="1" customWidth="1"/>
    <col min="11522" max="11522" width="4.7109375" style="111" bestFit="1" customWidth="1"/>
    <col min="11523" max="11523" width="23.7109375" style="111" bestFit="1" customWidth="1"/>
    <col min="11524" max="11538" width="12.7109375" style="111" customWidth="1"/>
    <col min="11539" max="11555" width="0" style="111" hidden="1" customWidth="1"/>
    <col min="11556" max="11776" width="9.140625" style="111"/>
    <col min="11777" max="11777" width="27.85546875" style="111" bestFit="1" customWidth="1"/>
    <col min="11778" max="11778" width="4.7109375" style="111" bestFit="1" customWidth="1"/>
    <col min="11779" max="11779" width="23.7109375" style="111" bestFit="1" customWidth="1"/>
    <col min="11780" max="11794" width="12.7109375" style="111" customWidth="1"/>
    <col min="11795" max="11811" width="0" style="111" hidden="1" customWidth="1"/>
    <col min="11812" max="12032" width="9.140625" style="111"/>
    <col min="12033" max="12033" width="27.85546875" style="111" bestFit="1" customWidth="1"/>
    <col min="12034" max="12034" width="4.7109375" style="111" bestFit="1" customWidth="1"/>
    <col min="12035" max="12035" width="23.7109375" style="111" bestFit="1" customWidth="1"/>
    <col min="12036" max="12050" width="12.7109375" style="111" customWidth="1"/>
    <col min="12051" max="12067" width="0" style="111" hidden="1" customWidth="1"/>
    <col min="12068" max="12288" width="9.140625" style="111"/>
    <col min="12289" max="12289" width="27.85546875" style="111" bestFit="1" customWidth="1"/>
    <col min="12290" max="12290" width="4.7109375" style="111" bestFit="1" customWidth="1"/>
    <col min="12291" max="12291" width="23.7109375" style="111" bestFit="1" customWidth="1"/>
    <col min="12292" max="12306" width="12.7109375" style="111" customWidth="1"/>
    <col min="12307" max="12323" width="0" style="111" hidden="1" customWidth="1"/>
    <col min="12324" max="12544" width="9.140625" style="111"/>
    <col min="12545" max="12545" width="27.85546875" style="111" bestFit="1" customWidth="1"/>
    <col min="12546" max="12546" width="4.7109375" style="111" bestFit="1" customWidth="1"/>
    <col min="12547" max="12547" width="23.7109375" style="111" bestFit="1" customWidth="1"/>
    <col min="12548" max="12562" width="12.7109375" style="111" customWidth="1"/>
    <col min="12563" max="12579" width="0" style="111" hidden="1" customWidth="1"/>
    <col min="12580" max="12800" width="9.140625" style="111"/>
    <col min="12801" max="12801" width="27.85546875" style="111" bestFit="1" customWidth="1"/>
    <col min="12802" max="12802" width="4.7109375" style="111" bestFit="1" customWidth="1"/>
    <col min="12803" max="12803" width="23.7109375" style="111" bestFit="1" customWidth="1"/>
    <col min="12804" max="12818" width="12.7109375" style="111" customWidth="1"/>
    <col min="12819" max="12835" width="0" style="111" hidden="1" customWidth="1"/>
    <col min="12836" max="13056" width="9.140625" style="111"/>
    <col min="13057" max="13057" width="27.85546875" style="111" bestFit="1" customWidth="1"/>
    <col min="13058" max="13058" width="4.7109375" style="111" bestFit="1" customWidth="1"/>
    <col min="13059" max="13059" width="23.7109375" style="111" bestFit="1" customWidth="1"/>
    <col min="13060" max="13074" width="12.7109375" style="111" customWidth="1"/>
    <col min="13075" max="13091" width="0" style="111" hidden="1" customWidth="1"/>
    <col min="13092" max="13312" width="9.140625" style="111"/>
    <col min="13313" max="13313" width="27.85546875" style="111" bestFit="1" customWidth="1"/>
    <col min="13314" max="13314" width="4.7109375" style="111" bestFit="1" customWidth="1"/>
    <col min="13315" max="13315" width="23.7109375" style="111" bestFit="1" customWidth="1"/>
    <col min="13316" max="13330" width="12.7109375" style="111" customWidth="1"/>
    <col min="13331" max="13347" width="0" style="111" hidden="1" customWidth="1"/>
    <col min="13348" max="13568" width="9.140625" style="111"/>
    <col min="13569" max="13569" width="27.85546875" style="111" bestFit="1" customWidth="1"/>
    <col min="13570" max="13570" width="4.7109375" style="111" bestFit="1" customWidth="1"/>
    <col min="13571" max="13571" width="23.7109375" style="111" bestFit="1" customWidth="1"/>
    <col min="13572" max="13586" width="12.7109375" style="111" customWidth="1"/>
    <col min="13587" max="13603" width="0" style="111" hidden="1" customWidth="1"/>
    <col min="13604" max="13824" width="9.140625" style="111"/>
    <col min="13825" max="13825" width="27.85546875" style="111" bestFit="1" customWidth="1"/>
    <col min="13826" max="13826" width="4.7109375" style="111" bestFit="1" customWidth="1"/>
    <col min="13827" max="13827" width="23.7109375" style="111" bestFit="1" customWidth="1"/>
    <col min="13828" max="13842" width="12.7109375" style="111" customWidth="1"/>
    <col min="13843" max="13859" width="0" style="111" hidden="1" customWidth="1"/>
    <col min="13860" max="14080" width="9.140625" style="111"/>
    <col min="14081" max="14081" width="27.85546875" style="111" bestFit="1" customWidth="1"/>
    <col min="14082" max="14082" width="4.7109375" style="111" bestFit="1" customWidth="1"/>
    <col min="14083" max="14083" width="23.7109375" style="111" bestFit="1" customWidth="1"/>
    <col min="14084" max="14098" width="12.7109375" style="111" customWidth="1"/>
    <col min="14099" max="14115" width="0" style="111" hidden="1" customWidth="1"/>
    <col min="14116" max="14336" width="9.140625" style="111"/>
    <col min="14337" max="14337" width="27.85546875" style="111" bestFit="1" customWidth="1"/>
    <col min="14338" max="14338" width="4.7109375" style="111" bestFit="1" customWidth="1"/>
    <col min="14339" max="14339" width="23.7109375" style="111" bestFit="1" customWidth="1"/>
    <col min="14340" max="14354" width="12.7109375" style="111" customWidth="1"/>
    <col min="14355" max="14371" width="0" style="111" hidden="1" customWidth="1"/>
    <col min="14372" max="14592" width="9.140625" style="111"/>
    <col min="14593" max="14593" width="27.85546875" style="111" bestFit="1" customWidth="1"/>
    <col min="14594" max="14594" width="4.7109375" style="111" bestFit="1" customWidth="1"/>
    <col min="14595" max="14595" width="23.7109375" style="111" bestFit="1" customWidth="1"/>
    <col min="14596" max="14610" width="12.7109375" style="111" customWidth="1"/>
    <col min="14611" max="14627" width="0" style="111" hidden="1" customWidth="1"/>
    <col min="14628" max="14848" width="9.140625" style="111"/>
    <col min="14849" max="14849" width="27.85546875" style="111" bestFit="1" customWidth="1"/>
    <col min="14850" max="14850" width="4.7109375" style="111" bestFit="1" customWidth="1"/>
    <col min="14851" max="14851" width="23.7109375" style="111" bestFit="1" customWidth="1"/>
    <col min="14852" max="14866" width="12.7109375" style="111" customWidth="1"/>
    <col min="14867" max="14883" width="0" style="111" hidden="1" customWidth="1"/>
    <col min="14884" max="15104" width="9.140625" style="111"/>
    <col min="15105" max="15105" width="27.85546875" style="111" bestFit="1" customWidth="1"/>
    <col min="15106" max="15106" width="4.7109375" style="111" bestFit="1" customWidth="1"/>
    <col min="15107" max="15107" width="23.7109375" style="111" bestFit="1" customWidth="1"/>
    <col min="15108" max="15122" width="12.7109375" style="111" customWidth="1"/>
    <col min="15123" max="15139" width="0" style="111" hidden="1" customWidth="1"/>
    <col min="15140" max="15360" width="9.140625" style="111"/>
    <col min="15361" max="15361" width="27.85546875" style="111" bestFit="1" customWidth="1"/>
    <col min="15362" max="15362" width="4.7109375" style="111" bestFit="1" customWidth="1"/>
    <col min="15363" max="15363" width="23.7109375" style="111" bestFit="1" customWidth="1"/>
    <col min="15364" max="15378" width="12.7109375" style="111" customWidth="1"/>
    <col min="15379" max="15395" width="0" style="111" hidden="1" customWidth="1"/>
    <col min="15396" max="15616" width="9.140625" style="111"/>
    <col min="15617" max="15617" width="27.85546875" style="111" bestFit="1" customWidth="1"/>
    <col min="15618" max="15618" width="4.7109375" style="111" bestFit="1" customWidth="1"/>
    <col min="15619" max="15619" width="23.7109375" style="111" bestFit="1" customWidth="1"/>
    <col min="15620" max="15634" width="12.7109375" style="111" customWidth="1"/>
    <col min="15635" max="15651" width="0" style="111" hidden="1" customWidth="1"/>
    <col min="15652" max="15872" width="9.140625" style="111"/>
    <col min="15873" max="15873" width="27.85546875" style="111" bestFit="1" customWidth="1"/>
    <col min="15874" max="15874" width="4.7109375" style="111" bestFit="1" customWidth="1"/>
    <col min="15875" max="15875" width="23.7109375" style="111" bestFit="1" customWidth="1"/>
    <col min="15876" max="15890" width="12.7109375" style="111" customWidth="1"/>
    <col min="15891" max="15907" width="0" style="111" hidden="1" customWidth="1"/>
    <col min="15908" max="16128" width="9.140625" style="111"/>
    <col min="16129" max="16129" width="27.85546875" style="111" bestFit="1" customWidth="1"/>
    <col min="16130" max="16130" width="4.7109375" style="111" bestFit="1" customWidth="1"/>
    <col min="16131" max="16131" width="23.7109375" style="111" bestFit="1" customWidth="1"/>
    <col min="16132" max="16146" width="12.7109375" style="111" customWidth="1"/>
    <col min="16147" max="16163" width="0" style="111" hidden="1" customWidth="1"/>
    <col min="16164" max="16384" width="9.140625" style="111"/>
  </cols>
  <sheetData>
    <row r="1" spans="1:35" ht="15.75" x14ac:dyDescent="0.25">
      <c r="A1" s="110" t="s">
        <v>301</v>
      </c>
    </row>
    <row r="4" spans="1:35" ht="45" x14ac:dyDescent="0.2">
      <c r="A4" s="112" t="s">
        <v>61</v>
      </c>
      <c r="B4" s="112" t="s">
        <v>62</v>
      </c>
      <c r="C4" s="112" t="s">
        <v>63</v>
      </c>
      <c r="D4" s="112" t="s">
        <v>278</v>
      </c>
      <c r="E4" s="112" t="s">
        <v>279</v>
      </c>
      <c r="F4" s="112" t="s">
        <v>280</v>
      </c>
      <c r="G4" s="112" t="s">
        <v>281</v>
      </c>
      <c r="H4" s="112" t="s">
        <v>282</v>
      </c>
      <c r="I4" s="112" t="s">
        <v>283</v>
      </c>
      <c r="J4" s="112" t="s">
        <v>284</v>
      </c>
      <c r="K4" s="112" t="s">
        <v>285</v>
      </c>
      <c r="L4" s="112" t="s">
        <v>286</v>
      </c>
      <c r="M4" s="112" t="s">
        <v>287</v>
      </c>
      <c r="N4" s="112" t="s">
        <v>288</v>
      </c>
      <c r="O4" s="112" t="s">
        <v>289</v>
      </c>
      <c r="P4" s="112" t="s">
        <v>290</v>
      </c>
      <c r="Q4" s="112" t="s">
        <v>73</v>
      </c>
      <c r="R4" s="112" t="s">
        <v>74</v>
      </c>
      <c r="S4" s="139" t="s">
        <v>75</v>
      </c>
      <c r="T4" s="139" t="s">
        <v>76</v>
      </c>
      <c r="U4" s="139" t="s">
        <v>77</v>
      </c>
      <c r="V4" s="139" t="s">
        <v>291</v>
      </c>
      <c r="W4" s="139" t="s">
        <v>292</v>
      </c>
      <c r="X4" s="139" t="s">
        <v>293</v>
      </c>
      <c r="Y4" s="139" t="s">
        <v>294</v>
      </c>
      <c r="Z4" s="139" t="s">
        <v>295</v>
      </c>
      <c r="AA4" s="139" t="s">
        <v>296</v>
      </c>
      <c r="AB4" s="139" t="s">
        <v>80</v>
      </c>
      <c r="AC4" s="139" t="s">
        <v>297</v>
      </c>
      <c r="AD4" s="139" t="s">
        <v>298</v>
      </c>
      <c r="AE4" s="139" t="s">
        <v>83</v>
      </c>
      <c r="AF4" s="139" t="s">
        <v>84</v>
      </c>
      <c r="AG4" s="139" t="s">
        <v>85</v>
      </c>
      <c r="AH4" s="139" t="s">
        <v>300</v>
      </c>
      <c r="AI4" s="139" t="s">
        <v>299</v>
      </c>
    </row>
    <row r="5" spans="1:35" x14ac:dyDescent="0.2">
      <c r="A5" s="114" t="s">
        <v>86</v>
      </c>
      <c r="B5" s="114" t="s">
        <v>87</v>
      </c>
      <c r="C5" s="114" t="s">
        <v>88</v>
      </c>
      <c r="D5" s="115">
        <v>1816908</v>
      </c>
      <c r="E5" s="115">
        <v>654938</v>
      </c>
      <c r="F5" s="115">
        <v>2471846</v>
      </c>
      <c r="G5" s="116">
        <v>-1.9329770115307298E-2</v>
      </c>
      <c r="H5" s="115">
        <v>2241785</v>
      </c>
      <c r="I5" s="115">
        <v>507914</v>
      </c>
      <c r="J5" s="115">
        <v>2749699</v>
      </c>
      <c r="K5" s="116">
        <v>3.2801225975352795E-2</v>
      </c>
      <c r="L5" s="115">
        <v>0</v>
      </c>
      <c r="M5" s="143">
        <v>0</v>
      </c>
      <c r="N5" s="115">
        <v>5221545</v>
      </c>
      <c r="O5" s="116">
        <v>7.4488639455073599E-3</v>
      </c>
      <c r="P5" s="115">
        <v>7721</v>
      </c>
      <c r="Q5" s="115">
        <v>5229266</v>
      </c>
      <c r="R5" s="116">
        <v>4.4515165024967907E-3</v>
      </c>
      <c r="S5" s="117">
        <v>1</v>
      </c>
      <c r="T5" s="114" t="s">
        <v>90</v>
      </c>
      <c r="U5" s="114" t="s">
        <v>91</v>
      </c>
      <c r="V5" s="118">
        <v>1877772</v>
      </c>
      <c r="W5" s="118">
        <v>2520568</v>
      </c>
      <c r="X5" s="118">
        <v>642796</v>
      </c>
      <c r="Y5" s="118">
        <v>2195930</v>
      </c>
      <c r="Z5" s="118">
        <v>2662370</v>
      </c>
      <c r="AA5" s="118">
        <v>466440</v>
      </c>
      <c r="AB5" s="118">
        <v>0</v>
      </c>
      <c r="AC5" s="118">
        <v>23153</v>
      </c>
      <c r="AD5" s="118">
        <v>5182938</v>
      </c>
      <c r="AE5" s="118">
        <v>5206091</v>
      </c>
      <c r="AF5" s="114" t="s">
        <v>92</v>
      </c>
      <c r="AG5" s="114" t="s">
        <v>92</v>
      </c>
      <c r="AH5" s="118">
        <v>12</v>
      </c>
      <c r="AI5" s="118">
        <v>12090</v>
      </c>
    </row>
    <row r="6" spans="1:35" x14ac:dyDescent="0.2">
      <c r="A6" s="119" t="s">
        <v>93</v>
      </c>
      <c r="B6" s="114" t="s">
        <v>94</v>
      </c>
      <c r="C6" s="114" t="s">
        <v>95</v>
      </c>
      <c r="D6" s="115">
        <v>777864</v>
      </c>
      <c r="E6" s="115">
        <v>70434</v>
      </c>
      <c r="F6" s="115">
        <v>848298</v>
      </c>
      <c r="G6" s="116">
        <v>-4.2881449254431894E-2</v>
      </c>
      <c r="H6" s="115">
        <v>370246</v>
      </c>
      <c r="I6" s="115">
        <v>11776</v>
      </c>
      <c r="J6" s="115">
        <v>382022</v>
      </c>
      <c r="K6" s="116">
        <v>-7.0044498972726105E-2</v>
      </c>
      <c r="L6" s="115">
        <v>53446</v>
      </c>
      <c r="M6" s="143">
        <v>-0.12873514500432001</v>
      </c>
      <c r="N6" s="115">
        <v>1283766</v>
      </c>
      <c r="O6" s="116">
        <v>-5.4972494245249894E-2</v>
      </c>
      <c r="P6" s="115">
        <v>16955</v>
      </c>
      <c r="Q6" s="115">
        <v>1300721</v>
      </c>
      <c r="R6" s="116">
        <v>-6.56189680525434E-2</v>
      </c>
      <c r="S6" s="120">
        <v>2</v>
      </c>
      <c r="T6" s="114" t="s">
        <v>90</v>
      </c>
      <c r="U6" s="114" t="s">
        <v>90</v>
      </c>
      <c r="V6" s="118">
        <v>846188</v>
      </c>
      <c r="W6" s="118">
        <v>886304</v>
      </c>
      <c r="X6" s="118">
        <v>40116</v>
      </c>
      <c r="Y6" s="118">
        <v>401736</v>
      </c>
      <c r="Z6" s="118">
        <v>410796</v>
      </c>
      <c r="AA6" s="118">
        <v>9060</v>
      </c>
      <c r="AB6" s="118">
        <v>61343</v>
      </c>
      <c r="AC6" s="118">
        <v>33624</v>
      </c>
      <c r="AD6" s="118">
        <v>1358443</v>
      </c>
      <c r="AE6" s="118">
        <v>1392067</v>
      </c>
      <c r="AF6" s="114" t="s">
        <v>96</v>
      </c>
      <c r="AG6" s="114" t="s">
        <v>97</v>
      </c>
      <c r="AH6" s="118">
        <v>12</v>
      </c>
      <c r="AI6" s="118">
        <v>12090</v>
      </c>
    </row>
    <row r="7" spans="1:35" x14ac:dyDescent="0.2">
      <c r="A7" s="121"/>
      <c r="B7" s="114" t="s">
        <v>98</v>
      </c>
      <c r="C7" s="114" t="s">
        <v>99</v>
      </c>
      <c r="D7" s="115">
        <v>556756</v>
      </c>
      <c r="E7" s="115">
        <v>16648</v>
      </c>
      <c r="F7" s="115">
        <v>573404</v>
      </c>
      <c r="G7" s="116">
        <v>-7.1460148688410205E-2</v>
      </c>
      <c r="H7" s="115">
        <v>362184</v>
      </c>
      <c r="I7" s="115">
        <v>14876</v>
      </c>
      <c r="J7" s="115">
        <v>377060</v>
      </c>
      <c r="K7" s="116">
        <v>-1.6248878128196004E-2</v>
      </c>
      <c r="L7" s="115">
        <v>60480</v>
      </c>
      <c r="M7" s="143">
        <v>-0.10191111177108199</v>
      </c>
      <c r="N7" s="115">
        <v>1010944</v>
      </c>
      <c r="O7" s="116">
        <v>-5.3567667106986502E-2</v>
      </c>
      <c r="P7" s="115">
        <v>1344</v>
      </c>
      <c r="Q7" s="115">
        <v>1012288</v>
      </c>
      <c r="R7" s="116">
        <v>-5.3541058741362002E-2</v>
      </c>
      <c r="S7" s="122">
        <v>0</v>
      </c>
      <c r="T7" s="114" t="s">
        <v>90</v>
      </c>
      <c r="U7" s="114" t="s">
        <v>90</v>
      </c>
      <c r="V7" s="118">
        <v>603071</v>
      </c>
      <c r="W7" s="118">
        <v>617533</v>
      </c>
      <c r="X7" s="118">
        <v>14462</v>
      </c>
      <c r="Y7" s="118">
        <v>371168</v>
      </c>
      <c r="Z7" s="118">
        <v>383288</v>
      </c>
      <c r="AA7" s="118">
        <v>12120</v>
      </c>
      <c r="AB7" s="118">
        <v>67343</v>
      </c>
      <c r="AC7" s="118">
        <v>1390</v>
      </c>
      <c r="AD7" s="118">
        <v>1068163</v>
      </c>
      <c r="AE7" s="118">
        <v>1069553</v>
      </c>
      <c r="AF7" s="114" t="s">
        <v>100</v>
      </c>
      <c r="AG7" s="114" t="s">
        <v>97</v>
      </c>
      <c r="AH7" s="118">
        <v>12</v>
      </c>
      <c r="AI7" s="118">
        <v>12090</v>
      </c>
    </row>
    <row r="8" spans="1:35" x14ac:dyDescent="0.2">
      <c r="A8" s="123"/>
      <c r="B8" s="114" t="s">
        <v>101</v>
      </c>
      <c r="C8" s="114" t="s">
        <v>102</v>
      </c>
      <c r="D8" s="115">
        <v>697750</v>
      </c>
      <c r="E8" s="115">
        <v>109808</v>
      </c>
      <c r="F8" s="115">
        <v>807558</v>
      </c>
      <c r="G8" s="116">
        <v>-1.4462862868238002E-2</v>
      </c>
      <c r="H8" s="115">
        <v>161677</v>
      </c>
      <c r="I8" s="115">
        <v>4854</v>
      </c>
      <c r="J8" s="115">
        <v>166531</v>
      </c>
      <c r="K8" s="116">
        <v>-9.9506307689812001E-2</v>
      </c>
      <c r="L8" s="115">
        <v>0</v>
      </c>
      <c r="M8" s="143">
        <v>0</v>
      </c>
      <c r="N8" s="115">
        <v>974089</v>
      </c>
      <c r="O8" s="116">
        <v>-3.0122209366928804E-2</v>
      </c>
      <c r="P8" s="115">
        <v>690</v>
      </c>
      <c r="Q8" s="115">
        <v>974779</v>
      </c>
      <c r="R8" s="116">
        <v>-2.9501867263500701E-2</v>
      </c>
      <c r="S8" s="122">
        <v>0</v>
      </c>
      <c r="T8" s="114" t="s">
        <v>90</v>
      </c>
      <c r="U8" s="114" t="s">
        <v>90</v>
      </c>
      <c r="V8" s="118">
        <v>724959</v>
      </c>
      <c r="W8" s="118">
        <v>819409</v>
      </c>
      <c r="X8" s="118">
        <v>94450</v>
      </c>
      <c r="Y8" s="118">
        <v>180617</v>
      </c>
      <c r="Z8" s="118">
        <v>184933</v>
      </c>
      <c r="AA8" s="118">
        <v>4316</v>
      </c>
      <c r="AB8" s="118">
        <v>0</v>
      </c>
      <c r="AC8" s="118">
        <v>69</v>
      </c>
      <c r="AD8" s="118">
        <v>1004342</v>
      </c>
      <c r="AE8" s="118">
        <v>1004411</v>
      </c>
      <c r="AF8" s="114" t="s">
        <v>103</v>
      </c>
      <c r="AG8" s="114" t="s">
        <v>97</v>
      </c>
      <c r="AH8" s="118">
        <v>12</v>
      </c>
      <c r="AI8" s="118">
        <v>12090</v>
      </c>
    </row>
    <row r="9" spans="1:35" x14ac:dyDescent="0.2">
      <c r="A9" s="124" t="s">
        <v>104</v>
      </c>
      <c r="B9" s="124">
        <v>0</v>
      </c>
      <c r="C9" s="124">
        <v>0</v>
      </c>
      <c r="D9" s="125">
        <v>2032370</v>
      </c>
      <c r="E9" s="125">
        <v>196890</v>
      </c>
      <c r="F9" s="125">
        <v>2229260</v>
      </c>
      <c r="G9" s="126">
        <v>-4.0454605323758198E-2</v>
      </c>
      <c r="H9" s="125">
        <v>894107</v>
      </c>
      <c r="I9" s="125">
        <v>31506</v>
      </c>
      <c r="J9" s="125">
        <v>925613</v>
      </c>
      <c r="K9" s="126">
        <v>-5.4548593129639202E-2</v>
      </c>
      <c r="L9" s="125">
        <v>113926</v>
      </c>
      <c r="M9" s="144">
        <v>-0.114697791523553</v>
      </c>
      <c r="N9" s="125">
        <v>3268799</v>
      </c>
      <c r="O9" s="126">
        <v>-4.7260698792287101E-2</v>
      </c>
      <c r="P9" s="125">
        <v>18989</v>
      </c>
      <c r="Q9" s="125">
        <v>3287788</v>
      </c>
      <c r="R9" s="126">
        <v>-5.1425679689535396E-2</v>
      </c>
      <c r="S9" s="127">
        <v>0</v>
      </c>
      <c r="T9" s="128">
        <v>0</v>
      </c>
      <c r="U9" s="128">
        <v>0</v>
      </c>
      <c r="V9" s="129">
        <v>2174218</v>
      </c>
      <c r="W9" s="129">
        <v>2323246</v>
      </c>
      <c r="X9" s="129">
        <v>149028</v>
      </c>
      <c r="Y9" s="129">
        <v>953521</v>
      </c>
      <c r="Z9" s="129">
        <v>979017</v>
      </c>
      <c r="AA9" s="129">
        <v>25496</v>
      </c>
      <c r="AB9" s="129">
        <v>128686</v>
      </c>
      <c r="AC9" s="129">
        <v>35083</v>
      </c>
      <c r="AD9" s="129">
        <v>3430948</v>
      </c>
      <c r="AE9" s="129">
        <v>3466031</v>
      </c>
      <c r="AF9" s="128">
        <v>0</v>
      </c>
      <c r="AG9" s="128">
        <v>0</v>
      </c>
      <c r="AH9" s="129">
        <v>36</v>
      </c>
      <c r="AI9" s="129">
        <v>36270</v>
      </c>
    </row>
    <row r="10" spans="1:35" x14ac:dyDescent="0.2">
      <c r="A10" s="119" t="s">
        <v>105</v>
      </c>
      <c r="B10" s="114" t="s">
        <v>106</v>
      </c>
      <c r="C10" s="114" t="s">
        <v>107</v>
      </c>
      <c r="D10" s="115">
        <v>244130</v>
      </c>
      <c r="E10" s="115">
        <v>100090</v>
      </c>
      <c r="F10" s="115">
        <v>344220</v>
      </c>
      <c r="G10" s="116">
        <v>-1.2544715470477001E-2</v>
      </c>
      <c r="H10" s="115">
        <v>9813</v>
      </c>
      <c r="I10" s="115">
        <v>0</v>
      </c>
      <c r="J10" s="115">
        <v>9813</v>
      </c>
      <c r="K10" s="116">
        <v>0.797911322828875</v>
      </c>
      <c r="L10" s="115">
        <v>0</v>
      </c>
      <c r="M10" s="143">
        <v>0</v>
      </c>
      <c r="N10" s="115">
        <v>354033</v>
      </c>
      <c r="O10" s="116">
        <v>-5.0840133201148998E-5</v>
      </c>
      <c r="P10" s="115">
        <v>30590</v>
      </c>
      <c r="Q10" s="115">
        <v>384623</v>
      </c>
      <c r="R10" s="116">
        <v>1.35607691638755E-2</v>
      </c>
      <c r="S10" s="120">
        <v>3</v>
      </c>
      <c r="T10" s="114" t="s">
        <v>90</v>
      </c>
      <c r="U10" s="114" t="s">
        <v>90</v>
      </c>
      <c r="V10" s="118">
        <v>257411</v>
      </c>
      <c r="W10" s="118">
        <v>348593</v>
      </c>
      <c r="X10" s="118">
        <v>91182</v>
      </c>
      <c r="Y10" s="118">
        <v>5454</v>
      </c>
      <c r="Z10" s="118">
        <v>5458</v>
      </c>
      <c r="AA10" s="118">
        <v>4</v>
      </c>
      <c r="AB10" s="118">
        <v>0</v>
      </c>
      <c r="AC10" s="118">
        <v>25426</v>
      </c>
      <c r="AD10" s="118">
        <v>354051</v>
      </c>
      <c r="AE10" s="118">
        <v>379477</v>
      </c>
      <c r="AF10" s="114" t="s">
        <v>108</v>
      </c>
      <c r="AG10" s="114" t="s">
        <v>109</v>
      </c>
      <c r="AH10" s="118">
        <v>12</v>
      </c>
      <c r="AI10" s="118">
        <v>12090</v>
      </c>
    </row>
    <row r="11" spans="1:35" x14ac:dyDescent="0.2">
      <c r="A11" s="121"/>
      <c r="B11" s="114" t="s">
        <v>110</v>
      </c>
      <c r="C11" s="114" t="s">
        <v>111</v>
      </c>
      <c r="D11" s="115">
        <v>167735</v>
      </c>
      <c r="E11" s="115">
        <v>948</v>
      </c>
      <c r="F11" s="115">
        <v>168683</v>
      </c>
      <c r="G11" s="116">
        <v>-1.7783005409434199E-2</v>
      </c>
      <c r="H11" s="115">
        <v>69614</v>
      </c>
      <c r="I11" s="115">
        <v>176</v>
      </c>
      <c r="J11" s="115">
        <v>69790</v>
      </c>
      <c r="K11" s="116">
        <v>-8.3507334305112299E-2</v>
      </c>
      <c r="L11" s="115">
        <v>31</v>
      </c>
      <c r="M11" s="143">
        <v>0</v>
      </c>
      <c r="N11" s="115">
        <v>238504</v>
      </c>
      <c r="O11" s="116">
        <v>-3.78480430520481E-2</v>
      </c>
      <c r="P11" s="115">
        <v>0</v>
      </c>
      <c r="Q11" s="115">
        <v>238504</v>
      </c>
      <c r="R11" s="116">
        <v>-3.81933662667608E-2</v>
      </c>
      <c r="S11" s="122">
        <v>0</v>
      </c>
      <c r="T11" s="114" t="s">
        <v>90</v>
      </c>
      <c r="U11" s="114" t="s">
        <v>90</v>
      </c>
      <c r="V11" s="118">
        <v>170877</v>
      </c>
      <c r="W11" s="118">
        <v>171737</v>
      </c>
      <c r="X11" s="118">
        <v>860</v>
      </c>
      <c r="Y11" s="118">
        <v>76013</v>
      </c>
      <c r="Z11" s="118">
        <v>76149</v>
      </c>
      <c r="AA11" s="118">
        <v>136</v>
      </c>
      <c r="AB11" s="118">
        <v>0</v>
      </c>
      <c r="AC11" s="118">
        <v>89</v>
      </c>
      <c r="AD11" s="118">
        <v>247886</v>
      </c>
      <c r="AE11" s="118">
        <v>247975</v>
      </c>
      <c r="AF11" s="114" t="s">
        <v>112</v>
      </c>
      <c r="AG11" s="114" t="s">
        <v>109</v>
      </c>
      <c r="AH11" s="118">
        <v>12</v>
      </c>
      <c r="AI11" s="118">
        <v>12090</v>
      </c>
    </row>
    <row r="12" spans="1:35" x14ac:dyDescent="0.2">
      <c r="A12" s="121"/>
      <c r="B12" s="114" t="s">
        <v>113</v>
      </c>
      <c r="C12" s="114" t="s">
        <v>114</v>
      </c>
      <c r="D12" s="115">
        <v>345758</v>
      </c>
      <c r="E12" s="115">
        <v>87086</v>
      </c>
      <c r="F12" s="115">
        <v>432844</v>
      </c>
      <c r="G12" s="116">
        <v>-3.0814633032247699E-2</v>
      </c>
      <c r="H12" s="115">
        <v>28363</v>
      </c>
      <c r="I12" s="115">
        <v>300</v>
      </c>
      <c r="J12" s="115">
        <v>28663</v>
      </c>
      <c r="K12" s="116">
        <v>0.10123712924542801</v>
      </c>
      <c r="L12" s="115">
        <v>0</v>
      </c>
      <c r="M12" s="143">
        <v>-1</v>
      </c>
      <c r="N12" s="115">
        <v>461507</v>
      </c>
      <c r="O12" s="116">
        <v>-2.3546661701605503E-2</v>
      </c>
      <c r="P12" s="115">
        <v>28353</v>
      </c>
      <c r="Q12" s="115">
        <v>489860</v>
      </c>
      <c r="R12" s="116">
        <v>-1.34968040244723E-2</v>
      </c>
      <c r="S12" s="122">
        <v>0</v>
      </c>
      <c r="T12" s="114" t="s">
        <v>90</v>
      </c>
      <c r="U12" s="114" t="s">
        <v>90</v>
      </c>
      <c r="V12" s="118">
        <v>377022</v>
      </c>
      <c r="W12" s="118">
        <v>446606</v>
      </c>
      <c r="X12" s="118">
        <v>69584</v>
      </c>
      <c r="Y12" s="118">
        <v>25724</v>
      </c>
      <c r="Z12" s="118">
        <v>26028</v>
      </c>
      <c r="AA12" s="118">
        <v>304</v>
      </c>
      <c r="AB12" s="118">
        <v>2</v>
      </c>
      <c r="AC12" s="118">
        <v>23926</v>
      </c>
      <c r="AD12" s="118">
        <v>472636</v>
      </c>
      <c r="AE12" s="118">
        <v>496562</v>
      </c>
      <c r="AF12" s="114" t="s">
        <v>115</v>
      </c>
      <c r="AG12" s="114" t="s">
        <v>109</v>
      </c>
      <c r="AH12" s="118">
        <v>12</v>
      </c>
      <c r="AI12" s="118">
        <v>12090</v>
      </c>
    </row>
    <row r="13" spans="1:35" x14ac:dyDescent="0.2">
      <c r="A13" s="123"/>
      <c r="B13" s="114" t="s">
        <v>116</v>
      </c>
      <c r="C13" s="114" t="s">
        <v>117</v>
      </c>
      <c r="D13" s="115">
        <v>174235</v>
      </c>
      <c r="E13" s="115">
        <v>826</v>
      </c>
      <c r="F13" s="115">
        <v>175061</v>
      </c>
      <c r="G13" s="116">
        <v>-3.4428553305791997E-2</v>
      </c>
      <c r="H13" s="115">
        <v>66683</v>
      </c>
      <c r="I13" s="115">
        <v>40</v>
      </c>
      <c r="J13" s="115">
        <v>66723</v>
      </c>
      <c r="K13" s="116">
        <v>7.4981069454961399E-2</v>
      </c>
      <c r="L13" s="115">
        <v>0</v>
      </c>
      <c r="M13" s="143">
        <v>0</v>
      </c>
      <c r="N13" s="115">
        <v>241784</v>
      </c>
      <c r="O13" s="116">
        <v>-6.5249905494469398E-3</v>
      </c>
      <c r="P13" s="115">
        <v>2106</v>
      </c>
      <c r="Q13" s="115">
        <v>243890</v>
      </c>
      <c r="R13" s="116">
        <v>-1.83261351698377E-2</v>
      </c>
      <c r="S13" s="122">
        <v>0</v>
      </c>
      <c r="T13" s="114" t="s">
        <v>90</v>
      </c>
      <c r="U13" s="114" t="s">
        <v>90</v>
      </c>
      <c r="V13" s="118">
        <v>179655</v>
      </c>
      <c r="W13" s="118">
        <v>181303</v>
      </c>
      <c r="X13" s="118">
        <v>1648</v>
      </c>
      <c r="Y13" s="118">
        <v>61997</v>
      </c>
      <c r="Z13" s="118">
        <v>62069</v>
      </c>
      <c r="AA13" s="118">
        <v>72</v>
      </c>
      <c r="AB13" s="118">
        <v>0</v>
      </c>
      <c r="AC13" s="118">
        <v>5071</v>
      </c>
      <c r="AD13" s="118">
        <v>243372</v>
      </c>
      <c r="AE13" s="118">
        <v>248443</v>
      </c>
      <c r="AF13" s="114" t="s">
        <v>118</v>
      </c>
      <c r="AG13" s="114" t="s">
        <v>109</v>
      </c>
      <c r="AH13" s="118">
        <v>12</v>
      </c>
      <c r="AI13" s="118">
        <v>12090</v>
      </c>
    </row>
    <row r="14" spans="1:35" x14ac:dyDescent="0.2">
      <c r="A14" s="124" t="s">
        <v>104</v>
      </c>
      <c r="B14" s="124">
        <v>0</v>
      </c>
      <c r="C14" s="124">
        <v>0</v>
      </c>
      <c r="D14" s="125">
        <v>931858</v>
      </c>
      <c r="E14" s="125">
        <v>188950</v>
      </c>
      <c r="F14" s="125">
        <v>1120808</v>
      </c>
      <c r="G14" s="126">
        <v>-2.3889625766064401E-2</v>
      </c>
      <c r="H14" s="125">
        <v>174473</v>
      </c>
      <c r="I14" s="125">
        <v>516</v>
      </c>
      <c r="J14" s="125">
        <v>174989</v>
      </c>
      <c r="K14" s="126">
        <v>3.1142459812379203E-2</v>
      </c>
      <c r="L14" s="125">
        <v>31</v>
      </c>
      <c r="M14" s="144">
        <v>14.5</v>
      </c>
      <c r="N14" s="125">
        <v>1295828</v>
      </c>
      <c r="O14" s="126">
        <v>-1.6781428663563403E-2</v>
      </c>
      <c r="P14" s="125">
        <v>61049</v>
      </c>
      <c r="Q14" s="125">
        <v>1356877</v>
      </c>
      <c r="R14" s="126">
        <v>-1.1351903921215699E-2</v>
      </c>
      <c r="S14" s="127">
        <v>0</v>
      </c>
      <c r="T14" s="128">
        <v>0</v>
      </c>
      <c r="U14" s="128">
        <v>0</v>
      </c>
      <c r="V14" s="129">
        <v>984965</v>
      </c>
      <c r="W14" s="129">
        <v>1148239</v>
      </c>
      <c r="X14" s="129">
        <v>163274</v>
      </c>
      <c r="Y14" s="129">
        <v>169188</v>
      </c>
      <c r="Z14" s="129">
        <v>169704</v>
      </c>
      <c r="AA14" s="129">
        <v>516</v>
      </c>
      <c r="AB14" s="129">
        <v>2</v>
      </c>
      <c r="AC14" s="129">
        <v>54512</v>
      </c>
      <c r="AD14" s="129">
        <v>1317945</v>
      </c>
      <c r="AE14" s="129">
        <v>1372457</v>
      </c>
      <c r="AF14" s="128">
        <v>0</v>
      </c>
      <c r="AG14" s="128">
        <v>0</v>
      </c>
      <c r="AH14" s="129">
        <v>48</v>
      </c>
      <c r="AI14" s="129">
        <v>48360</v>
      </c>
    </row>
    <row r="15" spans="1:35" x14ac:dyDescent="0.2">
      <c r="A15" s="119" t="s">
        <v>119</v>
      </c>
      <c r="B15" s="114" t="s">
        <v>120</v>
      </c>
      <c r="C15" s="114" t="s">
        <v>121</v>
      </c>
      <c r="D15" s="115">
        <v>74241</v>
      </c>
      <c r="E15" s="115">
        <v>3976</v>
      </c>
      <c r="F15" s="115">
        <v>78217</v>
      </c>
      <c r="G15" s="116">
        <v>9.1714820087653193E-2</v>
      </c>
      <c r="H15" s="115">
        <v>2</v>
      </c>
      <c r="I15" s="115">
        <v>0</v>
      </c>
      <c r="J15" s="115">
        <v>2</v>
      </c>
      <c r="K15" s="116">
        <v>0</v>
      </c>
      <c r="L15" s="115">
        <v>152</v>
      </c>
      <c r="M15" s="143">
        <v>0</v>
      </c>
      <c r="N15" s="115">
        <v>78371</v>
      </c>
      <c r="O15" s="116">
        <v>9.38642771403847E-2</v>
      </c>
      <c r="P15" s="115">
        <v>2070</v>
      </c>
      <c r="Q15" s="115">
        <v>80441</v>
      </c>
      <c r="R15" s="116">
        <v>9.0902926577883889E-2</v>
      </c>
      <c r="S15" s="120">
        <v>4</v>
      </c>
      <c r="T15" s="114" t="s">
        <v>90</v>
      </c>
      <c r="U15" s="114" t="s">
        <v>90</v>
      </c>
      <c r="V15" s="118">
        <v>70720</v>
      </c>
      <c r="W15" s="118">
        <v>71646</v>
      </c>
      <c r="X15" s="118">
        <v>926</v>
      </c>
      <c r="Y15" s="118">
        <v>0</v>
      </c>
      <c r="Z15" s="118">
        <v>0</v>
      </c>
      <c r="AA15" s="118">
        <v>0</v>
      </c>
      <c r="AB15" s="118">
        <v>0</v>
      </c>
      <c r="AC15" s="118">
        <v>2092</v>
      </c>
      <c r="AD15" s="118">
        <v>71646</v>
      </c>
      <c r="AE15" s="118">
        <v>73738</v>
      </c>
      <c r="AF15" s="114" t="s">
        <v>122</v>
      </c>
      <c r="AG15" s="114" t="s">
        <v>123</v>
      </c>
      <c r="AH15" s="118">
        <v>12</v>
      </c>
      <c r="AI15" s="118">
        <v>12090</v>
      </c>
    </row>
    <row r="16" spans="1:35" x14ac:dyDescent="0.2">
      <c r="A16" s="121"/>
      <c r="B16" s="114" t="s">
        <v>124</v>
      </c>
      <c r="C16" s="114" t="s">
        <v>125</v>
      </c>
      <c r="D16" s="115">
        <v>46929</v>
      </c>
      <c r="E16" s="115">
        <v>6</v>
      </c>
      <c r="F16" s="115">
        <v>46935</v>
      </c>
      <c r="G16" s="116">
        <v>3.7639812656387003E-3</v>
      </c>
      <c r="H16" s="115">
        <v>0</v>
      </c>
      <c r="I16" s="115">
        <v>0</v>
      </c>
      <c r="J16" s="115">
        <v>0</v>
      </c>
      <c r="K16" s="116">
        <v>0</v>
      </c>
      <c r="L16" s="115">
        <v>0</v>
      </c>
      <c r="M16" s="143">
        <v>0</v>
      </c>
      <c r="N16" s="115">
        <v>46935</v>
      </c>
      <c r="O16" s="116">
        <v>3.7639812656387003E-3</v>
      </c>
      <c r="P16" s="115">
        <v>218</v>
      </c>
      <c r="Q16" s="115">
        <v>47153</v>
      </c>
      <c r="R16" s="116">
        <v>8.4261853333048187E-3</v>
      </c>
      <c r="S16" s="122">
        <v>0</v>
      </c>
      <c r="T16" s="114" t="s">
        <v>90</v>
      </c>
      <c r="U16" s="114" t="s">
        <v>90</v>
      </c>
      <c r="V16" s="118">
        <v>46739</v>
      </c>
      <c r="W16" s="118">
        <v>46759</v>
      </c>
      <c r="X16" s="118">
        <v>20</v>
      </c>
      <c r="Y16" s="118">
        <v>0</v>
      </c>
      <c r="Z16" s="118">
        <v>0</v>
      </c>
      <c r="AA16" s="118">
        <v>0</v>
      </c>
      <c r="AB16" s="118">
        <v>0</v>
      </c>
      <c r="AC16" s="118">
        <v>0</v>
      </c>
      <c r="AD16" s="118">
        <v>46759</v>
      </c>
      <c r="AE16" s="118">
        <v>46759</v>
      </c>
      <c r="AF16" s="114" t="s">
        <v>126</v>
      </c>
      <c r="AG16" s="114" t="s">
        <v>123</v>
      </c>
      <c r="AH16" s="118">
        <v>12</v>
      </c>
      <c r="AI16" s="118">
        <v>12090</v>
      </c>
    </row>
    <row r="17" spans="1:35" x14ac:dyDescent="0.2">
      <c r="A17" s="121"/>
      <c r="B17" s="114" t="s">
        <v>127</v>
      </c>
      <c r="C17" s="114" t="s">
        <v>128</v>
      </c>
      <c r="D17" s="115">
        <v>127420</v>
      </c>
      <c r="E17" s="115">
        <v>784</v>
      </c>
      <c r="F17" s="115">
        <v>128204</v>
      </c>
      <c r="G17" s="116">
        <v>-4.7476113348291903E-2</v>
      </c>
      <c r="H17" s="115">
        <v>9825</v>
      </c>
      <c r="I17" s="115">
        <v>0</v>
      </c>
      <c r="J17" s="115">
        <v>9825</v>
      </c>
      <c r="K17" s="116">
        <v>0.44783377541998204</v>
      </c>
      <c r="L17" s="115">
        <v>0</v>
      </c>
      <c r="M17" s="143">
        <v>0</v>
      </c>
      <c r="N17" s="115">
        <v>138029</v>
      </c>
      <c r="O17" s="116">
        <v>-2.3702079502051204E-2</v>
      </c>
      <c r="P17" s="115">
        <v>2809</v>
      </c>
      <c r="Q17" s="115">
        <v>140838</v>
      </c>
      <c r="R17" s="116">
        <v>-2.96604038775552E-2</v>
      </c>
      <c r="S17" s="122">
        <v>0</v>
      </c>
      <c r="T17" s="114" t="s">
        <v>90</v>
      </c>
      <c r="U17" s="114" t="s">
        <v>90</v>
      </c>
      <c r="V17" s="118">
        <v>133604</v>
      </c>
      <c r="W17" s="118">
        <v>134594</v>
      </c>
      <c r="X17" s="118">
        <v>990</v>
      </c>
      <c r="Y17" s="118">
        <v>6786</v>
      </c>
      <c r="Z17" s="118">
        <v>6786</v>
      </c>
      <c r="AA17" s="118">
        <v>0</v>
      </c>
      <c r="AB17" s="118">
        <v>0</v>
      </c>
      <c r="AC17" s="118">
        <v>3763</v>
      </c>
      <c r="AD17" s="118">
        <v>141380</v>
      </c>
      <c r="AE17" s="118">
        <v>145143</v>
      </c>
      <c r="AF17" s="114" t="s">
        <v>129</v>
      </c>
      <c r="AG17" s="114" t="s">
        <v>123</v>
      </c>
      <c r="AH17" s="118">
        <v>12</v>
      </c>
      <c r="AI17" s="118">
        <v>12090</v>
      </c>
    </row>
    <row r="18" spans="1:35" x14ac:dyDescent="0.2">
      <c r="A18" s="121"/>
      <c r="B18" s="114" t="s">
        <v>130</v>
      </c>
      <c r="C18" s="114" t="s">
        <v>131</v>
      </c>
      <c r="D18" s="115">
        <v>109374</v>
      </c>
      <c r="E18" s="115">
        <v>108</v>
      </c>
      <c r="F18" s="115">
        <v>109482</v>
      </c>
      <c r="G18" s="116">
        <v>-1.5626685847869103E-2</v>
      </c>
      <c r="H18" s="115">
        <v>36870</v>
      </c>
      <c r="I18" s="115">
        <v>54</v>
      </c>
      <c r="J18" s="115">
        <v>36924</v>
      </c>
      <c r="K18" s="116">
        <v>0.116979762228877</v>
      </c>
      <c r="L18" s="115">
        <v>60</v>
      </c>
      <c r="M18" s="143">
        <v>0</v>
      </c>
      <c r="N18" s="115">
        <v>146466</v>
      </c>
      <c r="O18" s="116">
        <v>1.51722034697145E-2</v>
      </c>
      <c r="P18" s="115">
        <v>160</v>
      </c>
      <c r="Q18" s="115">
        <v>146626</v>
      </c>
      <c r="R18" s="116">
        <v>1.4698758494692101E-2</v>
      </c>
      <c r="S18" s="122">
        <v>0</v>
      </c>
      <c r="T18" s="114" t="s">
        <v>90</v>
      </c>
      <c r="U18" s="114" t="s">
        <v>90</v>
      </c>
      <c r="V18" s="118">
        <v>111024</v>
      </c>
      <c r="W18" s="118">
        <v>111220</v>
      </c>
      <c r="X18" s="118">
        <v>196</v>
      </c>
      <c r="Y18" s="118">
        <v>33031</v>
      </c>
      <c r="Z18" s="118">
        <v>33057</v>
      </c>
      <c r="AA18" s="118">
        <v>26</v>
      </c>
      <c r="AB18" s="118">
        <v>0</v>
      </c>
      <c r="AC18" s="118">
        <v>225</v>
      </c>
      <c r="AD18" s="118">
        <v>144277</v>
      </c>
      <c r="AE18" s="118">
        <v>144502</v>
      </c>
      <c r="AF18" s="114" t="s">
        <v>132</v>
      </c>
      <c r="AG18" s="114" t="s">
        <v>123</v>
      </c>
      <c r="AH18" s="118">
        <v>12</v>
      </c>
      <c r="AI18" s="118">
        <v>12090</v>
      </c>
    </row>
    <row r="19" spans="1:35" x14ac:dyDescent="0.2">
      <c r="A19" s="121"/>
      <c r="B19" s="114" t="s">
        <v>133</v>
      </c>
      <c r="C19" s="114" t="s">
        <v>134</v>
      </c>
      <c r="D19" s="115">
        <v>52770</v>
      </c>
      <c r="E19" s="115">
        <v>10440</v>
      </c>
      <c r="F19" s="115">
        <v>63210</v>
      </c>
      <c r="G19" s="116">
        <v>-1.36075653069505E-2</v>
      </c>
      <c r="H19" s="115">
        <v>7</v>
      </c>
      <c r="I19" s="115">
        <v>0</v>
      </c>
      <c r="J19" s="115">
        <v>7</v>
      </c>
      <c r="K19" s="116">
        <v>6</v>
      </c>
      <c r="L19" s="115">
        <v>0</v>
      </c>
      <c r="M19" s="143">
        <v>0</v>
      </c>
      <c r="N19" s="115">
        <v>63217</v>
      </c>
      <c r="O19" s="116">
        <v>-1.3513724388683399E-2</v>
      </c>
      <c r="P19" s="115">
        <v>1318</v>
      </c>
      <c r="Q19" s="115">
        <v>64535</v>
      </c>
      <c r="R19" s="116">
        <v>-1.16092077251773E-2</v>
      </c>
      <c r="S19" s="122">
        <v>0</v>
      </c>
      <c r="T19" s="114" t="s">
        <v>90</v>
      </c>
      <c r="U19" s="114" t="s">
        <v>90</v>
      </c>
      <c r="V19" s="118">
        <v>58746</v>
      </c>
      <c r="W19" s="118">
        <v>64082</v>
      </c>
      <c r="X19" s="118">
        <v>5336</v>
      </c>
      <c r="Y19" s="118">
        <v>1</v>
      </c>
      <c r="Z19" s="118">
        <v>1</v>
      </c>
      <c r="AA19" s="118">
        <v>0</v>
      </c>
      <c r="AB19" s="118">
        <v>0</v>
      </c>
      <c r="AC19" s="118">
        <v>1210</v>
      </c>
      <c r="AD19" s="118">
        <v>64083</v>
      </c>
      <c r="AE19" s="118">
        <v>65293</v>
      </c>
      <c r="AF19" s="114" t="s">
        <v>135</v>
      </c>
      <c r="AG19" s="114" t="s">
        <v>123</v>
      </c>
      <c r="AH19" s="118">
        <v>12</v>
      </c>
      <c r="AI19" s="118">
        <v>12090</v>
      </c>
    </row>
    <row r="20" spans="1:35" x14ac:dyDescent="0.2">
      <c r="A20" s="121"/>
      <c r="B20" s="114" t="s">
        <v>136</v>
      </c>
      <c r="C20" s="114" t="s">
        <v>137</v>
      </c>
      <c r="D20" s="115">
        <v>64714</v>
      </c>
      <c r="E20" s="115">
        <v>476</v>
      </c>
      <c r="F20" s="115">
        <v>65190</v>
      </c>
      <c r="G20" s="116">
        <v>-6.3523530425788691E-2</v>
      </c>
      <c r="H20" s="115">
        <v>147</v>
      </c>
      <c r="I20" s="115">
        <v>0</v>
      </c>
      <c r="J20" s="115">
        <v>147</v>
      </c>
      <c r="K20" s="116">
        <v>-0.81177976952624809</v>
      </c>
      <c r="L20" s="115">
        <v>17460</v>
      </c>
      <c r="M20" s="143">
        <v>-9.1193004372267294E-2</v>
      </c>
      <c r="N20" s="115">
        <v>82797</v>
      </c>
      <c r="O20" s="116">
        <v>-7.5977903018804804E-2</v>
      </c>
      <c r="P20" s="115">
        <v>763</v>
      </c>
      <c r="Q20" s="115">
        <v>83560</v>
      </c>
      <c r="R20" s="116">
        <v>-7.3645000720596904E-2</v>
      </c>
      <c r="S20" s="122">
        <v>0</v>
      </c>
      <c r="T20" s="114" t="s">
        <v>90</v>
      </c>
      <c r="U20" s="114" t="s">
        <v>90</v>
      </c>
      <c r="V20" s="118">
        <v>69280</v>
      </c>
      <c r="W20" s="118">
        <v>69612</v>
      </c>
      <c r="X20" s="118">
        <v>332</v>
      </c>
      <c r="Y20" s="118">
        <v>781</v>
      </c>
      <c r="Z20" s="118">
        <v>781</v>
      </c>
      <c r="AA20" s="118">
        <v>0</v>
      </c>
      <c r="AB20" s="118">
        <v>19212</v>
      </c>
      <c r="AC20" s="118">
        <v>598</v>
      </c>
      <c r="AD20" s="118">
        <v>89605</v>
      </c>
      <c r="AE20" s="118">
        <v>90203</v>
      </c>
      <c r="AF20" s="114" t="s">
        <v>138</v>
      </c>
      <c r="AG20" s="114" t="s">
        <v>123</v>
      </c>
      <c r="AH20" s="118">
        <v>12</v>
      </c>
      <c r="AI20" s="118">
        <v>12090</v>
      </c>
    </row>
    <row r="21" spans="1:35" x14ac:dyDescent="0.2">
      <c r="A21" s="121"/>
      <c r="B21" s="114" t="s">
        <v>139</v>
      </c>
      <c r="C21" s="114" t="s">
        <v>140</v>
      </c>
      <c r="D21" s="115">
        <v>11664</v>
      </c>
      <c r="E21" s="115">
        <v>6</v>
      </c>
      <c r="F21" s="115">
        <v>11670</v>
      </c>
      <c r="G21" s="116">
        <v>-0.12754186602870798</v>
      </c>
      <c r="H21" s="115">
        <v>0</v>
      </c>
      <c r="I21" s="115">
        <v>0</v>
      </c>
      <c r="J21" s="115">
        <v>0</v>
      </c>
      <c r="K21" s="116">
        <v>0</v>
      </c>
      <c r="L21" s="115">
        <v>0</v>
      </c>
      <c r="M21" s="143">
        <v>-1</v>
      </c>
      <c r="N21" s="115">
        <v>11670</v>
      </c>
      <c r="O21" s="116">
        <v>-0.12858422939068101</v>
      </c>
      <c r="P21" s="115">
        <v>967</v>
      </c>
      <c r="Q21" s="115">
        <v>12637</v>
      </c>
      <c r="R21" s="116">
        <v>-9.6518195467219597E-2</v>
      </c>
      <c r="S21" s="122">
        <v>0</v>
      </c>
      <c r="T21" s="114" t="s">
        <v>90</v>
      </c>
      <c r="U21" s="114" t="s">
        <v>90</v>
      </c>
      <c r="V21" s="118">
        <v>13364</v>
      </c>
      <c r="W21" s="118">
        <v>13376</v>
      </c>
      <c r="X21" s="118">
        <v>12</v>
      </c>
      <c r="Y21" s="118">
        <v>0</v>
      </c>
      <c r="Z21" s="118">
        <v>0</v>
      </c>
      <c r="AA21" s="118">
        <v>0</v>
      </c>
      <c r="AB21" s="118">
        <v>16</v>
      </c>
      <c r="AC21" s="118">
        <v>595</v>
      </c>
      <c r="AD21" s="118">
        <v>13392</v>
      </c>
      <c r="AE21" s="118">
        <v>13987</v>
      </c>
      <c r="AF21" s="114" t="s">
        <v>141</v>
      </c>
      <c r="AG21" s="114" t="s">
        <v>123</v>
      </c>
      <c r="AH21" s="118">
        <v>12</v>
      </c>
      <c r="AI21" s="118">
        <v>12090</v>
      </c>
    </row>
    <row r="22" spans="1:35" x14ac:dyDescent="0.2">
      <c r="A22" s="121"/>
      <c r="B22" s="114" t="s">
        <v>142</v>
      </c>
      <c r="C22" s="114" t="s">
        <v>143</v>
      </c>
      <c r="D22" s="115">
        <v>99368</v>
      </c>
      <c r="E22" s="115">
        <v>362</v>
      </c>
      <c r="F22" s="115">
        <v>99730</v>
      </c>
      <c r="G22" s="116">
        <v>3.5521083180180497E-2</v>
      </c>
      <c r="H22" s="115">
        <v>4799</v>
      </c>
      <c r="I22" s="115">
        <v>0</v>
      </c>
      <c r="J22" s="115">
        <v>4799</v>
      </c>
      <c r="K22" s="116">
        <v>-0.24780564263322899</v>
      </c>
      <c r="L22" s="115">
        <v>0</v>
      </c>
      <c r="M22" s="143">
        <v>0</v>
      </c>
      <c r="N22" s="115">
        <v>104529</v>
      </c>
      <c r="O22" s="116">
        <v>1.7918180136139199E-2</v>
      </c>
      <c r="P22" s="115">
        <v>768</v>
      </c>
      <c r="Q22" s="115">
        <v>105297</v>
      </c>
      <c r="R22" s="116">
        <v>2.3692397433404601E-2</v>
      </c>
      <c r="S22" s="122">
        <v>0</v>
      </c>
      <c r="T22" s="114" t="s">
        <v>90</v>
      </c>
      <c r="U22" s="114" t="s">
        <v>90</v>
      </c>
      <c r="V22" s="118">
        <v>96031</v>
      </c>
      <c r="W22" s="118">
        <v>96309</v>
      </c>
      <c r="X22" s="118">
        <v>278</v>
      </c>
      <c r="Y22" s="118">
        <v>6380</v>
      </c>
      <c r="Z22" s="118">
        <v>6380</v>
      </c>
      <c r="AA22" s="118">
        <v>0</v>
      </c>
      <c r="AB22" s="118">
        <v>0</v>
      </c>
      <c r="AC22" s="118">
        <v>171</v>
      </c>
      <c r="AD22" s="118">
        <v>102689</v>
      </c>
      <c r="AE22" s="118">
        <v>102860</v>
      </c>
      <c r="AF22" s="114" t="s">
        <v>144</v>
      </c>
      <c r="AG22" s="114" t="s">
        <v>123</v>
      </c>
      <c r="AH22" s="118">
        <v>12</v>
      </c>
      <c r="AI22" s="118">
        <v>12090</v>
      </c>
    </row>
    <row r="23" spans="1:35" x14ac:dyDescent="0.2">
      <c r="A23" s="123"/>
      <c r="B23" s="114" t="s">
        <v>145</v>
      </c>
      <c r="C23" s="114" t="s">
        <v>146</v>
      </c>
      <c r="D23" s="115">
        <v>33715</v>
      </c>
      <c r="E23" s="115">
        <v>4</v>
      </c>
      <c r="F23" s="115">
        <v>33719</v>
      </c>
      <c r="G23" s="116">
        <v>3.8850206420605098E-2</v>
      </c>
      <c r="H23" s="115">
        <v>1070</v>
      </c>
      <c r="I23" s="115">
        <v>0</v>
      </c>
      <c r="J23" s="115">
        <v>1070</v>
      </c>
      <c r="K23" s="116">
        <v>4.9776536312849196</v>
      </c>
      <c r="L23" s="115">
        <v>0</v>
      </c>
      <c r="M23" s="143">
        <v>0</v>
      </c>
      <c r="N23" s="115">
        <v>34789</v>
      </c>
      <c r="O23" s="116">
        <v>6.5937432974844501E-2</v>
      </c>
      <c r="P23" s="115">
        <v>0</v>
      </c>
      <c r="Q23" s="115">
        <v>34789</v>
      </c>
      <c r="R23" s="116">
        <v>6.5937432974844501E-2</v>
      </c>
      <c r="S23" s="122">
        <v>0</v>
      </c>
      <c r="T23" s="114" t="s">
        <v>90</v>
      </c>
      <c r="U23" s="114" t="s">
        <v>90</v>
      </c>
      <c r="V23" s="118">
        <v>32456</v>
      </c>
      <c r="W23" s="118">
        <v>32458</v>
      </c>
      <c r="X23" s="118">
        <v>2</v>
      </c>
      <c r="Y23" s="118">
        <v>179</v>
      </c>
      <c r="Z23" s="118">
        <v>179</v>
      </c>
      <c r="AA23" s="118">
        <v>0</v>
      </c>
      <c r="AB23" s="118">
        <v>0</v>
      </c>
      <c r="AC23" s="118">
        <v>0</v>
      </c>
      <c r="AD23" s="118">
        <v>32637</v>
      </c>
      <c r="AE23" s="118">
        <v>32637</v>
      </c>
      <c r="AF23" s="114" t="s">
        <v>147</v>
      </c>
      <c r="AG23" s="114" t="s">
        <v>123</v>
      </c>
      <c r="AH23" s="118">
        <v>12</v>
      </c>
      <c r="AI23" s="118">
        <v>12090</v>
      </c>
    </row>
    <row r="24" spans="1:35" x14ac:dyDescent="0.2">
      <c r="A24" s="124" t="s">
        <v>104</v>
      </c>
      <c r="B24" s="124">
        <v>0</v>
      </c>
      <c r="C24" s="124">
        <v>0</v>
      </c>
      <c r="D24" s="125">
        <v>620195</v>
      </c>
      <c r="E24" s="125">
        <v>16162</v>
      </c>
      <c r="F24" s="125">
        <v>636357</v>
      </c>
      <c r="G24" s="126">
        <v>-5.7791818215906102E-3</v>
      </c>
      <c r="H24" s="125">
        <v>52720</v>
      </c>
      <c r="I24" s="125">
        <v>54</v>
      </c>
      <c r="J24" s="125">
        <v>52774</v>
      </c>
      <c r="K24" s="126">
        <v>0.118472363513055</v>
      </c>
      <c r="L24" s="125">
        <v>17672</v>
      </c>
      <c r="M24" s="144">
        <v>-8.0923653006032895E-2</v>
      </c>
      <c r="N24" s="125">
        <v>706803</v>
      </c>
      <c r="O24" s="126">
        <v>4.7418991376820999E-4</v>
      </c>
      <c r="P24" s="125">
        <v>9073</v>
      </c>
      <c r="Q24" s="125">
        <v>715876</v>
      </c>
      <c r="R24" s="126">
        <v>1.0543655488154499E-3</v>
      </c>
      <c r="S24" s="127">
        <v>0</v>
      </c>
      <c r="T24" s="128">
        <v>0</v>
      </c>
      <c r="U24" s="128">
        <v>0</v>
      </c>
      <c r="V24" s="129">
        <v>631964</v>
      </c>
      <c r="W24" s="129">
        <v>640056</v>
      </c>
      <c r="X24" s="129">
        <v>8092</v>
      </c>
      <c r="Y24" s="129">
        <v>47158</v>
      </c>
      <c r="Z24" s="129">
        <v>47184</v>
      </c>
      <c r="AA24" s="129">
        <v>26</v>
      </c>
      <c r="AB24" s="129">
        <v>19228</v>
      </c>
      <c r="AC24" s="129">
        <v>8654</v>
      </c>
      <c r="AD24" s="129">
        <v>706468</v>
      </c>
      <c r="AE24" s="129">
        <v>715122</v>
      </c>
      <c r="AF24" s="128">
        <v>0</v>
      </c>
      <c r="AG24" s="128">
        <v>0</v>
      </c>
      <c r="AH24" s="129">
        <v>108</v>
      </c>
      <c r="AI24" s="129">
        <v>108810</v>
      </c>
    </row>
    <row r="25" spans="1:35" x14ac:dyDescent="0.2">
      <c r="A25" s="119" t="s">
        <v>148</v>
      </c>
      <c r="B25" s="114" t="s">
        <v>149</v>
      </c>
      <c r="C25" s="114" t="s">
        <v>150</v>
      </c>
      <c r="D25" s="115">
        <v>10442</v>
      </c>
      <c r="E25" s="115">
        <v>74</v>
      </c>
      <c r="F25" s="115">
        <v>10516</v>
      </c>
      <c r="G25" s="116">
        <v>2.28576986674448E-2</v>
      </c>
      <c r="H25" s="115">
        <v>0</v>
      </c>
      <c r="I25" s="115">
        <v>0</v>
      </c>
      <c r="J25" s="115">
        <v>0</v>
      </c>
      <c r="K25" s="116">
        <v>0</v>
      </c>
      <c r="L25" s="115">
        <v>0</v>
      </c>
      <c r="M25" s="143">
        <v>0</v>
      </c>
      <c r="N25" s="115">
        <v>10516</v>
      </c>
      <c r="O25" s="116">
        <v>2.28576986674448E-2</v>
      </c>
      <c r="P25" s="115">
        <v>2358</v>
      </c>
      <c r="Q25" s="115">
        <v>12874</v>
      </c>
      <c r="R25" s="116">
        <v>1.7897439887946498E-3</v>
      </c>
      <c r="S25" s="120">
        <v>5</v>
      </c>
      <c r="T25" s="114" t="s">
        <v>90</v>
      </c>
      <c r="U25" s="114" t="s">
        <v>90</v>
      </c>
      <c r="V25" s="118">
        <v>10275</v>
      </c>
      <c r="W25" s="118">
        <v>10281</v>
      </c>
      <c r="X25" s="118">
        <v>6</v>
      </c>
      <c r="Y25" s="118">
        <v>0</v>
      </c>
      <c r="Z25" s="118">
        <v>0</v>
      </c>
      <c r="AA25" s="118">
        <v>0</v>
      </c>
      <c r="AB25" s="118">
        <v>0</v>
      </c>
      <c r="AC25" s="118">
        <v>2570</v>
      </c>
      <c r="AD25" s="118">
        <v>10281</v>
      </c>
      <c r="AE25" s="118">
        <v>12851</v>
      </c>
      <c r="AF25" s="114" t="s">
        <v>151</v>
      </c>
      <c r="AG25" s="114" t="s">
        <v>152</v>
      </c>
      <c r="AH25" s="118">
        <v>12</v>
      </c>
      <c r="AI25" s="118">
        <v>12090</v>
      </c>
    </row>
    <row r="26" spans="1:35" x14ac:dyDescent="0.2">
      <c r="A26" s="121"/>
      <c r="B26" s="114" t="s">
        <v>153</v>
      </c>
      <c r="C26" s="114" t="s">
        <v>154</v>
      </c>
      <c r="D26" s="115">
        <v>1383</v>
      </c>
      <c r="E26" s="115">
        <v>28</v>
      </c>
      <c r="F26" s="115">
        <v>1411</v>
      </c>
      <c r="G26" s="116">
        <v>-2.68965517241379E-2</v>
      </c>
      <c r="H26" s="115">
        <v>0</v>
      </c>
      <c r="I26" s="115">
        <v>0</v>
      </c>
      <c r="J26" s="115">
        <v>0</v>
      </c>
      <c r="K26" s="116">
        <v>0</v>
      </c>
      <c r="L26" s="115">
        <v>0</v>
      </c>
      <c r="M26" s="143">
        <v>0</v>
      </c>
      <c r="N26" s="115">
        <v>1411</v>
      </c>
      <c r="O26" s="116">
        <v>-2.68965517241379E-2</v>
      </c>
      <c r="P26" s="115">
        <v>2085</v>
      </c>
      <c r="Q26" s="115">
        <v>3496</v>
      </c>
      <c r="R26" s="116">
        <v>4.5767274902781901E-2</v>
      </c>
      <c r="S26" s="122">
        <v>0</v>
      </c>
      <c r="T26" s="114" t="s">
        <v>90</v>
      </c>
      <c r="U26" s="114" t="s">
        <v>90</v>
      </c>
      <c r="V26" s="118">
        <v>1440</v>
      </c>
      <c r="W26" s="118">
        <v>1450</v>
      </c>
      <c r="X26" s="118">
        <v>10</v>
      </c>
      <c r="Y26" s="118">
        <v>0</v>
      </c>
      <c r="Z26" s="118">
        <v>0</v>
      </c>
      <c r="AA26" s="118">
        <v>0</v>
      </c>
      <c r="AB26" s="118">
        <v>0</v>
      </c>
      <c r="AC26" s="118">
        <v>1893</v>
      </c>
      <c r="AD26" s="118">
        <v>1450</v>
      </c>
      <c r="AE26" s="118">
        <v>3343</v>
      </c>
      <c r="AF26" s="114" t="s">
        <v>155</v>
      </c>
      <c r="AG26" s="114" t="s">
        <v>152</v>
      </c>
      <c r="AH26" s="118">
        <v>12</v>
      </c>
      <c r="AI26" s="118">
        <v>12090</v>
      </c>
    </row>
    <row r="27" spans="1:35" x14ac:dyDescent="0.2">
      <c r="A27" s="121"/>
      <c r="B27" s="114" t="s">
        <v>156</v>
      </c>
      <c r="C27" s="114" t="s">
        <v>157</v>
      </c>
      <c r="D27" s="115">
        <v>21120</v>
      </c>
      <c r="E27" s="115">
        <v>438</v>
      </c>
      <c r="F27" s="115">
        <v>21558</v>
      </c>
      <c r="G27" s="116">
        <v>-8.2013285641287709E-2</v>
      </c>
      <c r="H27" s="115">
        <v>0</v>
      </c>
      <c r="I27" s="115">
        <v>0</v>
      </c>
      <c r="J27" s="115">
        <v>0</v>
      </c>
      <c r="K27" s="116">
        <v>0</v>
      </c>
      <c r="L27" s="115">
        <v>3061</v>
      </c>
      <c r="M27" s="143">
        <v>-0.37581566068515498</v>
      </c>
      <c r="N27" s="115">
        <v>24619</v>
      </c>
      <c r="O27" s="116">
        <v>-0.13276736649288401</v>
      </c>
      <c r="P27" s="115">
        <v>5759</v>
      </c>
      <c r="Q27" s="115">
        <v>30378</v>
      </c>
      <c r="R27" s="116">
        <v>-0.10584564667098401</v>
      </c>
      <c r="S27" s="122">
        <v>0</v>
      </c>
      <c r="T27" s="114" t="s">
        <v>90</v>
      </c>
      <c r="U27" s="114" t="s">
        <v>90</v>
      </c>
      <c r="V27" s="118">
        <v>23142</v>
      </c>
      <c r="W27" s="118">
        <v>23484</v>
      </c>
      <c r="X27" s="118">
        <v>342</v>
      </c>
      <c r="Y27" s="118">
        <v>0</v>
      </c>
      <c r="Z27" s="118">
        <v>0</v>
      </c>
      <c r="AA27" s="118">
        <v>0</v>
      </c>
      <c r="AB27" s="118">
        <v>4904</v>
      </c>
      <c r="AC27" s="118">
        <v>5586</v>
      </c>
      <c r="AD27" s="118">
        <v>28388</v>
      </c>
      <c r="AE27" s="118">
        <v>33974</v>
      </c>
      <c r="AF27" s="114" t="s">
        <v>158</v>
      </c>
      <c r="AG27" s="114" t="s">
        <v>152</v>
      </c>
      <c r="AH27" s="118">
        <v>12</v>
      </c>
      <c r="AI27" s="118">
        <v>12090</v>
      </c>
    </row>
    <row r="28" spans="1:35" x14ac:dyDescent="0.2">
      <c r="A28" s="121"/>
      <c r="B28" s="114" t="s">
        <v>159</v>
      </c>
      <c r="C28" s="114" t="s">
        <v>160</v>
      </c>
      <c r="D28" s="115">
        <v>2887</v>
      </c>
      <c r="E28" s="115">
        <v>50</v>
      </c>
      <c r="F28" s="115">
        <v>2937</v>
      </c>
      <c r="G28" s="116">
        <v>-4.2698826597131694E-2</v>
      </c>
      <c r="H28" s="115">
        <v>0</v>
      </c>
      <c r="I28" s="115">
        <v>0</v>
      </c>
      <c r="J28" s="115">
        <v>0</v>
      </c>
      <c r="K28" s="116">
        <v>0</v>
      </c>
      <c r="L28" s="115">
        <v>0</v>
      </c>
      <c r="M28" s="143">
        <v>0</v>
      </c>
      <c r="N28" s="115">
        <v>2937</v>
      </c>
      <c r="O28" s="116">
        <v>-4.2698826597131694E-2</v>
      </c>
      <c r="P28" s="115">
        <v>2983</v>
      </c>
      <c r="Q28" s="115">
        <v>5920</v>
      </c>
      <c r="R28" s="116">
        <v>-6.9621247839069603E-2</v>
      </c>
      <c r="S28" s="122">
        <v>0</v>
      </c>
      <c r="T28" s="114" t="s">
        <v>90</v>
      </c>
      <c r="U28" s="114" t="s">
        <v>90</v>
      </c>
      <c r="V28" s="118">
        <v>2954</v>
      </c>
      <c r="W28" s="118">
        <v>3068</v>
      </c>
      <c r="X28" s="118">
        <v>114</v>
      </c>
      <c r="Y28" s="118">
        <v>0</v>
      </c>
      <c r="Z28" s="118">
        <v>0</v>
      </c>
      <c r="AA28" s="118">
        <v>0</v>
      </c>
      <c r="AB28" s="118">
        <v>0</v>
      </c>
      <c r="AC28" s="118">
        <v>3295</v>
      </c>
      <c r="AD28" s="118">
        <v>3068</v>
      </c>
      <c r="AE28" s="118">
        <v>6363</v>
      </c>
      <c r="AF28" s="114" t="s">
        <v>161</v>
      </c>
      <c r="AG28" s="114" t="s">
        <v>152</v>
      </c>
      <c r="AH28" s="118">
        <v>12</v>
      </c>
      <c r="AI28" s="118">
        <v>12090</v>
      </c>
    </row>
    <row r="29" spans="1:35" x14ac:dyDescent="0.2">
      <c r="A29" s="121"/>
      <c r="B29" s="114" t="s">
        <v>162</v>
      </c>
      <c r="C29" s="114" t="s">
        <v>163</v>
      </c>
      <c r="D29" s="115">
        <v>891</v>
      </c>
      <c r="E29" s="115">
        <v>0</v>
      </c>
      <c r="F29" s="115">
        <v>891</v>
      </c>
      <c r="G29" s="116">
        <v>-0.14655172413793099</v>
      </c>
      <c r="H29" s="115">
        <v>2180</v>
      </c>
      <c r="I29" s="115">
        <v>0</v>
      </c>
      <c r="J29" s="115">
        <v>2180</v>
      </c>
      <c r="K29" s="116">
        <v>-0.11561866125760599</v>
      </c>
      <c r="L29" s="115">
        <v>0</v>
      </c>
      <c r="M29" s="143">
        <v>0</v>
      </c>
      <c r="N29" s="115">
        <v>3071</v>
      </c>
      <c r="O29" s="116">
        <v>-0.12482188657737199</v>
      </c>
      <c r="P29" s="115">
        <v>0</v>
      </c>
      <c r="Q29" s="115">
        <v>3071</v>
      </c>
      <c r="R29" s="116">
        <v>-0.12482188657737199</v>
      </c>
      <c r="S29" s="122">
        <v>0</v>
      </c>
      <c r="T29" s="114" t="s">
        <v>90</v>
      </c>
      <c r="U29" s="114" t="s">
        <v>90</v>
      </c>
      <c r="V29" s="118">
        <v>1044</v>
      </c>
      <c r="W29" s="118">
        <v>1044</v>
      </c>
      <c r="X29" s="118">
        <v>0</v>
      </c>
      <c r="Y29" s="118">
        <v>2465</v>
      </c>
      <c r="Z29" s="118">
        <v>2465</v>
      </c>
      <c r="AA29" s="118">
        <v>0</v>
      </c>
      <c r="AB29" s="118">
        <v>0</v>
      </c>
      <c r="AC29" s="118">
        <v>0</v>
      </c>
      <c r="AD29" s="118">
        <v>3509</v>
      </c>
      <c r="AE29" s="118">
        <v>3509</v>
      </c>
      <c r="AF29" s="114" t="s">
        <v>164</v>
      </c>
      <c r="AG29" s="114" t="s">
        <v>152</v>
      </c>
      <c r="AH29" s="118">
        <v>12</v>
      </c>
      <c r="AI29" s="118">
        <v>12090</v>
      </c>
    </row>
    <row r="30" spans="1:35" x14ac:dyDescent="0.2">
      <c r="A30" s="121"/>
      <c r="B30" s="114" t="s">
        <v>165</v>
      </c>
      <c r="C30" s="114" t="s">
        <v>166</v>
      </c>
      <c r="D30" s="115">
        <v>32683</v>
      </c>
      <c r="E30" s="115">
        <v>480</v>
      </c>
      <c r="F30" s="115">
        <v>33163</v>
      </c>
      <c r="G30" s="116">
        <v>-7.2415529201163592E-2</v>
      </c>
      <c r="H30" s="115">
        <v>0</v>
      </c>
      <c r="I30" s="115">
        <v>0</v>
      </c>
      <c r="J30" s="115">
        <v>0</v>
      </c>
      <c r="K30" s="116">
        <v>-1</v>
      </c>
      <c r="L30" s="115">
        <v>11448</v>
      </c>
      <c r="M30" s="143">
        <v>-0.105415331718371</v>
      </c>
      <c r="N30" s="115">
        <v>44611</v>
      </c>
      <c r="O30" s="116">
        <v>-8.1756993186917204E-2</v>
      </c>
      <c r="P30" s="115">
        <v>1176</v>
      </c>
      <c r="Q30" s="115">
        <v>45787</v>
      </c>
      <c r="R30" s="116">
        <v>-8.3911886516876408E-2</v>
      </c>
      <c r="S30" s="122">
        <v>0</v>
      </c>
      <c r="T30" s="114" t="s">
        <v>90</v>
      </c>
      <c r="U30" s="114" t="s">
        <v>90</v>
      </c>
      <c r="V30" s="118">
        <v>35430</v>
      </c>
      <c r="W30" s="118">
        <v>35752</v>
      </c>
      <c r="X30" s="118">
        <v>322</v>
      </c>
      <c r="Y30" s="118">
        <v>34</v>
      </c>
      <c r="Z30" s="118">
        <v>34</v>
      </c>
      <c r="AA30" s="118">
        <v>0</v>
      </c>
      <c r="AB30" s="118">
        <v>12797</v>
      </c>
      <c r="AC30" s="118">
        <v>1398</v>
      </c>
      <c r="AD30" s="118">
        <v>48583</v>
      </c>
      <c r="AE30" s="118">
        <v>49981</v>
      </c>
      <c r="AF30" s="114" t="s">
        <v>167</v>
      </c>
      <c r="AG30" s="114" t="s">
        <v>152</v>
      </c>
      <c r="AH30" s="118">
        <v>12</v>
      </c>
      <c r="AI30" s="118">
        <v>12090</v>
      </c>
    </row>
    <row r="31" spans="1:35" x14ac:dyDescent="0.2">
      <c r="A31" s="121"/>
      <c r="B31" s="114" t="s">
        <v>168</v>
      </c>
      <c r="C31" s="114" t="s">
        <v>169</v>
      </c>
      <c r="D31" s="115">
        <v>19942</v>
      </c>
      <c r="E31" s="115">
        <v>84</v>
      </c>
      <c r="F31" s="115">
        <v>20026</v>
      </c>
      <c r="G31" s="116">
        <v>-1.8766230584546E-2</v>
      </c>
      <c r="H31" s="115">
        <v>0</v>
      </c>
      <c r="I31" s="115">
        <v>0</v>
      </c>
      <c r="J31" s="115">
        <v>0</v>
      </c>
      <c r="K31" s="116">
        <v>0</v>
      </c>
      <c r="L31" s="115">
        <v>0</v>
      </c>
      <c r="M31" s="143">
        <v>0</v>
      </c>
      <c r="N31" s="115">
        <v>20026</v>
      </c>
      <c r="O31" s="116">
        <v>-1.8766230584546E-2</v>
      </c>
      <c r="P31" s="115">
        <v>563</v>
      </c>
      <c r="Q31" s="115">
        <v>20589</v>
      </c>
      <c r="R31" s="116">
        <v>-3.1105882352941198E-2</v>
      </c>
      <c r="S31" s="122">
        <v>0</v>
      </c>
      <c r="T31" s="114" t="s">
        <v>90</v>
      </c>
      <c r="U31" s="114" t="s">
        <v>90</v>
      </c>
      <c r="V31" s="118">
        <v>20359</v>
      </c>
      <c r="W31" s="118">
        <v>20409</v>
      </c>
      <c r="X31" s="118">
        <v>50</v>
      </c>
      <c r="Y31" s="118">
        <v>0</v>
      </c>
      <c r="Z31" s="118">
        <v>0</v>
      </c>
      <c r="AA31" s="118">
        <v>0</v>
      </c>
      <c r="AB31" s="118">
        <v>0</v>
      </c>
      <c r="AC31" s="118">
        <v>841</v>
      </c>
      <c r="AD31" s="118">
        <v>20409</v>
      </c>
      <c r="AE31" s="118">
        <v>21250</v>
      </c>
      <c r="AF31" s="114" t="s">
        <v>170</v>
      </c>
      <c r="AG31" s="114" t="s">
        <v>152</v>
      </c>
      <c r="AH31" s="118">
        <v>12</v>
      </c>
      <c r="AI31" s="118">
        <v>12090</v>
      </c>
    </row>
    <row r="32" spans="1:35" x14ac:dyDescent="0.2">
      <c r="A32" s="121"/>
      <c r="B32" s="114" t="s">
        <v>171</v>
      </c>
      <c r="C32" s="114" t="s">
        <v>172</v>
      </c>
      <c r="D32" s="115">
        <v>21690</v>
      </c>
      <c r="E32" s="115">
        <v>1956</v>
      </c>
      <c r="F32" s="115">
        <v>23646</v>
      </c>
      <c r="G32" s="116">
        <v>-0.266813432141639</v>
      </c>
      <c r="H32" s="115">
        <v>0</v>
      </c>
      <c r="I32" s="115">
        <v>0</v>
      </c>
      <c r="J32" s="115">
        <v>0</v>
      </c>
      <c r="K32" s="116">
        <v>0</v>
      </c>
      <c r="L32" s="115">
        <v>2052</v>
      </c>
      <c r="M32" s="143">
        <v>-0.56981132075471697</v>
      </c>
      <c r="N32" s="115">
        <v>25698</v>
      </c>
      <c r="O32" s="116">
        <v>-0.30585343453715497</v>
      </c>
      <c r="P32" s="115">
        <v>6205</v>
      </c>
      <c r="Q32" s="115">
        <v>31903</v>
      </c>
      <c r="R32" s="116">
        <v>-0.268615314076112</v>
      </c>
      <c r="S32" s="122">
        <v>0</v>
      </c>
      <c r="T32" s="114" t="s">
        <v>90</v>
      </c>
      <c r="U32" s="114" t="s">
        <v>90</v>
      </c>
      <c r="V32" s="118">
        <v>29313</v>
      </c>
      <c r="W32" s="118">
        <v>32251</v>
      </c>
      <c r="X32" s="118">
        <v>2938</v>
      </c>
      <c r="Y32" s="118">
        <v>0</v>
      </c>
      <c r="Z32" s="118">
        <v>0</v>
      </c>
      <c r="AA32" s="118">
        <v>0</v>
      </c>
      <c r="AB32" s="118">
        <v>4770</v>
      </c>
      <c r="AC32" s="118">
        <v>6599</v>
      </c>
      <c r="AD32" s="118">
        <v>37021</v>
      </c>
      <c r="AE32" s="118">
        <v>43620</v>
      </c>
      <c r="AF32" s="114" t="s">
        <v>173</v>
      </c>
      <c r="AG32" s="114" t="s">
        <v>152</v>
      </c>
      <c r="AH32" s="118">
        <v>12</v>
      </c>
      <c r="AI32" s="118">
        <v>12090</v>
      </c>
    </row>
    <row r="33" spans="1:35" x14ac:dyDescent="0.2">
      <c r="A33" s="121"/>
      <c r="B33" s="114" t="s">
        <v>174</v>
      </c>
      <c r="C33" s="114" t="s">
        <v>175</v>
      </c>
      <c r="D33" s="115">
        <v>1620</v>
      </c>
      <c r="E33" s="115">
        <v>2</v>
      </c>
      <c r="F33" s="115">
        <v>1622</v>
      </c>
      <c r="G33" s="116">
        <v>7.9893475366178413E-2</v>
      </c>
      <c r="H33" s="115">
        <v>0</v>
      </c>
      <c r="I33" s="115">
        <v>0</v>
      </c>
      <c r="J33" s="115">
        <v>0</v>
      </c>
      <c r="K33" s="116">
        <v>0</v>
      </c>
      <c r="L33" s="115">
        <v>0</v>
      </c>
      <c r="M33" s="143">
        <v>0</v>
      </c>
      <c r="N33" s="115">
        <v>1622</v>
      </c>
      <c r="O33" s="116">
        <v>7.9893475366178413E-2</v>
      </c>
      <c r="P33" s="115">
        <v>1546</v>
      </c>
      <c r="Q33" s="115">
        <v>3168</v>
      </c>
      <c r="R33" s="116">
        <v>-0.102549575070822</v>
      </c>
      <c r="S33" s="122">
        <v>0</v>
      </c>
      <c r="T33" s="114" t="s">
        <v>90</v>
      </c>
      <c r="U33" s="114" t="s">
        <v>90</v>
      </c>
      <c r="V33" s="118">
        <v>1502</v>
      </c>
      <c r="W33" s="118">
        <v>1502</v>
      </c>
      <c r="X33" s="118">
        <v>0</v>
      </c>
      <c r="Y33" s="118">
        <v>0</v>
      </c>
      <c r="Z33" s="118">
        <v>0</v>
      </c>
      <c r="AA33" s="118">
        <v>0</v>
      </c>
      <c r="AB33" s="118">
        <v>0</v>
      </c>
      <c r="AC33" s="118">
        <v>2028</v>
      </c>
      <c r="AD33" s="118">
        <v>1502</v>
      </c>
      <c r="AE33" s="118">
        <v>3530</v>
      </c>
      <c r="AF33" s="114" t="s">
        <v>176</v>
      </c>
      <c r="AG33" s="114" t="s">
        <v>152</v>
      </c>
      <c r="AH33" s="118">
        <v>12</v>
      </c>
      <c r="AI33" s="118">
        <v>12090</v>
      </c>
    </row>
    <row r="34" spans="1:35" x14ac:dyDescent="0.2">
      <c r="A34" s="121"/>
      <c r="B34" s="114" t="s">
        <v>177</v>
      </c>
      <c r="C34" s="114" t="s">
        <v>178</v>
      </c>
      <c r="D34" s="115">
        <v>2075</v>
      </c>
      <c r="E34" s="115">
        <v>22</v>
      </c>
      <c r="F34" s="115">
        <v>2097</v>
      </c>
      <c r="G34" s="116">
        <v>-0.27987637362637396</v>
      </c>
      <c r="H34" s="115">
        <v>0</v>
      </c>
      <c r="I34" s="115">
        <v>0</v>
      </c>
      <c r="J34" s="115">
        <v>0</v>
      </c>
      <c r="K34" s="116">
        <v>0</v>
      </c>
      <c r="L34" s="115">
        <v>0</v>
      </c>
      <c r="M34" s="143">
        <v>0</v>
      </c>
      <c r="N34" s="115">
        <v>2097</v>
      </c>
      <c r="O34" s="116">
        <v>-0.27987637362637396</v>
      </c>
      <c r="P34" s="115">
        <v>2242</v>
      </c>
      <c r="Q34" s="115">
        <v>4339</v>
      </c>
      <c r="R34" s="116">
        <v>-0.23230714791224299</v>
      </c>
      <c r="S34" s="122">
        <v>0</v>
      </c>
      <c r="T34" s="114" t="s">
        <v>90</v>
      </c>
      <c r="U34" s="114" t="s">
        <v>90</v>
      </c>
      <c r="V34" s="118">
        <v>2820</v>
      </c>
      <c r="W34" s="118">
        <v>2912</v>
      </c>
      <c r="X34" s="118">
        <v>92</v>
      </c>
      <c r="Y34" s="118">
        <v>0</v>
      </c>
      <c r="Z34" s="118">
        <v>0</v>
      </c>
      <c r="AA34" s="118">
        <v>0</v>
      </c>
      <c r="AB34" s="118">
        <v>0</v>
      </c>
      <c r="AC34" s="118">
        <v>2740</v>
      </c>
      <c r="AD34" s="118">
        <v>2912</v>
      </c>
      <c r="AE34" s="118">
        <v>5652</v>
      </c>
      <c r="AF34" s="114" t="s">
        <v>179</v>
      </c>
      <c r="AG34" s="114" t="s">
        <v>152</v>
      </c>
      <c r="AH34" s="118">
        <v>12</v>
      </c>
      <c r="AI34" s="118">
        <v>12090</v>
      </c>
    </row>
    <row r="35" spans="1:35" x14ac:dyDescent="0.2">
      <c r="A35" s="121"/>
      <c r="B35" s="114" t="s">
        <v>180</v>
      </c>
      <c r="C35" s="114" t="s">
        <v>181</v>
      </c>
      <c r="D35" s="115">
        <v>23294</v>
      </c>
      <c r="E35" s="115">
        <v>112</v>
      </c>
      <c r="F35" s="115">
        <v>23406</v>
      </c>
      <c r="G35" s="116">
        <v>-3.1849768365320996E-2</v>
      </c>
      <c r="H35" s="115">
        <v>0</v>
      </c>
      <c r="I35" s="115">
        <v>0</v>
      </c>
      <c r="J35" s="115">
        <v>0</v>
      </c>
      <c r="K35" s="116">
        <v>0</v>
      </c>
      <c r="L35" s="115">
        <v>0</v>
      </c>
      <c r="M35" s="143">
        <v>0</v>
      </c>
      <c r="N35" s="115">
        <v>23406</v>
      </c>
      <c r="O35" s="116">
        <v>-3.1849768365320996E-2</v>
      </c>
      <c r="P35" s="115">
        <v>1063</v>
      </c>
      <c r="Q35" s="115">
        <v>24469</v>
      </c>
      <c r="R35" s="116">
        <v>-3.11609122584732E-2</v>
      </c>
      <c r="S35" s="122">
        <v>0</v>
      </c>
      <c r="T35" s="114" t="s">
        <v>90</v>
      </c>
      <c r="U35" s="114" t="s">
        <v>90</v>
      </c>
      <c r="V35" s="118">
        <v>24094</v>
      </c>
      <c r="W35" s="118">
        <v>24176</v>
      </c>
      <c r="X35" s="118">
        <v>82</v>
      </c>
      <c r="Y35" s="118">
        <v>0</v>
      </c>
      <c r="Z35" s="118">
        <v>0</v>
      </c>
      <c r="AA35" s="118">
        <v>0</v>
      </c>
      <c r="AB35" s="118">
        <v>0</v>
      </c>
      <c r="AC35" s="118">
        <v>1080</v>
      </c>
      <c r="AD35" s="118">
        <v>24176</v>
      </c>
      <c r="AE35" s="118">
        <v>25256</v>
      </c>
      <c r="AF35" s="114" t="s">
        <v>182</v>
      </c>
      <c r="AG35" s="114" t="s">
        <v>152</v>
      </c>
      <c r="AH35" s="118">
        <v>12</v>
      </c>
      <c r="AI35" s="118">
        <v>12090</v>
      </c>
    </row>
    <row r="36" spans="1:35" x14ac:dyDescent="0.2">
      <c r="A36" s="121"/>
      <c r="B36" s="114" t="s">
        <v>183</v>
      </c>
      <c r="C36" s="114" t="s">
        <v>184</v>
      </c>
      <c r="D36" s="115">
        <v>3065</v>
      </c>
      <c r="E36" s="115">
        <v>18</v>
      </c>
      <c r="F36" s="115">
        <v>3083</v>
      </c>
      <c r="G36" s="116">
        <v>-0.17896138482023999</v>
      </c>
      <c r="H36" s="115">
        <v>0</v>
      </c>
      <c r="I36" s="115">
        <v>0</v>
      </c>
      <c r="J36" s="115">
        <v>0</v>
      </c>
      <c r="K36" s="116">
        <v>0</v>
      </c>
      <c r="L36" s="115">
        <v>0</v>
      </c>
      <c r="M36" s="143">
        <v>0</v>
      </c>
      <c r="N36" s="115">
        <v>3083</v>
      </c>
      <c r="O36" s="116">
        <v>-0.17896138482023999</v>
      </c>
      <c r="P36" s="115">
        <v>2122</v>
      </c>
      <c r="Q36" s="115">
        <v>5205</v>
      </c>
      <c r="R36" s="116">
        <v>-0.13552566018933698</v>
      </c>
      <c r="S36" s="122">
        <v>0</v>
      </c>
      <c r="T36" s="114" t="s">
        <v>90</v>
      </c>
      <c r="U36" s="114" t="s">
        <v>90</v>
      </c>
      <c r="V36" s="118">
        <v>3755</v>
      </c>
      <c r="W36" s="118">
        <v>3755</v>
      </c>
      <c r="X36" s="118">
        <v>0</v>
      </c>
      <c r="Y36" s="118">
        <v>0</v>
      </c>
      <c r="Z36" s="118">
        <v>0</v>
      </c>
      <c r="AA36" s="118">
        <v>0</v>
      </c>
      <c r="AB36" s="118">
        <v>0</v>
      </c>
      <c r="AC36" s="118">
        <v>2266</v>
      </c>
      <c r="AD36" s="118">
        <v>3755</v>
      </c>
      <c r="AE36" s="118">
        <v>6021</v>
      </c>
      <c r="AF36" s="114" t="s">
        <v>185</v>
      </c>
      <c r="AG36" s="114" t="s">
        <v>152</v>
      </c>
      <c r="AH36" s="118">
        <v>12</v>
      </c>
      <c r="AI36" s="118">
        <v>12090</v>
      </c>
    </row>
    <row r="37" spans="1:35" x14ac:dyDescent="0.2">
      <c r="A37" s="121"/>
      <c r="B37" s="114" t="s">
        <v>186</v>
      </c>
      <c r="C37" s="114" t="s">
        <v>187</v>
      </c>
      <c r="D37" s="115">
        <v>23058</v>
      </c>
      <c r="E37" s="115">
        <v>326</v>
      </c>
      <c r="F37" s="115">
        <v>23384</v>
      </c>
      <c r="G37" s="116">
        <v>-0.103236692744286</v>
      </c>
      <c r="H37" s="115">
        <v>0</v>
      </c>
      <c r="I37" s="115">
        <v>0</v>
      </c>
      <c r="J37" s="115">
        <v>0</v>
      </c>
      <c r="K37" s="116">
        <v>-1</v>
      </c>
      <c r="L37" s="115">
        <v>0</v>
      </c>
      <c r="M37" s="143">
        <v>0</v>
      </c>
      <c r="N37" s="115">
        <v>23384</v>
      </c>
      <c r="O37" s="116">
        <v>-0.10333985198819</v>
      </c>
      <c r="P37" s="115">
        <v>3447</v>
      </c>
      <c r="Q37" s="115">
        <v>26831</v>
      </c>
      <c r="R37" s="116">
        <v>-0.10759662076764501</v>
      </c>
      <c r="S37" s="122">
        <v>0</v>
      </c>
      <c r="T37" s="114" t="s">
        <v>90</v>
      </c>
      <c r="U37" s="114" t="s">
        <v>90</v>
      </c>
      <c r="V37" s="118">
        <v>26004</v>
      </c>
      <c r="W37" s="118">
        <v>26076</v>
      </c>
      <c r="X37" s="118">
        <v>72</v>
      </c>
      <c r="Y37" s="118">
        <v>3</v>
      </c>
      <c r="Z37" s="118">
        <v>3</v>
      </c>
      <c r="AA37" s="118">
        <v>0</v>
      </c>
      <c r="AB37" s="118">
        <v>0</v>
      </c>
      <c r="AC37" s="118">
        <v>3987</v>
      </c>
      <c r="AD37" s="118">
        <v>26079</v>
      </c>
      <c r="AE37" s="118">
        <v>30066</v>
      </c>
      <c r="AF37" s="114" t="s">
        <v>188</v>
      </c>
      <c r="AG37" s="114" t="s">
        <v>152</v>
      </c>
      <c r="AH37" s="118">
        <v>12</v>
      </c>
      <c r="AI37" s="118">
        <v>12090</v>
      </c>
    </row>
    <row r="38" spans="1:35" x14ac:dyDescent="0.2">
      <c r="A38" s="121"/>
      <c r="B38" s="114" t="s">
        <v>189</v>
      </c>
      <c r="C38" s="114" t="s">
        <v>190</v>
      </c>
      <c r="D38" s="115">
        <v>13842</v>
      </c>
      <c r="E38" s="115">
        <v>58</v>
      </c>
      <c r="F38" s="115">
        <v>13900</v>
      </c>
      <c r="G38" s="116">
        <v>-0.12869052842725501</v>
      </c>
      <c r="H38" s="115">
        <v>0</v>
      </c>
      <c r="I38" s="115">
        <v>0</v>
      </c>
      <c r="J38" s="115">
        <v>0</v>
      </c>
      <c r="K38" s="116">
        <v>0</v>
      </c>
      <c r="L38" s="115">
        <v>0</v>
      </c>
      <c r="M38" s="143">
        <v>0</v>
      </c>
      <c r="N38" s="115">
        <v>13900</v>
      </c>
      <c r="O38" s="116">
        <v>-0.12869052842725501</v>
      </c>
      <c r="P38" s="115">
        <v>5781</v>
      </c>
      <c r="Q38" s="115">
        <v>19681</v>
      </c>
      <c r="R38" s="116">
        <v>-9.2790633354844693E-2</v>
      </c>
      <c r="S38" s="122">
        <v>0</v>
      </c>
      <c r="T38" s="114" t="s">
        <v>90</v>
      </c>
      <c r="U38" s="114" t="s">
        <v>90</v>
      </c>
      <c r="V38" s="118">
        <v>15945</v>
      </c>
      <c r="W38" s="118">
        <v>15953</v>
      </c>
      <c r="X38" s="118">
        <v>8</v>
      </c>
      <c r="Y38" s="118">
        <v>0</v>
      </c>
      <c r="Z38" s="118">
        <v>0</v>
      </c>
      <c r="AA38" s="118">
        <v>0</v>
      </c>
      <c r="AB38" s="118">
        <v>0</v>
      </c>
      <c r="AC38" s="118">
        <v>5741</v>
      </c>
      <c r="AD38" s="118">
        <v>15953</v>
      </c>
      <c r="AE38" s="118">
        <v>21694</v>
      </c>
      <c r="AF38" s="114" t="s">
        <v>191</v>
      </c>
      <c r="AG38" s="114" t="s">
        <v>152</v>
      </c>
      <c r="AH38" s="118">
        <v>12</v>
      </c>
      <c r="AI38" s="118">
        <v>12090</v>
      </c>
    </row>
    <row r="39" spans="1:35" x14ac:dyDescent="0.2">
      <c r="A39" s="121"/>
      <c r="B39" s="114" t="s">
        <v>192</v>
      </c>
      <c r="C39" s="114" t="s">
        <v>193</v>
      </c>
      <c r="D39" s="115">
        <v>6672</v>
      </c>
      <c r="E39" s="115">
        <v>84</v>
      </c>
      <c r="F39" s="115">
        <v>6756</v>
      </c>
      <c r="G39" s="116">
        <v>-4.0749680533863401E-2</v>
      </c>
      <c r="H39" s="115">
        <v>0</v>
      </c>
      <c r="I39" s="115">
        <v>0</v>
      </c>
      <c r="J39" s="115">
        <v>0</v>
      </c>
      <c r="K39" s="116">
        <v>0</v>
      </c>
      <c r="L39" s="115">
        <v>0</v>
      </c>
      <c r="M39" s="143">
        <v>0</v>
      </c>
      <c r="N39" s="115">
        <v>6756</v>
      </c>
      <c r="O39" s="116">
        <v>-4.0749680533863401E-2</v>
      </c>
      <c r="P39" s="115">
        <v>4006</v>
      </c>
      <c r="Q39" s="115">
        <v>10762</v>
      </c>
      <c r="R39" s="116">
        <v>-3.2020147508544705E-2</v>
      </c>
      <c r="S39" s="122">
        <v>0</v>
      </c>
      <c r="T39" s="114" t="s">
        <v>90</v>
      </c>
      <c r="U39" s="114" t="s">
        <v>90</v>
      </c>
      <c r="V39" s="118">
        <v>7011</v>
      </c>
      <c r="W39" s="118">
        <v>7043</v>
      </c>
      <c r="X39" s="118">
        <v>32</v>
      </c>
      <c r="Y39" s="118">
        <v>0</v>
      </c>
      <c r="Z39" s="118">
        <v>0</v>
      </c>
      <c r="AA39" s="118">
        <v>0</v>
      </c>
      <c r="AB39" s="118">
        <v>0</v>
      </c>
      <c r="AC39" s="118">
        <v>4075</v>
      </c>
      <c r="AD39" s="118">
        <v>7043</v>
      </c>
      <c r="AE39" s="118">
        <v>11118</v>
      </c>
      <c r="AF39" s="114" t="s">
        <v>194</v>
      </c>
      <c r="AG39" s="114" t="s">
        <v>152</v>
      </c>
      <c r="AH39" s="118">
        <v>12</v>
      </c>
      <c r="AI39" s="118">
        <v>12090</v>
      </c>
    </row>
    <row r="40" spans="1:35" x14ac:dyDescent="0.2">
      <c r="A40" s="121"/>
      <c r="B40" s="114" t="s">
        <v>195</v>
      </c>
      <c r="C40" s="114" t="s">
        <v>196</v>
      </c>
      <c r="D40" s="115">
        <v>6737</v>
      </c>
      <c r="E40" s="115">
        <v>0</v>
      </c>
      <c r="F40" s="115">
        <v>6737</v>
      </c>
      <c r="G40" s="116">
        <v>-7.69968488834087E-2</v>
      </c>
      <c r="H40" s="115">
        <v>0</v>
      </c>
      <c r="I40" s="115">
        <v>0</v>
      </c>
      <c r="J40" s="115">
        <v>0</v>
      </c>
      <c r="K40" s="116">
        <v>0</v>
      </c>
      <c r="L40" s="115">
        <v>0</v>
      </c>
      <c r="M40" s="143">
        <v>0</v>
      </c>
      <c r="N40" s="115">
        <v>6737</v>
      </c>
      <c r="O40" s="116">
        <v>-7.69968488834087E-2</v>
      </c>
      <c r="P40" s="115">
        <v>19</v>
      </c>
      <c r="Q40" s="115">
        <v>6756</v>
      </c>
      <c r="R40" s="116">
        <v>-7.54071438346791E-2</v>
      </c>
      <c r="S40" s="122">
        <v>0</v>
      </c>
      <c r="T40" s="114" t="s">
        <v>90</v>
      </c>
      <c r="U40" s="114" t="s">
        <v>90</v>
      </c>
      <c r="V40" s="118">
        <v>7273</v>
      </c>
      <c r="W40" s="118">
        <v>7299</v>
      </c>
      <c r="X40" s="118">
        <v>26</v>
      </c>
      <c r="Y40" s="118">
        <v>0</v>
      </c>
      <c r="Z40" s="118">
        <v>0</v>
      </c>
      <c r="AA40" s="118">
        <v>0</v>
      </c>
      <c r="AB40" s="118">
        <v>0</v>
      </c>
      <c r="AC40" s="118">
        <v>8</v>
      </c>
      <c r="AD40" s="118">
        <v>7299</v>
      </c>
      <c r="AE40" s="118">
        <v>7307</v>
      </c>
      <c r="AF40" s="114" t="s">
        <v>197</v>
      </c>
      <c r="AG40" s="114" t="s">
        <v>152</v>
      </c>
      <c r="AH40" s="118">
        <v>12</v>
      </c>
      <c r="AI40" s="118">
        <v>12090</v>
      </c>
    </row>
    <row r="41" spans="1:35" x14ac:dyDescent="0.2">
      <c r="A41" s="121"/>
      <c r="B41" s="114" t="s">
        <v>198</v>
      </c>
      <c r="C41" s="114" t="s">
        <v>199</v>
      </c>
      <c r="D41" s="115">
        <v>6074</v>
      </c>
      <c r="E41" s="115">
        <v>0</v>
      </c>
      <c r="F41" s="115">
        <v>6074</v>
      </c>
      <c r="G41" s="116">
        <v>-2.7848911651728602E-2</v>
      </c>
      <c r="H41" s="115">
        <v>0</v>
      </c>
      <c r="I41" s="115">
        <v>0</v>
      </c>
      <c r="J41" s="115">
        <v>0</v>
      </c>
      <c r="K41" s="116">
        <v>-1</v>
      </c>
      <c r="L41" s="115">
        <v>0</v>
      </c>
      <c r="M41" s="143">
        <v>0</v>
      </c>
      <c r="N41" s="115">
        <v>6074</v>
      </c>
      <c r="O41" s="116">
        <v>-7.4649603900060896E-2</v>
      </c>
      <c r="P41" s="115">
        <v>0</v>
      </c>
      <c r="Q41" s="115">
        <v>6074</v>
      </c>
      <c r="R41" s="116">
        <v>-7.4649603900060896E-2</v>
      </c>
      <c r="S41" s="122">
        <v>0</v>
      </c>
      <c r="T41" s="114" t="s">
        <v>90</v>
      </c>
      <c r="U41" s="114" t="s">
        <v>90</v>
      </c>
      <c r="V41" s="118">
        <v>6242</v>
      </c>
      <c r="W41" s="118">
        <v>6248</v>
      </c>
      <c r="X41" s="118">
        <v>6</v>
      </c>
      <c r="Y41" s="118">
        <v>316</v>
      </c>
      <c r="Z41" s="118">
        <v>316</v>
      </c>
      <c r="AA41" s="118">
        <v>0</v>
      </c>
      <c r="AB41" s="118">
        <v>0</v>
      </c>
      <c r="AC41" s="118">
        <v>0</v>
      </c>
      <c r="AD41" s="118">
        <v>6564</v>
      </c>
      <c r="AE41" s="118">
        <v>6564</v>
      </c>
      <c r="AF41" s="114" t="s">
        <v>200</v>
      </c>
      <c r="AG41" s="114" t="s">
        <v>152</v>
      </c>
      <c r="AH41" s="118">
        <v>12</v>
      </c>
      <c r="AI41" s="118">
        <v>12090</v>
      </c>
    </row>
    <row r="42" spans="1:35" x14ac:dyDescent="0.2">
      <c r="A42" s="121"/>
      <c r="B42" s="114" t="s">
        <v>201</v>
      </c>
      <c r="C42" s="114" t="s">
        <v>202</v>
      </c>
      <c r="D42" s="115">
        <v>7985</v>
      </c>
      <c r="E42" s="115">
        <v>26</v>
      </c>
      <c r="F42" s="115">
        <v>8011</v>
      </c>
      <c r="G42" s="116">
        <v>-7.4340230454714405E-3</v>
      </c>
      <c r="H42" s="115">
        <v>0</v>
      </c>
      <c r="I42" s="115">
        <v>0</v>
      </c>
      <c r="J42" s="115">
        <v>0</v>
      </c>
      <c r="K42" s="116">
        <v>0</v>
      </c>
      <c r="L42" s="115">
        <v>0</v>
      </c>
      <c r="M42" s="143">
        <v>0</v>
      </c>
      <c r="N42" s="115">
        <v>8011</v>
      </c>
      <c r="O42" s="116">
        <v>-7.4340230454714405E-3</v>
      </c>
      <c r="P42" s="115">
        <v>3614</v>
      </c>
      <c r="Q42" s="115">
        <v>11625</v>
      </c>
      <c r="R42" s="116">
        <v>-3.5429804181878501E-2</v>
      </c>
      <c r="S42" s="122">
        <v>0</v>
      </c>
      <c r="T42" s="114" t="s">
        <v>90</v>
      </c>
      <c r="U42" s="114" t="s">
        <v>90</v>
      </c>
      <c r="V42" s="118">
        <v>8065</v>
      </c>
      <c r="W42" s="118">
        <v>8071</v>
      </c>
      <c r="X42" s="118">
        <v>6</v>
      </c>
      <c r="Y42" s="118">
        <v>0</v>
      </c>
      <c r="Z42" s="118">
        <v>0</v>
      </c>
      <c r="AA42" s="118">
        <v>0</v>
      </c>
      <c r="AB42" s="118">
        <v>0</v>
      </c>
      <c r="AC42" s="118">
        <v>3981</v>
      </c>
      <c r="AD42" s="118">
        <v>8071</v>
      </c>
      <c r="AE42" s="118">
        <v>12052</v>
      </c>
      <c r="AF42" s="114" t="s">
        <v>203</v>
      </c>
      <c r="AG42" s="114" t="s">
        <v>152</v>
      </c>
      <c r="AH42" s="118">
        <v>12</v>
      </c>
      <c r="AI42" s="118">
        <v>12090</v>
      </c>
    </row>
    <row r="43" spans="1:35" x14ac:dyDescent="0.2">
      <c r="A43" s="121"/>
      <c r="B43" s="114" t="s">
        <v>204</v>
      </c>
      <c r="C43" s="114" t="s">
        <v>205</v>
      </c>
      <c r="D43" s="115">
        <v>2165</v>
      </c>
      <c r="E43" s="115">
        <v>0</v>
      </c>
      <c r="F43" s="115">
        <v>2165</v>
      </c>
      <c r="G43" s="116">
        <v>-0.105741429161504</v>
      </c>
      <c r="H43" s="115">
        <v>0</v>
      </c>
      <c r="I43" s="115">
        <v>0</v>
      </c>
      <c r="J43" s="115">
        <v>0</v>
      </c>
      <c r="K43" s="116">
        <v>0</v>
      </c>
      <c r="L43" s="115">
        <v>0</v>
      </c>
      <c r="M43" s="143">
        <v>0</v>
      </c>
      <c r="N43" s="115">
        <v>2165</v>
      </c>
      <c r="O43" s="116">
        <v>-0.105741429161504</v>
      </c>
      <c r="P43" s="115">
        <v>1294</v>
      </c>
      <c r="Q43" s="115">
        <v>3459</v>
      </c>
      <c r="R43" s="116">
        <v>-4.6319272125723704E-2</v>
      </c>
      <c r="S43" s="122">
        <v>0</v>
      </c>
      <c r="T43" s="114" t="s">
        <v>90</v>
      </c>
      <c r="U43" s="114" t="s">
        <v>90</v>
      </c>
      <c r="V43" s="118">
        <v>2417</v>
      </c>
      <c r="W43" s="118">
        <v>2421</v>
      </c>
      <c r="X43" s="118">
        <v>4</v>
      </c>
      <c r="Y43" s="118">
        <v>0</v>
      </c>
      <c r="Z43" s="118">
        <v>0</v>
      </c>
      <c r="AA43" s="118">
        <v>0</v>
      </c>
      <c r="AB43" s="118">
        <v>0</v>
      </c>
      <c r="AC43" s="118">
        <v>1206</v>
      </c>
      <c r="AD43" s="118">
        <v>2421</v>
      </c>
      <c r="AE43" s="118">
        <v>3627</v>
      </c>
      <c r="AF43" s="114" t="s">
        <v>206</v>
      </c>
      <c r="AG43" s="114" t="s">
        <v>152</v>
      </c>
      <c r="AH43" s="118">
        <v>12</v>
      </c>
      <c r="AI43" s="118">
        <v>12090</v>
      </c>
    </row>
    <row r="44" spans="1:35" x14ac:dyDescent="0.2">
      <c r="A44" s="121"/>
      <c r="B44" s="114" t="s">
        <v>207</v>
      </c>
      <c r="C44" s="114" t="s">
        <v>208</v>
      </c>
      <c r="D44" s="115">
        <v>7633</v>
      </c>
      <c r="E44" s="115">
        <v>16</v>
      </c>
      <c r="F44" s="115">
        <v>7649</v>
      </c>
      <c r="G44" s="116">
        <v>-0.15880347520070401</v>
      </c>
      <c r="H44" s="115">
        <v>0</v>
      </c>
      <c r="I44" s="115">
        <v>0</v>
      </c>
      <c r="J44" s="115">
        <v>0</v>
      </c>
      <c r="K44" s="116">
        <v>0</v>
      </c>
      <c r="L44" s="115">
        <v>0</v>
      </c>
      <c r="M44" s="143">
        <v>0</v>
      </c>
      <c r="N44" s="115">
        <v>7649</v>
      </c>
      <c r="O44" s="116">
        <v>-0.15880347520070401</v>
      </c>
      <c r="P44" s="115">
        <v>1292</v>
      </c>
      <c r="Q44" s="115">
        <v>8941</v>
      </c>
      <c r="R44" s="116">
        <v>-0.16227864705331199</v>
      </c>
      <c r="S44" s="122">
        <v>0</v>
      </c>
      <c r="T44" s="114" t="s">
        <v>90</v>
      </c>
      <c r="U44" s="114" t="s">
        <v>90</v>
      </c>
      <c r="V44" s="118">
        <v>9077</v>
      </c>
      <c r="W44" s="118">
        <v>9093</v>
      </c>
      <c r="X44" s="118">
        <v>16</v>
      </c>
      <c r="Y44" s="118">
        <v>0</v>
      </c>
      <c r="Z44" s="118">
        <v>0</v>
      </c>
      <c r="AA44" s="118">
        <v>0</v>
      </c>
      <c r="AB44" s="118">
        <v>0</v>
      </c>
      <c r="AC44" s="118">
        <v>1580</v>
      </c>
      <c r="AD44" s="118">
        <v>9093</v>
      </c>
      <c r="AE44" s="118">
        <v>10673</v>
      </c>
      <c r="AF44" s="114" t="s">
        <v>209</v>
      </c>
      <c r="AG44" s="114" t="s">
        <v>152</v>
      </c>
      <c r="AH44" s="118">
        <v>12</v>
      </c>
      <c r="AI44" s="118">
        <v>12090</v>
      </c>
    </row>
    <row r="45" spans="1:35" x14ac:dyDescent="0.2">
      <c r="A45" s="121"/>
      <c r="B45" s="114" t="s">
        <v>210</v>
      </c>
      <c r="C45" s="114" t="s">
        <v>211</v>
      </c>
      <c r="D45" s="115">
        <v>15857</v>
      </c>
      <c r="E45" s="115">
        <v>176</v>
      </c>
      <c r="F45" s="115">
        <v>16033</v>
      </c>
      <c r="G45" s="116">
        <v>-1.8427819272682701E-2</v>
      </c>
      <c r="H45" s="115">
        <v>0</v>
      </c>
      <c r="I45" s="115">
        <v>0</v>
      </c>
      <c r="J45" s="115">
        <v>0</v>
      </c>
      <c r="K45" s="116">
        <v>0</v>
      </c>
      <c r="L45" s="115">
        <v>0</v>
      </c>
      <c r="M45" s="143">
        <v>0</v>
      </c>
      <c r="N45" s="115">
        <v>16033</v>
      </c>
      <c r="O45" s="116">
        <v>-1.8427819272682701E-2</v>
      </c>
      <c r="P45" s="115">
        <v>5429</v>
      </c>
      <c r="Q45" s="115">
        <v>21462</v>
      </c>
      <c r="R45" s="116">
        <v>-2.85610826958765E-2</v>
      </c>
      <c r="S45" s="122">
        <v>0</v>
      </c>
      <c r="T45" s="114" t="s">
        <v>90</v>
      </c>
      <c r="U45" s="114" t="s">
        <v>90</v>
      </c>
      <c r="V45" s="118">
        <v>16200</v>
      </c>
      <c r="W45" s="118">
        <v>16334</v>
      </c>
      <c r="X45" s="118">
        <v>134</v>
      </c>
      <c r="Y45" s="118">
        <v>0</v>
      </c>
      <c r="Z45" s="118">
        <v>0</v>
      </c>
      <c r="AA45" s="118">
        <v>0</v>
      </c>
      <c r="AB45" s="118">
        <v>0</v>
      </c>
      <c r="AC45" s="118">
        <v>5759</v>
      </c>
      <c r="AD45" s="118">
        <v>16334</v>
      </c>
      <c r="AE45" s="118">
        <v>22093</v>
      </c>
      <c r="AF45" s="114" t="s">
        <v>212</v>
      </c>
      <c r="AG45" s="114" t="s">
        <v>152</v>
      </c>
      <c r="AH45" s="118">
        <v>12</v>
      </c>
      <c r="AI45" s="118">
        <v>12090</v>
      </c>
    </row>
    <row r="46" spans="1:35" x14ac:dyDescent="0.2">
      <c r="A46" s="121"/>
      <c r="B46" s="114" t="s">
        <v>213</v>
      </c>
      <c r="C46" s="114" t="s">
        <v>214</v>
      </c>
      <c r="D46" s="115">
        <v>13030</v>
      </c>
      <c r="E46" s="115">
        <v>2354</v>
      </c>
      <c r="F46" s="115">
        <v>15384</v>
      </c>
      <c r="G46" s="116">
        <v>-0.13930849278281301</v>
      </c>
      <c r="H46" s="115">
        <v>0</v>
      </c>
      <c r="I46" s="115">
        <v>0</v>
      </c>
      <c r="J46" s="115">
        <v>0</v>
      </c>
      <c r="K46" s="116">
        <v>0</v>
      </c>
      <c r="L46" s="115">
        <v>0</v>
      </c>
      <c r="M46" s="143">
        <v>0</v>
      </c>
      <c r="N46" s="115">
        <v>15384</v>
      </c>
      <c r="O46" s="116">
        <v>-0.13930849278281301</v>
      </c>
      <c r="P46" s="115">
        <v>4311</v>
      </c>
      <c r="Q46" s="115">
        <v>19695</v>
      </c>
      <c r="R46" s="116">
        <v>-0.147697767007097</v>
      </c>
      <c r="S46" s="122">
        <v>0</v>
      </c>
      <c r="T46" s="114" t="s">
        <v>90</v>
      </c>
      <c r="U46" s="114" t="s">
        <v>90</v>
      </c>
      <c r="V46" s="118">
        <v>15226</v>
      </c>
      <c r="W46" s="118">
        <v>17874</v>
      </c>
      <c r="X46" s="118">
        <v>2648</v>
      </c>
      <c r="Y46" s="118">
        <v>0</v>
      </c>
      <c r="Z46" s="118">
        <v>0</v>
      </c>
      <c r="AA46" s="118">
        <v>0</v>
      </c>
      <c r="AB46" s="118">
        <v>0</v>
      </c>
      <c r="AC46" s="118">
        <v>5234</v>
      </c>
      <c r="AD46" s="118">
        <v>17874</v>
      </c>
      <c r="AE46" s="118">
        <v>23108</v>
      </c>
      <c r="AF46" s="114" t="s">
        <v>215</v>
      </c>
      <c r="AG46" s="114" t="s">
        <v>152</v>
      </c>
      <c r="AH46" s="118">
        <v>12</v>
      </c>
      <c r="AI46" s="118">
        <v>12090</v>
      </c>
    </row>
    <row r="47" spans="1:35" x14ac:dyDescent="0.2">
      <c r="A47" s="121"/>
      <c r="B47" s="114" t="s">
        <v>216</v>
      </c>
      <c r="C47" s="114" t="s">
        <v>217</v>
      </c>
      <c r="D47" s="115">
        <v>24164</v>
      </c>
      <c r="E47" s="115">
        <v>376</v>
      </c>
      <c r="F47" s="115">
        <v>24540</v>
      </c>
      <c r="G47" s="116">
        <v>-6.6778217219348998E-2</v>
      </c>
      <c r="H47" s="115">
        <v>0</v>
      </c>
      <c r="I47" s="115">
        <v>0</v>
      </c>
      <c r="J47" s="115">
        <v>0</v>
      </c>
      <c r="K47" s="116">
        <v>0</v>
      </c>
      <c r="L47" s="115">
        <v>0</v>
      </c>
      <c r="M47" s="143">
        <v>0</v>
      </c>
      <c r="N47" s="115">
        <v>24540</v>
      </c>
      <c r="O47" s="116">
        <v>-6.6778217219348998E-2</v>
      </c>
      <c r="P47" s="115">
        <v>2876</v>
      </c>
      <c r="Q47" s="115">
        <v>27416</v>
      </c>
      <c r="R47" s="116">
        <v>-5.2267699115044197E-2</v>
      </c>
      <c r="S47" s="122">
        <v>0</v>
      </c>
      <c r="T47" s="114" t="s">
        <v>90</v>
      </c>
      <c r="U47" s="114" t="s">
        <v>90</v>
      </c>
      <c r="V47" s="118">
        <v>26040</v>
      </c>
      <c r="W47" s="118">
        <v>26296</v>
      </c>
      <c r="X47" s="118">
        <v>256</v>
      </c>
      <c r="Y47" s="118">
        <v>0</v>
      </c>
      <c r="Z47" s="118">
        <v>0</v>
      </c>
      <c r="AA47" s="118">
        <v>0</v>
      </c>
      <c r="AB47" s="118">
        <v>0</v>
      </c>
      <c r="AC47" s="118">
        <v>2632</v>
      </c>
      <c r="AD47" s="118">
        <v>26296</v>
      </c>
      <c r="AE47" s="118">
        <v>28928</v>
      </c>
      <c r="AF47" s="114" t="s">
        <v>218</v>
      </c>
      <c r="AG47" s="114" t="s">
        <v>152</v>
      </c>
      <c r="AH47" s="118">
        <v>12</v>
      </c>
      <c r="AI47" s="118">
        <v>12090</v>
      </c>
    </row>
    <row r="48" spans="1:35" x14ac:dyDescent="0.2">
      <c r="A48" s="121"/>
      <c r="B48" s="114" t="s">
        <v>219</v>
      </c>
      <c r="C48" s="114" t="s">
        <v>220</v>
      </c>
      <c r="D48" s="115">
        <v>17913</v>
      </c>
      <c r="E48" s="115">
        <v>52</v>
      </c>
      <c r="F48" s="115">
        <v>17965</v>
      </c>
      <c r="G48" s="116">
        <v>1.6982734220209503E-2</v>
      </c>
      <c r="H48" s="115">
        <v>0</v>
      </c>
      <c r="I48" s="115">
        <v>0</v>
      </c>
      <c r="J48" s="115">
        <v>0</v>
      </c>
      <c r="K48" s="116">
        <v>0</v>
      </c>
      <c r="L48" s="115">
        <v>0</v>
      </c>
      <c r="M48" s="143">
        <v>0</v>
      </c>
      <c r="N48" s="115">
        <v>17965</v>
      </c>
      <c r="O48" s="116">
        <v>1.6982734220209503E-2</v>
      </c>
      <c r="P48" s="115">
        <v>874</v>
      </c>
      <c r="Q48" s="115">
        <v>18839</v>
      </c>
      <c r="R48" s="116">
        <v>8.7817938420348095E-3</v>
      </c>
      <c r="S48" s="122">
        <v>0</v>
      </c>
      <c r="T48" s="114" t="s">
        <v>90</v>
      </c>
      <c r="U48" s="114" t="s">
        <v>90</v>
      </c>
      <c r="V48" s="118">
        <v>17661</v>
      </c>
      <c r="W48" s="118">
        <v>17665</v>
      </c>
      <c r="X48" s="118">
        <v>4</v>
      </c>
      <c r="Y48" s="118">
        <v>0</v>
      </c>
      <c r="Z48" s="118">
        <v>0</v>
      </c>
      <c r="AA48" s="118">
        <v>0</v>
      </c>
      <c r="AB48" s="118">
        <v>0</v>
      </c>
      <c r="AC48" s="118">
        <v>1010</v>
      </c>
      <c r="AD48" s="118">
        <v>17665</v>
      </c>
      <c r="AE48" s="118">
        <v>18675</v>
      </c>
      <c r="AF48" s="114" t="s">
        <v>221</v>
      </c>
      <c r="AG48" s="114" t="s">
        <v>152</v>
      </c>
      <c r="AH48" s="118">
        <v>12</v>
      </c>
      <c r="AI48" s="118">
        <v>12090</v>
      </c>
    </row>
    <row r="49" spans="1:35" x14ac:dyDescent="0.2">
      <c r="A49" s="121"/>
      <c r="B49" s="114" t="s">
        <v>222</v>
      </c>
      <c r="C49" s="114" t="s">
        <v>223</v>
      </c>
      <c r="D49" s="115">
        <v>3187</v>
      </c>
      <c r="E49" s="115">
        <v>14</v>
      </c>
      <c r="F49" s="115">
        <v>3201</v>
      </c>
      <c r="G49" s="116">
        <v>-0.22078870496591999</v>
      </c>
      <c r="H49" s="115">
        <v>0</v>
      </c>
      <c r="I49" s="115">
        <v>0</v>
      </c>
      <c r="J49" s="115">
        <v>0</v>
      </c>
      <c r="K49" s="116">
        <v>0</v>
      </c>
      <c r="L49" s="115">
        <v>0</v>
      </c>
      <c r="M49" s="143">
        <v>0</v>
      </c>
      <c r="N49" s="115">
        <v>3201</v>
      </c>
      <c r="O49" s="116">
        <v>-0.22078870496591999</v>
      </c>
      <c r="P49" s="115">
        <v>2260</v>
      </c>
      <c r="Q49" s="115">
        <v>5461</v>
      </c>
      <c r="R49" s="116">
        <v>-0.29206637282862302</v>
      </c>
      <c r="S49" s="122">
        <v>0</v>
      </c>
      <c r="T49" s="114" t="s">
        <v>90</v>
      </c>
      <c r="U49" s="114" t="s">
        <v>90</v>
      </c>
      <c r="V49" s="118">
        <v>4086</v>
      </c>
      <c r="W49" s="118">
        <v>4108</v>
      </c>
      <c r="X49" s="118">
        <v>22</v>
      </c>
      <c r="Y49" s="118">
        <v>0</v>
      </c>
      <c r="Z49" s="118">
        <v>0</v>
      </c>
      <c r="AA49" s="118">
        <v>0</v>
      </c>
      <c r="AB49" s="118">
        <v>0</v>
      </c>
      <c r="AC49" s="118">
        <v>3606</v>
      </c>
      <c r="AD49" s="118">
        <v>4108</v>
      </c>
      <c r="AE49" s="118">
        <v>7714</v>
      </c>
      <c r="AF49" s="114" t="s">
        <v>224</v>
      </c>
      <c r="AG49" s="114" t="s">
        <v>152</v>
      </c>
      <c r="AH49" s="118">
        <v>12</v>
      </c>
      <c r="AI49" s="118">
        <v>12090</v>
      </c>
    </row>
    <row r="50" spans="1:35" x14ac:dyDescent="0.2">
      <c r="A50" s="121"/>
      <c r="B50" s="114" t="s">
        <v>225</v>
      </c>
      <c r="C50" s="114" t="s">
        <v>226</v>
      </c>
      <c r="D50" s="115">
        <v>15012</v>
      </c>
      <c r="E50" s="115">
        <v>3404</v>
      </c>
      <c r="F50" s="115">
        <v>18416</v>
      </c>
      <c r="G50" s="116">
        <v>-3.0583776385745099E-2</v>
      </c>
      <c r="H50" s="115">
        <v>0</v>
      </c>
      <c r="I50" s="115">
        <v>0</v>
      </c>
      <c r="J50" s="115">
        <v>0</v>
      </c>
      <c r="K50" s="116">
        <v>0</v>
      </c>
      <c r="L50" s="115">
        <v>0</v>
      </c>
      <c r="M50" s="143">
        <v>0</v>
      </c>
      <c r="N50" s="115">
        <v>18416</v>
      </c>
      <c r="O50" s="116">
        <v>-3.0583776385745099E-2</v>
      </c>
      <c r="P50" s="115">
        <v>5964</v>
      </c>
      <c r="Q50" s="115">
        <v>24380</v>
      </c>
      <c r="R50" s="116">
        <v>-1.8399967789990701E-2</v>
      </c>
      <c r="S50" s="122">
        <v>0</v>
      </c>
      <c r="T50" s="114" t="s">
        <v>90</v>
      </c>
      <c r="U50" s="114" t="s">
        <v>90</v>
      </c>
      <c r="V50" s="118">
        <v>15715</v>
      </c>
      <c r="W50" s="118">
        <v>18997</v>
      </c>
      <c r="X50" s="118">
        <v>3282</v>
      </c>
      <c r="Y50" s="118">
        <v>0</v>
      </c>
      <c r="Z50" s="118">
        <v>0</v>
      </c>
      <c r="AA50" s="118">
        <v>0</v>
      </c>
      <c r="AB50" s="118">
        <v>0</v>
      </c>
      <c r="AC50" s="118">
        <v>5840</v>
      </c>
      <c r="AD50" s="118">
        <v>18997</v>
      </c>
      <c r="AE50" s="118">
        <v>24837</v>
      </c>
      <c r="AF50" s="114" t="s">
        <v>227</v>
      </c>
      <c r="AG50" s="114" t="s">
        <v>152</v>
      </c>
      <c r="AH50" s="118">
        <v>12</v>
      </c>
      <c r="AI50" s="118">
        <v>12090</v>
      </c>
    </row>
    <row r="51" spans="1:35" x14ac:dyDescent="0.2">
      <c r="A51" s="121"/>
      <c r="B51" s="114" t="s">
        <v>228</v>
      </c>
      <c r="C51" s="114" t="s">
        <v>229</v>
      </c>
      <c r="D51" s="115">
        <v>2809</v>
      </c>
      <c r="E51" s="115">
        <v>62</v>
      </c>
      <c r="F51" s="115">
        <v>2871</v>
      </c>
      <c r="G51" s="116">
        <v>-0.29146100691016807</v>
      </c>
      <c r="H51" s="115">
        <v>0</v>
      </c>
      <c r="I51" s="115">
        <v>0</v>
      </c>
      <c r="J51" s="115">
        <v>0</v>
      </c>
      <c r="K51" s="116">
        <v>0</v>
      </c>
      <c r="L51" s="115">
        <v>0</v>
      </c>
      <c r="M51" s="143">
        <v>0</v>
      </c>
      <c r="N51" s="115">
        <v>2871</v>
      </c>
      <c r="O51" s="116">
        <v>-0.29146100691016807</v>
      </c>
      <c r="P51" s="115">
        <v>3821</v>
      </c>
      <c r="Q51" s="115">
        <v>6692</v>
      </c>
      <c r="R51" s="116">
        <v>-0.13896037056098798</v>
      </c>
      <c r="S51" s="122">
        <v>0</v>
      </c>
      <c r="T51" s="114" t="s">
        <v>90</v>
      </c>
      <c r="U51" s="114" t="s">
        <v>90</v>
      </c>
      <c r="V51" s="118">
        <v>4036</v>
      </c>
      <c r="W51" s="118">
        <v>4052</v>
      </c>
      <c r="X51" s="118">
        <v>16</v>
      </c>
      <c r="Y51" s="118">
        <v>0</v>
      </c>
      <c r="Z51" s="118">
        <v>0</v>
      </c>
      <c r="AA51" s="118">
        <v>0</v>
      </c>
      <c r="AB51" s="118">
        <v>0</v>
      </c>
      <c r="AC51" s="118">
        <v>3720</v>
      </c>
      <c r="AD51" s="118">
        <v>4052</v>
      </c>
      <c r="AE51" s="118">
        <v>7772</v>
      </c>
      <c r="AF51" s="114" t="s">
        <v>230</v>
      </c>
      <c r="AG51" s="114" t="s">
        <v>152</v>
      </c>
      <c r="AH51" s="118">
        <v>12</v>
      </c>
      <c r="AI51" s="118">
        <v>12090</v>
      </c>
    </row>
    <row r="52" spans="1:35" x14ac:dyDescent="0.2">
      <c r="A52" s="121"/>
      <c r="B52" s="114" t="s">
        <v>231</v>
      </c>
      <c r="C52" s="114" t="s">
        <v>232</v>
      </c>
      <c r="D52" s="115">
        <v>2105</v>
      </c>
      <c r="E52" s="115">
        <v>0</v>
      </c>
      <c r="F52" s="115">
        <v>2105</v>
      </c>
      <c r="G52" s="116">
        <v>3.3382425135002503E-2</v>
      </c>
      <c r="H52" s="115">
        <v>0</v>
      </c>
      <c r="I52" s="115">
        <v>0</v>
      </c>
      <c r="J52" s="115">
        <v>0</v>
      </c>
      <c r="K52" s="116">
        <v>0</v>
      </c>
      <c r="L52" s="115">
        <v>0</v>
      </c>
      <c r="M52" s="143">
        <v>0</v>
      </c>
      <c r="N52" s="115">
        <v>2105</v>
      </c>
      <c r="O52" s="116">
        <v>3.3382425135002503E-2</v>
      </c>
      <c r="P52" s="115">
        <v>0</v>
      </c>
      <c r="Q52" s="115">
        <v>2105</v>
      </c>
      <c r="R52" s="116">
        <v>3.3382425135002503E-2</v>
      </c>
      <c r="S52" s="122">
        <v>0</v>
      </c>
      <c r="T52" s="114" t="s">
        <v>90</v>
      </c>
      <c r="U52" s="114" t="s">
        <v>90</v>
      </c>
      <c r="V52" s="118">
        <v>2037</v>
      </c>
      <c r="W52" s="118">
        <v>2037</v>
      </c>
      <c r="X52" s="118">
        <v>0</v>
      </c>
      <c r="Y52" s="118">
        <v>0</v>
      </c>
      <c r="Z52" s="118">
        <v>0</v>
      </c>
      <c r="AA52" s="118">
        <v>0</v>
      </c>
      <c r="AB52" s="118">
        <v>0</v>
      </c>
      <c r="AC52" s="118">
        <v>0</v>
      </c>
      <c r="AD52" s="118">
        <v>2037</v>
      </c>
      <c r="AE52" s="118">
        <v>2037</v>
      </c>
      <c r="AF52" s="114" t="s">
        <v>233</v>
      </c>
      <c r="AG52" s="114" t="s">
        <v>152</v>
      </c>
      <c r="AH52" s="118">
        <v>12</v>
      </c>
      <c r="AI52" s="118">
        <v>12090</v>
      </c>
    </row>
    <row r="53" spans="1:35" x14ac:dyDescent="0.2">
      <c r="A53" s="123"/>
      <c r="B53" s="114" t="s">
        <v>234</v>
      </c>
      <c r="C53" s="114" t="s">
        <v>235</v>
      </c>
      <c r="D53" s="115">
        <v>27711</v>
      </c>
      <c r="E53" s="115">
        <v>204</v>
      </c>
      <c r="F53" s="115">
        <v>27915</v>
      </c>
      <c r="G53" s="116">
        <v>-6.3286466897084004E-2</v>
      </c>
      <c r="H53" s="115">
        <v>0</v>
      </c>
      <c r="I53" s="115">
        <v>0</v>
      </c>
      <c r="J53" s="115">
        <v>0</v>
      </c>
      <c r="K53" s="116">
        <v>0</v>
      </c>
      <c r="L53" s="115">
        <v>0</v>
      </c>
      <c r="M53" s="143">
        <v>0</v>
      </c>
      <c r="N53" s="115">
        <v>27915</v>
      </c>
      <c r="O53" s="116">
        <v>-6.3286466897084004E-2</v>
      </c>
      <c r="P53" s="115">
        <v>365</v>
      </c>
      <c r="Q53" s="115">
        <v>28280</v>
      </c>
      <c r="R53" s="116">
        <v>-7.0287329870471399E-2</v>
      </c>
      <c r="S53" s="122">
        <v>0</v>
      </c>
      <c r="T53" s="114" t="s">
        <v>90</v>
      </c>
      <c r="U53" s="114" t="s">
        <v>90</v>
      </c>
      <c r="V53" s="118">
        <v>29771</v>
      </c>
      <c r="W53" s="118">
        <v>29801</v>
      </c>
      <c r="X53" s="118">
        <v>30</v>
      </c>
      <c r="Y53" s="118">
        <v>0</v>
      </c>
      <c r="Z53" s="118">
        <v>0</v>
      </c>
      <c r="AA53" s="118">
        <v>0</v>
      </c>
      <c r="AB53" s="118">
        <v>0</v>
      </c>
      <c r="AC53" s="118">
        <v>617</v>
      </c>
      <c r="AD53" s="118">
        <v>29801</v>
      </c>
      <c r="AE53" s="118">
        <v>30418</v>
      </c>
      <c r="AF53" s="114" t="s">
        <v>236</v>
      </c>
      <c r="AG53" s="114" t="s">
        <v>152</v>
      </c>
      <c r="AH53" s="118">
        <v>12</v>
      </c>
      <c r="AI53" s="118">
        <v>12090</v>
      </c>
    </row>
    <row r="54" spans="1:35" x14ac:dyDescent="0.2">
      <c r="A54" s="124" t="s">
        <v>104</v>
      </c>
      <c r="B54" s="124">
        <v>0</v>
      </c>
      <c r="C54" s="124">
        <v>0</v>
      </c>
      <c r="D54" s="125">
        <v>337046</v>
      </c>
      <c r="E54" s="125">
        <v>10416</v>
      </c>
      <c r="F54" s="125">
        <v>347462</v>
      </c>
      <c r="G54" s="126">
        <v>-8.4305788347406291E-2</v>
      </c>
      <c r="H54" s="125">
        <v>2180</v>
      </c>
      <c r="I54" s="125">
        <v>0</v>
      </c>
      <c r="J54" s="125">
        <v>2180</v>
      </c>
      <c r="K54" s="126">
        <v>-0.22640170333569901</v>
      </c>
      <c r="L54" s="125">
        <v>16561</v>
      </c>
      <c r="M54" s="144">
        <v>-0.26300565172889501</v>
      </c>
      <c r="N54" s="125">
        <v>366203</v>
      </c>
      <c r="O54" s="126">
        <v>-9.5216447061206994E-2</v>
      </c>
      <c r="P54" s="125">
        <v>73455</v>
      </c>
      <c r="Q54" s="125">
        <v>439658</v>
      </c>
      <c r="R54" s="126">
        <v>-9.1677633549778592E-2</v>
      </c>
      <c r="S54" s="127">
        <v>0</v>
      </c>
      <c r="T54" s="128">
        <v>0</v>
      </c>
      <c r="U54" s="128">
        <v>0</v>
      </c>
      <c r="V54" s="129">
        <v>368934</v>
      </c>
      <c r="W54" s="129">
        <v>379452</v>
      </c>
      <c r="X54" s="129">
        <v>10518</v>
      </c>
      <c r="Y54" s="129">
        <v>2818</v>
      </c>
      <c r="Z54" s="129">
        <v>2818</v>
      </c>
      <c r="AA54" s="129">
        <v>0</v>
      </c>
      <c r="AB54" s="129">
        <v>22471</v>
      </c>
      <c r="AC54" s="129">
        <v>79292</v>
      </c>
      <c r="AD54" s="129">
        <v>404741</v>
      </c>
      <c r="AE54" s="129">
        <v>484033</v>
      </c>
      <c r="AF54" s="128">
        <v>0</v>
      </c>
      <c r="AG54" s="128">
        <v>0</v>
      </c>
      <c r="AH54" s="129">
        <v>348</v>
      </c>
      <c r="AI54" s="129">
        <v>350610</v>
      </c>
    </row>
    <row r="55" spans="1:35" s="136" customFormat="1" ht="22.5" x14ac:dyDescent="0.2">
      <c r="A55" s="130" t="s">
        <v>237</v>
      </c>
      <c r="B55" s="131"/>
      <c r="C55" s="131"/>
      <c r="D55" s="132">
        <f>D54+D24+D14</f>
        <v>1889099</v>
      </c>
      <c r="E55" s="132">
        <f>E54+E24+E14</f>
        <v>215528</v>
      </c>
      <c r="F55" s="132">
        <f>F54+F24+F14</f>
        <v>2104627</v>
      </c>
      <c r="G55" s="133">
        <f>((F54+F24+F14)-(W54+W24+W14))/(W54+W24+W14)</f>
        <v>-2.9117789114689121E-2</v>
      </c>
      <c r="H55" s="132">
        <f>H54+H24+H14</f>
        <v>229373</v>
      </c>
      <c r="I55" s="132">
        <f>I54+I24+I14</f>
        <v>570</v>
      </c>
      <c r="J55" s="132">
        <f>J54+J24+J14</f>
        <v>229943</v>
      </c>
      <c r="K55" s="133">
        <f>((J54+J24+J14)-(Z54+Z24+Z14))/(Z54+Z24+Z14)</f>
        <v>4.6594084822444537E-2</v>
      </c>
      <c r="L55" s="132">
        <f>L54+L24+L14</f>
        <v>34264</v>
      </c>
      <c r="M55" s="133">
        <f>((L54+L24+L14)-(AB54+AB24+AB14))/(AB54+AB24+AB14)</f>
        <v>-0.17834104697729072</v>
      </c>
      <c r="N55" s="132">
        <f>N54+N24+N14</f>
        <v>2368834</v>
      </c>
      <c r="O55" s="133">
        <f>((N54+N24+N14)-(AD54+AD24+AD14))/(AD54+AD24+AD14)</f>
        <v>-2.4831690374508986E-2</v>
      </c>
      <c r="P55" s="132">
        <f>P54+P24+P14</f>
        <v>143577</v>
      </c>
      <c r="Q55" s="132">
        <f>Q54+Q24+Q14</f>
        <v>2512411</v>
      </c>
      <c r="R55" s="133">
        <f>((Q54+Q24+Q14)-(AE54+AE24+AE14))/(AE54+AE24+AE14)</f>
        <v>-2.3020968948659438E-2</v>
      </c>
    </row>
    <row r="56" spans="1:35" s="136" customFormat="1" x14ac:dyDescent="0.2">
      <c r="A56" s="130" t="s">
        <v>238</v>
      </c>
      <c r="B56" s="131"/>
      <c r="C56" s="131"/>
      <c r="D56" s="132">
        <f>D54+D24+D14+D9</f>
        <v>3921469</v>
      </c>
      <c r="E56" s="132">
        <f t="shared" ref="E56:Q56" si="0">E54+E24+E14+E9</f>
        <v>412418</v>
      </c>
      <c r="F56" s="132">
        <f t="shared" si="0"/>
        <v>4333887</v>
      </c>
      <c r="G56" s="133">
        <f>((F54+F24+F14+F9)-(W54+W24+W14+W9))/(W54+W24+W14+W9)</f>
        <v>-3.4982463789188713E-2</v>
      </c>
      <c r="H56" s="132">
        <f t="shared" si="0"/>
        <v>1123480</v>
      </c>
      <c r="I56" s="132">
        <f t="shared" si="0"/>
        <v>32076</v>
      </c>
      <c r="J56" s="132">
        <f t="shared" si="0"/>
        <v>1155556</v>
      </c>
      <c r="K56" s="133">
        <f>((J54+J24+J14+J9)-(Z54+Z24+Z14+Z9))/(Z54+Z24+Z14+Z9)</f>
        <v>-3.6010821515896498E-2</v>
      </c>
      <c r="L56" s="132">
        <f t="shared" si="0"/>
        <v>148190</v>
      </c>
      <c r="M56" s="133">
        <f>((L54+L24+L14+L9)-(AB54+AB24+AB14+AB9))/(AB54+AB24+AB14+AB9)</f>
        <v>-0.13027402325294771</v>
      </c>
      <c r="N56" s="132">
        <f t="shared" si="0"/>
        <v>5637633</v>
      </c>
      <c r="O56" s="133">
        <f>((N54+N24+N14+N9)-(AD54+AD24+AD14+AD9))/(AD54+AD24+AD14+AD9)</f>
        <v>-3.7963332378856206E-2</v>
      </c>
      <c r="P56" s="132">
        <f t="shared" si="0"/>
        <v>162566</v>
      </c>
      <c r="Q56" s="132">
        <f t="shared" si="0"/>
        <v>5800199</v>
      </c>
      <c r="R56" s="133">
        <f>((Q54+Q24+Q14+Q9)-(AE54+AE24+AE14+AE9))/(AE54+AE24+AE14+AE9)</f>
        <v>-3.9327267279632136E-2</v>
      </c>
    </row>
    <row r="57" spans="1:35" s="136" customFormat="1" x14ac:dyDescent="0.2">
      <c r="A57" s="130" t="s">
        <v>239</v>
      </c>
      <c r="B57" s="131"/>
      <c r="C57" s="131"/>
      <c r="D57" s="132">
        <f>D54+D24+D14+D9+D5</f>
        <v>5738377</v>
      </c>
      <c r="E57" s="132">
        <f t="shared" ref="E57:Q57" si="1">E54+E24+E14+E9+E5</f>
        <v>1067356</v>
      </c>
      <c r="F57" s="132">
        <f t="shared" si="1"/>
        <v>6805733</v>
      </c>
      <c r="G57" s="133">
        <f>((F54+F24+F14+F9+F5)-(W54+W24+W14+W9+W5))/(W54+W24+W14+W9+W5)</f>
        <v>-2.9355517266411859E-2</v>
      </c>
      <c r="H57" s="132">
        <f t="shared" si="1"/>
        <v>3365265</v>
      </c>
      <c r="I57" s="132">
        <f t="shared" si="1"/>
        <v>539990</v>
      </c>
      <c r="J57" s="132">
        <f t="shared" si="1"/>
        <v>3905255</v>
      </c>
      <c r="K57" s="133">
        <f>((J54+J24+J14+J9+J5)-(Z54+Z24+Z14+Z9+Z5))/(Z54+Z24+Z14+Z9+Z5)</f>
        <v>1.1437693937960054E-2</v>
      </c>
      <c r="L57" s="132">
        <f t="shared" si="1"/>
        <v>148190</v>
      </c>
      <c r="M57" s="133">
        <f>((L54+L24+L14+L9+L5)-(AB54+AB24+AB14+AB9+AB5))/(AB54+AB24+AB14+AB9+AB5)</f>
        <v>-0.13027402325294771</v>
      </c>
      <c r="N57" s="132">
        <f t="shared" si="1"/>
        <v>10859178</v>
      </c>
      <c r="O57" s="133">
        <f>((N54+N24+N14+N9+N5)-(AD54+AD24+AD14+AD9+AD5))/(AD54+AD24+AD14+AD9+AD5)</f>
        <v>-1.6649581999159651E-2</v>
      </c>
      <c r="P57" s="132">
        <f t="shared" si="1"/>
        <v>170287</v>
      </c>
      <c r="Q57" s="132">
        <f t="shared" si="1"/>
        <v>11029465</v>
      </c>
      <c r="R57" s="133">
        <f>((Q54+Q24+Q14+Q9+Q5)-(AE54+AE24+AE14+AE9+AE5))/(AE54+AE24+AE14+AE9+AE5)</f>
        <v>-1.9056747518217704E-2</v>
      </c>
    </row>
    <row r="58" spans="1:35" x14ac:dyDescent="0.2">
      <c r="A58" s="119" t="s">
        <v>240</v>
      </c>
      <c r="B58" s="114" t="s">
        <v>241</v>
      </c>
      <c r="C58" s="114" t="s">
        <v>242</v>
      </c>
      <c r="D58" s="115">
        <v>11</v>
      </c>
      <c r="E58" s="115">
        <v>0</v>
      </c>
      <c r="F58" s="115">
        <v>11</v>
      </c>
      <c r="G58" s="116">
        <v>0</v>
      </c>
      <c r="H58" s="115">
        <v>316094</v>
      </c>
      <c r="I58" s="115">
        <v>0</v>
      </c>
      <c r="J58" s="115">
        <v>316094</v>
      </c>
      <c r="K58" s="116">
        <v>-6.2725353449093801E-2</v>
      </c>
      <c r="L58" s="115">
        <v>0</v>
      </c>
      <c r="M58" s="143">
        <v>0</v>
      </c>
      <c r="N58" s="115">
        <v>316105</v>
      </c>
      <c r="O58" s="116">
        <v>-6.2692736502514501E-2</v>
      </c>
      <c r="P58" s="115">
        <v>0</v>
      </c>
      <c r="Q58" s="115">
        <v>316105</v>
      </c>
      <c r="R58" s="116">
        <v>-6.2692736502514501E-2</v>
      </c>
      <c r="S58" s="120">
        <v>6</v>
      </c>
      <c r="T58" s="114" t="s">
        <v>91</v>
      </c>
      <c r="U58" s="114" t="s">
        <v>91</v>
      </c>
      <c r="V58" s="118">
        <v>0</v>
      </c>
      <c r="W58" s="118">
        <v>0</v>
      </c>
      <c r="X58" s="118">
        <v>0</v>
      </c>
      <c r="Y58" s="118">
        <v>337248</v>
      </c>
      <c r="Z58" s="118">
        <v>337248</v>
      </c>
      <c r="AA58" s="118">
        <v>0</v>
      </c>
      <c r="AB58" s="118">
        <v>0</v>
      </c>
      <c r="AC58" s="118">
        <v>0</v>
      </c>
      <c r="AD58" s="118">
        <v>337248</v>
      </c>
      <c r="AE58" s="118">
        <v>337248</v>
      </c>
      <c r="AF58" s="114" t="s">
        <v>243</v>
      </c>
      <c r="AG58" s="114" t="s">
        <v>244</v>
      </c>
      <c r="AH58" s="118">
        <v>12</v>
      </c>
      <c r="AI58" s="118">
        <v>12090</v>
      </c>
    </row>
    <row r="59" spans="1:35" x14ac:dyDescent="0.2">
      <c r="A59" s="121"/>
      <c r="B59" s="114" t="s">
        <v>245</v>
      </c>
      <c r="C59" s="114" t="s">
        <v>246</v>
      </c>
      <c r="D59" s="115">
        <v>872</v>
      </c>
      <c r="E59" s="115">
        <v>0</v>
      </c>
      <c r="F59" s="115">
        <v>872</v>
      </c>
      <c r="G59" s="116">
        <v>-0.48976009362200101</v>
      </c>
      <c r="H59" s="115">
        <v>0</v>
      </c>
      <c r="I59" s="115">
        <v>0</v>
      </c>
      <c r="J59" s="115">
        <v>0</v>
      </c>
      <c r="K59" s="116">
        <v>-1</v>
      </c>
      <c r="L59" s="115">
        <v>0</v>
      </c>
      <c r="M59" s="143">
        <v>0</v>
      </c>
      <c r="N59" s="115">
        <v>872</v>
      </c>
      <c r="O59" s="116">
        <v>-0.49331783846600802</v>
      </c>
      <c r="P59" s="115">
        <v>0</v>
      </c>
      <c r="Q59" s="115">
        <v>872</v>
      </c>
      <c r="R59" s="116">
        <v>-0.49331783846600802</v>
      </c>
      <c r="S59" s="122">
        <v>0</v>
      </c>
      <c r="T59" s="114" t="s">
        <v>91</v>
      </c>
      <c r="U59" s="114" t="s">
        <v>91</v>
      </c>
      <c r="V59" s="118">
        <v>1709</v>
      </c>
      <c r="W59" s="118">
        <v>1709</v>
      </c>
      <c r="X59" s="118">
        <v>0</v>
      </c>
      <c r="Y59" s="118">
        <v>12</v>
      </c>
      <c r="Z59" s="118">
        <v>12</v>
      </c>
      <c r="AA59" s="118">
        <v>0</v>
      </c>
      <c r="AB59" s="118">
        <v>0</v>
      </c>
      <c r="AC59" s="118">
        <v>0</v>
      </c>
      <c r="AD59" s="118">
        <v>1721</v>
      </c>
      <c r="AE59" s="118">
        <v>1721</v>
      </c>
      <c r="AF59" s="114" t="s">
        <v>247</v>
      </c>
      <c r="AG59" s="114" t="s">
        <v>244</v>
      </c>
      <c r="AH59" s="118">
        <v>12</v>
      </c>
      <c r="AI59" s="118">
        <v>12090</v>
      </c>
    </row>
    <row r="60" spans="1:35" x14ac:dyDescent="0.2">
      <c r="A60" s="121"/>
      <c r="B60" s="114" t="s">
        <v>248</v>
      </c>
      <c r="C60" s="114" t="s">
        <v>249</v>
      </c>
      <c r="D60" s="115">
        <v>129336</v>
      </c>
      <c r="E60" s="115">
        <v>474</v>
      </c>
      <c r="F60" s="115">
        <v>129810</v>
      </c>
      <c r="G60" s="116">
        <v>-0.16465568833375199</v>
      </c>
      <c r="H60" s="115">
        <v>228709</v>
      </c>
      <c r="I60" s="115">
        <v>354</v>
      </c>
      <c r="J60" s="115">
        <v>229063</v>
      </c>
      <c r="K60" s="116">
        <v>3.2057058410078006E-2</v>
      </c>
      <c r="L60" s="115">
        <v>0</v>
      </c>
      <c r="M60" s="143">
        <v>0</v>
      </c>
      <c r="N60" s="115">
        <v>358873</v>
      </c>
      <c r="O60" s="116">
        <v>-4.8952550053664404E-2</v>
      </c>
      <c r="P60" s="115">
        <v>777</v>
      </c>
      <c r="Q60" s="115">
        <v>359650</v>
      </c>
      <c r="R60" s="116">
        <v>-5.0739823793662292E-2</v>
      </c>
      <c r="S60" s="122">
        <v>0</v>
      </c>
      <c r="T60" s="114" t="s">
        <v>91</v>
      </c>
      <c r="U60" s="114" t="s">
        <v>91</v>
      </c>
      <c r="V60" s="118">
        <v>154783</v>
      </c>
      <c r="W60" s="118">
        <v>155397</v>
      </c>
      <c r="X60" s="118">
        <v>614</v>
      </c>
      <c r="Y60" s="118">
        <v>221856</v>
      </c>
      <c r="Z60" s="118">
        <v>221948</v>
      </c>
      <c r="AA60" s="118">
        <v>92</v>
      </c>
      <c r="AB60" s="118">
        <v>0</v>
      </c>
      <c r="AC60" s="118">
        <v>1529</v>
      </c>
      <c r="AD60" s="118">
        <v>377345</v>
      </c>
      <c r="AE60" s="118">
        <v>378874</v>
      </c>
      <c r="AF60" s="114" t="s">
        <v>250</v>
      </c>
      <c r="AG60" s="114" t="s">
        <v>244</v>
      </c>
      <c r="AH60" s="118">
        <v>12</v>
      </c>
      <c r="AI60" s="118">
        <v>12090</v>
      </c>
    </row>
    <row r="61" spans="1:35" x14ac:dyDescent="0.2">
      <c r="A61" s="121"/>
      <c r="B61" s="114" t="s">
        <v>251</v>
      </c>
      <c r="C61" s="114" t="s">
        <v>252</v>
      </c>
      <c r="D61" s="115">
        <v>6659</v>
      </c>
      <c r="E61" s="115">
        <v>0</v>
      </c>
      <c r="F61" s="115">
        <v>6659</v>
      </c>
      <c r="G61" s="116">
        <v>-0.18474534769833501</v>
      </c>
      <c r="H61" s="115">
        <v>0</v>
      </c>
      <c r="I61" s="115">
        <v>0</v>
      </c>
      <c r="J61" s="115">
        <v>0</v>
      </c>
      <c r="K61" s="116">
        <v>0</v>
      </c>
      <c r="L61" s="115">
        <v>0</v>
      </c>
      <c r="M61" s="143">
        <v>0</v>
      </c>
      <c r="N61" s="115">
        <v>6659</v>
      </c>
      <c r="O61" s="116">
        <v>-0.18474534769833501</v>
      </c>
      <c r="P61" s="115">
        <v>0</v>
      </c>
      <c r="Q61" s="115">
        <v>6659</v>
      </c>
      <c r="R61" s="116">
        <v>-0.18474534769833501</v>
      </c>
      <c r="S61" s="122">
        <v>0</v>
      </c>
      <c r="T61" s="114" t="s">
        <v>91</v>
      </c>
      <c r="U61" s="114" t="s">
        <v>91</v>
      </c>
      <c r="V61" s="118">
        <v>8168</v>
      </c>
      <c r="W61" s="118">
        <v>8168</v>
      </c>
      <c r="X61" s="118">
        <v>0</v>
      </c>
      <c r="Y61" s="118">
        <v>0</v>
      </c>
      <c r="Z61" s="118">
        <v>0</v>
      </c>
      <c r="AA61" s="118">
        <v>0</v>
      </c>
      <c r="AB61" s="118">
        <v>0</v>
      </c>
      <c r="AC61" s="118">
        <v>0</v>
      </c>
      <c r="AD61" s="118">
        <v>8168</v>
      </c>
      <c r="AE61" s="118">
        <v>8168</v>
      </c>
      <c r="AF61" s="114" t="s">
        <v>253</v>
      </c>
      <c r="AG61" s="114" t="s">
        <v>244</v>
      </c>
      <c r="AH61" s="118">
        <v>12</v>
      </c>
      <c r="AI61" s="118">
        <v>12090</v>
      </c>
    </row>
    <row r="62" spans="1:35" x14ac:dyDescent="0.2">
      <c r="A62" s="121"/>
      <c r="B62" s="114" t="s">
        <v>254</v>
      </c>
      <c r="C62" s="114" t="s">
        <v>255</v>
      </c>
      <c r="D62" s="115">
        <v>11897</v>
      </c>
      <c r="E62" s="115">
        <v>0</v>
      </c>
      <c r="F62" s="115">
        <v>11897</v>
      </c>
      <c r="G62" s="116">
        <v>0.31676812396236897</v>
      </c>
      <c r="H62" s="115">
        <v>0</v>
      </c>
      <c r="I62" s="115">
        <v>0</v>
      </c>
      <c r="J62" s="115">
        <v>0</v>
      </c>
      <c r="K62" s="116">
        <v>-1</v>
      </c>
      <c r="L62" s="115">
        <v>0</v>
      </c>
      <c r="M62" s="143">
        <v>0</v>
      </c>
      <c r="N62" s="115">
        <v>11897</v>
      </c>
      <c r="O62" s="116">
        <v>0.24043373996455</v>
      </c>
      <c r="P62" s="115">
        <v>0</v>
      </c>
      <c r="Q62" s="115">
        <v>11897</v>
      </c>
      <c r="R62" s="116">
        <v>0.20659229208924904</v>
      </c>
      <c r="S62" s="122">
        <v>0</v>
      </c>
      <c r="T62" s="114" t="s">
        <v>91</v>
      </c>
      <c r="U62" s="114" t="s">
        <v>91</v>
      </c>
      <c r="V62" s="118">
        <v>9035</v>
      </c>
      <c r="W62" s="118">
        <v>9035</v>
      </c>
      <c r="X62" s="118">
        <v>0</v>
      </c>
      <c r="Y62" s="118">
        <v>556</v>
      </c>
      <c r="Z62" s="118">
        <v>556</v>
      </c>
      <c r="AA62" s="118">
        <v>0</v>
      </c>
      <c r="AB62" s="118">
        <v>0</v>
      </c>
      <c r="AC62" s="118">
        <v>269</v>
      </c>
      <c r="AD62" s="118">
        <v>9591</v>
      </c>
      <c r="AE62" s="118">
        <v>9860</v>
      </c>
      <c r="AF62" s="114" t="s">
        <v>256</v>
      </c>
      <c r="AG62" s="114" t="s">
        <v>244</v>
      </c>
      <c r="AH62" s="118">
        <v>12</v>
      </c>
      <c r="AI62" s="118">
        <v>12090</v>
      </c>
    </row>
    <row r="63" spans="1:35" x14ac:dyDescent="0.2">
      <c r="A63" s="123"/>
      <c r="B63" s="114" t="s">
        <v>257</v>
      </c>
      <c r="C63" s="114" t="s">
        <v>258</v>
      </c>
      <c r="D63" s="115">
        <v>524</v>
      </c>
      <c r="E63" s="115">
        <v>0</v>
      </c>
      <c r="F63" s="115">
        <v>524</v>
      </c>
      <c r="G63" s="116">
        <v>-0.63072586328400304</v>
      </c>
      <c r="H63" s="115">
        <v>0</v>
      </c>
      <c r="I63" s="115">
        <v>0</v>
      </c>
      <c r="J63" s="115">
        <v>0</v>
      </c>
      <c r="K63" s="116">
        <v>0</v>
      </c>
      <c r="L63" s="115">
        <v>0</v>
      </c>
      <c r="M63" s="143">
        <v>0</v>
      </c>
      <c r="N63" s="115">
        <v>524</v>
      </c>
      <c r="O63" s="116">
        <v>-0.63072586328400304</v>
      </c>
      <c r="P63" s="115">
        <v>0</v>
      </c>
      <c r="Q63" s="115">
        <v>524</v>
      </c>
      <c r="R63" s="116">
        <v>-0.63072586328400304</v>
      </c>
      <c r="S63" s="122">
        <v>0</v>
      </c>
      <c r="T63" s="114" t="s">
        <v>91</v>
      </c>
      <c r="U63" s="114" t="s">
        <v>91</v>
      </c>
      <c r="V63" s="118">
        <v>1419</v>
      </c>
      <c r="W63" s="118">
        <v>1419</v>
      </c>
      <c r="X63" s="118">
        <v>0</v>
      </c>
      <c r="Y63" s="118">
        <v>0</v>
      </c>
      <c r="Z63" s="118">
        <v>0</v>
      </c>
      <c r="AA63" s="118">
        <v>0</v>
      </c>
      <c r="AB63" s="118">
        <v>0</v>
      </c>
      <c r="AC63" s="118">
        <v>0</v>
      </c>
      <c r="AD63" s="118">
        <v>1419</v>
      </c>
      <c r="AE63" s="118">
        <v>1419</v>
      </c>
      <c r="AF63" s="114" t="s">
        <v>259</v>
      </c>
      <c r="AG63" s="114" t="s">
        <v>244</v>
      </c>
      <c r="AH63" s="118">
        <v>12</v>
      </c>
      <c r="AI63" s="118">
        <v>12090</v>
      </c>
    </row>
    <row r="64" spans="1:35" x14ac:dyDescent="0.2">
      <c r="A64" s="124" t="s">
        <v>104</v>
      </c>
      <c r="B64" s="124">
        <v>0</v>
      </c>
      <c r="C64" s="124">
        <v>0</v>
      </c>
      <c r="D64" s="125">
        <v>149299</v>
      </c>
      <c r="E64" s="125">
        <v>474</v>
      </c>
      <c r="F64" s="125">
        <v>149773</v>
      </c>
      <c r="G64" s="126">
        <v>-0.14769985432031299</v>
      </c>
      <c r="H64" s="125">
        <v>544803</v>
      </c>
      <c r="I64" s="125">
        <v>354</v>
      </c>
      <c r="J64" s="125">
        <v>545157</v>
      </c>
      <c r="K64" s="126">
        <v>-2.6094925718695702E-2</v>
      </c>
      <c r="L64" s="125">
        <v>0</v>
      </c>
      <c r="M64" s="144">
        <v>0</v>
      </c>
      <c r="N64" s="125">
        <v>694930</v>
      </c>
      <c r="O64" s="126">
        <v>-5.5149478172434201E-2</v>
      </c>
      <c r="P64" s="125">
        <v>777</v>
      </c>
      <c r="Q64" s="125">
        <v>695707</v>
      </c>
      <c r="R64" s="126">
        <v>-5.6399788414328106E-2</v>
      </c>
      <c r="S64" s="127">
        <v>0</v>
      </c>
      <c r="T64" s="128">
        <v>0</v>
      </c>
      <c r="U64" s="128">
        <v>0</v>
      </c>
      <c r="V64" s="129">
        <v>175114</v>
      </c>
      <c r="W64" s="129">
        <v>175728</v>
      </c>
      <c r="X64" s="129">
        <v>614</v>
      </c>
      <c r="Y64" s="129">
        <v>559672</v>
      </c>
      <c r="Z64" s="129">
        <v>559764</v>
      </c>
      <c r="AA64" s="129">
        <v>92</v>
      </c>
      <c r="AB64" s="129">
        <v>0</v>
      </c>
      <c r="AC64" s="129">
        <v>1798</v>
      </c>
      <c r="AD64" s="129">
        <v>735492</v>
      </c>
      <c r="AE64" s="129">
        <v>737290</v>
      </c>
      <c r="AF64" s="128">
        <v>0</v>
      </c>
      <c r="AG64" s="128">
        <v>0</v>
      </c>
      <c r="AH64" s="129">
        <v>72</v>
      </c>
      <c r="AI64" s="129">
        <v>72540</v>
      </c>
    </row>
    <row r="65" spans="1:35" x14ac:dyDescent="0.2">
      <c r="A65" s="124" t="s">
        <v>260</v>
      </c>
      <c r="B65" s="124">
        <v>0</v>
      </c>
      <c r="C65" s="124">
        <v>0</v>
      </c>
      <c r="D65" s="125">
        <v>5887676</v>
      </c>
      <c r="E65" s="125">
        <v>1067830</v>
      </c>
      <c r="F65" s="125">
        <v>6955506</v>
      </c>
      <c r="G65" s="126">
        <v>-3.2249016284165002E-2</v>
      </c>
      <c r="H65" s="125">
        <v>3910068</v>
      </c>
      <c r="I65" s="125">
        <v>540344</v>
      </c>
      <c r="J65" s="125">
        <v>4450412</v>
      </c>
      <c r="K65" s="126">
        <v>6.6853553507838E-3</v>
      </c>
      <c r="L65" s="125">
        <v>148190</v>
      </c>
      <c r="M65" s="144">
        <v>-0.13027402325294798</v>
      </c>
      <c r="N65" s="125">
        <v>11554108</v>
      </c>
      <c r="O65" s="126">
        <v>-1.9053647772065301E-2</v>
      </c>
      <c r="P65" s="125">
        <v>171064</v>
      </c>
      <c r="Q65" s="125">
        <v>11725172</v>
      </c>
      <c r="R65" s="126">
        <v>-2.1354769008058102E-2</v>
      </c>
      <c r="S65" s="137">
        <v>0</v>
      </c>
      <c r="T65" s="128">
        <v>0</v>
      </c>
      <c r="U65" s="128">
        <v>0</v>
      </c>
      <c r="V65" s="129">
        <v>6212967</v>
      </c>
      <c r="W65" s="129">
        <v>7187289</v>
      </c>
      <c r="X65" s="129">
        <v>974322</v>
      </c>
      <c r="Y65" s="129">
        <v>3928287</v>
      </c>
      <c r="Z65" s="129">
        <v>4420857</v>
      </c>
      <c r="AA65" s="129">
        <v>492570</v>
      </c>
      <c r="AB65" s="129">
        <v>170387</v>
      </c>
      <c r="AC65" s="129">
        <v>202492</v>
      </c>
      <c r="AD65" s="129">
        <v>11778532</v>
      </c>
      <c r="AE65" s="129">
        <v>11981024</v>
      </c>
      <c r="AF65" s="128">
        <v>0</v>
      </c>
      <c r="AG65" s="128">
        <v>0</v>
      </c>
      <c r="AH65" s="129">
        <v>624</v>
      </c>
      <c r="AI65" s="129">
        <v>628680</v>
      </c>
    </row>
  </sheetData>
  <pageMargins left="0.25" right="0.25" top="0.75" bottom="0.75" header="0.3" footer="0.3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27" zoomScaleSheetLayoutView="14608"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5" width="12.7109375" style="111" customWidth="1"/>
    <col min="16" max="16" width="9.42578125" style="111" hidden="1" customWidth="1"/>
    <col min="17" max="17" width="15.28515625" style="111" hidden="1" customWidth="1"/>
    <col min="18" max="18" width="6.7109375" style="111" hidden="1" customWidth="1"/>
    <col min="19" max="19" width="23.42578125" style="111" hidden="1" customWidth="1"/>
    <col min="20" max="20" width="22.7109375" style="111" hidden="1" customWidth="1"/>
    <col min="21" max="21" width="19.28515625" style="111" hidden="1" customWidth="1"/>
    <col min="22" max="22" width="18.85546875" style="111" hidden="1" customWidth="1"/>
    <col min="23" max="23" width="23.85546875" style="111" hidden="1" customWidth="1"/>
    <col min="24" max="24" width="15.5703125" style="111" hidden="1" customWidth="1"/>
    <col min="25" max="25" width="32.42578125" style="111" hidden="1" customWidth="1"/>
    <col min="26" max="26" width="23.28515625" style="111" hidden="1" customWidth="1"/>
    <col min="27" max="16384" width="9.140625" style="111"/>
  </cols>
  <sheetData>
    <row r="1" spans="1:26" ht="15.75" x14ac:dyDescent="0.25">
      <c r="A1" s="110" t="s">
        <v>60</v>
      </c>
    </row>
    <row r="4" spans="1:26" ht="33.75" x14ac:dyDescent="0.2">
      <c r="A4" s="112" t="s">
        <v>61</v>
      </c>
      <c r="B4" s="112" t="s">
        <v>62</v>
      </c>
      <c r="C4" s="112" t="s">
        <v>63</v>
      </c>
      <c r="D4" s="112" t="s">
        <v>64</v>
      </c>
      <c r="E4" s="112" t="s">
        <v>65</v>
      </c>
      <c r="F4" s="112" t="s">
        <v>66</v>
      </c>
      <c r="G4" s="112" t="s">
        <v>67</v>
      </c>
      <c r="H4" s="112" t="s">
        <v>68</v>
      </c>
      <c r="I4" s="112" t="s">
        <v>69</v>
      </c>
      <c r="J4" s="112" t="s">
        <v>70</v>
      </c>
      <c r="K4" s="112" t="s">
        <v>71</v>
      </c>
      <c r="L4" s="112" t="s">
        <v>31</v>
      </c>
      <c r="M4" s="112" t="s">
        <v>72</v>
      </c>
      <c r="N4" s="112" t="s">
        <v>73</v>
      </c>
      <c r="O4" s="112" t="s">
        <v>74</v>
      </c>
      <c r="P4" s="113" t="s">
        <v>75</v>
      </c>
      <c r="Q4" s="113" t="s">
        <v>76</v>
      </c>
      <c r="R4" s="113" t="s">
        <v>77</v>
      </c>
      <c r="S4" s="113" t="s">
        <v>78</v>
      </c>
      <c r="T4" s="113" t="s">
        <v>79</v>
      </c>
      <c r="U4" s="113" t="s">
        <v>80</v>
      </c>
      <c r="V4" s="113" t="s">
        <v>81</v>
      </c>
      <c r="W4" s="113" t="s">
        <v>82</v>
      </c>
      <c r="X4" s="113" t="s">
        <v>83</v>
      </c>
      <c r="Y4" s="113" t="s">
        <v>84</v>
      </c>
      <c r="Z4" s="113" t="s">
        <v>85</v>
      </c>
    </row>
    <row r="5" spans="1:26" x14ac:dyDescent="0.2">
      <c r="A5" s="114" t="s">
        <v>86</v>
      </c>
      <c r="B5" s="114" t="s">
        <v>87</v>
      </c>
      <c r="C5" s="114" t="s">
        <v>88</v>
      </c>
      <c r="D5" s="115">
        <v>9499</v>
      </c>
      <c r="E5" s="116">
        <v>-0.10403697415582001</v>
      </c>
      <c r="F5" s="115">
        <v>9313</v>
      </c>
      <c r="G5" s="116">
        <v>-5.7770133549170398E-2</v>
      </c>
      <c r="H5" s="115">
        <v>0</v>
      </c>
      <c r="I5" s="116" t="s">
        <v>89</v>
      </c>
      <c r="J5" s="115">
        <v>18812</v>
      </c>
      <c r="K5" s="116">
        <v>-8.1714341501513202E-2</v>
      </c>
      <c r="L5" s="115">
        <v>827</v>
      </c>
      <c r="M5" s="116">
        <v>4.4191919191919199E-2</v>
      </c>
      <c r="N5" s="115">
        <v>19639</v>
      </c>
      <c r="O5" s="116">
        <v>-7.7027916157533599E-2</v>
      </c>
      <c r="P5" s="117">
        <v>1</v>
      </c>
      <c r="Q5" s="114" t="s">
        <v>90</v>
      </c>
      <c r="R5" s="114" t="s">
        <v>91</v>
      </c>
      <c r="S5" s="118">
        <v>10602</v>
      </c>
      <c r="T5" s="118">
        <v>9884</v>
      </c>
      <c r="U5" s="118">
        <v>0</v>
      </c>
      <c r="V5" s="118">
        <v>20486</v>
      </c>
      <c r="W5" s="118">
        <v>792</v>
      </c>
      <c r="X5" s="118">
        <v>21278</v>
      </c>
      <c r="Y5" s="114" t="s">
        <v>92</v>
      </c>
      <c r="Z5" s="114" t="s">
        <v>92</v>
      </c>
    </row>
    <row r="6" spans="1:26" x14ac:dyDescent="0.2">
      <c r="A6" s="119" t="s">
        <v>93</v>
      </c>
      <c r="B6" s="114" t="s">
        <v>94</v>
      </c>
      <c r="C6" s="114" t="s">
        <v>95</v>
      </c>
      <c r="D6" s="115">
        <v>4724</v>
      </c>
      <c r="E6" s="116">
        <v>-4.8539778449144005E-2</v>
      </c>
      <c r="F6" s="115">
        <v>1445</v>
      </c>
      <c r="G6" s="116">
        <v>-0.13213213213213201</v>
      </c>
      <c r="H6" s="115">
        <v>1351</v>
      </c>
      <c r="I6" s="116">
        <v>-6.1153578874218205E-2</v>
      </c>
      <c r="J6" s="115">
        <v>7520</v>
      </c>
      <c r="K6" s="116">
        <v>-6.803817077704799E-2</v>
      </c>
      <c r="L6" s="115">
        <v>880</v>
      </c>
      <c r="M6" s="116">
        <v>0.128205128205128</v>
      </c>
      <c r="N6" s="115">
        <v>8400</v>
      </c>
      <c r="O6" s="116">
        <v>-5.0740196632387803E-2</v>
      </c>
      <c r="P6" s="120">
        <v>2</v>
      </c>
      <c r="Q6" s="114" t="s">
        <v>90</v>
      </c>
      <c r="R6" s="114" t="s">
        <v>90</v>
      </c>
      <c r="S6" s="118">
        <v>4965</v>
      </c>
      <c r="T6" s="118">
        <v>1665</v>
      </c>
      <c r="U6" s="118">
        <v>1439</v>
      </c>
      <c r="V6" s="118">
        <v>8069</v>
      </c>
      <c r="W6" s="118">
        <v>780</v>
      </c>
      <c r="X6" s="118">
        <v>8849</v>
      </c>
      <c r="Y6" s="114" t="s">
        <v>96</v>
      </c>
      <c r="Z6" s="114" t="s">
        <v>97</v>
      </c>
    </row>
    <row r="7" spans="1:26" x14ac:dyDescent="0.2">
      <c r="A7" s="121"/>
      <c r="B7" s="114" t="s">
        <v>98</v>
      </c>
      <c r="C7" s="114" t="s">
        <v>99</v>
      </c>
      <c r="D7" s="115">
        <v>2637</v>
      </c>
      <c r="E7" s="116">
        <v>-0.111223458038423</v>
      </c>
      <c r="F7" s="115">
        <v>2018</v>
      </c>
      <c r="G7" s="116">
        <v>-8.8115680072300001E-2</v>
      </c>
      <c r="H7" s="115">
        <v>1588</v>
      </c>
      <c r="I7" s="116">
        <v>-8.84041331802526E-2</v>
      </c>
      <c r="J7" s="115">
        <v>6243</v>
      </c>
      <c r="K7" s="116">
        <v>-9.8093036694596902E-2</v>
      </c>
      <c r="L7" s="115">
        <v>830</v>
      </c>
      <c r="M7" s="116">
        <v>-0.17248255234297102</v>
      </c>
      <c r="N7" s="115">
        <v>7073</v>
      </c>
      <c r="O7" s="116">
        <v>-0.107507886435331</v>
      </c>
      <c r="P7" s="122"/>
      <c r="Q7" s="114" t="s">
        <v>90</v>
      </c>
      <c r="R7" s="114" t="s">
        <v>90</v>
      </c>
      <c r="S7" s="118">
        <v>2967</v>
      </c>
      <c r="T7" s="118">
        <v>2213</v>
      </c>
      <c r="U7" s="118">
        <v>1742</v>
      </c>
      <c r="V7" s="118">
        <v>6922</v>
      </c>
      <c r="W7" s="118">
        <v>1003</v>
      </c>
      <c r="X7" s="118">
        <v>7925</v>
      </c>
      <c r="Y7" s="114" t="s">
        <v>100</v>
      </c>
      <c r="Z7" s="114" t="s">
        <v>97</v>
      </c>
    </row>
    <row r="8" spans="1:26" x14ac:dyDescent="0.2">
      <c r="A8" s="123"/>
      <c r="B8" s="114" t="s">
        <v>101</v>
      </c>
      <c r="C8" s="114" t="s">
        <v>102</v>
      </c>
      <c r="D8" s="115">
        <v>3802</v>
      </c>
      <c r="E8" s="116">
        <v>-4.7117794486215503E-2</v>
      </c>
      <c r="F8" s="115">
        <v>593</v>
      </c>
      <c r="G8" s="116">
        <v>-0.19429347826086998</v>
      </c>
      <c r="H8" s="115">
        <v>0</v>
      </c>
      <c r="I8" s="116" t="s">
        <v>89</v>
      </c>
      <c r="J8" s="115">
        <v>4395</v>
      </c>
      <c r="K8" s="116">
        <v>-7.0038087177316993E-2</v>
      </c>
      <c r="L8" s="115">
        <v>606</v>
      </c>
      <c r="M8" s="116">
        <v>0.306034482758621</v>
      </c>
      <c r="N8" s="115">
        <v>5001</v>
      </c>
      <c r="O8" s="116">
        <v>-3.6416184971098296E-2</v>
      </c>
      <c r="P8" s="122"/>
      <c r="Q8" s="114" t="s">
        <v>90</v>
      </c>
      <c r="R8" s="114" t="s">
        <v>90</v>
      </c>
      <c r="S8" s="118">
        <v>3990</v>
      </c>
      <c r="T8" s="118">
        <v>736</v>
      </c>
      <c r="U8" s="118">
        <v>0</v>
      </c>
      <c r="V8" s="118">
        <v>4726</v>
      </c>
      <c r="W8" s="118">
        <v>464</v>
      </c>
      <c r="X8" s="118">
        <v>5190</v>
      </c>
      <c r="Y8" s="114" t="s">
        <v>103</v>
      </c>
      <c r="Z8" s="114" t="s">
        <v>97</v>
      </c>
    </row>
    <row r="9" spans="1:26" x14ac:dyDescent="0.2">
      <c r="A9" s="124" t="s">
        <v>104</v>
      </c>
      <c r="B9" s="124"/>
      <c r="C9" s="124"/>
      <c r="D9" s="125">
        <v>11163</v>
      </c>
      <c r="E9" s="126">
        <v>-6.3663814796175097E-2</v>
      </c>
      <c r="F9" s="125">
        <v>4056</v>
      </c>
      <c r="G9" s="126">
        <v>-0.12093628088426502</v>
      </c>
      <c r="H9" s="125">
        <v>2939</v>
      </c>
      <c r="I9" s="126">
        <v>-7.6076705438541295E-2</v>
      </c>
      <c r="J9" s="125">
        <v>18158</v>
      </c>
      <c r="K9" s="126">
        <v>-7.9068823857584791E-2</v>
      </c>
      <c r="L9" s="125">
        <v>2316</v>
      </c>
      <c r="M9" s="126">
        <v>3.0707610146862501E-2</v>
      </c>
      <c r="N9" s="125">
        <v>20474</v>
      </c>
      <c r="O9" s="126">
        <v>-6.7838280823165203E-2</v>
      </c>
      <c r="P9" s="127"/>
      <c r="Q9" s="128"/>
      <c r="R9" s="128"/>
      <c r="S9" s="129">
        <v>11922</v>
      </c>
      <c r="T9" s="129">
        <v>4614</v>
      </c>
      <c r="U9" s="129">
        <v>3181</v>
      </c>
      <c r="V9" s="129">
        <v>19717</v>
      </c>
      <c r="W9" s="129">
        <v>2247</v>
      </c>
      <c r="X9" s="129">
        <v>21964</v>
      </c>
      <c r="Y9" s="128"/>
      <c r="Z9" s="128"/>
    </row>
    <row r="10" spans="1:26" x14ac:dyDescent="0.2">
      <c r="A10" s="119" t="s">
        <v>105</v>
      </c>
      <c r="B10" s="114" t="s">
        <v>106</v>
      </c>
      <c r="C10" s="114" t="s">
        <v>107</v>
      </c>
      <c r="D10" s="115">
        <v>3067</v>
      </c>
      <c r="E10" s="116">
        <v>-5.1897502432695398E-3</v>
      </c>
      <c r="F10" s="115">
        <v>30</v>
      </c>
      <c r="G10" s="116">
        <v>0.76470588235294101</v>
      </c>
      <c r="H10" s="115">
        <v>4</v>
      </c>
      <c r="I10" s="116" t="s">
        <v>89</v>
      </c>
      <c r="J10" s="115">
        <v>3101</v>
      </c>
      <c r="K10" s="116">
        <v>3.2258064516129005E-4</v>
      </c>
      <c r="L10" s="115">
        <v>535</v>
      </c>
      <c r="M10" s="116">
        <v>6.3618290258449312E-2</v>
      </c>
      <c r="N10" s="115">
        <v>3636</v>
      </c>
      <c r="O10" s="116">
        <v>9.1590341382181487E-3</v>
      </c>
      <c r="P10" s="120">
        <v>3</v>
      </c>
      <c r="Q10" s="114" t="s">
        <v>90</v>
      </c>
      <c r="R10" s="114" t="s">
        <v>90</v>
      </c>
      <c r="S10" s="118">
        <v>3083</v>
      </c>
      <c r="T10" s="118">
        <v>17</v>
      </c>
      <c r="U10" s="118">
        <v>0</v>
      </c>
      <c r="V10" s="118">
        <v>3100</v>
      </c>
      <c r="W10" s="118">
        <v>503</v>
      </c>
      <c r="X10" s="118">
        <v>3603</v>
      </c>
      <c r="Y10" s="114" t="s">
        <v>108</v>
      </c>
      <c r="Z10" s="114" t="s">
        <v>109</v>
      </c>
    </row>
    <row r="11" spans="1:26" x14ac:dyDescent="0.2">
      <c r="A11" s="121"/>
      <c r="B11" s="114" t="s">
        <v>110</v>
      </c>
      <c r="C11" s="114" t="s">
        <v>111</v>
      </c>
      <c r="D11" s="115">
        <v>963</v>
      </c>
      <c r="E11" s="116">
        <v>-1.03734439834025E-3</v>
      </c>
      <c r="F11" s="115">
        <v>421</v>
      </c>
      <c r="G11" s="116">
        <v>-9.2672413793103398E-2</v>
      </c>
      <c r="H11" s="115">
        <v>2</v>
      </c>
      <c r="I11" s="116" t="s">
        <v>89</v>
      </c>
      <c r="J11" s="115">
        <v>1386</v>
      </c>
      <c r="K11" s="116">
        <v>-2.9411764705882401E-2</v>
      </c>
      <c r="L11" s="115">
        <v>196</v>
      </c>
      <c r="M11" s="116">
        <v>-0.24324324324324301</v>
      </c>
      <c r="N11" s="115">
        <v>1582</v>
      </c>
      <c r="O11" s="116">
        <v>-6.2240663900414904E-2</v>
      </c>
      <c r="P11" s="122"/>
      <c r="Q11" s="114" t="s">
        <v>90</v>
      </c>
      <c r="R11" s="114" t="s">
        <v>90</v>
      </c>
      <c r="S11" s="118">
        <v>964</v>
      </c>
      <c r="T11" s="118">
        <v>464</v>
      </c>
      <c r="U11" s="118">
        <v>0</v>
      </c>
      <c r="V11" s="118">
        <v>1428</v>
      </c>
      <c r="W11" s="118">
        <v>259</v>
      </c>
      <c r="X11" s="118">
        <v>1687</v>
      </c>
      <c r="Y11" s="114" t="s">
        <v>112</v>
      </c>
      <c r="Z11" s="114" t="s">
        <v>109</v>
      </c>
    </row>
    <row r="12" spans="1:26" x14ac:dyDescent="0.2">
      <c r="A12" s="121"/>
      <c r="B12" s="114" t="s">
        <v>113</v>
      </c>
      <c r="C12" s="114" t="s">
        <v>114</v>
      </c>
      <c r="D12" s="115">
        <v>2649</v>
      </c>
      <c r="E12" s="116">
        <v>-6.3626723223753998E-2</v>
      </c>
      <c r="F12" s="115">
        <v>146</v>
      </c>
      <c r="G12" s="116">
        <v>0.10606060606060601</v>
      </c>
      <c r="H12" s="115">
        <v>1</v>
      </c>
      <c r="I12" s="116" t="s">
        <v>89</v>
      </c>
      <c r="J12" s="115">
        <v>2796</v>
      </c>
      <c r="K12" s="116">
        <v>-5.5724417426545096E-2</v>
      </c>
      <c r="L12" s="115">
        <v>641</v>
      </c>
      <c r="M12" s="116">
        <v>-8.4285714285714297E-2</v>
      </c>
      <c r="N12" s="115">
        <v>3437</v>
      </c>
      <c r="O12" s="116">
        <v>-6.1185468451242807E-2</v>
      </c>
      <c r="P12" s="122"/>
      <c r="Q12" s="114" t="s">
        <v>90</v>
      </c>
      <c r="R12" s="114" t="s">
        <v>90</v>
      </c>
      <c r="S12" s="118">
        <v>2829</v>
      </c>
      <c r="T12" s="118">
        <v>132</v>
      </c>
      <c r="U12" s="118">
        <v>0</v>
      </c>
      <c r="V12" s="118">
        <v>2961</v>
      </c>
      <c r="W12" s="118">
        <v>700</v>
      </c>
      <c r="X12" s="118">
        <v>3661</v>
      </c>
      <c r="Y12" s="114" t="s">
        <v>115</v>
      </c>
      <c r="Z12" s="114" t="s">
        <v>109</v>
      </c>
    </row>
    <row r="13" spans="1:26" x14ac:dyDescent="0.2">
      <c r="A13" s="123"/>
      <c r="B13" s="114" t="s">
        <v>116</v>
      </c>
      <c r="C13" s="114" t="s">
        <v>117</v>
      </c>
      <c r="D13" s="115">
        <v>891</v>
      </c>
      <c r="E13" s="116">
        <v>7.4788902291918008E-2</v>
      </c>
      <c r="F13" s="115">
        <v>306</v>
      </c>
      <c r="G13" s="116">
        <v>5.1546391752577303E-2</v>
      </c>
      <c r="H13" s="115">
        <v>0</v>
      </c>
      <c r="I13" s="116" t="s">
        <v>89</v>
      </c>
      <c r="J13" s="115">
        <v>1197</v>
      </c>
      <c r="K13" s="116">
        <v>6.8749999999999992E-2</v>
      </c>
      <c r="L13" s="115">
        <v>293</v>
      </c>
      <c r="M13" s="116">
        <v>0.285087719298246</v>
      </c>
      <c r="N13" s="115">
        <v>1490</v>
      </c>
      <c r="O13" s="116">
        <v>0.10534124629080101</v>
      </c>
      <c r="P13" s="122"/>
      <c r="Q13" s="114" t="s">
        <v>90</v>
      </c>
      <c r="R13" s="114" t="s">
        <v>90</v>
      </c>
      <c r="S13" s="118">
        <v>829</v>
      </c>
      <c r="T13" s="118">
        <v>291</v>
      </c>
      <c r="U13" s="118">
        <v>0</v>
      </c>
      <c r="V13" s="118">
        <v>1120</v>
      </c>
      <c r="W13" s="118">
        <v>228</v>
      </c>
      <c r="X13" s="118">
        <v>1348</v>
      </c>
      <c r="Y13" s="114" t="s">
        <v>118</v>
      </c>
      <c r="Z13" s="114" t="s">
        <v>109</v>
      </c>
    </row>
    <row r="14" spans="1:26" x14ac:dyDescent="0.2">
      <c r="A14" s="124" t="s">
        <v>104</v>
      </c>
      <c r="B14" s="124"/>
      <c r="C14" s="124"/>
      <c r="D14" s="125">
        <v>7570</v>
      </c>
      <c r="E14" s="126">
        <v>-1.7521090201168099E-2</v>
      </c>
      <c r="F14" s="125">
        <v>903</v>
      </c>
      <c r="G14" s="126">
        <v>-1.10619469026549E-3</v>
      </c>
      <c r="H14" s="125">
        <v>7</v>
      </c>
      <c r="I14" s="126"/>
      <c r="J14" s="125">
        <v>8480</v>
      </c>
      <c r="K14" s="126">
        <v>-1.4984318736206301E-2</v>
      </c>
      <c r="L14" s="125">
        <v>1665</v>
      </c>
      <c r="M14" s="126">
        <v>-1.4792899408284E-2</v>
      </c>
      <c r="N14" s="125">
        <v>10145</v>
      </c>
      <c r="O14" s="126">
        <v>-1.4952908049325201E-2</v>
      </c>
      <c r="P14" s="127"/>
      <c r="Q14" s="128"/>
      <c r="R14" s="128"/>
      <c r="S14" s="129">
        <v>7705</v>
      </c>
      <c r="T14" s="129">
        <v>904</v>
      </c>
      <c r="U14" s="129">
        <v>0</v>
      </c>
      <c r="V14" s="129">
        <v>8609</v>
      </c>
      <c r="W14" s="129">
        <v>1690</v>
      </c>
      <c r="X14" s="129">
        <v>10299</v>
      </c>
      <c r="Y14" s="128"/>
      <c r="Z14" s="128"/>
    </row>
    <row r="15" spans="1:26" x14ac:dyDescent="0.2">
      <c r="A15" s="119" t="s">
        <v>119</v>
      </c>
      <c r="B15" s="114" t="s">
        <v>120</v>
      </c>
      <c r="C15" s="114" t="s">
        <v>121</v>
      </c>
      <c r="D15" s="115">
        <v>584</v>
      </c>
      <c r="E15" s="116">
        <v>3.91459074733096E-2</v>
      </c>
      <c r="F15" s="115">
        <v>2</v>
      </c>
      <c r="G15" s="116">
        <v>1</v>
      </c>
      <c r="H15" s="115">
        <v>30</v>
      </c>
      <c r="I15" s="116" t="s">
        <v>89</v>
      </c>
      <c r="J15" s="115">
        <v>616</v>
      </c>
      <c r="K15" s="116">
        <v>9.413854351687391E-2</v>
      </c>
      <c r="L15" s="115">
        <v>279</v>
      </c>
      <c r="M15" s="116">
        <v>0.24</v>
      </c>
      <c r="N15" s="115">
        <v>895</v>
      </c>
      <c r="O15" s="116">
        <v>0.13578680203045701</v>
      </c>
      <c r="P15" s="120">
        <v>4</v>
      </c>
      <c r="Q15" s="114" t="s">
        <v>90</v>
      </c>
      <c r="R15" s="114" t="s">
        <v>90</v>
      </c>
      <c r="S15" s="118">
        <v>562</v>
      </c>
      <c r="T15" s="118">
        <v>1</v>
      </c>
      <c r="U15" s="118">
        <v>0</v>
      </c>
      <c r="V15" s="118">
        <v>563</v>
      </c>
      <c r="W15" s="118">
        <v>225</v>
      </c>
      <c r="X15" s="118">
        <v>788</v>
      </c>
      <c r="Y15" s="114" t="s">
        <v>122</v>
      </c>
      <c r="Z15" s="114" t="s">
        <v>123</v>
      </c>
    </row>
    <row r="16" spans="1:26" x14ac:dyDescent="0.2">
      <c r="A16" s="121"/>
      <c r="B16" s="114" t="s">
        <v>124</v>
      </c>
      <c r="C16" s="114" t="s">
        <v>125</v>
      </c>
      <c r="D16" s="115">
        <v>172</v>
      </c>
      <c r="E16" s="116">
        <v>-9.4736842105263203E-2</v>
      </c>
      <c r="F16" s="115">
        <v>4</v>
      </c>
      <c r="G16" s="116">
        <v>3</v>
      </c>
      <c r="H16" s="115">
        <v>0</v>
      </c>
      <c r="I16" s="116" t="s">
        <v>89</v>
      </c>
      <c r="J16" s="115">
        <v>176</v>
      </c>
      <c r="K16" s="116">
        <v>-7.8534031413612607E-2</v>
      </c>
      <c r="L16" s="115">
        <v>346</v>
      </c>
      <c r="M16" s="116">
        <v>9.8412698412698396E-2</v>
      </c>
      <c r="N16" s="115">
        <v>522</v>
      </c>
      <c r="O16" s="116">
        <v>3.1620553359683792E-2</v>
      </c>
      <c r="P16" s="122"/>
      <c r="Q16" s="114" t="s">
        <v>90</v>
      </c>
      <c r="R16" s="114" t="s">
        <v>90</v>
      </c>
      <c r="S16" s="118">
        <v>190</v>
      </c>
      <c r="T16" s="118">
        <v>1</v>
      </c>
      <c r="U16" s="118">
        <v>0</v>
      </c>
      <c r="V16" s="118">
        <v>191</v>
      </c>
      <c r="W16" s="118">
        <v>315</v>
      </c>
      <c r="X16" s="118">
        <v>506</v>
      </c>
      <c r="Y16" s="114" t="s">
        <v>126</v>
      </c>
      <c r="Z16" s="114" t="s">
        <v>123</v>
      </c>
    </row>
    <row r="17" spans="1:26" x14ac:dyDescent="0.2">
      <c r="A17" s="121"/>
      <c r="B17" s="114" t="s">
        <v>127</v>
      </c>
      <c r="C17" s="114" t="s">
        <v>128</v>
      </c>
      <c r="D17" s="115">
        <v>629</v>
      </c>
      <c r="E17" s="116">
        <v>-0.17777777777777801</v>
      </c>
      <c r="F17" s="115">
        <v>22</v>
      </c>
      <c r="G17" s="116">
        <v>-0.53191489361702105</v>
      </c>
      <c r="H17" s="115">
        <v>0</v>
      </c>
      <c r="I17" s="116" t="s">
        <v>89</v>
      </c>
      <c r="J17" s="115">
        <v>651</v>
      </c>
      <c r="K17" s="116">
        <v>-0.198275862068966</v>
      </c>
      <c r="L17" s="115">
        <v>77</v>
      </c>
      <c r="M17" s="116">
        <v>-0.34745762711864403</v>
      </c>
      <c r="N17" s="115">
        <v>728</v>
      </c>
      <c r="O17" s="116">
        <v>-0.217204301075269</v>
      </c>
      <c r="P17" s="122"/>
      <c r="Q17" s="114" t="s">
        <v>90</v>
      </c>
      <c r="R17" s="114" t="s">
        <v>90</v>
      </c>
      <c r="S17" s="118">
        <v>765</v>
      </c>
      <c r="T17" s="118">
        <v>47</v>
      </c>
      <c r="U17" s="118">
        <v>0</v>
      </c>
      <c r="V17" s="118">
        <v>812</v>
      </c>
      <c r="W17" s="118">
        <v>118</v>
      </c>
      <c r="X17" s="118">
        <v>930</v>
      </c>
      <c r="Y17" s="114" t="s">
        <v>129</v>
      </c>
      <c r="Z17" s="114" t="s">
        <v>123</v>
      </c>
    </row>
    <row r="18" spans="1:26" x14ac:dyDescent="0.2">
      <c r="A18" s="121"/>
      <c r="B18" s="114" t="s">
        <v>130</v>
      </c>
      <c r="C18" s="114" t="s">
        <v>131</v>
      </c>
      <c r="D18" s="115">
        <v>450</v>
      </c>
      <c r="E18" s="116">
        <v>-0.103585657370518</v>
      </c>
      <c r="F18" s="115">
        <v>166</v>
      </c>
      <c r="G18" s="116">
        <v>0.12925170068027197</v>
      </c>
      <c r="H18" s="115">
        <v>4</v>
      </c>
      <c r="I18" s="116" t="s">
        <v>89</v>
      </c>
      <c r="J18" s="115">
        <v>620</v>
      </c>
      <c r="K18" s="116">
        <v>-4.4684129429892104E-2</v>
      </c>
      <c r="L18" s="115">
        <v>229</v>
      </c>
      <c r="M18" s="116">
        <v>0.19895287958115199</v>
      </c>
      <c r="N18" s="115">
        <v>849</v>
      </c>
      <c r="O18" s="116">
        <v>1.0714285714285699E-2</v>
      </c>
      <c r="P18" s="122"/>
      <c r="Q18" s="114" t="s">
        <v>90</v>
      </c>
      <c r="R18" s="114" t="s">
        <v>90</v>
      </c>
      <c r="S18" s="118">
        <v>502</v>
      </c>
      <c r="T18" s="118">
        <v>147</v>
      </c>
      <c r="U18" s="118">
        <v>0</v>
      </c>
      <c r="V18" s="118">
        <v>649</v>
      </c>
      <c r="W18" s="118">
        <v>191</v>
      </c>
      <c r="X18" s="118">
        <v>840</v>
      </c>
      <c r="Y18" s="114" t="s">
        <v>132</v>
      </c>
      <c r="Z18" s="114" t="s">
        <v>123</v>
      </c>
    </row>
    <row r="19" spans="1:26" x14ac:dyDescent="0.2">
      <c r="A19" s="121"/>
      <c r="B19" s="114" t="s">
        <v>133</v>
      </c>
      <c r="C19" s="114" t="s">
        <v>134</v>
      </c>
      <c r="D19" s="115">
        <v>505</v>
      </c>
      <c r="E19" s="116">
        <v>-0.10460992907801402</v>
      </c>
      <c r="F19" s="115">
        <v>0</v>
      </c>
      <c r="G19" s="116">
        <v>-1</v>
      </c>
      <c r="H19" s="115">
        <v>0</v>
      </c>
      <c r="I19" s="116" t="s">
        <v>89</v>
      </c>
      <c r="J19" s="115">
        <v>505</v>
      </c>
      <c r="K19" s="116">
        <v>-0.10619469026548702</v>
      </c>
      <c r="L19" s="115">
        <v>128</v>
      </c>
      <c r="M19" s="116">
        <v>-0.189873417721519</v>
      </c>
      <c r="N19" s="115">
        <v>633</v>
      </c>
      <c r="O19" s="116">
        <v>-0.12448132780083</v>
      </c>
      <c r="P19" s="122"/>
      <c r="Q19" s="114" t="s">
        <v>90</v>
      </c>
      <c r="R19" s="114" t="s">
        <v>90</v>
      </c>
      <c r="S19" s="118">
        <v>564</v>
      </c>
      <c r="T19" s="118">
        <v>1</v>
      </c>
      <c r="U19" s="118">
        <v>0</v>
      </c>
      <c r="V19" s="118">
        <v>565</v>
      </c>
      <c r="W19" s="118">
        <v>158</v>
      </c>
      <c r="X19" s="118">
        <v>723</v>
      </c>
      <c r="Y19" s="114" t="s">
        <v>135</v>
      </c>
      <c r="Z19" s="114" t="s">
        <v>123</v>
      </c>
    </row>
    <row r="20" spans="1:26" x14ac:dyDescent="0.2">
      <c r="A20" s="121"/>
      <c r="B20" s="114" t="s">
        <v>136</v>
      </c>
      <c r="C20" s="114" t="s">
        <v>137</v>
      </c>
      <c r="D20" s="115">
        <v>553</v>
      </c>
      <c r="E20" s="116">
        <v>-6.2711864406779699E-2</v>
      </c>
      <c r="F20" s="115">
        <v>1</v>
      </c>
      <c r="G20" s="116">
        <v>-0.97500000000000009</v>
      </c>
      <c r="H20" s="115">
        <v>472</v>
      </c>
      <c r="I20" s="116">
        <v>-0.104364326375712</v>
      </c>
      <c r="J20" s="115">
        <v>1026</v>
      </c>
      <c r="K20" s="116">
        <v>-0.113223854796889</v>
      </c>
      <c r="L20" s="115">
        <v>122</v>
      </c>
      <c r="M20" s="116">
        <v>0.109090909090909</v>
      </c>
      <c r="N20" s="115">
        <v>1148</v>
      </c>
      <c r="O20" s="116">
        <v>-9.3922651933701695E-2</v>
      </c>
      <c r="P20" s="122"/>
      <c r="Q20" s="114" t="s">
        <v>90</v>
      </c>
      <c r="R20" s="114" t="s">
        <v>90</v>
      </c>
      <c r="S20" s="118">
        <v>590</v>
      </c>
      <c r="T20" s="118">
        <v>40</v>
      </c>
      <c r="U20" s="118">
        <v>527</v>
      </c>
      <c r="V20" s="118">
        <v>1157</v>
      </c>
      <c r="W20" s="118">
        <v>110</v>
      </c>
      <c r="X20" s="118">
        <v>1267</v>
      </c>
      <c r="Y20" s="114" t="s">
        <v>138</v>
      </c>
      <c r="Z20" s="114" t="s">
        <v>123</v>
      </c>
    </row>
    <row r="21" spans="1:26" x14ac:dyDescent="0.2">
      <c r="A21" s="121"/>
      <c r="B21" s="114" t="s">
        <v>139</v>
      </c>
      <c r="C21" s="114" t="s">
        <v>140</v>
      </c>
      <c r="D21" s="115">
        <v>243</v>
      </c>
      <c r="E21" s="116">
        <v>0.13551401869158899</v>
      </c>
      <c r="F21" s="115">
        <v>5</v>
      </c>
      <c r="G21" s="116" t="s">
        <v>89</v>
      </c>
      <c r="H21" s="115">
        <v>0</v>
      </c>
      <c r="I21" s="116">
        <v>-1</v>
      </c>
      <c r="J21" s="115">
        <v>248</v>
      </c>
      <c r="K21" s="116">
        <v>0.148148148148148</v>
      </c>
      <c r="L21" s="115">
        <v>62</v>
      </c>
      <c r="M21" s="116">
        <v>0.51219512195122008</v>
      </c>
      <c r="N21" s="115">
        <v>310</v>
      </c>
      <c r="O21" s="116">
        <v>0.20622568093385199</v>
      </c>
      <c r="P21" s="122"/>
      <c r="Q21" s="114" t="s">
        <v>90</v>
      </c>
      <c r="R21" s="114" t="s">
        <v>90</v>
      </c>
      <c r="S21" s="118">
        <v>214</v>
      </c>
      <c r="T21" s="118">
        <v>0</v>
      </c>
      <c r="U21" s="118">
        <v>2</v>
      </c>
      <c r="V21" s="118">
        <v>216</v>
      </c>
      <c r="W21" s="118">
        <v>41</v>
      </c>
      <c r="X21" s="118">
        <v>257</v>
      </c>
      <c r="Y21" s="114" t="s">
        <v>141</v>
      </c>
      <c r="Z21" s="114" t="s">
        <v>123</v>
      </c>
    </row>
    <row r="22" spans="1:26" x14ac:dyDescent="0.2">
      <c r="A22" s="121"/>
      <c r="B22" s="114" t="s">
        <v>142</v>
      </c>
      <c r="C22" s="114" t="s">
        <v>143</v>
      </c>
      <c r="D22" s="115">
        <v>624</v>
      </c>
      <c r="E22" s="116">
        <v>3.6544850498338902E-2</v>
      </c>
      <c r="F22" s="115">
        <v>12</v>
      </c>
      <c r="G22" s="116">
        <v>-0.55555555555555602</v>
      </c>
      <c r="H22" s="115">
        <v>0</v>
      </c>
      <c r="I22" s="116" t="s">
        <v>89</v>
      </c>
      <c r="J22" s="115">
        <v>636</v>
      </c>
      <c r="K22" s="116">
        <v>1.1128775834658201E-2</v>
      </c>
      <c r="L22" s="115">
        <v>144</v>
      </c>
      <c r="M22" s="116">
        <v>0.28571428571428598</v>
      </c>
      <c r="N22" s="115">
        <v>780</v>
      </c>
      <c r="O22" s="116">
        <v>5.2631578947368404E-2</v>
      </c>
      <c r="P22" s="122"/>
      <c r="Q22" s="114" t="s">
        <v>90</v>
      </c>
      <c r="R22" s="114" t="s">
        <v>90</v>
      </c>
      <c r="S22" s="118">
        <v>602</v>
      </c>
      <c r="T22" s="118">
        <v>27</v>
      </c>
      <c r="U22" s="118">
        <v>0</v>
      </c>
      <c r="V22" s="118">
        <v>629</v>
      </c>
      <c r="W22" s="118">
        <v>112</v>
      </c>
      <c r="X22" s="118">
        <v>741</v>
      </c>
      <c r="Y22" s="114" t="s">
        <v>144</v>
      </c>
      <c r="Z22" s="114" t="s">
        <v>123</v>
      </c>
    </row>
    <row r="23" spans="1:26" x14ac:dyDescent="0.2">
      <c r="A23" s="123"/>
      <c r="B23" s="114" t="s">
        <v>145</v>
      </c>
      <c r="C23" s="114" t="s">
        <v>146</v>
      </c>
      <c r="D23" s="115">
        <v>323</v>
      </c>
      <c r="E23" s="116">
        <v>-0.10027855153203301</v>
      </c>
      <c r="F23" s="115">
        <v>10</v>
      </c>
      <c r="G23" s="116">
        <v>1.5</v>
      </c>
      <c r="H23" s="115">
        <v>0</v>
      </c>
      <c r="I23" s="116" t="s">
        <v>89</v>
      </c>
      <c r="J23" s="115">
        <v>333</v>
      </c>
      <c r="K23" s="116">
        <v>-8.2644628099173598E-2</v>
      </c>
      <c r="L23" s="115">
        <v>260</v>
      </c>
      <c r="M23" s="116">
        <v>0.26213592233009703</v>
      </c>
      <c r="N23" s="115">
        <v>593</v>
      </c>
      <c r="O23" s="116">
        <v>4.21792618629174E-2</v>
      </c>
      <c r="P23" s="122"/>
      <c r="Q23" s="114" t="s">
        <v>90</v>
      </c>
      <c r="R23" s="114" t="s">
        <v>90</v>
      </c>
      <c r="S23" s="118">
        <v>359</v>
      </c>
      <c r="T23" s="118">
        <v>4</v>
      </c>
      <c r="U23" s="118">
        <v>0</v>
      </c>
      <c r="V23" s="118">
        <v>363</v>
      </c>
      <c r="W23" s="118">
        <v>206</v>
      </c>
      <c r="X23" s="118">
        <v>569</v>
      </c>
      <c r="Y23" s="114" t="s">
        <v>147</v>
      </c>
      <c r="Z23" s="114" t="s">
        <v>123</v>
      </c>
    </row>
    <row r="24" spans="1:26" x14ac:dyDescent="0.2">
      <c r="A24" s="124" t="s">
        <v>104</v>
      </c>
      <c r="B24" s="124"/>
      <c r="C24" s="124"/>
      <c r="D24" s="125">
        <v>4083</v>
      </c>
      <c r="E24" s="126">
        <v>-6.0947562097516096E-2</v>
      </c>
      <c r="F24" s="125">
        <v>222</v>
      </c>
      <c r="G24" s="126">
        <v>-0.171641791044776</v>
      </c>
      <c r="H24" s="125">
        <v>506</v>
      </c>
      <c r="I24" s="126">
        <v>-4.3478260869565195E-2</v>
      </c>
      <c r="J24" s="125">
        <v>4811</v>
      </c>
      <c r="K24" s="126">
        <v>-6.4917395529640404E-2</v>
      </c>
      <c r="L24" s="125">
        <v>1647</v>
      </c>
      <c r="M24" s="126">
        <v>0.115853658536585</v>
      </c>
      <c r="N24" s="125">
        <v>6458</v>
      </c>
      <c r="O24" s="126">
        <v>-2.4618637668025998E-2</v>
      </c>
      <c r="P24" s="127"/>
      <c r="Q24" s="128"/>
      <c r="R24" s="128"/>
      <c r="S24" s="129">
        <v>4348</v>
      </c>
      <c r="T24" s="129">
        <v>268</v>
      </c>
      <c r="U24" s="129">
        <v>529</v>
      </c>
      <c r="V24" s="129">
        <v>5145</v>
      </c>
      <c r="W24" s="129">
        <v>1476</v>
      </c>
      <c r="X24" s="129">
        <v>6621</v>
      </c>
      <c r="Y24" s="128"/>
      <c r="Z24" s="128"/>
    </row>
    <row r="25" spans="1:26" x14ac:dyDescent="0.2">
      <c r="A25" s="119" t="s">
        <v>148</v>
      </c>
      <c r="B25" s="114" t="s">
        <v>149</v>
      </c>
      <c r="C25" s="114" t="s">
        <v>150</v>
      </c>
      <c r="D25" s="115">
        <v>261</v>
      </c>
      <c r="E25" s="116">
        <v>8.2987551867219914E-2</v>
      </c>
      <c r="F25" s="115">
        <v>0</v>
      </c>
      <c r="G25" s="116">
        <v>-1</v>
      </c>
      <c r="H25" s="115">
        <v>0</v>
      </c>
      <c r="I25" s="116" t="s">
        <v>89</v>
      </c>
      <c r="J25" s="115">
        <v>261</v>
      </c>
      <c r="K25" s="116">
        <v>7.8512396694214892E-2</v>
      </c>
      <c r="L25" s="115">
        <v>9</v>
      </c>
      <c r="M25" s="116">
        <v>-0.18181818181818199</v>
      </c>
      <c r="N25" s="115">
        <v>270</v>
      </c>
      <c r="O25" s="116">
        <v>6.7193675889328092E-2</v>
      </c>
      <c r="P25" s="120">
        <v>5</v>
      </c>
      <c r="Q25" s="114" t="s">
        <v>90</v>
      </c>
      <c r="R25" s="114" t="s">
        <v>90</v>
      </c>
      <c r="S25" s="118">
        <v>241</v>
      </c>
      <c r="T25" s="118">
        <v>1</v>
      </c>
      <c r="U25" s="118">
        <v>0</v>
      </c>
      <c r="V25" s="118">
        <v>242</v>
      </c>
      <c r="W25" s="118">
        <v>11</v>
      </c>
      <c r="X25" s="118">
        <v>253</v>
      </c>
      <c r="Y25" s="114" t="s">
        <v>151</v>
      </c>
      <c r="Z25" s="114" t="s">
        <v>152</v>
      </c>
    </row>
    <row r="26" spans="1:26" x14ac:dyDescent="0.2">
      <c r="A26" s="121"/>
      <c r="B26" s="114" t="s">
        <v>153</v>
      </c>
      <c r="C26" s="114" t="s">
        <v>154</v>
      </c>
      <c r="D26" s="115">
        <v>156</v>
      </c>
      <c r="E26" s="116">
        <v>5.4054054054054099E-2</v>
      </c>
      <c r="F26" s="115">
        <v>0</v>
      </c>
      <c r="G26" s="116" t="s">
        <v>89</v>
      </c>
      <c r="H26" s="115">
        <v>0</v>
      </c>
      <c r="I26" s="116" t="s">
        <v>89</v>
      </c>
      <c r="J26" s="115">
        <v>156</v>
      </c>
      <c r="K26" s="116">
        <v>5.4054054054054099E-2</v>
      </c>
      <c r="L26" s="115">
        <v>14</v>
      </c>
      <c r="M26" s="116">
        <v>1.3333333333333299</v>
      </c>
      <c r="N26" s="115">
        <v>170</v>
      </c>
      <c r="O26" s="116">
        <v>0.103896103896104</v>
      </c>
      <c r="P26" s="122"/>
      <c r="Q26" s="114" t="s">
        <v>90</v>
      </c>
      <c r="R26" s="114" t="s">
        <v>90</v>
      </c>
      <c r="S26" s="118">
        <v>148</v>
      </c>
      <c r="T26" s="118">
        <v>0</v>
      </c>
      <c r="U26" s="118">
        <v>0</v>
      </c>
      <c r="V26" s="118">
        <v>148</v>
      </c>
      <c r="W26" s="118">
        <v>6</v>
      </c>
      <c r="X26" s="118">
        <v>154</v>
      </c>
      <c r="Y26" s="114" t="s">
        <v>155</v>
      </c>
      <c r="Z26" s="114" t="s">
        <v>152</v>
      </c>
    </row>
    <row r="27" spans="1:26" x14ac:dyDescent="0.2">
      <c r="A27" s="121"/>
      <c r="B27" s="114" t="s">
        <v>156</v>
      </c>
      <c r="C27" s="114" t="s">
        <v>157</v>
      </c>
      <c r="D27" s="115">
        <v>562</v>
      </c>
      <c r="E27" s="116">
        <v>-2.26086956521739E-2</v>
      </c>
      <c r="F27" s="115">
        <v>0</v>
      </c>
      <c r="G27" s="116" t="s">
        <v>89</v>
      </c>
      <c r="H27" s="115">
        <v>123</v>
      </c>
      <c r="I27" s="116">
        <v>5.1282051282051301E-2</v>
      </c>
      <c r="J27" s="115">
        <v>685</v>
      </c>
      <c r="K27" s="116">
        <v>-1.0115606936416201E-2</v>
      </c>
      <c r="L27" s="115">
        <v>237</v>
      </c>
      <c r="M27" s="116">
        <v>0.19696969696969702</v>
      </c>
      <c r="N27" s="115">
        <v>922</v>
      </c>
      <c r="O27" s="116">
        <v>3.5955056179775298E-2</v>
      </c>
      <c r="P27" s="122"/>
      <c r="Q27" s="114" t="s">
        <v>90</v>
      </c>
      <c r="R27" s="114" t="s">
        <v>90</v>
      </c>
      <c r="S27" s="118">
        <v>575</v>
      </c>
      <c r="T27" s="118">
        <v>0</v>
      </c>
      <c r="U27" s="118">
        <v>117</v>
      </c>
      <c r="V27" s="118">
        <v>692</v>
      </c>
      <c r="W27" s="118">
        <v>198</v>
      </c>
      <c r="X27" s="118">
        <v>890</v>
      </c>
      <c r="Y27" s="114" t="s">
        <v>158</v>
      </c>
      <c r="Z27" s="114" t="s">
        <v>152</v>
      </c>
    </row>
    <row r="28" spans="1:26" x14ac:dyDescent="0.2">
      <c r="A28" s="121"/>
      <c r="B28" s="114" t="s">
        <v>159</v>
      </c>
      <c r="C28" s="114" t="s">
        <v>160</v>
      </c>
      <c r="D28" s="115">
        <v>196</v>
      </c>
      <c r="E28" s="116">
        <v>-0.02</v>
      </c>
      <c r="F28" s="115">
        <v>0</v>
      </c>
      <c r="G28" s="116" t="s">
        <v>89</v>
      </c>
      <c r="H28" s="115">
        <v>0</v>
      </c>
      <c r="I28" s="116" t="s">
        <v>89</v>
      </c>
      <c r="J28" s="115">
        <v>196</v>
      </c>
      <c r="K28" s="116">
        <v>-0.02</v>
      </c>
      <c r="L28" s="115">
        <v>10</v>
      </c>
      <c r="M28" s="116">
        <v>0</v>
      </c>
      <c r="N28" s="115">
        <v>206</v>
      </c>
      <c r="O28" s="116">
        <v>-1.9047619047619001E-2</v>
      </c>
      <c r="P28" s="122"/>
      <c r="Q28" s="114" t="s">
        <v>90</v>
      </c>
      <c r="R28" s="114" t="s">
        <v>90</v>
      </c>
      <c r="S28" s="118">
        <v>200</v>
      </c>
      <c r="T28" s="118">
        <v>0</v>
      </c>
      <c r="U28" s="118">
        <v>0</v>
      </c>
      <c r="V28" s="118">
        <v>200</v>
      </c>
      <c r="W28" s="118">
        <v>10</v>
      </c>
      <c r="X28" s="118">
        <v>210</v>
      </c>
      <c r="Y28" s="114" t="s">
        <v>161</v>
      </c>
      <c r="Z28" s="114" t="s">
        <v>152</v>
      </c>
    </row>
    <row r="29" spans="1:26" x14ac:dyDescent="0.2">
      <c r="A29" s="121"/>
      <c r="B29" s="114" t="s">
        <v>162</v>
      </c>
      <c r="C29" s="114" t="s">
        <v>163</v>
      </c>
      <c r="D29" s="115">
        <v>98</v>
      </c>
      <c r="E29" s="116">
        <v>8.8888888888888906E-2</v>
      </c>
      <c r="F29" s="115">
        <v>6</v>
      </c>
      <c r="G29" s="116">
        <v>-0.4</v>
      </c>
      <c r="H29" s="115">
        <v>0</v>
      </c>
      <c r="I29" s="116" t="s">
        <v>89</v>
      </c>
      <c r="J29" s="115">
        <v>104</v>
      </c>
      <c r="K29" s="116">
        <v>0.04</v>
      </c>
      <c r="L29" s="115">
        <v>92</v>
      </c>
      <c r="M29" s="116">
        <v>-9.8039215686274508E-2</v>
      </c>
      <c r="N29" s="115">
        <v>196</v>
      </c>
      <c r="O29" s="116">
        <v>-2.9702970297029702E-2</v>
      </c>
      <c r="P29" s="122"/>
      <c r="Q29" s="114" t="s">
        <v>90</v>
      </c>
      <c r="R29" s="114" t="s">
        <v>90</v>
      </c>
      <c r="S29" s="118">
        <v>90</v>
      </c>
      <c r="T29" s="118">
        <v>10</v>
      </c>
      <c r="U29" s="118">
        <v>0</v>
      </c>
      <c r="V29" s="118">
        <v>100</v>
      </c>
      <c r="W29" s="118">
        <v>102</v>
      </c>
      <c r="X29" s="118">
        <v>202</v>
      </c>
      <c r="Y29" s="114" t="s">
        <v>164</v>
      </c>
      <c r="Z29" s="114" t="s">
        <v>152</v>
      </c>
    </row>
    <row r="30" spans="1:26" x14ac:dyDescent="0.2">
      <c r="A30" s="121"/>
      <c r="B30" s="114" t="s">
        <v>165</v>
      </c>
      <c r="C30" s="114" t="s">
        <v>166</v>
      </c>
      <c r="D30" s="115">
        <v>645</v>
      </c>
      <c r="E30" s="116">
        <v>-1.8264840182648401E-2</v>
      </c>
      <c r="F30" s="115">
        <v>0</v>
      </c>
      <c r="G30" s="116">
        <v>-1</v>
      </c>
      <c r="H30" s="115">
        <v>290</v>
      </c>
      <c r="I30" s="116">
        <v>-9.375E-2</v>
      </c>
      <c r="J30" s="115">
        <v>935</v>
      </c>
      <c r="K30" s="116">
        <v>-4.49438202247191E-2</v>
      </c>
      <c r="L30" s="115">
        <v>16</v>
      </c>
      <c r="M30" s="116">
        <v>-0.54285714285714293</v>
      </c>
      <c r="N30" s="115">
        <v>951</v>
      </c>
      <c r="O30" s="116">
        <v>-6.2130177514792898E-2</v>
      </c>
      <c r="P30" s="122"/>
      <c r="Q30" s="114" t="s">
        <v>90</v>
      </c>
      <c r="R30" s="114" t="s">
        <v>90</v>
      </c>
      <c r="S30" s="118">
        <v>657</v>
      </c>
      <c r="T30" s="118">
        <v>2</v>
      </c>
      <c r="U30" s="118">
        <v>320</v>
      </c>
      <c r="V30" s="118">
        <v>979</v>
      </c>
      <c r="W30" s="118">
        <v>35</v>
      </c>
      <c r="X30" s="118">
        <v>1014</v>
      </c>
      <c r="Y30" s="114" t="s">
        <v>167</v>
      </c>
      <c r="Z30" s="114" t="s">
        <v>152</v>
      </c>
    </row>
    <row r="31" spans="1:26" x14ac:dyDescent="0.2">
      <c r="A31" s="121"/>
      <c r="B31" s="114" t="s">
        <v>168</v>
      </c>
      <c r="C31" s="114" t="s">
        <v>169</v>
      </c>
      <c r="D31" s="115">
        <v>352</v>
      </c>
      <c r="E31" s="116">
        <v>2.6239067055393601E-2</v>
      </c>
      <c r="F31" s="115">
        <v>0</v>
      </c>
      <c r="G31" s="116" t="s">
        <v>89</v>
      </c>
      <c r="H31" s="115">
        <v>0</v>
      </c>
      <c r="I31" s="116" t="s">
        <v>89</v>
      </c>
      <c r="J31" s="115">
        <v>352</v>
      </c>
      <c r="K31" s="116">
        <v>2.6239067055393601E-2</v>
      </c>
      <c r="L31" s="115">
        <v>303</v>
      </c>
      <c r="M31" s="116">
        <v>0.236734693877551</v>
      </c>
      <c r="N31" s="115">
        <v>655</v>
      </c>
      <c r="O31" s="116">
        <v>0.11394557823129299</v>
      </c>
      <c r="P31" s="122"/>
      <c r="Q31" s="114" t="s">
        <v>90</v>
      </c>
      <c r="R31" s="114" t="s">
        <v>90</v>
      </c>
      <c r="S31" s="118">
        <v>343</v>
      </c>
      <c r="T31" s="118">
        <v>0</v>
      </c>
      <c r="U31" s="118">
        <v>0</v>
      </c>
      <c r="V31" s="118">
        <v>343</v>
      </c>
      <c r="W31" s="118">
        <v>245</v>
      </c>
      <c r="X31" s="118">
        <v>588</v>
      </c>
      <c r="Y31" s="114" t="s">
        <v>170</v>
      </c>
      <c r="Z31" s="114" t="s">
        <v>152</v>
      </c>
    </row>
    <row r="32" spans="1:26" x14ac:dyDescent="0.2">
      <c r="A32" s="121"/>
      <c r="B32" s="114" t="s">
        <v>171</v>
      </c>
      <c r="C32" s="114" t="s">
        <v>172</v>
      </c>
      <c r="D32" s="115">
        <v>670</v>
      </c>
      <c r="E32" s="116">
        <v>-0.12532637075717998</v>
      </c>
      <c r="F32" s="115">
        <v>0</v>
      </c>
      <c r="G32" s="116" t="s">
        <v>89</v>
      </c>
      <c r="H32" s="115">
        <v>91</v>
      </c>
      <c r="I32" s="116">
        <v>-0.44512195121951198</v>
      </c>
      <c r="J32" s="115">
        <v>761</v>
      </c>
      <c r="K32" s="116">
        <v>-0.181720430107527</v>
      </c>
      <c r="L32" s="115">
        <v>222</v>
      </c>
      <c r="M32" s="116">
        <v>-1.3333333333333301E-2</v>
      </c>
      <c r="N32" s="115">
        <v>983</v>
      </c>
      <c r="O32" s="116">
        <v>-0.148917748917749</v>
      </c>
      <c r="P32" s="122"/>
      <c r="Q32" s="114" t="s">
        <v>90</v>
      </c>
      <c r="R32" s="114" t="s">
        <v>90</v>
      </c>
      <c r="S32" s="118">
        <v>766</v>
      </c>
      <c r="T32" s="118">
        <v>0</v>
      </c>
      <c r="U32" s="118">
        <v>164</v>
      </c>
      <c r="V32" s="118">
        <v>930</v>
      </c>
      <c r="W32" s="118">
        <v>225</v>
      </c>
      <c r="X32" s="118">
        <v>1155</v>
      </c>
      <c r="Y32" s="114" t="s">
        <v>173</v>
      </c>
      <c r="Z32" s="114" t="s">
        <v>152</v>
      </c>
    </row>
    <row r="33" spans="1:26" x14ac:dyDescent="0.2">
      <c r="A33" s="121"/>
      <c r="B33" s="114" t="s">
        <v>174</v>
      </c>
      <c r="C33" s="114" t="s">
        <v>175</v>
      </c>
      <c r="D33" s="115">
        <v>96</v>
      </c>
      <c r="E33" s="116">
        <v>6.6666666666666693E-2</v>
      </c>
      <c r="F33" s="115">
        <v>0</v>
      </c>
      <c r="G33" s="116" t="s">
        <v>89</v>
      </c>
      <c r="H33" s="115">
        <v>0</v>
      </c>
      <c r="I33" s="116" t="s">
        <v>89</v>
      </c>
      <c r="J33" s="115">
        <v>96</v>
      </c>
      <c r="K33" s="116">
        <v>6.6666666666666693E-2</v>
      </c>
      <c r="L33" s="115">
        <v>4</v>
      </c>
      <c r="M33" s="116">
        <v>-0.66666666666666696</v>
      </c>
      <c r="N33" s="115">
        <v>100</v>
      </c>
      <c r="O33" s="116">
        <v>-1.9607843137254902E-2</v>
      </c>
      <c r="P33" s="122"/>
      <c r="Q33" s="114" t="s">
        <v>90</v>
      </c>
      <c r="R33" s="114" t="s">
        <v>90</v>
      </c>
      <c r="S33" s="118">
        <v>90</v>
      </c>
      <c r="T33" s="118">
        <v>0</v>
      </c>
      <c r="U33" s="118">
        <v>0</v>
      </c>
      <c r="V33" s="118">
        <v>90</v>
      </c>
      <c r="W33" s="118">
        <v>12</v>
      </c>
      <c r="X33" s="118">
        <v>102</v>
      </c>
      <c r="Y33" s="114" t="s">
        <v>176</v>
      </c>
      <c r="Z33" s="114" t="s">
        <v>152</v>
      </c>
    </row>
    <row r="34" spans="1:26" x14ac:dyDescent="0.2">
      <c r="A34" s="121"/>
      <c r="B34" s="114" t="s">
        <v>177</v>
      </c>
      <c r="C34" s="114" t="s">
        <v>178</v>
      </c>
      <c r="D34" s="115">
        <v>152</v>
      </c>
      <c r="E34" s="116">
        <v>-0.17391304347826098</v>
      </c>
      <c r="F34" s="115">
        <v>0</v>
      </c>
      <c r="G34" s="116" t="s">
        <v>89</v>
      </c>
      <c r="H34" s="115">
        <v>0</v>
      </c>
      <c r="I34" s="116" t="s">
        <v>89</v>
      </c>
      <c r="J34" s="115">
        <v>152</v>
      </c>
      <c r="K34" s="116">
        <v>-0.17391304347826098</v>
      </c>
      <c r="L34" s="115">
        <v>15</v>
      </c>
      <c r="M34" s="116">
        <v>1.1428571428571399</v>
      </c>
      <c r="N34" s="115">
        <v>167</v>
      </c>
      <c r="O34" s="116">
        <v>-0.12565445026177999</v>
      </c>
      <c r="P34" s="122"/>
      <c r="Q34" s="114" t="s">
        <v>90</v>
      </c>
      <c r="R34" s="114" t="s">
        <v>90</v>
      </c>
      <c r="S34" s="118">
        <v>184</v>
      </c>
      <c r="T34" s="118">
        <v>0</v>
      </c>
      <c r="U34" s="118">
        <v>0</v>
      </c>
      <c r="V34" s="118">
        <v>184</v>
      </c>
      <c r="W34" s="118">
        <v>7</v>
      </c>
      <c r="X34" s="118">
        <v>191</v>
      </c>
      <c r="Y34" s="114" t="s">
        <v>179</v>
      </c>
      <c r="Z34" s="114" t="s">
        <v>152</v>
      </c>
    </row>
    <row r="35" spans="1:26" x14ac:dyDescent="0.2">
      <c r="A35" s="121"/>
      <c r="B35" s="114" t="s">
        <v>180</v>
      </c>
      <c r="C35" s="114" t="s">
        <v>181</v>
      </c>
      <c r="D35" s="115">
        <v>420</v>
      </c>
      <c r="E35" s="116">
        <v>4.2183622828784101E-2</v>
      </c>
      <c r="F35" s="115">
        <v>0</v>
      </c>
      <c r="G35" s="116" t="s">
        <v>89</v>
      </c>
      <c r="H35" s="115">
        <v>0</v>
      </c>
      <c r="I35" s="116" t="s">
        <v>89</v>
      </c>
      <c r="J35" s="115">
        <v>420</v>
      </c>
      <c r="K35" s="116">
        <v>4.2183622828784101E-2</v>
      </c>
      <c r="L35" s="115">
        <v>107</v>
      </c>
      <c r="M35" s="116">
        <v>0.13829787234042598</v>
      </c>
      <c r="N35" s="115">
        <v>527</v>
      </c>
      <c r="O35" s="116">
        <v>6.0362173038229397E-2</v>
      </c>
      <c r="P35" s="122"/>
      <c r="Q35" s="114" t="s">
        <v>90</v>
      </c>
      <c r="R35" s="114" t="s">
        <v>90</v>
      </c>
      <c r="S35" s="118">
        <v>403</v>
      </c>
      <c r="T35" s="118">
        <v>0</v>
      </c>
      <c r="U35" s="118">
        <v>0</v>
      </c>
      <c r="V35" s="118">
        <v>403</v>
      </c>
      <c r="W35" s="118">
        <v>94</v>
      </c>
      <c r="X35" s="118">
        <v>497</v>
      </c>
      <c r="Y35" s="114" t="s">
        <v>182</v>
      </c>
      <c r="Z35" s="114" t="s">
        <v>152</v>
      </c>
    </row>
    <row r="36" spans="1:26" x14ac:dyDescent="0.2">
      <c r="A36" s="121"/>
      <c r="B36" s="114" t="s">
        <v>183</v>
      </c>
      <c r="C36" s="114" t="s">
        <v>184</v>
      </c>
      <c r="D36" s="115">
        <v>187</v>
      </c>
      <c r="E36" s="116">
        <v>-6.5000000000000002E-2</v>
      </c>
      <c r="F36" s="115">
        <v>0</v>
      </c>
      <c r="G36" s="116" t="s">
        <v>89</v>
      </c>
      <c r="H36" s="115">
        <v>0</v>
      </c>
      <c r="I36" s="116" t="s">
        <v>89</v>
      </c>
      <c r="J36" s="115">
        <v>187</v>
      </c>
      <c r="K36" s="116">
        <v>-6.5000000000000002E-2</v>
      </c>
      <c r="L36" s="115">
        <v>38</v>
      </c>
      <c r="M36" s="116">
        <v>-0.269230769230769</v>
      </c>
      <c r="N36" s="115">
        <v>225</v>
      </c>
      <c r="O36" s="116">
        <v>-0.107142857142857</v>
      </c>
      <c r="P36" s="122"/>
      <c r="Q36" s="114" t="s">
        <v>90</v>
      </c>
      <c r="R36" s="114" t="s">
        <v>90</v>
      </c>
      <c r="S36" s="118">
        <v>200</v>
      </c>
      <c r="T36" s="118">
        <v>0</v>
      </c>
      <c r="U36" s="118">
        <v>0</v>
      </c>
      <c r="V36" s="118">
        <v>200</v>
      </c>
      <c r="W36" s="118">
        <v>52</v>
      </c>
      <c r="X36" s="118">
        <v>252</v>
      </c>
      <c r="Y36" s="114" t="s">
        <v>185</v>
      </c>
      <c r="Z36" s="114" t="s">
        <v>152</v>
      </c>
    </row>
    <row r="37" spans="1:26" x14ac:dyDescent="0.2">
      <c r="A37" s="121"/>
      <c r="B37" s="114" t="s">
        <v>186</v>
      </c>
      <c r="C37" s="114" t="s">
        <v>187</v>
      </c>
      <c r="D37" s="115">
        <v>533</v>
      </c>
      <c r="E37" s="116">
        <v>5.5445544554455405E-2</v>
      </c>
      <c r="F37" s="115">
        <v>0</v>
      </c>
      <c r="G37" s="116" t="s">
        <v>89</v>
      </c>
      <c r="H37" s="115">
        <v>0</v>
      </c>
      <c r="I37" s="116" t="s">
        <v>89</v>
      </c>
      <c r="J37" s="115">
        <v>533</v>
      </c>
      <c r="K37" s="116">
        <v>5.5445544554455405E-2</v>
      </c>
      <c r="L37" s="115">
        <v>156</v>
      </c>
      <c r="M37" s="116">
        <v>0.52941176470588203</v>
      </c>
      <c r="N37" s="115">
        <v>689</v>
      </c>
      <c r="O37" s="116">
        <v>0.13509060955518901</v>
      </c>
      <c r="P37" s="122"/>
      <c r="Q37" s="114" t="s">
        <v>90</v>
      </c>
      <c r="R37" s="114" t="s">
        <v>90</v>
      </c>
      <c r="S37" s="118">
        <v>505</v>
      </c>
      <c r="T37" s="118">
        <v>0</v>
      </c>
      <c r="U37" s="118">
        <v>0</v>
      </c>
      <c r="V37" s="118">
        <v>505</v>
      </c>
      <c r="W37" s="118">
        <v>102</v>
      </c>
      <c r="X37" s="118">
        <v>607</v>
      </c>
      <c r="Y37" s="114" t="s">
        <v>188</v>
      </c>
      <c r="Z37" s="114" t="s">
        <v>152</v>
      </c>
    </row>
    <row r="38" spans="1:26" x14ac:dyDescent="0.2">
      <c r="A38" s="121"/>
      <c r="B38" s="114" t="s">
        <v>189</v>
      </c>
      <c r="C38" s="114" t="s">
        <v>190</v>
      </c>
      <c r="D38" s="115">
        <v>488</v>
      </c>
      <c r="E38" s="116">
        <v>8.6859688195991103E-2</v>
      </c>
      <c r="F38" s="115">
        <v>0</v>
      </c>
      <c r="G38" s="116" t="s">
        <v>89</v>
      </c>
      <c r="H38" s="115">
        <v>0</v>
      </c>
      <c r="I38" s="116" t="s">
        <v>89</v>
      </c>
      <c r="J38" s="115">
        <v>488</v>
      </c>
      <c r="K38" s="116">
        <v>8.6859688195991103E-2</v>
      </c>
      <c r="L38" s="115">
        <v>57</v>
      </c>
      <c r="M38" s="116">
        <v>0.266666666666667</v>
      </c>
      <c r="N38" s="115">
        <v>545</v>
      </c>
      <c r="O38" s="116">
        <v>0.10323886639676101</v>
      </c>
      <c r="P38" s="122"/>
      <c r="Q38" s="114" t="s">
        <v>90</v>
      </c>
      <c r="R38" s="114" t="s">
        <v>90</v>
      </c>
      <c r="S38" s="118">
        <v>449</v>
      </c>
      <c r="T38" s="118">
        <v>0</v>
      </c>
      <c r="U38" s="118">
        <v>0</v>
      </c>
      <c r="V38" s="118">
        <v>449</v>
      </c>
      <c r="W38" s="118">
        <v>45</v>
      </c>
      <c r="X38" s="118">
        <v>494</v>
      </c>
      <c r="Y38" s="114" t="s">
        <v>191</v>
      </c>
      <c r="Z38" s="114" t="s">
        <v>152</v>
      </c>
    </row>
    <row r="39" spans="1:26" x14ac:dyDescent="0.2">
      <c r="A39" s="121"/>
      <c r="B39" s="114" t="s">
        <v>192</v>
      </c>
      <c r="C39" s="114" t="s">
        <v>193</v>
      </c>
      <c r="D39" s="115">
        <v>256</v>
      </c>
      <c r="E39" s="116">
        <v>3.2258064516128997E-2</v>
      </c>
      <c r="F39" s="115">
        <v>0</v>
      </c>
      <c r="G39" s="116" t="s">
        <v>89</v>
      </c>
      <c r="H39" s="115">
        <v>0</v>
      </c>
      <c r="I39" s="116" t="s">
        <v>89</v>
      </c>
      <c r="J39" s="115">
        <v>256</v>
      </c>
      <c r="K39" s="116">
        <v>3.2258064516128997E-2</v>
      </c>
      <c r="L39" s="115">
        <v>67</v>
      </c>
      <c r="M39" s="116">
        <v>2.35</v>
      </c>
      <c r="N39" s="115">
        <v>323</v>
      </c>
      <c r="O39" s="116">
        <v>0.20522388059701502</v>
      </c>
      <c r="P39" s="122"/>
      <c r="Q39" s="114" t="s">
        <v>90</v>
      </c>
      <c r="R39" s="114" t="s">
        <v>90</v>
      </c>
      <c r="S39" s="118">
        <v>248</v>
      </c>
      <c r="T39" s="118">
        <v>0</v>
      </c>
      <c r="U39" s="118">
        <v>0</v>
      </c>
      <c r="V39" s="118">
        <v>248</v>
      </c>
      <c r="W39" s="118">
        <v>20</v>
      </c>
      <c r="X39" s="118">
        <v>268</v>
      </c>
      <c r="Y39" s="114" t="s">
        <v>194</v>
      </c>
      <c r="Z39" s="114" t="s">
        <v>152</v>
      </c>
    </row>
    <row r="40" spans="1:26" x14ac:dyDescent="0.2">
      <c r="A40" s="121"/>
      <c r="B40" s="114" t="s">
        <v>195</v>
      </c>
      <c r="C40" s="114" t="s">
        <v>196</v>
      </c>
      <c r="D40" s="115">
        <v>158</v>
      </c>
      <c r="E40" s="116">
        <v>-2.4691358024691402E-2</v>
      </c>
      <c r="F40" s="115">
        <v>0</v>
      </c>
      <c r="G40" s="116" t="s">
        <v>89</v>
      </c>
      <c r="H40" s="115">
        <v>0</v>
      </c>
      <c r="I40" s="116" t="s">
        <v>89</v>
      </c>
      <c r="J40" s="115">
        <v>158</v>
      </c>
      <c r="K40" s="116">
        <v>-2.4691358024691402E-2</v>
      </c>
      <c r="L40" s="115">
        <v>68</v>
      </c>
      <c r="M40" s="116">
        <v>-0.180722891566265</v>
      </c>
      <c r="N40" s="115">
        <v>226</v>
      </c>
      <c r="O40" s="116">
        <v>-7.7551020408163293E-2</v>
      </c>
      <c r="P40" s="122"/>
      <c r="Q40" s="114" t="s">
        <v>90</v>
      </c>
      <c r="R40" s="114" t="s">
        <v>90</v>
      </c>
      <c r="S40" s="118">
        <v>162</v>
      </c>
      <c r="T40" s="118">
        <v>0</v>
      </c>
      <c r="U40" s="118">
        <v>0</v>
      </c>
      <c r="V40" s="118">
        <v>162</v>
      </c>
      <c r="W40" s="118">
        <v>83</v>
      </c>
      <c r="X40" s="118">
        <v>245</v>
      </c>
      <c r="Y40" s="114" t="s">
        <v>197</v>
      </c>
      <c r="Z40" s="114" t="s">
        <v>152</v>
      </c>
    </row>
    <row r="41" spans="1:26" x14ac:dyDescent="0.2">
      <c r="A41" s="121"/>
      <c r="B41" s="114" t="s">
        <v>198</v>
      </c>
      <c r="C41" s="114" t="s">
        <v>199</v>
      </c>
      <c r="D41" s="115">
        <v>112</v>
      </c>
      <c r="E41" s="116">
        <v>9.8039215686274508E-2</v>
      </c>
      <c r="F41" s="115">
        <v>19</v>
      </c>
      <c r="G41" s="116">
        <v>0.1875</v>
      </c>
      <c r="H41" s="115">
        <v>0</v>
      </c>
      <c r="I41" s="116" t="s">
        <v>89</v>
      </c>
      <c r="J41" s="115">
        <v>131</v>
      </c>
      <c r="K41" s="116">
        <v>0.11016949152542402</v>
      </c>
      <c r="L41" s="115">
        <v>286</v>
      </c>
      <c r="M41" s="116">
        <v>0.94557823129251706</v>
      </c>
      <c r="N41" s="115">
        <v>417</v>
      </c>
      <c r="O41" s="116">
        <v>0.57358490566037701</v>
      </c>
      <c r="P41" s="122"/>
      <c r="Q41" s="114" t="s">
        <v>90</v>
      </c>
      <c r="R41" s="114" t="s">
        <v>90</v>
      </c>
      <c r="S41" s="118">
        <v>102</v>
      </c>
      <c r="T41" s="118">
        <v>16</v>
      </c>
      <c r="U41" s="118">
        <v>0</v>
      </c>
      <c r="V41" s="118">
        <v>118</v>
      </c>
      <c r="W41" s="118">
        <v>147</v>
      </c>
      <c r="X41" s="118">
        <v>265</v>
      </c>
      <c r="Y41" s="114" t="s">
        <v>200</v>
      </c>
      <c r="Z41" s="114" t="s">
        <v>152</v>
      </c>
    </row>
    <row r="42" spans="1:26" x14ac:dyDescent="0.2">
      <c r="A42" s="121"/>
      <c r="B42" s="114" t="s">
        <v>201</v>
      </c>
      <c r="C42" s="114" t="s">
        <v>202</v>
      </c>
      <c r="D42" s="115">
        <v>258</v>
      </c>
      <c r="E42" s="116">
        <v>4.8780487804878002E-2</v>
      </c>
      <c r="F42" s="115">
        <v>0</v>
      </c>
      <c r="G42" s="116" t="s">
        <v>89</v>
      </c>
      <c r="H42" s="115">
        <v>0</v>
      </c>
      <c r="I42" s="116" t="s">
        <v>89</v>
      </c>
      <c r="J42" s="115">
        <v>258</v>
      </c>
      <c r="K42" s="116">
        <v>4.8780487804878002E-2</v>
      </c>
      <c r="L42" s="115">
        <v>20</v>
      </c>
      <c r="M42" s="116">
        <v>0.81818181818181801</v>
      </c>
      <c r="N42" s="115">
        <v>278</v>
      </c>
      <c r="O42" s="116">
        <v>8.1712062256809298E-2</v>
      </c>
      <c r="P42" s="122"/>
      <c r="Q42" s="114" t="s">
        <v>90</v>
      </c>
      <c r="R42" s="114" t="s">
        <v>90</v>
      </c>
      <c r="S42" s="118">
        <v>246</v>
      </c>
      <c r="T42" s="118">
        <v>0</v>
      </c>
      <c r="U42" s="118">
        <v>0</v>
      </c>
      <c r="V42" s="118">
        <v>246</v>
      </c>
      <c r="W42" s="118">
        <v>11</v>
      </c>
      <c r="X42" s="118">
        <v>257</v>
      </c>
      <c r="Y42" s="114" t="s">
        <v>203</v>
      </c>
      <c r="Z42" s="114" t="s">
        <v>152</v>
      </c>
    </row>
    <row r="43" spans="1:26" x14ac:dyDescent="0.2">
      <c r="A43" s="121"/>
      <c r="B43" s="114" t="s">
        <v>204</v>
      </c>
      <c r="C43" s="114" t="s">
        <v>205</v>
      </c>
      <c r="D43" s="115">
        <v>106</v>
      </c>
      <c r="E43" s="116">
        <v>1.9230769230769201E-2</v>
      </c>
      <c r="F43" s="115">
        <v>0</v>
      </c>
      <c r="G43" s="116" t="s">
        <v>89</v>
      </c>
      <c r="H43" s="115">
        <v>0</v>
      </c>
      <c r="I43" s="116" t="s">
        <v>89</v>
      </c>
      <c r="J43" s="115">
        <v>106</v>
      </c>
      <c r="K43" s="116">
        <v>1.9230769230769201E-2</v>
      </c>
      <c r="L43" s="115">
        <v>11</v>
      </c>
      <c r="M43" s="116">
        <v>-8.3333333333333301E-2</v>
      </c>
      <c r="N43" s="115">
        <v>117</v>
      </c>
      <c r="O43" s="116">
        <v>8.6206896551724102E-3</v>
      </c>
      <c r="P43" s="122"/>
      <c r="Q43" s="114" t="s">
        <v>90</v>
      </c>
      <c r="R43" s="114" t="s">
        <v>90</v>
      </c>
      <c r="S43" s="118">
        <v>104</v>
      </c>
      <c r="T43" s="118">
        <v>0</v>
      </c>
      <c r="U43" s="118">
        <v>0</v>
      </c>
      <c r="V43" s="118">
        <v>104</v>
      </c>
      <c r="W43" s="118">
        <v>12</v>
      </c>
      <c r="X43" s="118">
        <v>116</v>
      </c>
      <c r="Y43" s="114" t="s">
        <v>206</v>
      </c>
      <c r="Z43" s="114" t="s">
        <v>152</v>
      </c>
    </row>
    <row r="44" spans="1:26" x14ac:dyDescent="0.2">
      <c r="A44" s="121"/>
      <c r="B44" s="114" t="s">
        <v>207</v>
      </c>
      <c r="C44" s="114" t="s">
        <v>208</v>
      </c>
      <c r="D44" s="115">
        <v>203</v>
      </c>
      <c r="E44" s="116">
        <v>9.1397849462365607E-2</v>
      </c>
      <c r="F44" s="115">
        <v>0</v>
      </c>
      <c r="G44" s="116" t="s">
        <v>89</v>
      </c>
      <c r="H44" s="115">
        <v>0</v>
      </c>
      <c r="I44" s="116" t="s">
        <v>89</v>
      </c>
      <c r="J44" s="115">
        <v>203</v>
      </c>
      <c r="K44" s="116">
        <v>9.1397849462365607E-2</v>
      </c>
      <c r="L44" s="115">
        <v>53</v>
      </c>
      <c r="M44" s="116">
        <v>0.06</v>
      </c>
      <c r="N44" s="115">
        <v>256</v>
      </c>
      <c r="O44" s="116">
        <v>8.4745762711864403E-2</v>
      </c>
      <c r="P44" s="122"/>
      <c r="Q44" s="114" t="s">
        <v>90</v>
      </c>
      <c r="R44" s="114" t="s">
        <v>90</v>
      </c>
      <c r="S44" s="118">
        <v>186</v>
      </c>
      <c r="T44" s="118">
        <v>0</v>
      </c>
      <c r="U44" s="118">
        <v>0</v>
      </c>
      <c r="V44" s="118">
        <v>186</v>
      </c>
      <c r="W44" s="118">
        <v>50</v>
      </c>
      <c r="X44" s="118">
        <v>236</v>
      </c>
      <c r="Y44" s="114" t="s">
        <v>209</v>
      </c>
      <c r="Z44" s="114" t="s">
        <v>152</v>
      </c>
    </row>
    <row r="45" spans="1:26" x14ac:dyDescent="0.2">
      <c r="A45" s="121"/>
      <c r="B45" s="114" t="s">
        <v>210</v>
      </c>
      <c r="C45" s="114" t="s">
        <v>211</v>
      </c>
      <c r="D45" s="115">
        <v>510</v>
      </c>
      <c r="E45" s="116">
        <v>-7.7821011673151804E-3</v>
      </c>
      <c r="F45" s="115">
        <v>0</v>
      </c>
      <c r="G45" s="116" t="s">
        <v>89</v>
      </c>
      <c r="H45" s="115">
        <v>0</v>
      </c>
      <c r="I45" s="116" t="s">
        <v>89</v>
      </c>
      <c r="J45" s="115">
        <v>510</v>
      </c>
      <c r="K45" s="116">
        <v>-7.7821011673151804E-3</v>
      </c>
      <c r="L45" s="115">
        <v>82</v>
      </c>
      <c r="M45" s="116">
        <v>0.57692307692307698</v>
      </c>
      <c r="N45" s="115">
        <v>592</v>
      </c>
      <c r="O45" s="116">
        <v>4.5936395759717301E-2</v>
      </c>
      <c r="P45" s="122"/>
      <c r="Q45" s="114" t="s">
        <v>90</v>
      </c>
      <c r="R45" s="114" t="s">
        <v>90</v>
      </c>
      <c r="S45" s="118">
        <v>514</v>
      </c>
      <c r="T45" s="118">
        <v>0</v>
      </c>
      <c r="U45" s="118">
        <v>0</v>
      </c>
      <c r="V45" s="118">
        <v>514</v>
      </c>
      <c r="W45" s="118">
        <v>52</v>
      </c>
      <c r="X45" s="118">
        <v>566</v>
      </c>
      <c r="Y45" s="114" t="s">
        <v>212</v>
      </c>
      <c r="Z45" s="114" t="s">
        <v>152</v>
      </c>
    </row>
    <row r="46" spans="1:26" x14ac:dyDescent="0.2">
      <c r="A46" s="121"/>
      <c r="B46" s="114" t="s">
        <v>213</v>
      </c>
      <c r="C46" s="114" t="s">
        <v>214</v>
      </c>
      <c r="D46" s="115">
        <v>468</v>
      </c>
      <c r="E46" s="116">
        <v>9.34579439252336E-2</v>
      </c>
      <c r="F46" s="115">
        <v>0</v>
      </c>
      <c r="G46" s="116" t="s">
        <v>89</v>
      </c>
      <c r="H46" s="115">
        <v>0</v>
      </c>
      <c r="I46" s="116" t="s">
        <v>89</v>
      </c>
      <c r="J46" s="115">
        <v>468</v>
      </c>
      <c r="K46" s="116">
        <v>9.34579439252336E-2</v>
      </c>
      <c r="L46" s="115">
        <v>31</v>
      </c>
      <c r="M46" s="116">
        <v>-6.0606060606060601E-2</v>
      </c>
      <c r="N46" s="115">
        <v>499</v>
      </c>
      <c r="O46" s="116">
        <v>8.2429501084598705E-2</v>
      </c>
      <c r="P46" s="122"/>
      <c r="Q46" s="114" t="s">
        <v>90</v>
      </c>
      <c r="R46" s="114" t="s">
        <v>90</v>
      </c>
      <c r="S46" s="118">
        <v>428</v>
      </c>
      <c r="T46" s="118">
        <v>0</v>
      </c>
      <c r="U46" s="118">
        <v>0</v>
      </c>
      <c r="V46" s="118">
        <v>428</v>
      </c>
      <c r="W46" s="118">
        <v>33</v>
      </c>
      <c r="X46" s="118">
        <v>461</v>
      </c>
      <c r="Y46" s="114" t="s">
        <v>215</v>
      </c>
      <c r="Z46" s="114" t="s">
        <v>152</v>
      </c>
    </row>
    <row r="47" spans="1:26" x14ac:dyDescent="0.2">
      <c r="A47" s="121"/>
      <c r="B47" s="114" t="s">
        <v>216</v>
      </c>
      <c r="C47" s="114" t="s">
        <v>217</v>
      </c>
      <c r="D47" s="115">
        <v>454</v>
      </c>
      <c r="E47" s="116">
        <v>1.7937219730941704E-2</v>
      </c>
      <c r="F47" s="115">
        <v>0</v>
      </c>
      <c r="G47" s="116" t="s">
        <v>89</v>
      </c>
      <c r="H47" s="115">
        <v>0</v>
      </c>
      <c r="I47" s="116" t="s">
        <v>89</v>
      </c>
      <c r="J47" s="115">
        <v>454</v>
      </c>
      <c r="K47" s="116">
        <v>1.7937219730941704E-2</v>
      </c>
      <c r="L47" s="115">
        <v>77</v>
      </c>
      <c r="M47" s="116">
        <v>-7.2289156626505993E-2</v>
      </c>
      <c r="N47" s="115">
        <v>531</v>
      </c>
      <c r="O47" s="116">
        <v>3.7807183364839303E-3</v>
      </c>
      <c r="P47" s="122"/>
      <c r="Q47" s="114" t="s">
        <v>90</v>
      </c>
      <c r="R47" s="114" t="s">
        <v>90</v>
      </c>
      <c r="S47" s="118">
        <v>446</v>
      </c>
      <c r="T47" s="118">
        <v>0</v>
      </c>
      <c r="U47" s="118">
        <v>0</v>
      </c>
      <c r="V47" s="118">
        <v>446</v>
      </c>
      <c r="W47" s="118">
        <v>83</v>
      </c>
      <c r="X47" s="118">
        <v>529</v>
      </c>
      <c r="Y47" s="114" t="s">
        <v>218</v>
      </c>
      <c r="Z47" s="114" t="s">
        <v>152</v>
      </c>
    </row>
    <row r="48" spans="1:26" x14ac:dyDescent="0.2">
      <c r="A48" s="121"/>
      <c r="B48" s="114" t="s">
        <v>219</v>
      </c>
      <c r="C48" s="114" t="s">
        <v>220</v>
      </c>
      <c r="D48" s="115">
        <v>340</v>
      </c>
      <c r="E48" s="116">
        <v>4.6153846153846198E-2</v>
      </c>
      <c r="F48" s="115">
        <v>0</v>
      </c>
      <c r="G48" s="116" t="s">
        <v>89</v>
      </c>
      <c r="H48" s="115">
        <v>0</v>
      </c>
      <c r="I48" s="116" t="s">
        <v>89</v>
      </c>
      <c r="J48" s="115">
        <v>340</v>
      </c>
      <c r="K48" s="116">
        <v>4.6153846153846198E-2</v>
      </c>
      <c r="L48" s="115">
        <v>42</v>
      </c>
      <c r="M48" s="116">
        <v>-0.10638297872340401</v>
      </c>
      <c r="N48" s="115">
        <v>382</v>
      </c>
      <c r="O48" s="116">
        <v>2.6881720430107503E-2</v>
      </c>
      <c r="P48" s="122"/>
      <c r="Q48" s="114" t="s">
        <v>90</v>
      </c>
      <c r="R48" s="114" t="s">
        <v>90</v>
      </c>
      <c r="S48" s="118">
        <v>325</v>
      </c>
      <c r="T48" s="118">
        <v>0</v>
      </c>
      <c r="U48" s="118">
        <v>0</v>
      </c>
      <c r="V48" s="118">
        <v>325</v>
      </c>
      <c r="W48" s="118">
        <v>47</v>
      </c>
      <c r="X48" s="118">
        <v>372</v>
      </c>
      <c r="Y48" s="114" t="s">
        <v>221</v>
      </c>
      <c r="Z48" s="114" t="s">
        <v>152</v>
      </c>
    </row>
    <row r="49" spans="1:26" x14ac:dyDescent="0.2">
      <c r="A49" s="121"/>
      <c r="B49" s="114" t="s">
        <v>222</v>
      </c>
      <c r="C49" s="114" t="s">
        <v>223</v>
      </c>
      <c r="D49" s="115">
        <v>164</v>
      </c>
      <c r="E49" s="116">
        <v>-6.8181818181818191E-2</v>
      </c>
      <c r="F49" s="115">
        <v>0</v>
      </c>
      <c r="G49" s="116" t="s">
        <v>89</v>
      </c>
      <c r="H49" s="115">
        <v>0</v>
      </c>
      <c r="I49" s="116" t="s">
        <v>89</v>
      </c>
      <c r="J49" s="115">
        <v>164</v>
      </c>
      <c r="K49" s="116">
        <v>-6.8181818181818191E-2</v>
      </c>
      <c r="L49" s="115">
        <v>17</v>
      </c>
      <c r="M49" s="116">
        <v>-0.15</v>
      </c>
      <c r="N49" s="115">
        <v>181</v>
      </c>
      <c r="O49" s="116">
        <v>-7.6530612244898003E-2</v>
      </c>
      <c r="P49" s="122"/>
      <c r="Q49" s="114" t="s">
        <v>90</v>
      </c>
      <c r="R49" s="114" t="s">
        <v>90</v>
      </c>
      <c r="S49" s="118">
        <v>176</v>
      </c>
      <c r="T49" s="118">
        <v>0</v>
      </c>
      <c r="U49" s="118">
        <v>0</v>
      </c>
      <c r="V49" s="118">
        <v>176</v>
      </c>
      <c r="W49" s="118">
        <v>20</v>
      </c>
      <c r="X49" s="118">
        <v>196</v>
      </c>
      <c r="Y49" s="114" t="s">
        <v>224</v>
      </c>
      <c r="Z49" s="114" t="s">
        <v>152</v>
      </c>
    </row>
    <row r="50" spans="1:26" x14ac:dyDescent="0.2">
      <c r="A50" s="121"/>
      <c r="B50" s="114" t="s">
        <v>225</v>
      </c>
      <c r="C50" s="114" t="s">
        <v>226</v>
      </c>
      <c r="D50" s="115">
        <v>563</v>
      </c>
      <c r="E50" s="116">
        <v>1.7793594306049802E-3</v>
      </c>
      <c r="F50" s="115">
        <v>0</v>
      </c>
      <c r="G50" s="116" t="s">
        <v>89</v>
      </c>
      <c r="H50" s="115">
        <v>0</v>
      </c>
      <c r="I50" s="116" t="s">
        <v>89</v>
      </c>
      <c r="J50" s="115">
        <v>563</v>
      </c>
      <c r="K50" s="116">
        <v>1.7793594306049802E-3</v>
      </c>
      <c r="L50" s="115">
        <v>22</v>
      </c>
      <c r="M50" s="116">
        <v>-0.38888888888888901</v>
      </c>
      <c r="N50" s="115">
        <v>585</v>
      </c>
      <c r="O50" s="116">
        <v>-2.1739130434782598E-2</v>
      </c>
      <c r="P50" s="122"/>
      <c r="Q50" s="114" t="s">
        <v>90</v>
      </c>
      <c r="R50" s="114" t="s">
        <v>90</v>
      </c>
      <c r="S50" s="118">
        <v>562</v>
      </c>
      <c r="T50" s="118">
        <v>0</v>
      </c>
      <c r="U50" s="118">
        <v>0</v>
      </c>
      <c r="V50" s="118">
        <v>562</v>
      </c>
      <c r="W50" s="118">
        <v>36</v>
      </c>
      <c r="X50" s="118">
        <v>598</v>
      </c>
      <c r="Y50" s="114" t="s">
        <v>227</v>
      </c>
      <c r="Z50" s="114" t="s">
        <v>152</v>
      </c>
    </row>
    <row r="51" spans="1:26" x14ac:dyDescent="0.2">
      <c r="A51" s="121"/>
      <c r="B51" s="114" t="s">
        <v>228</v>
      </c>
      <c r="C51" s="114" t="s">
        <v>229</v>
      </c>
      <c r="D51" s="115">
        <v>202</v>
      </c>
      <c r="E51" s="116">
        <v>-2.8846153846153803E-2</v>
      </c>
      <c r="F51" s="115">
        <v>0</v>
      </c>
      <c r="G51" s="116" t="s">
        <v>89</v>
      </c>
      <c r="H51" s="115">
        <v>0</v>
      </c>
      <c r="I51" s="116" t="s">
        <v>89</v>
      </c>
      <c r="J51" s="115">
        <v>202</v>
      </c>
      <c r="K51" s="116">
        <v>-2.8846153846153803E-2</v>
      </c>
      <c r="L51" s="115">
        <v>6</v>
      </c>
      <c r="M51" s="116">
        <v>-0.78571428571428603</v>
      </c>
      <c r="N51" s="115">
        <v>208</v>
      </c>
      <c r="O51" s="116">
        <v>-0.11864406779660999</v>
      </c>
      <c r="P51" s="122"/>
      <c r="Q51" s="114" t="s">
        <v>90</v>
      </c>
      <c r="R51" s="114" t="s">
        <v>90</v>
      </c>
      <c r="S51" s="118">
        <v>208</v>
      </c>
      <c r="T51" s="118">
        <v>0</v>
      </c>
      <c r="U51" s="118">
        <v>0</v>
      </c>
      <c r="V51" s="118">
        <v>208</v>
      </c>
      <c r="W51" s="118">
        <v>28</v>
      </c>
      <c r="X51" s="118">
        <v>236</v>
      </c>
      <c r="Y51" s="114" t="s">
        <v>230</v>
      </c>
      <c r="Z51" s="114" t="s">
        <v>152</v>
      </c>
    </row>
    <row r="52" spans="1:26" x14ac:dyDescent="0.2">
      <c r="A52" s="121"/>
      <c r="B52" s="114" t="s">
        <v>231</v>
      </c>
      <c r="C52" s="114" t="s">
        <v>232</v>
      </c>
      <c r="D52" s="115">
        <v>102</v>
      </c>
      <c r="E52" s="116">
        <v>0.02</v>
      </c>
      <c r="F52" s="115">
        <v>0</v>
      </c>
      <c r="G52" s="116" t="s">
        <v>89</v>
      </c>
      <c r="H52" s="115">
        <v>0</v>
      </c>
      <c r="I52" s="116" t="s">
        <v>89</v>
      </c>
      <c r="J52" s="115">
        <v>102</v>
      </c>
      <c r="K52" s="116">
        <v>0.02</v>
      </c>
      <c r="L52" s="115">
        <v>5</v>
      </c>
      <c r="M52" s="116" t="s">
        <v>89</v>
      </c>
      <c r="N52" s="115">
        <v>107</v>
      </c>
      <c r="O52" s="116">
        <v>7.0000000000000007E-2</v>
      </c>
      <c r="P52" s="122"/>
      <c r="Q52" s="114" t="s">
        <v>90</v>
      </c>
      <c r="R52" s="114" t="s">
        <v>90</v>
      </c>
      <c r="S52" s="118">
        <v>100</v>
      </c>
      <c r="T52" s="118">
        <v>0</v>
      </c>
      <c r="U52" s="118">
        <v>0</v>
      </c>
      <c r="V52" s="118">
        <v>100</v>
      </c>
      <c r="W52" s="118">
        <v>0</v>
      </c>
      <c r="X52" s="118">
        <v>100</v>
      </c>
      <c r="Y52" s="114" t="s">
        <v>233</v>
      </c>
      <c r="Z52" s="114" t="s">
        <v>152</v>
      </c>
    </row>
    <row r="53" spans="1:26" x14ac:dyDescent="0.2">
      <c r="A53" s="123"/>
      <c r="B53" s="114" t="s">
        <v>234</v>
      </c>
      <c r="C53" s="114" t="s">
        <v>235</v>
      </c>
      <c r="D53" s="115">
        <v>438</v>
      </c>
      <c r="E53" s="116">
        <v>8.6848635235731997E-2</v>
      </c>
      <c r="F53" s="115">
        <v>0</v>
      </c>
      <c r="G53" s="116" t="s">
        <v>89</v>
      </c>
      <c r="H53" s="115">
        <v>0</v>
      </c>
      <c r="I53" s="116" t="s">
        <v>89</v>
      </c>
      <c r="J53" s="115">
        <v>438</v>
      </c>
      <c r="K53" s="116">
        <v>8.6848635235731997E-2</v>
      </c>
      <c r="L53" s="115">
        <v>201</v>
      </c>
      <c r="M53" s="116">
        <v>1.5125000000000002</v>
      </c>
      <c r="N53" s="115">
        <v>639</v>
      </c>
      <c r="O53" s="116">
        <v>0.322981366459627</v>
      </c>
      <c r="P53" s="122"/>
      <c r="Q53" s="114" t="s">
        <v>90</v>
      </c>
      <c r="R53" s="114" t="s">
        <v>90</v>
      </c>
      <c r="S53" s="118">
        <v>403</v>
      </c>
      <c r="T53" s="118">
        <v>0</v>
      </c>
      <c r="U53" s="118">
        <v>0</v>
      </c>
      <c r="V53" s="118">
        <v>403</v>
      </c>
      <c r="W53" s="118">
        <v>80</v>
      </c>
      <c r="X53" s="118">
        <v>483</v>
      </c>
      <c r="Y53" s="114" t="s">
        <v>236</v>
      </c>
      <c r="Z53" s="114" t="s">
        <v>152</v>
      </c>
    </row>
    <row r="54" spans="1:26" x14ac:dyDescent="0.2">
      <c r="A54" s="124" t="s">
        <v>104</v>
      </c>
      <c r="B54" s="124"/>
      <c r="C54" s="124"/>
      <c r="D54" s="125">
        <v>9150</v>
      </c>
      <c r="E54" s="126">
        <v>9.8223154177243099E-3</v>
      </c>
      <c r="F54" s="125">
        <v>25</v>
      </c>
      <c r="G54" s="126">
        <v>-0.13793103448275901</v>
      </c>
      <c r="H54" s="125">
        <v>504</v>
      </c>
      <c r="I54" s="126">
        <v>-0.16139767054908499</v>
      </c>
      <c r="J54" s="125">
        <v>9679</v>
      </c>
      <c r="K54" s="126">
        <v>-1.23826230523166E-3</v>
      </c>
      <c r="L54" s="125">
        <v>2268</v>
      </c>
      <c r="M54" s="126">
        <v>0.228602383531961</v>
      </c>
      <c r="N54" s="125">
        <v>11947</v>
      </c>
      <c r="O54" s="126">
        <v>3.5537834792406998E-2</v>
      </c>
      <c r="P54" s="127"/>
      <c r="Q54" s="128"/>
      <c r="R54" s="128"/>
      <c r="S54" s="129">
        <v>9061</v>
      </c>
      <c r="T54" s="129">
        <v>29</v>
      </c>
      <c r="U54" s="129">
        <v>601</v>
      </c>
      <c r="V54" s="129">
        <v>9691</v>
      </c>
      <c r="W54" s="129">
        <v>1846</v>
      </c>
      <c r="X54" s="129">
        <v>11537</v>
      </c>
      <c r="Y54" s="128"/>
      <c r="Z54" s="128"/>
    </row>
    <row r="55" spans="1:26" s="136" customFormat="1" ht="22.5" x14ac:dyDescent="0.2">
      <c r="A55" s="130" t="s">
        <v>237</v>
      </c>
      <c r="B55" s="131"/>
      <c r="C55" s="131"/>
      <c r="D55" s="132">
        <f>D54+D24+D14</f>
        <v>20803</v>
      </c>
      <c r="E55" s="133">
        <f>((D54+D24+D14)-(S54+S24+S14))/(S54+S24+S14)</f>
        <v>-1.4729563322913707E-2</v>
      </c>
      <c r="F55" s="132">
        <f>F54+F24+F14</f>
        <v>1150</v>
      </c>
      <c r="G55" s="133">
        <f>((F54+F24+F14)-(T54+T24+T14))/(T54+T24+T14)</f>
        <v>-4.2464612822647796E-2</v>
      </c>
      <c r="H55" s="132">
        <f>H54+H24+H14</f>
        <v>1017</v>
      </c>
      <c r="I55" s="133">
        <f>((H54+H24+H14)-(U54+U24+U14))/(U54+U24+U14)</f>
        <v>-0.1</v>
      </c>
      <c r="J55" s="132">
        <f>J54+J24+J14</f>
        <v>22970</v>
      </c>
      <c r="K55" s="133">
        <f>((J54+J24+J14)-(V54+V24+V14))/(V54+V24+V14)</f>
        <v>-2.0260183407976116E-2</v>
      </c>
      <c r="L55" s="132">
        <f>L54+L24+L14</f>
        <v>5580</v>
      </c>
      <c r="M55" s="133">
        <f>((L54+L24+L14)-(W54+W24+W14))/(W54+W24+W14)</f>
        <v>0.11332801276935354</v>
      </c>
      <c r="N55" s="132">
        <f>N54+N24+N14</f>
        <v>28550</v>
      </c>
      <c r="O55" s="133">
        <f>((N54+N24+N14)-(X54+X24+X14))/(X54+X24+X14)</f>
        <v>3.2680886952243735E-3</v>
      </c>
      <c r="P55" s="134"/>
      <c r="Q55" s="134"/>
      <c r="R55" s="135"/>
      <c r="S55" s="135"/>
      <c r="T55" s="135"/>
      <c r="U55" s="135"/>
      <c r="V55" s="135"/>
      <c r="W55" s="135"/>
      <c r="X55" s="135"/>
    </row>
    <row r="56" spans="1:26" s="136" customFormat="1" x14ac:dyDescent="0.2">
      <c r="A56" s="130" t="s">
        <v>238</v>
      </c>
      <c r="B56" s="131"/>
      <c r="C56" s="131"/>
      <c r="D56" s="132">
        <f>D54+D24+D14+D9</f>
        <v>31966</v>
      </c>
      <c r="E56" s="133">
        <f>((D54+D24+D14+D9)-(S54+S24+S14+S9))/(S54+S24+S14+S9)</f>
        <v>-3.2388909068894536E-2</v>
      </c>
      <c r="F56" s="132">
        <f>F54+F24+F14+F9</f>
        <v>5206</v>
      </c>
      <c r="G56" s="133">
        <f>((F54+F24+F14+F9)-(T54+T24+T14+T9))/(T54+T24+T14+T9)</f>
        <v>-0.10472914875322442</v>
      </c>
      <c r="H56" s="132">
        <f>H54+H24+H14+H9</f>
        <v>3956</v>
      </c>
      <c r="I56" s="133">
        <f>((H54+H24+H14+H9)-(U54+U24+U14+U9))/(U54+U24+U14+U9)</f>
        <v>-8.2347483182556247E-2</v>
      </c>
      <c r="J56" s="132">
        <f>J54+J24+J14+J9</f>
        <v>41128</v>
      </c>
      <c r="K56" s="133">
        <f>((J54+J24+J14+J9)-(V54+V24+V14+V9))/(V54+V24+V14+V9)</f>
        <v>-4.7124785691117187E-2</v>
      </c>
      <c r="L56" s="132">
        <f>L54+L24+L14+L9</f>
        <v>7896</v>
      </c>
      <c r="M56" s="133">
        <f>((L54+L24+L14+L9)-(W54+W24+W14+W9))/(W54+W24+W14+W9)</f>
        <v>8.7753134040501446E-2</v>
      </c>
      <c r="N56" s="132">
        <f>N54+N24+N14+N9</f>
        <v>49024</v>
      </c>
      <c r="O56" s="133">
        <f>((N54+N24+N14+N9)-(X54+X24+X14+X9))/(X54+X24+X14+X9)</f>
        <v>-2.7706709505959819E-2</v>
      </c>
      <c r="P56" s="134"/>
      <c r="Q56" s="134"/>
      <c r="R56" s="135"/>
      <c r="S56" s="135"/>
      <c r="T56" s="135"/>
      <c r="U56" s="135"/>
      <c r="V56" s="135"/>
      <c r="W56" s="135"/>
      <c r="X56" s="135"/>
    </row>
    <row r="57" spans="1:26" s="136" customFormat="1" x14ac:dyDescent="0.2">
      <c r="A57" s="130" t="s">
        <v>239</v>
      </c>
      <c r="B57" s="131"/>
      <c r="C57" s="131"/>
      <c r="D57" s="132">
        <f>D54+D24+D14+D9+D5</f>
        <v>41465</v>
      </c>
      <c r="E57" s="133">
        <f>((D54+D24+D14+D9+D5)-(S54+S24+S14+S9+S5))/(S54+S24+S14+S9+S5)</f>
        <v>-4.9796049314817362E-2</v>
      </c>
      <c r="F57" s="132">
        <f>F54+F24+F14+F9+F5</f>
        <v>14519</v>
      </c>
      <c r="G57" s="133">
        <f>((F54+F24+F14+F9+F5)-(T54+T24+T14+T9+T5))/(T54+T24+T14+T9+T5)</f>
        <v>-7.5164023186190199E-2</v>
      </c>
      <c r="H57" s="132">
        <f>H54+H24+H14+H9+H5</f>
        <v>3956</v>
      </c>
      <c r="I57" s="133">
        <f>((H54+H24+H14+H9+H5)-(U54+U24+U14+U9+U5))/(U54+U24+U14+U9+U5)</f>
        <v>-8.2347483182556247E-2</v>
      </c>
      <c r="J57" s="132">
        <f>J54+J24+J14+J9+J5</f>
        <v>59940</v>
      </c>
      <c r="K57" s="133">
        <f>((J54+J24+J14+J9+J5)-(V54+V24+V14+V9+V5))/(V54+V24+V14+V9+V5)</f>
        <v>-5.82579185520362E-2</v>
      </c>
      <c r="L57" s="132">
        <f>L54+L24+L14+L9+L5</f>
        <v>8723</v>
      </c>
      <c r="M57" s="133">
        <f>((L54+L24+L14+L9+L5)-(W54+W24+W14+W9+W5))/(W54+W24+W14+W9+W5)</f>
        <v>8.3467892187305923E-2</v>
      </c>
      <c r="N57" s="132">
        <f>N54+N24+N14+N9+N5</f>
        <v>68663</v>
      </c>
      <c r="O57" s="133">
        <f>((N54+N24+N14+N9+N5)-(X54+X24+X14+X9+X5))/(X54+X24+X14+X9+X5)</f>
        <v>-4.2343686801768504E-2</v>
      </c>
      <c r="P57" s="134"/>
      <c r="Q57" s="134"/>
      <c r="R57" s="135"/>
      <c r="S57" s="135"/>
      <c r="T57" s="135"/>
      <c r="U57" s="135"/>
      <c r="V57" s="135"/>
      <c r="W57" s="135"/>
      <c r="X57" s="135"/>
    </row>
    <row r="58" spans="1:26" x14ac:dyDescent="0.2">
      <c r="A58" s="119" t="s">
        <v>240</v>
      </c>
      <c r="B58" s="114" t="s">
        <v>241</v>
      </c>
      <c r="C58" s="114" t="s">
        <v>242</v>
      </c>
      <c r="D58" s="115">
        <v>13</v>
      </c>
      <c r="E58" s="116">
        <v>1.1666666666666701</v>
      </c>
      <c r="F58" s="115">
        <v>828</v>
      </c>
      <c r="G58" s="116">
        <v>-0.21516587677725099</v>
      </c>
      <c r="H58" s="115">
        <v>0</v>
      </c>
      <c r="I58" s="116" t="s">
        <v>89</v>
      </c>
      <c r="J58" s="115">
        <v>841</v>
      </c>
      <c r="K58" s="116">
        <v>-0.20735155513666401</v>
      </c>
      <c r="L58" s="115">
        <v>440</v>
      </c>
      <c r="M58" s="116">
        <v>-0.15547024952015401</v>
      </c>
      <c r="N58" s="115">
        <v>1281</v>
      </c>
      <c r="O58" s="116">
        <v>-0.19026548672566401</v>
      </c>
      <c r="P58" s="120">
        <v>6</v>
      </c>
      <c r="Q58" s="114" t="s">
        <v>91</v>
      </c>
      <c r="R58" s="114" t="s">
        <v>91</v>
      </c>
      <c r="S58" s="118">
        <v>6</v>
      </c>
      <c r="T58" s="118">
        <v>1055</v>
      </c>
      <c r="U58" s="118">
        <v>0</v>
      </c>
      <c r="V58" s="118">
        <v>1061</v>
      </c>
      <c r="W58" s="118">
        <v>521</v>
      </c>
      <c r="X58" s="118">
        <v>1582</v>
      </c>
      <c r="Y58" s="114" t="s">
        <v>243</v>
      </c>
      <c r="Z58" s="114" t="s">
        <v>244</v>
      </c>
    </row>
    <row r="59" spans="1:26" x14ac:dyDescent="0.2">
      <c r="A59" s="121"/>
      <c r="B59" s="114" t="s">
        <v>245</v>
      </c>
      <c r="C59" s="114" t="s">
        <v>246</v>
      </c>
      <c r="D59" s="115">
        <v>92</v>
      </c>
      <c r="E59" s="116">
        <v>-0.12380952380952399</v>
      </c>
      <c r="F59" s="115">
        <v>0</v>
      </c>
      <c r="G59" s="116" t="s">
        <v>89</v>
      </c>
      <c r="H59" s="115">
        <v>0</v>
      </c>
      <c r="I59" s="116" t="s">
        <v>89</v>
      </c>
      <c r="J59" s="115">
        <v>92</v>
      </c>
      <c r="K59" s="116">
        <v>-0.12380952380952399</v>
      </c>
      <c r="L59" s="115">
        <v>773</v>
      </c>
      <c r="M59" s="116">
        <v>1.2602339181286499</v>
      </c>
      <c r="N59" s="115">
        <v>865</v>
      </c>
      <c r="O59" s="116">
        <v>0.93512304250559308</v>
      </c>
      <c r="P59" s="122"/>
      <c r="Q59" s="114" t="s">
        <v>91</v>
      </c>
      <c r="R59" s="114" t="s">
        <v>91</v>
      </c>
      <c r="S59" s="118">
        <v>105</v>
      </c>
      <c r="T59" s="118">
        <v>0</v>
      </c>
      <c r="U59" s="118">
        <v>0</v>
      </c>
      <c r="V59" s="118">
        <v>105</v>
      </c>
      <c r="W59" s="118">
        <v>342</v>
      </c>
      <c r="X59" s="118">
        <v>447</v>
      </c>
      <c r="Y59" s="114" t="s">
        <v>247</v>
      </c>
      <c r="Z59" s="114" t="s">
        <v>244</v>
      </c>
    </row>
    <row r="60" spans="1:26" x14ac:dyDescent="0.2">
      <c r="A60" s="121"/>
      <c r="B60" s="114" t="s">
        <v>248</v>
      </c>
      <c r="C60" s="114" t="s">
        <v>249</v>
      </c>
      <c r="D60" s="115">
        <v>902</v>
      </c>
      <c r="E60" s="116">
        <v>-6.7218200620475704E-2</v>
      </c>
      <c r="F60" s="115">
        <v>861</v>
      </c>
      <c r="G60" s="116">
        <v>-4.2269187986651802E-2</v>
      </c>
      <c r="H60" s="115">
        <v>0</v>
      </c>
      <c r="I60" s="116" t="s">
        <v>89</v>
      </c>
      <c r="J60" s="115">
        <v>1763</v>
      </c>
      <c r="K60" s="116">
        <v>-5.5198285101822099E-2</v>
      </c>
      <c r="L60" s="115">
        <v>1778</v>
      </c>
      <c r="M60" s="116">
        <v>-7.3958333333333307E-2</v>
      </c>
      <c r="N60" s="115">
        <v>3541</v>
      </c>
      <c r="O60" s="116">
        <v>-6.4712097200211302E-2</v>
      </c>
      <c r="P60" s="122"/>
      <c r="Q60" s="114" t="s">
        <v>91</v>
      </c>
      <c r="R60" s="114" t="s">
        <v>91</v>
      </c>
      <c r="S60" s="118">
        <v>967</v>
      </c>
      <c r="T60" s="118">
        <v>899</v>
      </c>
      <c r="U60" s="118">
        <v>0</v>
      </c>
      <c r="V60" s="118">
        <v>1866</v>
      </c>
      <c r="W60" s="118">
        <v>1920</v>
      </c>
      <c r="X60" s="118">
        <v>3786</v>
      </c>
      <c r="Y60" s="114" t="s">
        <v>250</v>
      </c>
      <c r="Z60" s="114" t="s">
        <v>244</v>
      </c>
    </row>
    <row r="61" spans="1:26" x14ac:dyDescent="0.2">
      <c r="A61" s="121"/>
      <c r="B61" s="114" t="s">
        <v>251</v>
      </c>
      <c r="C61" s="114" t="s">
        <v>252</v>
      </c>
      <c r="D61" s="115">
        <v>97</v>
      </c>
      <c r="E61" s="116">
        <v>-0.19834710743801701</v>
      </c>
      <c r="F61" s="115">
        <v>0</v>
      </c>
      <c r="G61" s="116" t="s">
        <v>89</v>
      </c>
      <c r="H61" s="115">
        <v>0</v>
      </c>
      <c r="I61" s="116" t="s">
        <v>89</v>
      </c>
      <c r="J61" s="115">
        <v>97</v>
      </c>
      <c r="K61" s="116">
        <v>-0.19834710743801701</v>
      </c>
      <c r="L61" s="115">
        <v>456</v>
      </c>
      <c r="M61" s="116">
        <v>-0.2</v>
      </c>
      <c r="N61" s="115">
        <v>553</v>
      </c>
      <c r="O61" s="116">
        <v>-0.199710564399421</v>
      </c>
      <c r="P61" s="122"/>
      <c r="Q61" s="114" t="s">
        <v>91</v>
      </c>
      <c r="R61" s="114" t="s">
        <v>91</v>
      </c>
      <c r="S61" s="118">
        <v>121</v>
      </c>
      <c r="T61" s="118">
        <v>0</v>
      </c>
      <c r="U61" s="118">
        <v>0</v>
      </c>
      <c r="V61" s="118">
        <v>121</v>
      </c>
      <c r="W61" s="118">
        <v>570</v>
      </c>
      <c r="X61" s="118">
        <v>691</v>
      </c>
      <c r="Y61" s="114" t="s">
        <v>253</v>
      </c>
      <c r="Z61" s="114" t="s">
        <v>244</v>
      </c>
    </row>
    <row r="62" spans="1:26" x14ac:dyDescent="0.2">
      <c r="A62" s="121"/>
      <c r="B62" s="114" t="s">
        <v>254</v>
      </c>
      <c r="C62" s="114" t="s">
        <v>255</v>
      </c>
      <c r="D62" s="115">
        <v>148</v>
      </c>
      <c r="E62" s="116">
        <v>2.7777777777777801E-2</v>
      </c>
      <c r="F62" s="115">
        <v>2</v>
      </c>
      <c r="G62" s="116">
        <v>-0.8</v>
      </c>
      <c r="H62" s="115">
        <v>0</v>
      </c>
      <c r="I62" s="116" t="s">
        <v>89</v>
      </c>
      <c r="J62" s="115">
        <v>150</v>
      </c>
      <c r="K62" s="116">
        <v>-2.5974025974026E-2</v>
      </c>
      <c r="L62" s="115">
        <v>228</v>
      </c>
      <c r="M62" s="116">
        <v>-0.133079847908745</v>
      </c>
      <c r="N62" s="115">
        <v>378</v>
      </c>
      <c r="O62" s="116">
        <v>-9.3525179856115109E-2</v>
      </c>
      <c r="P62" s="122"/>
      <c r="Q62" s="114" t="s">
        <v>91</v>
      </c>
      <c r="R62" s="114" t="s">
        <v>91</v>
      </c>
      <c r="S62" s="118">
        <v>144</v>
      </c>
      <c r="T62" s="118">
        <v>10</v>
      </c>
      <c r="U62" s="118">
        <v>0</v>
      </c>
      <c r="V62" s="118">
        <v>154</v>
      </c>
      <c r="W62" s="118">
        <v>263</v>
      </c>
      <c r="X62" s="118">
        <v>417</v>
      </c>
      <c r="Y62" s="114" t="s">
        <v>256</v>
      </c>
      <c r="Z62" s="114" t="s">
        <v>244</v>
      </c>
    </row>
    <row r="63" spans="1:26" x14ac:dyDescent="0.2">
      <c r="A63" s="123"/>
      <c r="B63" s="114" t="s">
        <v>257</v>
      </c>
      <c r="C63" s="114" t="s">
        <v>258</v>
      </c>
      <c r="D63" s="115">
        <v>76</v>
      </c>
      <c r="E63" s="116">
        <v>0.38181818181818206</v>
      </c>
      <c r="F63" s="115">
        <v>12</v>
      </c>
      <c r="G63" s="116">
        <v>5</v>
      </c>
      <c r="H63" s="115">
        <v>0</v>
      </c>
      <c r="I63" s="116" t="s">
        <v>89</v>
      </c>
      <c r="J63" s="115">
        <v>88</v>
      </c>
      <c r="K63" s="116">
        <v>0.54385964912280693</v>
      </c>
      <c r="L63" s="115">
        <v>97</v>
      </c>
      <c r="M63" s="116">
        <v>0.67241379310344795</v>
      </c>
      <c r="N63" s="115">
        <v>185</v>
      </c>
      <c r="O63" s="116">
        <v>0.60869565217391308</v>
      </c>
      <c r="P63" s="122"/>
      <c r="Q63" s="114" t="s">
        <v>91</v>
      </c>
      <c r="R63" s="114" t="s">
        <v>91</v>
      </c>
      <c r="S63" s="118">
        <v>55</v>
      </c>
      <c r="T63" s="118">
        <v>2</v>
      </c>
      <c r="U63" s="118">
        <v>0</v>
      </c>
      <c r="V63" s="118">
        <v>57</v>
      </c>
      <c r="W63" s="118">
        <v>58</v>
      </c>
      <c r="X63" s="118">
        <v>115</v>
      </c>
      <c r="Y63" s="114" t="s">
        <v>259</v>
      </c>
      <c r="Z63" s="114" t="s">
        <v>244</v>
      </c>
    </row>
    <row r="64" spans="1:26" x14ac:dyDescent="0.2">
      <c r="A64" s="124" t="s">
        <v>104</v>
      </c>
      <c r="B64" s="124"/>
      <c r="C64" s="124"/>
      <c r="D64" s="125">
        <v>1328</v>
      </c>
      <c r="E64" s="126">
        <v>-5.0071530758226006E-2</v>
      </c>
      <c r="F64" s="125">
        <v>1703</v>
      </c>
      <c r="G64" s="126">
        <v>-0.13377416073245199</v>
      </c>
      <c r="H64" s="125">
        <v>0</v>
      </c>
      <c r="I64" s="126"/>
      <c r="J64" s="125">
        <v>3031</v>
      </c>
      <c r="K64" s="126">
        <v>-9.8989298454221206E-2</v>
      </c>
      <c r="L64" s="125">
        <v>3772</v>
      </c>
      <c r="M64" s="126">
        <v>2.6673924877517702E-2</v>
      </c>
      <c r="N64" s="125">
        <v>6803</v>
      </c>
      <c r="O64" s="126">
        <v>-3.33901676612674E-2</v>
      </c>
      <c r="P64" s="127"/>
      <c r="Q64" s="128"/>
      <c r="R64" s="128"/>
      <c r="S64" s="129">
        <v>1398</v>
      </c>
      <c r="T64" s="129">
        <v>1966</v>
      </c>
      <c r="U64" s="129">
        <v>0</v>
      </c>
      <c r="V64" s="129">
        <v>3364</v>
      </c>
      <c r="W64" s="129">
        <v>3674</v>
      </c>
      <c r="X64" s="129">
        <v>7038</v>
      </c>
      <c r="Y64" s="128"/>
      <c r="Z64" s="128"/>
    </row>
    <row r="65" spans="1:26" x14ac:dyDescent="0.2">
      <c r="A65" s="124" t="s">
        <v>260</v>
      </c>
      <c r="B65" s="124"/>
      <c r="C65" s="124"/>
      <c r="D65" s="125">
        <v>42793</v>
      </c>
      <c r="E65" s="126">
        <v>-4.9804600763833404E-2</v>
      </c>
      <c r="F65" s="125">
        <v>16222</v>
      </c>
      <c r="G65" s="126">
        <v>-8.1686951599207511E-2</v>
      </c>
      <c r="H65" s="125">
        <v>3956</v>
      </c>
      <c r="I65" s="126">
        <v>-8.2347483182556303E-2</v>
      </c>
      <c r="J65" s="125">
        <v>62971</v>
      </c>
      <c r="K65" s="126">
        <v>-6.0302632364352703E-2</v>
      </c>
      <c r="L65" s="125">
        <v>12495</v>
      </c>
      <c r="M65" s="126">
        <v>6.5671641791044802E-2</v>
      </c>
      <c r="N65" s="125">
        <v>75466</v>
      </c>
      <c r="O65" s="126">
        <v>-4.1543365888972103E-2</v>
      </c>
      <c r="P65" s="137"/>
      <c r="Q65" s="128"/>
      <c r="R65" s="128"/>
      <c r="S65" s="129">
        <v>45036</v>
      </c>
      <c r="T65" s="129">
        <v>17665</v>
      </c>
      <c r="U65" s="129">
        <v>4311</v>
      </c>
      <c r="V65" s="129">
        <v>67012</v>
      </c>
      <c r="W65" s="129">
        <v>11725</v>
      </c>
      <c r="X65" s="129">
        <v>78737</v>
      </c>
      <c r="Y65" s="128"/>
      <c r="Z65" s="128"/>
    </row>
  </sheetData>
  <pageMargins left="0.23622047244094491" right="0.23622047244094491" top="0.35433070866141736" bottom="0.35433070866141736" header="0.31496062992125984" footer="0.31496062992125984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50" zoomScaleSheetLayoutView="10904"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5" width="12.7109375" style="111" customWidth="1"/>
    <col min="16" max="16" width="9.42578125" style="111" hidden="1" customWidth="1"/>
    <col min="17" max="17" width="15.28515625" style="111" hidden="1" customWidth="1"/>
    <col min="18" max="18" width="6.7109375" style="111" hidden="1" customWidth="1"/>
    <col min="19" max="19" width="23.42578125" style="111" hidden="1" customWidth="1"/>
    <col min="20" max="20" width="22.7109375" style="111" hidden="1" customWidth="1"/>
    <col min="21" max="21" width="19.28515625" style="111" hidden="1" customWidth="1"/>
    <col min="22" max="22" width="18.85546875" style="111" hidden="1" customWidth="1"/>
    <col min="23" max="23" width="23.85546875" style="111" hidden="1" customWidth="1"/>
    <col min="24" max="24" width="15.5703125" style="111" hidden="1" customWidth="1"/>
    <col min="25" max="25" width="32.42578125" style="111" hidden="1" customWidth="1"/>
    <col min="26" max="26" width="23.28515625" style="111" hidden="1" customWidth="1"/>
    <col min="27" max="16384" width="9.140625" style="111"/>
  </cols>
  <sheetData>
    <row r="1" spans="1:26" ht="15.75" x14ac:dyDescent="0.25">
      <c r="A1" s="110" t="s">
        <v>261</v>
      </c>
    </row>
    <row r="4" spans="1:26" ht="33.75" x14ac:dyDescent="0.2">
      <c r="A4" s="112" t="s">
        <v>61</v>
      </c>
      <c r="B4" s="112" t="s">
        <v>62</v>
      </c>
      <c r="C4" s="112" t="s">
        <v>63</v>
      </c>
      <c r="D4" s="112" t="s">
        <v>64</v>
      </c>
      <c r="E4" s="112" t="s">
        <v>65</v>
      </c>
      <c r="F4" s="112" t="s">
        <v>66</v>
      </c>
      <c r="G4" s="112" t="s">
        <v>67</v>
      </c>
      <c r="H4" s="112" t="s">
        <v>68</v>
      </c>
      <c r="I4" s="112" t="s">
        <v>69</v>
      </c>
      <c r="J4" s="112" t="s">
        <v>70</v>
      </c>
      <c r="K4" s="112" t="s">
        <v>71</v>
      </c>
      <c r="L4" s="112" t="s">
        <v>31</v>
      </c>
      <c r="M4" s="112" t="s">
        <v>72</v>
      </c>
      <c r="N4" s="112" t="s">
        <v>73</v>
      </c>
      <c r="O4" s="112" t="s">
        <v>74</v>
      </c>
      <c r="P4" s="113" t="s">
        <v>75</v>
      </c>
      <c r="Q4" s="113" t="s">
        <v>76</v>
      </c>
      <c r="R4" s="113" t="s">
        <v>77</v>
      </c>
      <c r="S4" s="113" t="s">
        <v>78</v>
      </c>
      <c r="T4" s="113" t="s">
        <v>79</v>
      </c>
      <c r="U4" s="113" t="s">
        <v>80</v>
      </c>
      <c r="V4" s="113" t="s">
        <v>81</v>
      </c>
      <c r="W4" s="113" t="s">
        <v>82</v>
      </c>
      <c r="X4" s="113" t="s">
        <v>83</v>
      </c>
      <c r="Y4" s="113" t="s">
        <v>84</v>
      </c>
      <c r="Z4" s="113" t="s">
        <v>85</v>
      </c>
    </row>
    <row r="5" spans="1:26" x14ac:dyDescent="0.2">
      <c r="A5" s="114" t="s">
        <v>86</v>
      </c>
      <c r="B5" s="114" t="s">
        <v>87</v>
      </c>
      <c r="C5" s="114" t="s">
        <v>88</v>
      </c>
      <c r="D5" s="115">
        <v>27375</v>
      </c>
      <c r="E5" s="116">
        <v>-7.1624783803031805E-2</v>
      </c>
      <c r="F5" s="115">
        <v>25388</v>
      </c>
      <c r="G5" s="116">
        <v>-5.7574520212331601E-2</v>
      </c>
      <c r="H5" s="115">
        <v>0</v>
      </c>
      <c r="I5" s="116" t="s">
        <v>89</v>
      </c>
      <c r="J5" s="115">
        <v>52763</v>
      </c>
      <c r="K5" s="116">
        <v>-6.491688228830679E-2</v>
      </c>
      <c r="L5" s="115">
        <v>2010</v>
      </c>
      <c r="M5" s="116">
        <v>9.716157205240171E-2</v>
      </c>
      <c r="N5" s="115">
        <v>54773</v>
      </c>
      <c r="O5" s="116">
        <v>-5.9820110542758098E-2</v>
      </c>
      <c r="P5" s="117">
        <v>1</v>
      </c>
      <c r="Q5" s="114" t="s">
        <v>90</v>
      </c>
      <c r="R5" s="114" t="s">
        <v>91</v>
      </c>
      <c r="S5" s="118">
        <v>29487</v>
      </c>
      <c r="T5" s="118">
        <v>26939</v>
      </c>
      <c r="U5" s="118">
        <v>0</v>
      </c>
      <c r="V5" s="118">
        <v>56426</v>
      </c>
      <c r="W5" s="118">
        <v>1832</v>
      </c>
      <c r="X5" s="118">
        <v>58258</v>
      </c>
      <c r="Y5" s="114" t="s">
        <v>92</v>
      </c>
      <c r="Z5" s="114" t="s">
        <v>92</v>
      </c>
    </row>
    <row r="6" spans="1:26" x14ac:dyDescent="0.2">
      <c r="A6" s="119" t="s">
        <v>93</v>
      </c>
      <c r="B6" s="114" t="s">
        <v>94</v>
      </c>
      <c r="C6" s="114" t="s">
        <v>95</v>
      </c>
      <c r="D6" s="115">
        <v>13376</v>
      </c>
      <c r="E6" s="116">
        <v>-5.0943663970483902E-2</v>
      </c>
      <c r="F6" s="115">
        <v>3907</v>
      </c>
      <c r="G6" s="116">
        <v>-0.11345586566825501</v>
      </c>
      <c r="H6" s="115">
        <v>3787</v>
      </c>
      <c r="I6" s="116">
        <v>-0.129625373477362</v>
      </c>
      <c r="J6" s="115">
        <v>21070</v>
      </c>
      <c r="K6" s="116">
        <v>-7.7980045510239807E-2</v>
      </c>
      <c r="L6" s="115">
        <v>1975</v>
      </c>
      <c r="M6" s="116">
        <v>5.4458088627869702E-2</v>
      </c>
      <c r="N6" s="115">
        <v>23045</v>
      </c>
      <c r="O6" s="116">
        <v>-6.7947421638018188E-2</v>
      </c>
      <c r="P6" s="120">
        <v>2</v>
      </c>
      <c r="Q6" s="114" t="s">
        <v>90</v>
      </c>
      <c r="R6" s="114" t="s">
        <v>90</v>
      </c>
      <c r="S6" s="118">
        <v>14094</v>
      </c>
      <c r="T6" s="118">
        <v>4407</v>
      </c>
      <c r="U6" s="118">
        <v>4351</v>
      </c>
      <c r="V6" s="118">
        <v>22852</v>
      </c>
      <c r="W6" s="118">
        <v>1873</v>
      </c>
      <c r="X6" s="118">
        <v>24725</v>
      </c>
      <c r="Y6" s="114" t="s">
        <v>96</v>
      </c>
      <c r="Z6" s="114" t="s">
        <v>97</v>
      </c>
    </row>
    <row r="7" spans="1:26" x14ac:dyDescent="0.2">
      <c r="A7" s="121"/>
      <c r="B7" s="114" t="s">
        <v>98</v>
      </c>
      <c r="C7" s="114" t="s">
        <v>99</v>
      </c>
      <c r="D7" s="115">
        <v>7623</v>
      </c>
      <c r="E7" s="116">
        <v>-7.1837331060513807E-2</v>
      </c>
      <c r="F7" s="115">
        <v>5783</v>
      </c>
      <c r="G7" s="116">
        <v>-4.7438642727722004E-2</v>
      </c>
      <c r="H7" s="115">
        <v>4569</v>
      </c>
      <c r="I7" s="116">
        <v>-7.6223210675293196E-2</v>
      </c>
      <c r="J7" s="115">
        <v>17975</v>
      </c>
      <c r="K7" s="116">
        <v>-6.5262610504420199E-2</v>
      </c>
      <c r="L7" s="115">
        <v>2017</v>
      </c>
      <c r="M7" s="116">
        <v>4.1300980898296299E-2</v>
      </c>
      <c r="N7" s="115">
        <v>19992</v>
      </c>
      <c r="O7" s="116">
        <v>-5.5510936835640394E-2</v>
      </c>
      <c r="P7" s="122"/>
      <c r="Q7" s="114" t="s">
        <v>90</v>
      </c>
      <c r="R7" s="114" t="s">
        <v>90</v>
      </c>
      <c r="S7" s="118">
        <v>8213</v>
      </c>
      <c r="T7" s="118">
        <v>6071</v>
      </c>
      <c r="U7" s="118">
        <v>4946</v>
      </c>
      <c r="V7" s="118">
        <v>19230</v>
      </c>
      <c r="W7" s="118">
        <v>1937</v>
      </c>
      <c r="X7" s="118">
        <v>21167</v>
      </c>
      <c r="Y7" s="114" t="s">
        <v>100</v>
      </c>
      <c r="Z7" s="114" t="s">
        <v>97</v>
      </c>
    </row>
    <row r="8" spans="1:26" x14ac:dyDescent="0.2">
      <c r="A8" s="123"/>
      <c r="B8" s="114" t="s">
        <v>101</v>
      </c>
      <c r="C8" s="114" t="s">
        <v>102</v>
      </c>
      <c r="D8" s="115">
        <v>10845</v>
      </c>
      <c r="E8" s="116">
        <v>-2.7964506587792398E-2</v>
      </c>
      <c r="F8" s="115">
        <v>1703</v>
      </c>
      <c r="G8" s="116">
        <v>-0.123971193415638</v>
      </c>
      <c r="H8" s="115">
        <v>0</v>
      </c>
      <c r="I8" s="116">
        <v>-1</v>
      </c>
      <c r="J8" s="115">
        <v>12548</v>
      </c>
      <c r="K8" s="116">
        <v>-4.2356712203312198E-2</v>
      </c>
      <c r="L8" s="115">
        <v>1349</v>
      </c>
      <c r="M8" s="116">
        <v>9.1423948220064694E-2</v>
      </c>
      <c r="N8" s="115">
        <v>13897</v>
      </c>
      <c r="O8" s="116">
        <v>-3.0825022665457801E-2</v>
      </c>
      <c r="P8" s="122"/>
      <c r="Q8" s="114" t="s">
        <v>90</v>
      </c>
      <c r="R8" s="114" t="s">
        <v>90</v>
      </c>
      <c r="S8" s="118">
        <v>11157</v>
      </c>
      <c r="T8" s="118">
        <v>1944</v>
      </c>
      <c r="U8" s="118">
        <v>2</v>
      </c>
      <c r="V8" s="118">
        <v>13103</v>
      </c>
      <c r="W8" s="118">
        <v>1236</v>
      </c>
      <c r="X8" s="118">
        <v>14339</v>
      </c>
      <c r="Y8" s="114" t="s">
        <v>103</v>
      </c>
      <c r="Z8" s="114" t="s">
        <v>97</v>
      </c>
    </row>
    <row r="9" spans="1:26" x14ac:dyDescent="0.2">
      <c r="A9" s="124" t="s">
        <v>104</v>
      </c>
      <c r="B9" s="124"/>
      <c r="C9" s="124"/>
      <c r="D9" s="125">
        <v>31844</v>
      </c>
      <c r="E9" s="126">
        <v>-4.8410231890987296E-2</v>
      </c>
      <c r="F9" s="125">
        <v>11393</v>
      </c>
      <c r="G9" s="126">
        <v>-8.283690227016581E-2</v>
      </c>
      <c r="H9" s="125">
        <v>8356</v>
      </c>
      <c r="I9" s="126">
        <v>-0.101408753629423</v>
      </c>
      <c r="J9" s="125">
        <v>51593</v>
      </c>
      <c r="K9" s="126">
        <v>-6.5090151309232597E-2</v>
      </c>
      <c r="L9" s="125">
        <v>5341</v>
      </c>
      <c r="M9" s="126">
        <v>5.8462148236226703E-2</v>
      </c>
      <c r="N9" s="125">
        <v>56934</v>
      </c>
      <c r="O9" s="126">
        <v>-5.4739253872590501E-2</v>
      </c>
      <c r="P9" s="127"/>
      <c r="Q9" s="128"/>
      <c r="R9" s="128"/>
      <c r="S9" s="129">
        <v>33464</v>
      </c>
      <c r="T9" s="129">
        <v>12422</v>
      </c>
      <c r="U9" s="129">
        <v>9299</v>
      </c>
      <c r="V9" s="129">
        <v>55185</v>
      </c>
      <c r="W9" s="129">
        <v>5046</v>
      </c>
      <c r="X9" s="129">
        <v>60231</v>
      </c>
      <c r="Y9" s="128"/>
      <c r="Z9" s="128"/>
    </row>
    <row r="10" spans="1:26" x14ac:dyDescent="0.2">
      <c r="A10" s="119" t="s">
        <v>105</v>
      </c>
      <c r="B10" s="114" t="s">
        <v>106</v>
      </c>
      <c r="C10" s="114" t="s">
        <v>107</v>
      </c>
      <c r="D10" s="115">
        <v>8623</v>
      </c>
      <c r="E10" s="116">
        <v>-2.9815481548154801E-2</v>
      </c>
      <c r="F10" s="115">
        <v>78</v>
      </c>
      <c r="G10" s="116">
        <v>0.69565217391304301</v>
      </c>
      <c r="H10" s="115">
        <v>4</v>
      </c>
      <c r="I10" s="116" t="s">
        <v>89</v>
      </c>
      <c r="J10" s="115">
        <v>8705</v>
      </c>
      <c r="K10" s="116">
        <v>-2.5632415491381202E-2</v>
      </c>
      <c r="L10" s="115">
        <v>1290</v>
      </c>
      <c r="M10" s="116">
        <v>6.5235342691990106E-2</v>
      </c>
      <c r="N10" s="115">
        <v>9995</v>
      </c>
      <c r="O10" s="116">
        <v>-1.4785608674223802E-2</v>
      </c>
      <c r="P10" s="120">
        <v>3</v>
      </c>
      <c r="Q10" s="114" t="s">
        <v>90</v>
      </c>
      <c r="R10" s="114" t="s">
        <v>90</v>
      </c>
      <c r="S10" s="118">
        <v>8888</v>
      </c>
      <c r="T10" s="118">
        <v>46</v>
      </c>
      <c r="U10" s="118">
        <v>0</v>
      </c>
      <c r="V10" s="118">
        <v>8934</v>
      </c>
      <c r="W10" s="118">
        <v>1211</v>
      </c>
      <c r="X10" s="118">
        <v>10145</v>
      </c>
      <c r="Y10" s="114" t="s">
        <v>108</v>
      </c>
      <c r="Z10" s="114" t="s">
        <v>109</v>
      </c>
    </row>
    <row r="11" spans="1:26" x14ac:dyDescent="0.2">
      <c r="A11" s="121"/>
      <c r="B11" s="114" t="s">
        <v>110</v>
      </c>
      <c r="C11" s="114" t="s">
        <v>111</v>
      </c>
      <c r="D11" s="115">
        <v>2773</v>
      </c>
      <c r="E11" s="116">
        <v>2.8179458657767904E-2</v>
      </c>
      <c r="F11" s="115">
        <v>1172</v>
      </c>
      <c r="G11" s="116">
        <v>-0.11009870918754701</v>
      </c>
      <c r="H11" s="115">
        <v>4</v>
      </c>
      <c r="I11" s="116" t="s">
        <v>89</v>
      </c>
      <c r="J11" s="115">
        <v>3949</v>
      </c>
      <c r="K11" s="116">
        <v>-1.6193323368211301E-2</v>
      </c>
      <c r="L11" s="115">
        <v>561</v>
      </c>
      <c r="M11" s="116">
        <v>0.371638141809291</v>
      </c>
      <c r="N11" s="115">
        <v>4510</v>
      </c>
      <c r="O11" s="116">
        <v>1.9669907302735701E-2</v>
      </c>
      <c r="P11" s="122"/>
      <c r="Q11" s="114" t="s">
        <v>90</v>
      </c>
      <c r="R11" s="114" t="s">
        <v>90</v>
      </c>
      <c r="S11" s="118">
        <v>2697</v>
      </c>
      <c r="T11" s="118">
        <v>1317</v>
      </c>
      <c r="U11" s="118">
        <v>0</v>
      </c>
      <c r="V11" s="118">
        <v>4014</v>
      </c>
      <c r="W11" s="118">
        <v>409</v>
      </c>
      <c r="X11" s="118">
        <v>4423</v>
      </c>
      <c r="Y11" s="114" t="s">
        <v>112</v>
      </c>
      <c r="Z11" s="114" t="s">
        <v>109</v>
      </c>
    </row>
    <row r="12" spans="1:26" x14ac:dyDescent="0.2">
      <c r="A12" s="121"/>
      <c r="B12" s="114" t="s">
        <v>113</v>
      </c>
      <c r="C12" s="114" t="s">
        <v>114</v>
      </c>
      <c r="D12" s="115">
        <v>7722</v>
      </c>
      <c r="E12" s="116">
        <v>-7.2543838577948605E-2</v>
      </c>
      <c r="F12" s="115">
        <v>405</v>
      </c>
      <c r="G12" s="116">
        <v>0.125</v>
      </c>
      <c r="H12" s="115">
        <v>3</v>
      </c>
      <c r="I12" s="116">
        <v>0.5</v>
      </c>
      <c r="J12" s="115">
        <v>8130</v>
      </c>
      <c r="K12" s="116">
        <v>-6.4226519337016591E-2</v>
      </c>
      <c r="L12" s="115">
        <v>1735</v>
      </c>
      <c r="M12" s="116">
        <v>-0.119736174530695</v>
      </c>
      <c r="N12" s="115">
        <v>9865</v>
      </c>
      <c r="O12" s="116">
        <v>-7.4491040435312905E-2</v>
      </c>
      <c r="P12" s="122"/>
      <c r="Q12" s="114" t="s">
        <v>90</v>
      </c>
      <c r="R12" s="114" t="s">
        <v>90</v>
      </c>
      <c r="S12" s="118">
        <v>8326</v>
      </c>
      <c r="T12" s="118">
        <v>360</v>
      </c>
      <c r="U12" s="118">
        <v>2</v>
      </c>
      <c r="V12" s="118">
        <v>8688</v>
      </c>
      <c r="W12" s="118">
        <v>1971</v>
      </c>
      <c r="X12" s="118">
        <v>10659</v>
      </c>
      <c r="Y12" s="114" t="s">
        <v>115</v>
      </c>
      <c r="Z12" s="114" t="s">
        <v>109</v>
      </c>
    </row>
    <row r="13" spans="1:26" x14ac:dyDescent="0.2">
      <c r="A13" s="123"/>
      <c r="B13" s="114" t="s">
        <v>116</v>
      </c>
      <c r="C13" s="114" t="s">
        <v>117</v>
      </c>
      <c r="D13" s="115">
        <v>2548</v>
      </c>
      <c r="E13" s="116">
        <v>9.1220556745181994E-2</v>
      </c>
      <c r="F13" s="115">
        <v>852</v>
      </c>
      <c r="G13" s="116">
        <v>2.5270758122743701E-2</v>
      </c>
      <c r="H13" s="115">
        <v>0</v>
      </c>
      <c r="I13" s="116" t="s">
        <v>89</v>
      </c>
      <c r="J13" s="115">
        <v>3400</v>
      </c>
      <c r="K13" s="116">
        <v>7.3910296904611497E-2</v>
      </c>
      <c r="L13" s="115">
        <v>717</v>
      </c>
      <c r="M13" s="116">
        <v>3.1654676258992806E-2</v>
      </c>
      <c r="N13" s="115">
        <v>4117</v>
      </c>
      <c r="O13" s="116">
        <v>6.6304066304066295E-2</v>
      </c>
      <c r="P13" s="122"/>
      <c r="Q13" s="114" t="s">
        <v>90</v>
      </c>
      <c r="R13" s="114" t="s">
        <v>90</v>
      </c>
      <c r="S13" s="118">
        <v>2335</v>
      </c>
      <c r="T13" s="118">
        <v>831</v>
      </c>
      <c r="U13" s="118">
        <v>0</v>
      </c>
      <c r="V13" s="118">
        <v>3166</v>
      </c>
      <c r="W13" s="118">
        <v>695</v>
      </c>
      <c r="X13" s="118">
        <v>3861</v>
      </c>
      <c r="Y13" s="114" t="s">
        <v>118</v>
      </c>
      <c r="Z13" s="114" t="s">
        <v>109</v>
      </c>
    </row>
    <row r="14" spans="1:26" x14ac:dyDescent="0.2">
      <c r="A14" s="124" t="s">
        <v>104</v>
      </c>
      <c r="B14" s="124"/>
      <c r="C14" s="124"/>
      <c r="D14" s="125">
        <v>21666</v>
      </c>
      <c r="E14" s="126">
        <v>-2.6072102849950603E-2</v>
      </c>
      <c r="F14" s="125">
        <v>2507</v>
      </c>
      <c r="G14" s="126">
        <v>-1.8402505873140199E-2</v>
      </c>
      <c r="H14" s="125">
        <v>11</v>
      </c>
      <c r="I14" s="126">
        <v>4.5</v>
      </c>
      <c r="J14" s="125">
        <v>24184</v>
      </c>
      <c r="K14" s="126">
        <v>-2.4917345375373001E-2</v>
      </c>
      <c r="L14" s="125">
        <v>4303</v>
      </c>
      <c r="M14" s="126">
        <v>3.9664022398506801E-3</v>
      </c>
      <c r="N14" s="125">
        <v>28487</v>
      </c>
      <c r="O14" s="126">
        <v>-2.06614411441144E-2</v>
      </c>
      <c r="P14" s="127"/>
      <c r="Q14" s="128"/>
      <c r="R14" s="128"/>
      <c r="S14" s="129">
        <v>22246</v>
      </c>
      <c r="T14" s="129">
        <v>2554</v>
      </c>
      <c r="U14" s="129">
        <v>2</v>
      </c>
      <c r="V14" s="129">
        <v>24802</v>
      </c>
      <c r="W14" s="129">
        <v>4286</v>
      </c>
      <c r="X14" s="129">
        <v>29088</v>
      </c>
      <c r="Y14" s="128"/>
      <c r="Z14" s="128"/>
    </row>
    <row r="15" spans="1:26" x14ac:dyDescent="0.2">
      <c r="A15" s="119" t="s">
        <v>119</v>
      </c>
      <c r="B15" s="114" t="s">
        <v>120</v>
      </c>
      <c r="C15" s="114" t="s">
        <v>121</v>
      </c>
      <c r="D15" s="115">
        <v>1591</v>
      </c>
      <c r="E15" s="116">
        <v>-2.69113149847095E-2</v>
      </c>
      <c r="F15" s="115">
        <v>5</v>
      </c>
      <c r="G15" s="116">
        <v>4</v>
      </c>
      <c r="H15" s="115">
        <v>30</v>
      </c>
      <c r="I15" s="116" t="s">
        <v>89</v>
      </c>
      <c r="J15" s="115">
        <v>1626</v>
      </c>
      <c r="K15" s="116">
        <v>-6.1124694376528104E-3</v>
      </c>
      <c r="L15" s="115">
        <v>712</v>
      </c>
      <c r="M15" s="116">
        <v>8.5365853658536606E-2</v>
      </c>
      <c r="N15" s="115">
        <v>2338</v>
      </c>
      <c r="O15" s="116">
        <v>2.00698080279232E-2</v>
      </c>
      <c r="P15" s="120">
        <v>4</v>
      </c>
      <c r="Q15" s="114" t="s">
        <v>90</v>
      </c>
      <c r="R15" s="114" t="s">
        <v>90</v>
      </c>
      <c r="S15" s="118">
        <v>1635</v>
      </c>
      <c r="T15" s="118">
        <v>1</v>
      </c>
      <c r="U15" s="118">
        <v>0</v>
      </c>
      <c r="V15" s="118">
        <v>1636</v>
      </c>
      <c r="W15" s="118">
        <v>656</v>
      </c>
      <c r="X15" s="118">
        <v>2292</v>
      </c>
      <c r="Y15" s="114" t="s">
        <v>122</v>
      </c>
      <c r="Z15" s="114" t="s">
        <v>123</v>
      </c>
    </row>
    <row r="16" spans="1:26" x14ac:dyDescent="0.2">
      <c r="A16" s="121"/>
      <c r="B16" s="114" t="s">
        <v>124</v>
      </c>
      <c r="C16" s="114" t="s">
        <v>125</v>
      </c>
      <c r="D16" s="115">
        <v>508</v>
      </c>
      <c r="E16" s="116">
        <v>-2.3076923076923102E-2</v>
      </c>
      <c r="F16" s="115">
        <v>5</v>
      </c>
      <c r="G16" s="116">
        <v>4</v>
      </c>
      <c r="H16" s="115">
        <v>0</v>
      </c>
      <c r="I16" s="116" t="s">
        <v>89</v>
      </c>
      <c r="J16" s="115">
        <v>513</v>
      </c>
      <c r="K16" s="116">
        <v>-1.5355086372360801E-2</v>
      </c>
      <c r="L16" s="115">
        <v>702</v>
      </c>
      <c r="M16" s="116">
        <v>-0.185614849187935</v>
      </c>
      <c r="N16" s="115">
        <v>1215</v>
      </c>
      <c r="O16" s="116">
        <v>-0.121475054229935</v>
      </c>
      <c r="P16" s="122"/>
      <c r="Q16" s="114" t="s">
        <v>90</v>
      </c>
      <c r="R16" s="114" t="s">
        <v>90</v>
      </c>
      <c r="S16" s="118">
        <v>520</v>
      </c>
      <c r="T16" s="118">
        <v>1</v>
      </c>
      <c r="U16" s="118">
        <v>0</v>
      </c>
      <c r="V16" s="118">
        <v>521</v>
      </c>
      <c r="W16" s="118">
        <v>862</v>
      </c>
      <c r="X16" s="118">
        <v>1383</v>
      </c>
      <c r="Y16" s="114" t="s">
        <v>126</v>
      </c>
      <c r="Z16" s="114" t="s">
        <v>123</v>
      </c>
    </row>
    <row r="17" spans="1:26" x14ac:dyDescent="0.2">
      <c r="A17" s="121"/>
      <c r="B17" s="114" t="s">
        <v>127</v>
      </c>
      <c r="C17" s="114" t="s">
        <v>128</v>
      </c>
      <c r="D17" s="115">
        <v>1825</v>
      </c>
      <c r="E17" s="116">
        <v>-0.18381037567084102</v>
      </c>
      <c r="F17" s="115">
        <v>83</v>
      </c>
      <c r="G17" s="116">
        <v>-0.12631578947368402</v>
      </c>
      <c r="H17" s="115">
        <v>0</v>
      </c>
      <c r="I17" s="116" t="s">
        <v>89</v>
      </c>
      <c r="J17" s="115">
        <v>1908</v>
      </c>
      <c r="K17" s="116">
        <v>-0.18146718146718102</v>
      </c>
      <c r="L17" s="115">
        <v>258</v>
      </c>
      <c r="M17" s="116">
        <v>-9.4736842105263203E-2</v>
      </c>
      <c r="N17" s="115">
        <v>2166</v>
      </c>
      <c r="O17" s="116">
        <v>-0.17201834862385298</v>
      </c>
      <c r="P17" s="122"/>
      <c r="Q17" s="114" t="s">
        <v>90</v>
      </c>
      <c r="R17" s="114" t="s">
        <v>90</v>
      </c>
      <c r="S17" s="118">
        <v>2236</v>
      </c>
      <c r="T17" s="118">
        <v>95</v>
      </c>
      <c r="U17" s="118">
        <v>0</v>
      </c>
      <c r="V17" s="118">
        <v>2331</v>
      </c>
      <c r="W17" s="118">
        <v>285</v>
      </c>
      <c r="X17" s="118">
        <v>2616</v>
      </c>
      <c r="Y17" s="114" t="s">
        <v>129</v>
      </c>
      <c r="Z17" s="114" t="s">
        <v>123</v>
      </c>
    </row>
    <row r="18" spans="1:26" x14ac:dyDescent="0.2">
      <c r="A18" s="121"/>
      <c r="B18" s="114" t="s">
        <v>130</v>
      </c>
      <c r="C18" s="114" t="s">
        <v>131</v>
      </c>
      <c r="D18" s="115">
        <v>1283</v>
      </c>
      <c r="E18" s="116">
        <v>-8.1603435934144597E-2</v>
      </c>
      <c r="F18" s="115">
        <v>443</v>
      </c>
      <c r="G18" s="116">
        <v>3.0232558139534901E-2</v>
      </c>
      <c r="H18" s="115">
        <v>6</v>
      </c>
      <c r="I18" s="116" t="s">
        <v>89</v>
      </c>
      <c r="J18" s="115">
        <v>1732</v>
      </c>
      <c r="K18" s="116">
        <v>-5.1997810618500298E-2</v>
      </c>
      <c r="L18" s="115">
        <v>445</v>
      </c>
      <c r="M18" s="116">
        <v>0.39498432601880895</v>
      </c>
      <c r="N18" s="115">
        <v>2177</v>
      </c>
      <c r="O18" s="116">
        <v>1.4445479962721301E-2</v>
      </c>
      <c r="P18" s="122"/>
      <c r="Q18" s="114" t="s">
        <v>90</v>
      </c>
      <c r="R18" s="114" t="s">
        <v>90</v>
      </c>
      <c r="S18" s="118">
        <v>1397</v>
      </c>
      <c r="T18" s="118">
        <v>430</v>
      </c>
      <c r="U18" s="118">
        <v>0</v>
      </c>
      <c r="V18" s="118">
        <v>1827</v>
      </c>
      <c r="W18" s="118">
        <v>319</v>
      </c>
      <c r="X18" s="118">
        <v>2146</v>
      </c>
      <c r="Y18" s="114" t="s">
        <v>132</v>
      </c>
      <c r="Z18" s="114" t="s">
        <v>123</v>
      </c>
    </row>
    <row r="19" spans="1:26" x14ac:dyDescent="0.2">
      <c r="A19" s="121"/>
      <c r="B19" s="114" t="s">
        <v>133</v>
      </c>
      <c r="C19" s="114" t="s">
        <v>134</v>
      </c>
      <c r="D19" s="115">
        <v>1447</v>
      </c>
      <c r="E19" s="116">
        <v>-7.3030108904548391E-2</v>
      </c>
      <c r="F19" s="115">
        <v>3</v>
      </c>
      <c r="G19" s="116">
        <v>-0.625</v>
      </c>
      <c r="H19" s="115">
        <v>0</v>
      </c>
      <c r="I19" s="116" t="s">
        <v>89</v>
      </c>
      <c r="J19" s="115">
        <v>1450</v>
      </c>
      <c r="K19" s="116">
        <v>-7.5844486934353098E-2</v>
      </c>
      <c r="L19" s="115">
        <v>379</v>
      </c>
      <c r="M19" s="116">
        <v>-0.120649651972158</v>
      </c>
      <c r="N19" s="115">
        <v>1829</v>
      </c>
      <c r="O19" s="116">
        <v>-8.5500000000000007E-2</v>
      </c>
      <c r="P19" s="122"/>
      <c r="Q19" s="114" t="s">
        <v>90</v>
      </c>
      <c r="R19" s="114" t="s">
        <v>90</v>
      </c>
      <c r="S19" s="118">
        <v>1561</v>
      </c>
      <c r="T19" s="118">
        <v>8</v>
      </c>
      <c r="U19" s="118">
        <v>0</v>
      </c>
      <c r="V19" s="118">
        <v>1569</v>
      </c>
      <c r="W19" s="118">
        <v>431</v>
      </c>
      <c r="X19" s="118">
        <v>2000</v>
      </c>
      <c r="Y19" s="114" t="s">
        <v>135</v>
      </c>
      <c r="Z19" s="114" t="s">
        <v>123</v>
      </c>
    </row>
    <row r="20" spans="1:26" x14ac:dyDescent="0.2">
      <c r="A20" s="121"/>
      <c r="B20" s="114" t="s">
        <v>136</v>
      </c>
      <c r="C20" s="114" t="s">
        <v>137</v>
      </c>
      <c r="D20" s="115">
        <v>1563</v>
      </c>
      <c r="E20" s="116">
        <v>-8.3284457478005891E-2</v>
      </c>
      <c r="F20" s="115">
        <v>4</v>
      </c>
      <c r="G20" s="116">
        <v>-0.96581196581196604</v>
      </c>
      <c r="H20" s="115">
        <v>1433</v>
      </c>
      <c r="I20" s="116">
        <v>-2.3176550783912699E-2</v>
      </c>
      <c r="J20" s="115">
        <v>3000</v>
      </c>
      <c r="K20" s="116">
        <v>-8.7868653086044399E-2</v>
      </c>
      <c r="L20" s="115">
        <v>269</v>
      </c>
      <c r="M20" s="116">
        <v>-9.12162162162162E-2</v>
      </c>
      <c r="N20" s="115">
        <v>3269</v>
      </c>
      <c r="O20" s="116">
        <v>-8.8145048814504912E-2</v>
      </c>
      <c r="P20" s="122"/>
      <c r="Q20" s="114" t="s">
        <v>90</v>
      </c>
      <c r="R20" s="114" t="s">
        <v>90</v>
      </c>
      <c r="S20" s="118">
        <v>1705</v>
      </c>
      <c r="T20" s="118">
        <v>117</v>
      </c>
      <c r="U20" s="118">
        <v>1467</v>
      </c>
      <c r="V20" s="118">
        <v>3289</v>
      </c>
      <c r="W20" s="118">
        <v>296</v>
      </c>
      <c r="X20" s="118">
        <v>3585</v>
      </c>
      <c r="Y20" s="114" t="s">
        <v>138</v>
      </c>
      <c r="Z20" s="114" t="s">
        <v>123</v>
      </c>
    </row>
    <row r="21" spans="1:26" x14ac:dyDescent="0.2">
      <c r="A21" s="121"/>
      <c r="B21" s="114" t="s">
        <v>139</v>
      </c>
      <c r="C21" s="114" t="s">
        <v>140</v>
      </c>
      <c r="D21" s="115">
        <v>661</v>
      </c>
      <c r="E21" s="116">
        <v>2.16383307573416E-2</v>
      </c>
      <c r="F21" s="115">
        <v>7</v>
      </c>
      <c r="G21" s="116">
        <v>-0.41666666666666702</v>
      </c>
      <c r="H21" s="115">
        <v>0</v>
      </c>
      <c r="I21" s="116">
        <v>-1</v>
      </c>
      <c r="J21" s="115">
        <v>668</v>
      </c>
      <c r="K21" s="116">
        <v>1.0590015128593E-2</v>
      </c>
      <c r="L21" s="115">
        <v>97</v>
      </c>
      <c r="M21" s="116">
        <v>6.5934065934065908E-2</v>
      </c>
      <c r="N21" s="115">
        <v>765</v>
      </c>
      <c r="O21" s="116">
        <v>1.7287234042553203E-2</v>
      </c>
      <c r="P21" s="122"/>
      <c r="Q21" s="114" t="s">
        <v>90</v>
      </c>
      <c r="R21" s="114" t="s">
        <v>90</v>
      </c>
      <c r="S21" s="118">
        <v>647</v>
      </c>
      <c r="T21" s="118">
        <v>12</v>
      </c>
      <c r="U21" s="118">
        <v>2</v>
      </c>
      <c r="V21" s="118">
        <v>661</v>
      </c>
      <c r="W21" s="118">
        <v>91</v>
      </c>
      <c r="X21" s="118">
        <v>752</v>
      </c>
      <c r="Y21" s="114" t="s">
        <v>141</v>
      </c>
      <c r="Z21" s="114" t="s">
        <v>123</v>
      </c>
    </row>
    <row r="22" spans="1:26" x14ac:dyDescent="0.2">
      <c r="A22" s="121"/>
      <c r="B22" s="114" t="s">
        <v>142</v>
      </c>
      <c r="C22" s="114" t="s">
        <v>143</v>
      </c>
      <c r="D22" s="115">
        <v>1779</v>
      </c>
      <c r="E22" s="116">
        <v>4.5172219085262604E-3</v>
      </c>
      <c r="F22" s="115">
        <v>32</v>
      </c>
      <c r="G22" s="116">
        <v>-0.62790697674418605</v>
      </c>
      <c r="H22" s="115">
        <v>0</v>
      </c>
      <c r="I22" s="116">
        <v>-1</v>
      </c>
      <c r="J22" s="115">
        <v>1811</v>
      </c>
      <c r="K22" s="116">
        <v>-2.8954423592493301E-2</v>
      </c>
      <c r="L22" s="115">
        <v>258</v>
      </c>
      <c r="M22" s="116">
        <v>-0.134228187919463</v>
      </c>
      <c r="N22" s="115">
        <v>2069</v>
      </c>
      <c r="O22" s="116">
        <v>-4.3458159963014303E-2</v>
      </c>
      <c r="P22" s="122"/>
      <c r="Q22" s="114" t="s">
        <v>90</v>
      </c>
      <c r="R22" s="114" t="s">
        <v>90</v>
      </c>
      <c r="S22" s="118">
        <v>1771</v>
      </c>
      <c r="T22" s="118">
        <v>86</v>
      </c>
      <c r="U22" s="118">
        <v>8</v>
      </c>
      <c r="V22" s="118">
        <v>1865</v>
      </c>
      <c r="W22" s="118">
        <v>298</v>
      </c>
      <c r="X22" s="118">
        <v>2163</v>
      </c>
      <c r="Y22" s="114" t="s">
        <v>144</v>
      </c>
      <c r="Z22" s="114" t="s">
        <v>123</v>
      </c>
    </row>
    <row r="23" spans="1:26" x14ac:dyDescent="0.2">
      <c r="A23" s="123"/>
      <c r="B23" s="114" t="s">
        <v>145</v>
      </c>
      <c r="C23" s="114" t="s">
        <v>146</v>
      </c>
      <c r="D23" s="115">
        <v>844</v>
      </c>
      <c r="E23" s="116">
        <v>-0.128998968008256</v>
      </c>
      <c r="F23" s="115">
        <v>19</v>
      </c>
      <c r="G23" s="116">
        <v>2.1666666666666701</v>
      </c>
      <c r="H23" s="115">
        <v>0</v>
      </c>
      <c r="I23" s="116" t="s">
        <v>89</v>
      </c>
      <c r="J23" s="115">
        <v>863</v>
      </c>
      <c r="K23" s="116">
        <v>-0.114871794871795</v>
      </c>
      <c r="L23" s="115">
        <v>549</v>
      </c>
      <c r="M23" s="116">
        <v>0.19607843137254899</v>
      </c>
      <c r="N23" s="115">
        <v>1412</v>
      </c>
      <c r="O23" s="116">
        <v>-1.53417015341702E-2</v>
      </c>
      <c r="P23" s="122"/>
      <c r="Q23" s="114" t="s">
        <v>90</v>
      </c>
      <c r="R23" s="114" t="s">
        <v>90</v>
      </c>
      <c r="S23" s="118">
        <v>969</v>
      </c>
      <c r="T23" s="118">
        <v>6</v>
      </c>
      <c r="U23" s="118">
        <v>0</v>
      </c>
      <c r="V23" s="118">
        <v>975</v>
      </c>
      <c r="W23" s="118">
        <v>459</v>
      </c>
      <c r="X23" s="118">
        <v>1434</v>
      </c>
      <c r="Y23" s="114" t="s">
        <v>147</v>
      </c>
      <c r="Z23" s="114" t="s">
        <v>123</v>
      </c>
    </row>
    <row r="24" spans="1:26" x14ac:dyDescent="0.2">
      <c r="A24" s="124" t="s">
        <v>104</v>
      </c>
      <c r="B24" s="124"/>
      <c r="C24" s="124"/>
      <c r="D24" s="125">
        <v>11501</v>
      </c>
      <c r="E24" s="126">
        <v>-7.5556627280765204E-2</v>
      </c>
      <c r="F24" s="125">
        <v>601</v>
      </c>
      <c r="G24" s="126">
        <v>-0.205026455026455</v>
      </c>
      <c r="H24" s="125">
        <v>1469</v>
      </c>
      <c r="I24" s="126">
        <v>-5.41638456330399E-3</v>
      </c>
      <c r="J24" s="125">
        <v>13571</v>
      </c>
      <c r="K24" s="126">
        <v>-7.5166961973558696E-2</v>
      </c>
      <c r="L24" s="125">
        <v>3669</v>
      </c>
      <c r="M24" s="126">
        <v>-7.5737084122261301E-3</v>
      </c>
      <c r="N24" s="125">
        <v>17240</v>
      </c>
      <c r="O24" s="126">
        <v>-6.1564422187142802E-2</v>
      </c>
      <c r="P24" s="127"/>
      <c r="Q24" s="128"/>
      <c r="R24" s="128"/>
      <c r="S24" s="129">
        <v>12441</v>
      </c>
      <c r="T24" s="129">
        <v>756</v>
      </c>
      <c r="U24" s="129">
        <v>1477</v>
      </c>
      <c r="V24" s="129">
        <v>14674</v>
      </c>
      <c r="W24" s="129">
        <v>3697</v>
      </c>
      <c r="X24" s="129">
        <v>18371</v>
      </c>
      <c r="Y24" s="128"/>
      <c r="Z24" s="128"/>
    </row>
    <row r="25" spans="1:26" x14ac:dyDescent="0.2">
      <c r="A25" s="119" t="s">
        <v>148</v>
      </c>
      <c r="B25" s="114" t="s">
        <v>149</v>
      </c>
      <c r="C25" s="114" t="s">
        <v>150</v>
      </c>
      <c r="D25" s="115">
        <v>745</v>
      </c>
      <c r="E25" s="116">
        <v>2.6917900403768498E-3</v>
      </c>
      <c r="F25" s="115">
        <v>2</v>
      </c>
      <c r="G25" s="116">
        <v>1</v>
      </c>
      <c r="H25" s="115">
        <v>0</v>
      </c>
      <c r="I25" s="116" t="s">
        <v>89</v>
      </c>
      <c r="J25" s="115">
        <v>747</v>
      </c>
      <c r="K25" s="116">
        <v>4.0322580645161307E-3</v>
      </c>
      <c r="L25" s="115">
        <v>18</v>
      </c>
      <c r="M25" s="116">
        <v>-0.18181818181818199</v>
      </c>
      <c r="N25" s="115">
        <v>765</v>
      </c>
      <c r="O25" s="116">
        <v>-1.3054830287206299E-3</v>
      </c>
      <c r="P25" s="120">
        <v>5</v>
      </c>
      <c r="Q25" s="114" t="s">
        <v>90</v>
      </c>
      <c r="R25" s="114" t="s">
        <v>90</v>
      </c>
      <c r="S25" s="118">
        <v>743</v>
      </c>
      <c r="T25" s="118">
        <v>1</v>
      </c>
      <c r="U25" s="118">
        <v>0</v>
      </c>
      <c r="V25" s="118">
        <v>744</v>
      </c>
      <c r="W25" s="118">
        <v>22</v>
      </c>
      <c r="X25" s="118">
        <v>766</v>
      </c>
      <c r="Y25" s="114" t="s">
        <v>151</v>
      </c>
      <c r="Z25" s="114" t="s">
        <v>152</v>
      </c>
    </row>
    <row r="26" spans="1:26" x14ac:dyDescent="0.2">
      <c r="A26" s="121"/>
      <c r="B26" s="114" t="s">
        <v>153</v>
      </c>
      <c r="C26" s="114" t="s">
        <v>154</v>
      </c>
      <c r="D26" s="115">
        <v>431</v>
      </c>
      <c r="E26" s="116">
        <v>-1.8223234624145799E-2</v>
      </c>
      <c r="F26" s="115">
        <v>0</v>
      </c>
      <c r="G26" s="116" t="s">
        <v>89</v>
      </c>
      <c r="H26" s="115">
        <v>0</v>
      </c>
      <c r="I26" s="116" t="s">
        <v>89</v>
      </c>
      <c r="J26" s="115">
        <v>431</v>
      </c>
      <c r="K26" s="116">
        <v>-1.8223234624145799E-2</v>
      </c>
      <c r="L26" s="115">
        <v>25</v>
      </c>
      <c r="M26" s="116">
        <v>0.5625</v>
      </c>
      <c r="N26" s="115">
        <v>456</v>
      </c>
      <c r="O26" s="116">
        <v>2.1978021978022E-3</v>
      </c>
      <c r="P26" s="122"/>
      <c r="Q26" s="114" t="s">
        <v>90</v>
      </c>
      <c r="R26" s="114" t="s">
        <v>90</v>
      </c>
      <c r="S26" s="118">
        <v>439</v>
      </c>
      <c r="T26" s="118">
        <v>0</v>
      </c>
      <c r="U26" s="118">
        <v>0</v>
      </c>
      <c r="V26" s="118">
        <v>439</v>
      </c>
      <c r="W26" s="118">
        <v>16</v>
      </c>
      <c r="X26" s="118">
        <v>455</v>
      </c>
      <c r="Y26" s="114" t="s">
        <v>155</v>
      </c>
      <c r="Z26" s="114" t="s">
        <v>152</v>
      </c>
    </row>
    <row r="27" spans="1:26" x14ac:dyDescent="0.2">
      <c r="A27" s="121"/>
      <c r="B27" s="114" t="s">
        <v>156</v>
      </c>
      <c r="C27" s="114" t="s">
        <v>157</v>
      </c>
      <c r="D27" s="115">
        <v>1548</v>
      </c>
      <c r="E27" s="116">
        <v>-7.69230769230769E-2</v>
      </c>
      <c r="F27" s="115">
        <v>0</v>
      </c>
      <c r="G27" s="116" t="s">
        <v>89</v>
      </c>
      <c r="H27" s="115">
        <v>252</v>
      </c>
      <c r="I27" s="116">
        <v>-0.273775216138329</v>
      </c>
      <c r="J27" s="115">
        <v>1800</v>
      </c>
      <c r="K27" s="116">
        <v>-0.110671936758893</v>
      </c>
      <c r="L27" s="115">
        <v>562</v>
      </c>
      <c r="M27" s="116">
        <v>4.4609665427509299E-2</v>
      </c>
      <c r="N27" s="115">
        <v>2362</v>
      </c>
      <c r="O27" s="116">
        <v>-7.8064012490242002E-2</v>
      </c>
      <c r="P27" s="122"/>
      <c r="Q27" s="114" t="s">
        <v>90</v>
      </c>
      <c r="R27" s="114" t="s">
        <v>90</v>
      </c>
      <c r="S27" s="118">
        <v>1677</v>
      </c>
      <c r="T27" s="118">
        <v>0</v>
      </c>
      <c r="U27" s="118">
        <v>347</v>
      </c>
      <c r="V27" s="118">
        <v>2024</v>
      </c>
      <c r="W27" s="118">
        <v>538</v>
      </c>
      <c r="X27" s="118">
        <v>2562</v>
      </c>
      <c r="Y27" s="114" t="s">
        <v>158</v>
      </c>
      <c r="Z27" s="114" t="s">
        <v>152</v>
      </c>
    </row>
    <row r="28" spans="1:26" x14ac:dyDescent="0.2">
      <c r="A28" s="121"/>
      <c r="B28" s="114" t="s">
        <v>159</v>
      </c>
      <c r="C28" s="114" t="s">
        <v>160</v>
      </c>
      <c r="D28" s="115">
        <v>561</v>
      </c>
      <c r="E28" s="116">
        <v>-5.2364864864864899E-2</v>
      </c>
      <c r="F28" s="115">
        <v>0</v>
      </c>
      <c r="G28" s="116" t="s">
        <v>89</v>
      </c>
      <c r="H28" s="115">
        <v>0</v>
      </c>
      <c r="I28" s="116" t="s">
        <v>89</v>
      </c>
      <c r="J28" s="115">
        <v>561</v>
      </c>
      <c r="K28" s="116">
        <v>-5.2364864864864899E-2</v>
      </c>
      <c r="L28" s="115">
        <v>46</v>
      </c>
      <c r="M28" s="116">
        <v>0.27777777777777796</v>
      </c>
      <c r="N28" s="115">
        <v>607</v>
      </c>
      <c r="O28" s="116">
        <v>-3.34394904458599E-2</v>
      </c>
      <c r="P28" s="122"/>
      <c r="Q28" s="114" t="s">
        <v>90</v>
      </c>
      <c r="R28" s="114" t="s">
        <v>90</v>
      </c>
      <c r="S28" s="118">
        <v>592</v>
      </c>
      <c r="T28" s="118">
        <v>0</v>
      </c>
      <c r="U28" s="118">
        <v>0</v>
      </c>
      <c r="V28" s="118">
        <v>592</v>
      </c>
      <c r="W28" s="118">
        <v>36</v>
      </c>
      <c r="X28" s="118">
        <v>628</v>
      </c>
      <c r="Y28" s="114" t="s">
        <v>161</v>
      </c>
      <c r="Z28" s="114" t="s">
        <v>152</v>
      </c>
    </row>
    <row r="29" spans="1:26" x14ac:dyDescent="0.2">
      <c r="A29" s="121"/>
      <c r="B29" s="114" t="s">
        <v>162</v>
      </c>
      <c r="C29" s="114" t="s">
        <v>163</v>
      </c>
      <c r="D29" s="115">
        <v>268</v>
      </c>
      <c r="E29" s="116">
        <v>2.68199233716475E-2</v>
      </c>
      <c r="F29" s="115">
        <v>23</v>
      </c>
      <c r="G29" s="116">
        <v>-0.11538461538461499</v>
      </c>
      <c r="H29" s="115">
        <v>0</v>
      </c>
      <c r="I29" s="116" t="s">
        <v>89</v>
      </c>
      <c r="J29" s="115">
        <v>291</v>
      </c>
      <c r="K29" s="116">
        <v>1.39372822299652E-2</v>
      </c>
      <c r="L29" s="115">
        <v>189</v>
      </c>
      <c r="M29" s="116">
        <v>0.52419354838709697</v>
      </c>
      <c r="N29" s="115">
        <v>480</v>
      </c>
      <c r="O29" s="116">
        <v>0.167883211678832</v>
      </c>
      <c r="P29" s="122"/>
      <c r="Q29" s="114" t="s">
        <v>90</v>
      </c>
      <c r="R29" s="114" t="s">
        <v>90</v>
      </c>
      <c r="S29" s="118">
        <v>261</v>
      </c>
      <c r="T29" s="118">
        <v>26</v>
      </c>
      <c r="U29" s="118">
        <v>0</v>
      </c>
      <c r="V29" s="118">
        <v>287</v>
      </c>
      <c r="W29" s="118">
        <v>124</v>
      </c>
      <c r="X29" s="118">
        <v>411</v>
      </c>
      <c r="Y29" s="114" t="s">
        <v>164</v>
      </c>
      <c r="Z29" s="114" t="s">
        <v>152</v>
      </c>
    </row>
    <row r="30" spans="1:26" x14ac:dyDescent="0.2">
      <c r="A30" s="121"/>
      <c r="B30" s="114" t="s">
        <v>165</v>
      </c>
      <c r="C30" s="114" t="s">
        <v>166</v>
      </c>
      <c r="D30" s="115">
        <v>1856</v>
      </c>
      <c r="E30" s="116">
        <v>-4.0330920372285396E-2</v>
      </c>
      <c r="F30" s="115">
        <v>0</v>
      </c>
      <c r="G30" s="116">
        <v>-1</v>
      </c>
      <c r="H30" s="115">
        <v>812</v>
      </c>
      <c r="I30" s="116">
        <v>-0.102762430939227</v>
      </c>
      <c r="J30" s="115">
        <v>2668</v>
      </c>
      <c r="K30" s="116">
        <v>-6.1224489795918401E-2</v>
      </c>
      <c r="L30" s="115">
        <v>95</v>
      </c>
      <c r="M30" s="116">
        <v>-0.16666666666666699</v>
      </c>
      <c r="N30" s="115">
        <v>2763</v>
      </c>
      <c r="O30" s="116">
        <v>-6.5290933694181291E-2</v>
      </c>
      <c r="P30" s="122"/>
      <c r="Q30" s="114" t="s">
        <v>90</v>
      </c>
      <c r="R30" s="114" t="s">
        <v>90</v>
      </c>
      <c r="S30" s="118">
        <v>1934</v>
      </c>
      <c r="T30" s="118">
        <v>3</v>
      </c>
      <c r="U30" s="118">
        <v>905</v>
      </c>
      <c r="V30" s="118">
        <v>2842</v>
      </c>
      <c r="W30" s="118">
        <v>114</v>
      </c>
      <c r="X30" s="118">
        <v>2956</v>
      </c>
      <c r="Y30" s="114" t="s">
        <v>167</v>
      </c>
      <c r="Z30" s="114" t="s">
        <v>152</v>
      </c>
    </row>
    <row r="31" spans="1:26" x14ac:dyDescent="0.2">
      <c r="A31" s="121"/>
      <c r="B31" s="114" t="s">
        <v>168</v>
      </c>
      <c r="C31" s="114" t="s">
        <v>169</v>
      </c>
      <c r="D31" s="115">
        <v>1001</v>
      </c>
      <c r="E31" s="116">
        <v>-4.3935052531041102E-2</v>
      </c>
      <c r="F31" s="115">
        <v>0</v>
      </c>
      <c r="G31" s="116" t="s">
        <v>89</v>
      </c>
      <c r="H31" s="115">
        <v>0</v>
      </c>
      <c r="I31" s="116">
        <v>-1</v>
      </c>
      <c r="J31" s="115">
        <v>1001</v>
      </c>
      <c r="K31" s="116">
        <v>-4.4847328244274801E-2</v>
      </c>
      <c r="L31" s="115">
        <v>599</v>
      </c>
      <c r="M31" s="116">
        <v>3.6332179930795801E-2</v>
      </c>
      <c r="N31" s="115">
        <v>1600</v>
      </c>
      <c r="O31" s="116">
        <v>-1.5990159901599001E-2</v>
      </c>
      <c r="P31" s="122"/>
      <c r="Q31" s="114" t="s">
        <v>90</v>
      </c>
      <c r="R31" s="114" t="s">
        <v>90</v>
      </c>
      <c r="S31" s="118">
        <v>1047</v>
      </c>
      <c r="T31" s="118">
        <v>0</v>
      </c>
      <c r="U31" s="118">
        <v>1</v>
      </c>
      <c r="V31" s="118">
        <v>1048</v>
      </c>
      <c r="W31" s="118">
        <v>578</v>
      </c>
      <c r="X31" s="118">
        <v>1626</v>
      </c>
      <c r="Y31" s="114" t="s">
        <v>170</v>
      </c>
      <c r="Z31" s="114" t="s">
        <v>152</v>
      </c>
    </row>
    <row r="32" spans="1:26" x14ac:dyDescent="0.2">
      <c r="A32" s="121"/>
      <c r="B32" s="114" t="s">
        <v>171</v>
      </c>
      <c r="C32" s="114" t="s">
        <v>172</v>
      </c>
      <c r="D32" s="115">
        <v>1895</v>
      </c>
      <c r="E32" s="116">
        <v>-0.14330922242314603</v>
      </c>
      <c r="F32" s="115">
        <v>0</v>
      </c>
      <c r="G32" s="116">
        <v>-1</v>
      </c>
      <c r="H32" s="115">
        <v>195</v>
      </c>
      <c r="I32" s="116">
        <v>-0.5346062052505971</v>
      </c>
      <c r="J32" s="115">
        <v>2090</v>
      </c>
      <c r="K32" s="116">
        <v>-0.20622863653627002</v>
      </c>
      <c r="L32" s="115">
        <v>649</v>
      </c>
      <c r="M32" s="116">
        <v>-0.16365979381443302</v>
      </c>
      <c r="N32" s="115">
        <v>2739</v>
      </c>
      <c r="O32" s="116">
        <v>-0.19653857436198302</v>
      </c>
      <c r="P32" s="122"/>
      <c r="Q32" s="114" t="s">
        <v>90</v>
      </c>
      <c r="R32" s="114" t="s">
        <v>90</v>
      </c>
      <c r="S32" s="118">
        <v>2212</v>
      </c>
      <c r="T32" s="118">
        <v>2</v>
      </c>
      <c r="U32" s="118">
        <v>419</v>
      </c>
      <c r="V32" s="118">
        <v>2633</v>
      </c>
      <c r="W32" s="118">
        <v>776</v>
      </c>
      <c r="X32" s="118">
        <v>3409</v>
      </c>
      <c r="Y32" s="114" t="s">
        <v>173</v>
      </c>
      <c r="Z32" s="114" t="s">
        <v>152</v>
      </c>
    </row>
    <row r="33" spans="1:26" x14ac:dyDescent="0.2">
      <c r="A33" s="121"/>
      <c r="B33" s="114" t="s">
        <v>174</v>
      </c>
      <c r="C33" s="114" t="s">
        <v>175</v>
      </c>
      <c r="D33" s="115">
        <v>268</v>
      </c>
      <c r="E33" s="116">
        <v>-2.18978102189781E-2</v>
      </c>
      <c r="F33" s="115">
        <v>0</v>
      </c>
      <c r="G33" s="116" t="s">
        <v>89</v>
      </c>
      <c r="H33" s="115">
        <v>0</v>
      </c>
      <c r="I33" s="116" t="s">
        <v>89</v>
      </c>
      <c r="J33" s="115">
        <v>268</v>
      </c>
      <c r="K33" s="116">
        <v>-2.18978102189781E-2</v>
      </c>
      <c r="L33" s="115">
        <v>22</v>
      </c>
      <c r="M33" s="116">
        <v>-0.43589743589743607</v>
      </c>
      <c r="N33" s="115">
        <v>290</v>
      </c>
      <c r="O33" s="116">
        <v>-7.3482428115015999E-2</v>
      </c>
      <c r="P33" s="122"/>
      <c r="Q33" s="114" t="s">
        <v>90</v>
      </c>
      <c r="R33" s="114" t="s">
        <v>90</v>
      </c>
      <c r="S33" s="118">
        <v>274</v>
      </c>
      <c r="T33" s="118">
        <v>0</v>
      </c>
      <c r="U33" s="118">
        <v>0</v>
      </c>
      <c r="V33" s="118">
        <v>274</v>
      </c>
      <c r="W33" s="118">
        <v>39</v>
      </c>
      <c r="X33" s="118">
        <v>313</v>
      </c>
      <c r="Y33" s="114" t="s">
        <v>176</v>
      </c>
      <c r="Z33" s="114" t="s">
        <v>152</v>
      </c>
    </row>
    <row r="34" spans="1:26" x14ac:dyDescent="0.2">
      <c r="A34" s="121"/>
      <c r="B34" s="114" t="s">
        <v>177</v>
      </c>
      <c r="C34" s="114" t="s">
        <v>178</v>
      </c>
      <c r="D34" s="115">
        <v>431</v>
      </c>
      <c r="E34" s="116">
        <v>-0.109504132231405</v>
      </c>
      <c r="F34" s="115">
        <v>0</v>
      </c>
      <c r="G34" s="116" t="s">
        <v>89</v>
      </c>
      <c r="H34" s="115">
        <v>0</v>
      </c>
      <c r="I34" s="116" t="s">
        <v>89</v>
      </c>
      <c r="J34" s="115">
        <v>431</v>
      </c>
      <c r="K34" s="116">
        <v>-0.109504132231405</v>
      </c>
      <c r="L34" s="115">
        <v>25</v>
      </c>
      <c r="M34" s="116">
        <v>0.31578947368421101</v>
      </c>
      <c r="N34" s="115">
        <v>456</v>
      </c>
      <c r="O34" s="116">
        <v>-9.3439363817097401E-2</v>
      </c>
      <c r="P34" s="122"/>
      <c r="Q34" s="114" t="s">
        <v>90</v>
      </c>
      <c r="R34" s="114" t="s">
        <v>90</v>
      </c>
      <c r="S34" s="118">
        <v>484</v>
      </c>
      <c r="T34" s="118">
        <v>0</v>
      </c>
      <c r="U34" s="118">
        <v>0</v>
      </c>
      <c r="V34" s="118">
        <v>484</v>
      </c>
      <c r="W34" s="118">
        <v>19</v>
      </c>
      <c r="X34" s="118">
        <v>503</v>
      </c>
      <c r="Y34" s="114" t="s">
        <v>179</v>
      </c>
      <c r="Z34" s="114" t="s">
        <v>152</v>
      </c>
    </row>
    <row r="35" spans="1:26" x14ac:dyDescent="0.2">
      <c r="A35" s="121"/>
      <c r="B35" s="114" t="s">
        <v>180</v>
      </c>
      <c r="C35" s="114" t="s">
        <v>181</v>
      </c>
      <c r="D35" s="115">
        <v>1146</v>
      </c>
      <c r="E35" s="116">
        <v>-3.8590604026845603E-2</v>
      </c>
      <c r="F35" s="115">
        <v>0</v>
      </c>
      <c r="G35" s="116" t="s">
        <v>89</v>
      </c>
      <c r="H35" s="115">
        <v>0</v>
      </c>
      <c r="I35" s="116" t="s">
        <v>89</v>
      </c>
      <c r="J35" s="115">
        <v>1146</v>
      </c>
      <c r="K35" s="116">
        <v>-3.8590604026845603E-2</v>
      </c>
      <c r="L35" s="115">
        <v>243</v>
      </c>
      <c r="M35" s="116">
        <v>-1.21951219512195E-2</v>
      </c>
      <c r="N35" s="115">
        <v>1389</v>
      </c>
      <c r="O35" s="116">
        <v>-3.4075104311543807E-2</v>
      </c>
      <c r="P35" s="122"/>
      <c r="Q35" s="114" t="s">
        <v>90</v>
      </c>
      <c r="R35" s="114" t="s">
        <v>90</v>
      </c>
      <c r="S35" s="118">
        <v>1192</v>
      </c>
      <c r="T35" s="118">
        <v>0</v>
      </c>
      <c r="U35" s="118">
        <v>0</v>
      </c>
      <c r="V35" s="118">
        <v>1192</v>
      </c>
      <c r="W35" s="118">
        <v>246</v>
      </c>
      <c r="X35" s="118">
        <v>1438</v>
      </c>
      <c r="Y35" s="114" t="s">
        <v>182</v>
      </c>
      <c r="Z35" s="114" t="s">
        <v>152</v>
      </c>
    </row>
    <row r="36" spans="1:26" x14ac:dyDescent="0.2">
      <c r="A36" s="121"/>
      <c r="B36" s="114" t="s">
        <v>183</v>
      </c>
      <c r="C36" s="114" t="s">
        <v>184</v>
      </c>
      <c r="D36" s="115">
        <v>545</v>
      </c>
      <c r="E36" s="116">
        <v>-8.5570469798657706E-2</v>
      </c>
      <c r="F36" s="115">
        <v>0</v>
      </c>
      <c r="G36" s="116" t="s">
        <v>89</v>
      </c>
      <c r="H36" s="115">
        <v>1</v>
      </c>
      <c r="I36" s="116" t="s">
        <v>89</v>
      </c>
      <c r="J36" s="115">
        <v>546</v>
      </c>
      <c r="K36" s="116">
        <v>-8.3892617449664406E-2</v>
      </c>
      <c r="L36" s="115">
        <v>117</v>
      </c>
      <c r="M36" s="116">
        <v>-2.5000000000000001E-2</v>
      </c>
      <c r="N36" s="115">
        <v>663</v>
      </c>
      <c r="O36" s="116">
        <v>-7.4022346368715103E-2</v>
      </c>
      <c r="P36" s="122"/>
      <c r="Q36" s="114" t="s">
        <v>90</v>
      </c>
      <c r="R36" s="114" t="s">
        <v>90</v>
      </c>
      <c r="S36" s="118">
        <v>596</v>
      </c>
      <c r="T36" s="118">
        <v>0</v>
      </c>
      <c r="U36" s="118">
        <v>0</v>
      </c>
      <c r="V36" s="118">
        <v>596</v>
      </c>
      <c r="W36" s="118">
        <v>120</v>
      </c>
      <c r="X36" s="118">
        <v>716</v>
      </c>
      <c r="Y36" s="114" t="s">
        <v>185</v>
      </c>
      <c r="Z36" s="114" t="s">
        <v>152</v>
      </c>
    </row>
    <row r="37" spans="1:26" x14ac:dyDescent="0.2">
      <c r="A37" s="121"/>
      <c r="B37" s="114" t="s">
        <v>186</v>
      </c>
      <c r="C37" s="114" t="s">
        <v>187</v>
      </c>
      <c r="D37" s="115">
        <v>1432</v>
      </c>
      <c r="E37" s="116">
        <v>-6.1598951507208399E-2</v>
      </c>
      <c r="F37" s="115">
        <v>0</v>
      </c>
      <c r="G37" s="116">
        <v>-1</v>
      </c>
      <c r="H37" s="115">
        <v>0</v>
      </c>
      <c r="I37" s="116" t="s">
        <v>89</v>
      </c>
      <c r="J37" s="115">
        <v>1432</v>
      </c>
      <c r="K37" s="116">
        <v>-6.2827225130890105E-2</v>
      </c>
      <c r="L37" s="115">
        <v>323</v>
      </c>
      <c r="M37" s="116">
        <v>0.178832116788321</v>
      </c>
      <c r="N37" s="115">
        <v>1755</v>
      </c>
      <c r="O37" s="116">
        <v>-2.6082130965593801E-2</v>
      </c>
      <c r="P37" s="122"/>
      <c r="Q37" s="114" t="s">
        <v>90</v>
      </c>
      <c r="R37" s="114" t="s">
        <v>90</v>
      </c>
      <c r="S37" s="118">
        <v>1526</v>
      </c>
      <c r="T37" s="118">
        <v>2</v>
      </c>
      <c r="U37" s="118">
        <v>0</v>
      </c>
      <c r="V37" s="118">
        <v>1528</v>
      </c>
      <c r="W37" s="118">
        <v>274</v>
      </c>
      <c r="X37" s="118">
        <v>1802</v>
      </c>
      <c r="Y37" s="114" t="s">
        <v>188</v>
      </c>
      <c r="Z37" s="114" t="s">
        <v>152</v>
      </c>
    </row>
    <row r="38" spans="1:26" x14ac:dyDescent="0.2">
      <c r="A38" s="121"/>
      <c r="B38" s="114" t="s">
        <v>189</v>
      </c>
      <c r="C38" s="114" t="s">
        <v>190</v>
      </c>
      <c r="D38" s="115">
        <v>1387</v>
      </c>
      <c r="E38" s="116">
        <v>-3.1424581005586601E-2</v>
      </c>
      <c r="F38" s="115">
        <v>0</v>
      </c>
      <c r="G38" s="116" t="s">
        <v>89</v>
      </c>
      <c r="H38" s="115">
        <v>0</v>
      </c>
      <c r="I38" s="116" t="s">
        <v>89</v>
      </c>
      <c r="J38" s="115">
        <v>1387</v>
      </c>
      <c r="K38" s="116">
        <v>-3.1424581005586601E-2</v>
      </c>
      <c r="L38" s="115">
        <v>124</v>
      </c>
      <c r="M38" s="116">
        <v>-0.132867132867133</v>
      </c>
      <c r="N38" s="115">
        <v>1511</v>
      </c>
      <c r="O38" s="116">
        <v>-4.06349206349206E-2</v>
      </c>
      <c r="P38" s="122"/>
      <c r="Q38" s="114" t="s">
        <v>90</v>
      </c>
      <c r="R38" s="114" t="s">
        <v>90</v>
      </c>
      <c r="S38" s="118">
        <v>1432</v>
      </c>
      <c r="T38" s="118">
        <v>0</v>
      </c>
      <c r="U38" s="118">
        <v>0</v>
      </c>
      <c r="V38" s="118">
        <v>1432</v>
      </c>
      <c r="W38" s="118">
        <v>143</v>
      </c>
      <c r="X38" s="118">
        <v>1575</v>
      </c>
      <c r="Y38" s="114" t="s">
        <v>191</v>
      </c>
      <c r="Z38" s="114" t="s">
        <v>152</v>
      </c>
    </row>
    <row r="39" spans="1:26" x14ac:dyDescent="0.2">
      <c r="A39" s="121"/>
      <c r="B39" s="114" t="s">
        <v>192</v>
      </c>
      <c r="C39" s="114" t="s">
        <v>193</v>
      </c>
      <c r="D39" s="115">
        <v>721</v>
      </c>
      <c r="E39" s="116">
        <v>-1.77111716621253E-2</v>
      </c>
      <c r="F39" s="115">
        <v>0</v>
      </c>
      <c r="G39" s="116">
        <v>-1</v>
      </c>
      <c r="H39" s="115">
        <v>0</v>
      </c>
      <c r="I39" s="116" t="s">
        <v>89</v>
      </c>
      <c r="J39" s="115">
        <v>721</v>
      </c>
      <c r="K39" s="116">
        <v>-2.0380434782608703E-2</v>
      </c>
      <c r="L39" s="115">
        <v>118</v>
      </c>
      <c r="M39" s="116">
        <v>1.95</v>
      </c>
      <c r="N39" s="115">
        <v>839</v>
      </c>
      <c r="O39" s="116">
        <v>8.1185567010309295E-2</v>
      </c>
      <c r="P39" s="122"/>
      <c r="Q39" s="114" t="s">
        <v>90</v>
      </c>
      <c r="R39" s="114" t="s">
        <v>90</v>
      </c>
      <c r="S39" s="118">
        <v>734</v>
      </c>
      <c r="T39" s="118">
        <v>2</v>
      </c>
      <c r="U39" s="118">
        <v>0</v>
      </c>
      <c r="V39" s="118">
        <v>736</v>
      </c>
      <c r="W39" s="118">
        <v>40</v>
      </c>
      <c r="X39" s="118">
        <v>776</v>
      </c>
      <c r="Y39" s="114" t="s">
        <v>194</v>
      </c>
      <c r="Z39" s="114" t="s">
        <v>152</v>
      </c>
    </row>
    <row r="40" spans="1:26" x14ac:dyDescent="0.2">
      <c r="A40" s="121"/>
      <c r="B40" s="114" t="s">
        <v>195</v>
      </c>
      <c r="C40" s="114" t="s">
        <v>196</v>
      </c>
      <c r="D40" s="115">
        <v>436</v>
      </c>
      <c r="E40" s="116">
        <v>-8.2105263157894695E-2</v>
      </c>
      <c r="F40" s="115">
        <v>0</v>
      </c>
      <c r="G40" s="116" t="s">
        <v>89</v>
      </c>
      <c r="H40" s="115">
        <v>0</v>
      </c>
      <c r="I40" s="116" t="s">
        <v>89</v>
      </c>
      <c r="J40" s="115">
        <v>436</v>
      </c>
      <c r="K40" s="116">
        <v>-8.2105263157894695E-2</v>
      </c>
      <c r="L40" s="115">
        <v>154</v>
      </c>
      <c r="M40" s="116">
        <v>-7.2289156626505993E-2</v>
      </c>
      <c r="N40" s="115">
        <v>590</v>
      </c>
      <c r="O40" s="116">
        <v>-7.9563182527301088E-2</v>
      </c>
      <c r="P40" s="122"/>
      <c r="Q40" s="114" t="s">
        <v>90</v>
      </c>
      <c r="R40" s="114" t="s">
        <v>90</v>
      </c>
      <c r="S40" s="118">
        <v>475</v>
      </c>
      <c r="T40" s="118">
        <v>0</v>
      </c>
      <c r="U40" s="118">
        <v>0</v>
      </c>
      <c r="V40" s="118">
        <v>475</v>
      </c>
      <c r="W40" s="118">
        <v>166</v>
      </c>
      <c r="X40" s="118">
        <v>641</v>
      </c>
      <c r="Y40" s="114" t="s">
        <v>197</v>
      </c>
      <c r="Z40" s="114" t="s">
        <v>152</v>
      </c>
    </row>
    <row r="41" spans="1:26" x14ac:dyDescent="0.2">
      <c r="A41" s="121"/>
      <c r="B41" s="114" t="s">
        <v>198</v>
      </c>
      <c r="C41" s="114" t="s">
        <v>199</v>
      </c>
      <c r="D41" s="115">
        <v>311</v>
      </c>
      <c r="E41" s="116">
        <v>1.3029315960912101E-2</v>
      </c>
      <c r="F41" s="115">
        <v>23</v>
      </c>
      <c r="G41" s="116">
        <v>0.4375</v>
      </c>
      <c r="H41" s="115">
        <v>0</v>
      </c>
      <c r="I41" s="116" t="s">
        <v>89</v>
      </c>
      <c r="J41" s="115">
        <v>334</v>
      </c>
      <c r="K41" s="116">
        <v>3.4055727554179592E-2</v>
      </c>
      <c r="L41" s="115">
        <v>364</v>
      </c>
      <c r="M41" s="116">
        <v>0.438735177865613</v>
      </c>
      <c r="N41" s="115">
        <v>698</v>
      </c>
      <c r="O41" s="116">
        <v>0.211805555555556</v>
      </c>
      <c r="P41" s="122"/>
      <c r="Q41" s="114" t="s">
        <v>90</v>
      </c>
      <c r="R41" s="114" t="s">
        <v>90</v>
      </c>
      <c r="S41" s="118">
        <v>307</v>
      </c>
      <c r="T41" s="118">
        <v>16</v>
      </c>
      <c r="U41" s="118">
        <v>0</v>
      </c>
      <c r="V41" s="118">
        <v>323</v>
      </c>
      <c r="W41" s="118">
        <v>253</v>
      </c>
      <c r="X41" s="118">
        <v>576</v>
      </c>
      <c r="Y41" s="114" t="s">
        <v>200</v>
      </c>
      <c r="Z41" s="114" t="s">
        <v>152</v>
      </c>
    </row>
    <row r="42" spans="1:26" x14ac:dyDescent="0.2">
      <c r="A42" s="121"/>
      <c r="B42" s="114" t="s">
        <v>201</v>
      </c>
      <c r="C42" s="114" t="s">
        <v>202</v>
      </c>
      <c r="D42" s="115">
        <v>722</v>
      </c>
      <c r="E42" s="116">
        <v>-3.08724832214765E-2</v>
      </c>
      <c r="F42" s="115">
        <v>0</v>
      </c>
      <c r="G42" s="116" t="s">
        <v>89</v>
      </c>
      <c r="H42" s="115">
        <v>0</v>
      </c>
      <c r="I42" s="116" t="s">
        <v>89</v>
      </c>
      <c r="J42" s="115">
        <v>722</v>
      </c>
      <c r="K42" s="116">
        <v>-3.08724832214765E-2</v>
      </c>
      <c r="L42" s="115">
        <v>44</v>
      </c>
      <c r="M42" s="116">
        <v>0.33333333333333298</v>
      </c>
      <c r="N42" s="115">
        <v>766</v>
      </c>
      <c r="O42" s="116">
        <v>-1.5424164524421602E-2</v>
      </c>
      <c r="P42" s="122"/>
      <c r="Q42" s="114" t="s">
        <v>90</v>
      </c>
      <c r="R42" s="114" t="s">
        <v>90</v>
      </c>
      <c r="S42" s="118">
        <v>745</v>
      </c>
      <c r="T42" s="118">
        <v>0</v>
      </c>
      <c r="U42" s="118">
        <v>0</v>
      </c>
      <c r="V42" s="118">
        <v>745</v>
      </c>
      <c r="W42" s="118">
        <v>33</v>
      </c>
      <c r="X42" s="118">
        <v>778</v>
      </c>
      <c r="Y42" s="114" t="s">
        <v>203</v>
      </c>
      <c r="Z42" s="114" t="s">
        <v>152</v>
      </c>
    </row>
    <row r="43" spans="1:26" x14ac:dyDescent="0.2">
      <c r="A43" s="121"/>
      <c r="B43" s="114" t="s">
        <v>204</v>
      </c>
      <c r="C43" s="114" t="s">
        <v>205</v>
      </c>
      <c r="D43" s="115">
        <v>290</v>
      </c>
      <c r="E43" s="116">
        <v>-4.6052631578947401E-2</v>
      </c>
      <c r="F43" s="115">
        <v>0</v>
      </c>
      <c r="G43" s="116" t="s">
        <v>89</v>
      </c>
      <c r="H43" s="115">
        <v>0</v>
      </c>
      <c r="I43" s="116" t="s">
        <v>89</v>
      </c>
      <c r="J43" s="115">
        <v>290</v>
      </c>
      <c r="K43" s="116">
        <v>-4.6052631578947401E-2</v>
      </c>
      <c r="L43" s="115">
        <v>46</v>
      </c>
      <c r="M43" s="116">
        <v>0.24324324324324301</v>
      </c>
      <c r="N43" s="115">
        <v>336</v>
      </c>
      <c r="O43" s="116">
        <v>-1.4662756598240501E-2</v>
      </c>
      <c r="P43" s="122"/>
      <c r="Q43" s="114" t="s">
        <v>90</v>
      </c>
      <c r="R43" s="114" t="s">
        <v>90</v>
      </c>
      <c r="S43" s="118">
        <v>304</v>
      </c>
      <c r="T43" s="118">
        <v>0</v>
      </c>
      <c r="U43" s="118">
        <v>0</v>
      </c>
      <c r="V43" s="118">
        <v>304</v>
      </c>
      <c r="W43" s="118">
        <v>37</v>
      </c>
      <c r="X43" s="118">
        <v>341</v>
      </c>
      <c r="Y43" s="114" t="s">
        <v>206</v>
      </c>
      <c r="Z43" s="114" t="s">
        <v>152</v>
      </c>
    </row>
    <row r="44" spans="1:26" x14ac:dyDescent="0.2">
      <c r="A44" s="121"/>
      <c r="B44" s="114" t="s">
        <v>207</v>
      </c>
      <c r="C44" s="114" t="s">
        <v>208</v>
      </c>
      <c r="D44" s="115">
        <v>570</v>
      </c>
      <c r="E44" s="116">
        <v>3.5211267605633799E-3</v>
      </c>
      <c r="F44" s="115">
        <v>2</v>
      </c>
      <c r="G44" s="116" t="s">
        <v>89</v>
      </c>
      <c r="H44" s="115">
        <v>0</v>
      </c>
      <c r="I44" s="116" t="s">
        <v>89</v>
      </c>
      <c r="J44" s="115">
        <v>572</v>
      </c>
      <c r="K44" s="116">
        <v>7.0422535211267607E-3</v>
      </c>
      <c r="L44" s="115">
        <v>77</v>
      </c>
      <c r="M44" s="116">
        <v>-0.16304347826086998</v>
      </c>
      <c r="N44" s="115">
        <v>649</v>
      </c>
      <c r="O44" s="116">
        <v>-1.6666666666666701E-2</v>
      </c>
      <c r="P44" s="122"/>
      <c r="Q44" s="114" t="s">
        <v>90</v>
      </c>
      <c r="R44" s="114" t="s">
        <v>90</v>
      </c>
      <c r="S44" s="118">
        <v>568</v>
      </c>
      <c r="T44" s="118">
        <v>0</v>
      </c>
      <c r="U44" s="118">
        <v>0</v>
      </c>
      <c r="V44" s="118">
        <v>568</v>
      </c>
      <c r="W44" s="118">
        <v>92</v>
      </c>
      <c r="X44" s="118">
        <v>660</v>
      </c>
      <c r="Y44" s="114" t="s">
        <v>209</v>
      </c>
      <c r="Z44" s="114" t="s">
        <v>152</v>
      </c>
    </row>
    <row r="45" spans="1:26" x14ac:dyDescent="0.2">
      <c r="A45" s="121"/>
      <c r="B45" s="114" t="s">
        <v>210</v>
      </c>
      <c r="C45" s="114" t="s">
        <v>211</v>
      </c>
      <c r="D45" s="115">
        <v>1375</v>
      </c>
      <c r="E45" s="116">
        <v>-1.9957234497505298E-2</v>
      </c>
      <c r="F45" s="115">
        <v>0</v>
      </c>
      <c r="G45" s="116" t="s">
        <v>89</v>
      </c>
      <c r="H45" s="115">
        <v>0</v>
      </c>
      <c r="I45" s="116">
        <v>-1</v>
      </c>
      <c r="J45" s="115">
        <v>1375</v>
      </c>
      <c r="K45" s="116">
        <v>-2.1352313167259801E-2</v>
      </c>
      <c r="L45" s="115">
        <v>182</v>
      </c>
      <c r="M45" s="116">
        <v>0.205298013245033</v>
      </c>
      <c r="N45" s="115">
        <v>1557</v>
      </c>
      <c r="O45" s="116">
        <v>6.4267352185090002E-4</v>
      </c>
      <c r="P45" s="122"/>
      <c r="Q45" s="114" t="s">
        <v>90</v>
      </c>
      <c r="R45" s="114" t="s">
        <v>90</v>
      </c>
      <c r="S45" s="118">
        <v>1403</v>
      </c>
      <c r="T45" s="118">
        <v>0</v>
      </c>
      <c r="U45" s="118">
        <v>2</v>
      </c>
      <c r="V45" s="118">
        <v>1405</v>
      </c>
      <c r="W45" s="118">
        <v>151</v>
      </c>
      <c r="X45" s="118">
        <v>1556</v>
      </c>
      <c r="Y45" s="114" t="s">
        <v>212</v>
      </c>
      <c r="Z45" s="114" t="s">
        <v>152</v>
      </c>
    </row>
    <row r="46" spans="1:26" x14ac:dyDescent="0.2">
      <c r="A46" s="121"/>
      <c r="B46" s="114" t="s">
        <v>213</v>
      </c>
      <c r="C46" s="114" t="s">
        <v>214</v>
      </c>
      <c r="D46" s="115">
        <v>1245</v>
      </c>
      <c r="E46" s="116">
        <v>-4.9618320610687001E-2</v>
      </c>
      <c r="F46" s="115">
        <v>0</v>
      </c>
      <c r="G46" s="116" t="s">
        <v>89</v>
      </c>
      <c r="H46" s="115">
        <v>0</v>
      </c>
      <c r="I46" s="116" t="s">
        <v>89</v>
      </c>
      <c r="J46" s="115">
        <v>1245</v>
      </c>
      <c r="K46" s="116">
        <v>-4.9618320610687001E-2</v>
      </c>
      <c r="L46" s="115">
        <v>76</v>
      </c>
      <c r="M46" s="116">
        <v>-6.1728395061728399E-2</v>
      </c>
      <c r="N46" s="115">
        <v>1321</v>
      </c>
      <c r="O46" s="116">
        <v>-5.0323508267433502E-2</v>
      </c>
      <c r="P46" s="122"/>
      <c r="Q46" s="114" t="s">
        <v>90</v>
      </c>
      <c r="R46" s="114" t="s">
        <v>90</v>
      </c>
      <c r="S46" s="118">
        <v>1310</v>
      </c>
      <c r="T46" s="118">
        <v>0</v>
      </c>
      <c r="U46" s="118">
        <v>0</v>
      </c>
      <c r="V46" s="118">
        <v>1310</v>
      </c>
      <c r="W46" s="118">
        <v>81</v>
      </c>
      <c r="X46" s="118">
        <v>1391</v>
      </c>
      <c r="Y46" s="114" t="s">
        <v>215</v>
      </c>
      <c r="Z46" s="114" t="s">
        <v>152</v>
      </c>
    </row>
    <row r="47" spans="1:26" x14ac:dyDescent="0.2">
      <c r="A47" s="121"/>
      <c r="B47" s="114" t="s">
        <v>216</v>
      </c>
      <c r="C47" s="114" t="s">
        <v>217</v>
      </c>
      <c r="D47" s="115">
        <v>1277</v>
      </c>
      <c r="E47" s="116">
        <v>-3.5498489425981897E-2</v>
      </c>
      <c r="F47" s="115">
        <v>0</v>
      </c>
      <c r="G47" s="116" t="s">
        <v>89</v>
      </c>
      <c r="H47" s="115">
        <v>0</v>
      </c>
      <c r="I47" s="116" t="s">
        <v>89</v>
      </c>
      <c r="J47" s="115">
        <v>1277</v>
      </c>
      <c r="K47" s="116">
        <v>-3.5498489425981897E-2</v>
      </c>
      <c r="L47" s="115">
        <v>226</v>
      </c>
      <c r="M47" s="116">
        <v>1.3452914798206301E-2</v>
      </c>
      <c r="N47" s="115">
        <v>1503</v>
      </c>
      <c r="O47" s="116">
        <v>-2.8442146089204902E-2</v>
      </c>
      <c r="P47" s="122"/>
      <c r="Q47" s="114" t="s">
        <v>90</v>
      </c>
      <c r="R47" s="114" t="s">
        <v>90</v>
      </c>
      <c r="S47" s="118">
        <v>1324</v>
      </c>
      <c r="T47" s="118">
        <v>0</v>
      </c>
      <c r="U47" s="118">
        <v>0</v>
      </c>
      <c r="V47" s="118">
        <v>1324</v>
      </c>
      <c r="W47" s="118">
        <v>223</v>
      </c>
      <c r="X47" s="118">
        <v>1547</v>
      </c>
      <c r="Y47" s="114" t="s">
        <v>218</v>
      </c>
      <c r="Z47" s="114" t="s">
        <v>152</v>
      </c>
    </row>
    <row r="48" spans="1:26" x14ac:dyDescent="0.2">
      <c r="A48" s="121"/>
      <c r="B48" s="114" t="s">
        <v>219</v>
      </c>
      <c r="C48" s="114" t="s">
        <v>220</v>
      </c>
      <c r="D48" s="115">
        <v>920</v>
      </c>
      <c r="E48" s="116">
        <v>-4.3659043659043703E-2</v>
      </c>
      <c r="F48" s="115">
        <v>0</v>
      </c>
      <c r="G48" s="116" t="s">
        <v>89</v>
      </c>
      <c r="H48" s="115">
        <v>0</v>
      </c>
      <c r="I48" s="116" t="s">
        <v>89</v>
      </c>
      <c r="J48" s="115">
        <v>920</v>
      </c>
      <c r="K48" s="116">
        <v>-4.3659043659043703E-2</v>
      </c>
      <c r="L48" s="115">
        <v>64</v>
      </c>
      <c r="M48" s="116">
        <v>-0.209876543209877</v>
      </c>
      <c r="N48" s="115">
        <v>984</v>
      </c>
      <c r="O48" s="116">
        <v>-5.65675934803452E-2</v>
      </c>
      <c r="P48" s="122"/>
      <c r="Q48" s="114" t="s">
        <v>90</v>
      </c>
      <c r="R48" s="114" t="s">
        <v>90</v>
      </c>
      <c r="S48" s="118">
        <v>962</v>
      </c>
      <c r="T48" s="118">
        <v>0</v>
      </c>
      <c r="U48" s="118">
        <v>0</v>
      </c>
      <c r="V48" s="118">
        <v>962</v>
      </c>
      <c r="W48" s="118">
        <v>81</v>
      </c>
      <c r="X48" s="118">
        <v>1043</v>
      </c>
      <c r="Y48" s="114" t="s">
        <v>221</v>
      </c>
      <c r="Z48" s="114" t="s">
        <v>152</v>
      </c>
    </row>
    <row r="49" spans="1:26" x14ac:dyDescent="0.2">
      <c r="A49" s="121"/>
      <c r="B49" s="114" t="s">
        <v>222</v>
      </c>
      <c r="C49" s="114" t="s">
        <v>223</v>
      </c>
      <c r="D49" s="115">
        <v>482</v>
      </c>
      <c r="E49" s="116">
        <v>-0.11233885819521201</v>
      </c>
      <c r="F49" s="115">
        <v>0</v>
      </c>
      <c r="G49" s="116" t="s">
        <v>89</v>
      </c>
      <c r="H49" s="115">
        <v>0</v>
      </c>
      <c r="I49" s="116" t="s">
        <v>89</v>
      </c>
      <c r="J49" s="115">
        <v>482</v>
      </c>
      <c r="K49" s="116">
        <v>-0.11233885819521201</v>
      </c>
      <c r="L49" s="115">
        <v>39</v>
      </c>
      <c r="M49" s="116">
        <v>-0.22</v>
      </c>
      <c r="N49" s="115">
        <v>521</v>
      </c>
      <c r="O49" s="116">
        <v>-0.12141652613828</v>
      </c>
      <c r="P49" s="122"/>
      <c r="Q49" s="114" t="s">
        <v>90</v>
      </c>
      <c r="R49" s="114" t="s">
        <v>90</v>
      </c>
      <c r="S49" s="118">
        <v>543</v>
      </c>
      <c r="T49" s="118">
        <v>0</v>
      </c>
      <c r="U49" s="118">
        <v>0</v>
      </c>
      <c r="V49" s="118">
        <v>543</v>
      </c>
      <c r="W49" s="118">
        <v>50</v>
      </c>
      <c r="X49" s="118">
        <v>593</v>
      </c>
      <c r="Y49" s="114" t="s">
        <v>224</v>
      </c>
      <c r="Z49" s="114" t="s">
        <v>152</v>
      </c>
    </row>
    <row r="50" spans="1:26" x14ac:dyDescent="0.2">
      <c r="A50" s="121"/>
      <c r="B50" s="114" t="s">
        <v>225</v>
      </c>
      <c r="C50" s="114" t="s">
        <v>226</v>
      </c>
      <c r="D50" s="115">
        <v>1587</v>
      </c>
      <c r="E50" s="116">
        <v>-3.3495736906211902E-2</v>
      </c>
      <c r="F50" s="115">
        <v>0</v>
      </c>
      <c r="G50" s="116" t="s">
        <v>89</v>
      </c>
      <c r="H50" s="115">
        <v>0</v>
      </c>
      <c r="I50" s="116" t="s">
        <v>89</v>
      </c>
      <c r="J50" s="115">
        <v>1587</v>
      </c>
      <c r="K50" s="116">
        <v>-3.3495736906211902E-2</v>
      </c>
      <c r="L50" s="115">
        <v>91</v>
      </c>
      <c r="M50" s="116">
        <v>7.0588235294117604E-2</v>
      </c>
      <c r="N50" s="115">
        <v>1678</v>
      </c>
      <c r="O50" s="116">
        <v>-2.8372900984366001E-2</v>
      </c>
      <c r="P50" s="122"/>
      <c r="Q50" s="114" t="s">
        <v>90</v>
      </c>
      <c r="R50" s="114" t="s">
        <v>90</v>
      </c>
      <c r="S50" s="118">
        <v>1642</v>
      </c>
      <c r="T50" s="118">
        <v>0</v>
      </c>
      <c r="U50" s="118">
        <v>0</v>
      </c>
      <c r="V50" s="118">
        <v>1642</v>
      </c>
      <c r="W50" s="118">
        <v>85</v>
      </c>
      <c r="X50" s="118">
        <v>1727</v>
      </c>
      <c r="Y50" s="114" t="s">
        <v>227</v>
      </c>
      <c r="Z50" s="114" t="s">
        <v>152</v>
      </c>
    </row>
    <row r="51" spans="1:26" x14ac:dyDescent="0.2">
      <c r="A51" s="121"/>
      <c r="B51" s="114" t="s">
        <v>228</v>
      </c>
      <c r="C51" s="114" t="s">
        <v>229</v>
      </c>
      <c r="D51" s="115">
        <v>545</v>
      </c>
      <c r="E51" s="116">
        <v>-7.3129251700680298E-2</v>
      </c>
      <c r="F51" s="115">
        <v>0</v>
      </c>
      <c r="G51" s="116" t="s">
        <v>89</v>
      </c>
      <c r="H51" s="115">
        <v>0</v>
      </c>
      <c r="I51" s="116" t="s">
        <v>89</v>
      </c>
      <c r="J51" s="115">
        <v>545</v>
      </c>
      <c r="K51" s="116">
        <v>-7.3129251700680298E-2</v>
      </c>
      <c r="L51" s="115">
        <v>32</v>
      </c>
      <c r="M51" s="116">
        <v>-0.40740740740740705</v>
      </c>
      <c r="N51" s="115">
        <v>577</v>
      </c>
      <c r="O51" s="116">
        <v>-0.101246105919003</v>
      </c>
      <c r="P51" s="122"/>
      <c r="Q51" s="114" t="s">
        <v>90</v>
      </c>
      <c r="R51" s="114" t="s">
        <v>90</v>
      </c>
      <c r="S51" s="118">
        <v>588</v>
      </c>
      <c r="T51" s="118">
        <v>0</v>
      </c>
      <c r="U51" s="118">
        <v>0</v>
      </c>
      <c r="V51" s="118">
        <v>588</v>
      </c>
      <c r="W51" s="118">
        <v>54</v>
      </c>
      <c r="X51" s="118">
        <v>642</v>
      </c>
      <c r="Y51" s="114" t="s">
        <v>230</v>
      </c>
      <c r="Z51" s="114" t="s">
        <v>152</v>
      </c>
    </row>
    <row r="52" spans="1:26" x14ac:dyDescent="0.2">
      <c r="A52" s="121"/>
      <c r="B52" s="114" t="s">
        <v>231</v>
      </c>
      <c r="C52" s="114" t="s">
        <v>232</v>
      </c>
      <c r="D52" s="115">
        <v>286</v>
      </c>
      <c r="E52" s="116">
        <v>-7.1428571428571397E-2</v>
      </c>
      <c r="F52" s="115">
        <v>0</v>
      </c>
      <c r="G52" s="116" t="s">
        <v>89</v>
      </c>
      <c r="H52" s="115">
        <v>0</v>
      </c>
      <c r="I52" s="116" t="s">
        <v>89</v>
      </c>
      <c r="J52" s="115">
        <v>286</v>
      </c>
      <c r="K52" s="116">
        <v>-7.1428571428571397E-2</v>
      </c>
      <c r="L52" s="115">
        <v>6</v>
      </c>
      <c r="M52" s="116" t="s">
        <v>89</v>
      </c>
      <c r="N52" s="115">
        <v>292</v>
      </c>
      <c r="O52" s="116">
        <v>-5.1948051948051903E-2</v>
      </c>
      <c r="P52" s="122"/>
      <c r="Q52" s="114" t="s">
        <v>90</v>
      </c>
      <c r="R52" s="114" t="s">
        <v>90</v>
      </c>
      <c r="S52" s="118">
        <v>308</v>
      </c>
      <c r="T52" s="118">
        <v>0</v>
      </c>
      <c r="U52" s="118">
        <v>0</v>
      </c>
      <c r="V52" s="118">
        <v>308</v>
      </c>
      <c r="W52" s="118">
        <v>0</v>
      </c>
      <c r="X52" s="118">
        <v>308</v>
      </c>
      <c r="Y52" s="114" t="s">
        <v>233</v>
      </c>
      <c r="Z52" s="114" t="s">
        <v>152</v>
      </c>
    </row>
    <row r="53" spans="1:26" x14ac:dyDescent="0.2">
      <c r="A53" s="123"/>
      <c r="B53" s="114" t="s">
        <v>234</v>
      </c>
      <c r="C53" s="114" t="s">
        <v>235</v>
      </c>
      <c r="D53" s="115">
        <v>1220</v>
      </c>
      <c r="E53" s="116">
        <v>9.0984284532671603E-3</v>
      </c>
      <c r="F53" s="115">
        <v>0</v>
      </c>
      <c r="G53" s="116" t="s">
        <v>89</v>
      </c>
      <c r="H53" s="115">
        <v>0</v>
      </c>
      <c r="I53" s="116" t="s">
        <v>89</v>
      </c>
      <c r="J53" s="115">
        <v>1220</v>
      </c>
      <c r="K53" s="116">
        <v>9.0984284532671603E-3</v>
      </c>
      <c r="L53" s="115">
        <v>324</v>
      </c>
      <c r="M53" s="116">
        <v>0.452914798206278</v>
      </c>
      <c r="N53" s="115">
        <v>1544</v>
      </c>
      <c r="O53" s="116">
        <v>7.8212290502793297E-2</v>
      </c>
      <c r="P53" s="122"/>
      <c r="Q53" s="114" t="s">
        <v>90</v>
      </c>
      <c r="R53" s="114" t="s">
        <v>90</v>
      </c>
      <c r="S53" s="118">
        <v>1209</v>
      </c>
      <c r="T53" s="118">
        <v>0</v>
      </c>
      <c r="U53" s="118">
        <v>0</v>
      </c>
      <c r="V53" s="118">
        <v>1209</v>
      </c>
      <c r="W53" s="118">
        <v>223</v>
      </c>
      <c r="X53" s="118">
        <v>1432</v>
      </c>
      <c r="Y53" s="114" t="s">
        <v>236</v>
      </c>
      <c r="Z53" s="114" t="s">
        <v>152</v>
      </c>
    </row>
    <row r="54" spans="1:26" x14ac:dyDescent="0.2">
      <c r="A54" s="124" t="s">
        <v>104</v>
      </c>
      <c r="B54" s="124"/>
      <c r="C54" s="124"/>
      <c r="D54" s="125">
        <v>25501</v>
      </c>
      <c r="E54" s="126">
        <v>-4.9569527785024797E-2</v>
      </c>
      <c r="F54" s="125">
        <v>50</v>
      </c>
      <c r="G54" s="126">
        <v>-3.8461538461538498E-2</v>
      </c>
      <c r="H54" s="125">
        <v>1260</v>
      </c>
      <c r="I54" s="126">
        <v>-0.24731182795698903</v>
      </c>
      <c r="J54" s="125">
        <v>26811</v>
      </c>
      <c r="K54" s="126">
        <v>-6.1140876142451901E-2</v>
      </c>
      <c r="L54" s="125">
        <v>4880</v>
      </c>
      <c r="M54" s="126">
        <v>5.7650628521889902E-2</v>
      </c>
      <c r="N54" s="125">
        <v>31691</v>
      </c>
      <c r="O54" s="126">
        <v>-4.4617286183714702E-2</v>
      </c>
      <c r="P54" s="127"/>
      <c r="Q54" s="128"/>
      <c r="R54" s="128"/>
      <c r="S54" s="129">
        <v>26831</v>
      </c>
      <c r="T54" s="129">
        <v>52</v>
      </c>
      <c r="U54" s="129">
        <v>1674</v>
      </c>
      <c r="V54" s="129">
        <v>28557</v>
      </c>
      <c r="W54" s="129">
        <v>4614</v>
      </c>
      <c r="X54" s="129">
        <v>33171</v>
      </c>
      <c r="Y54" s="128"/>
      <c r="Z54" s="128"/>
    </row>
    <row r="55" spans="1:26" s="136" customFormat="1" ht="22.5" x14ac:dyDescent="0.2">
      <c r="A55" s="130" t="s">
        <v>237</v>
      </c>
      <c r="B55" s="131"/>
      <c r="C55" s="131"/>
      <c r="D55" s="132">
        <f>D54+D24+D14</f>
        <v>58668</v>
      </c>
      <c r="E55" s="133">
        <f>((D54+D24+D14)-(S54+S24+S14))/(S54+S24+S14)</f>
        <v>-4.6327904028089339E-2</v>
      </c>
      <c r="F55" s="132">
        <f>F54+F24+F14</f>
        <v>3158</v>
      </c>
      <c r="G55" s="133">
        <f>((F54+F24+F14)-(T54+T24+T14))/(T54+T24+T14)</f>
        <v>-6.0678167757287328E-2</v>
      </c>
      <c r="H55" s="132">
        <f>H54+H24+H14</f>
        <v>2740</v>
      </c>
      <c r="I55" s="133">
        <f>((H54+H24+H14)-(U54+U24+U14))/(U54+U24+U14)</f>
        <v>-0.13098636219473517</v>
      </c>
      <c r="J55" s="132">
        <f>J54+J24+J14</f>
        <v>64566</v>
      </c>
      <c r="K55" s="133">
        <f>((J54+J24+J14)-(V54+V24+V14))/(V54+V24+V14)</f>
        <v>-5.0960563256066911E-2</v>
      </c>
      <c r="L55" s="132">
        <f>L54+L24+L14</f>
        <v>12852</v>
      </c>
      <c r="M55" s="133">
        <f>((L54+L24+L14)-(W54+W24+W14))/(W54+W24+W14)</f>
        <v>2.0242914979757085E-2</v>
      </c>
      <c r="N55" s="132">
        <f>N54+N24+N14</f>
        <v>77418</v>
      </c>
      <c r="O55" s="133">
        <f>((N54+N24+N14)-(X54+X24+X14))/(X54+X24+X14)</f>
        <v>-3.9836289222373804E-2</v>
      </c>
      <c r="P55" s="134"/>
      <c r="Q55" s="134"/>
      <c r="R55" s="135"/>
      <c r="S55" s="135"/>
      <c r="T55" s="135"/>
      <c r="U55" s="135"/>
      <c r="V55" s="135"/>
      <c r="W55" s="135"/>
      <c r="X55" s="135"/>
    </row>
    <row r="56" spans="1:26" s="136" customFormat="1" x14ac:dyDescent="0.2">
      <c r="A56" s="130" t="s">
        <v>238</v>
      </c>
      <c r="B56" s="131"/>
      <c r="C56" s="131"/>
      <c r="D56" s="132">
        <f>D54+D24+D14+D9</f>
        <v>90512</v>
      </c>
      <c r="E56" s="133">
        <f>((D54+D24+D14+D9)-(S54+S24+S14+S9))/(S54+S24+S14+S9)</f>
        <v>-4.7061548503927061E-2</v>
      </c>
      <c r="F56" s="132">
        <f>F54+F24+F14+F9</f>
        <v>14551</v>
      </c>
      <c r="G56" s="133">
        <f>((F54+F24+F14+F9)-(T54+T24+T14+T9))/(T54+T24+T14+T9)</f>
        <v>-7.8117080587937149E-2</v>
      </c>
      <c r="H56" s="132">
        <f>H54+H24+H14+H9</f>
        <v>11096</v>
      </c>
      <c r="I56" s="133">
        <f>((H54+H24+H14+H9)-(U54+U24+U14+U9))/(U54+U24+U14+U9)</f>
        <v>-0.10889816896884034</v>
      </c>
      <c r="J56" s="132">
        <f>J54+J24+J14+J9</f>
        <v>116159</v>
      </c>
      <c r="K56" s="133">
        <f>((J54+J24+J14+J9)-(V54+V24+V14+V9))/(V54+V24+V14+V9)</f>
        <v>-5.7288707818662861E-2</v>
      </c>
      <c r="L56" s="132">
        <f>L54+L24+L14+L9</f>
        <v>18193</v>
      </c>
      <c r="M56" s="133">
        <f>((L54+L24+L14+L9)-(W54+W24+W14+W9))/(W54+W24+W14+W9)</f>
        <v>3.1173836649095957E-2</v>
      </c>
      <c r="N56" s="132">
        <f>N54+N24+N14+N9</f>
        <v>134352</v>
      </c>
      <c r="O56" s="133">
        <f>((N54+N24+N14+N9)-(X54+X24+X14+X9))/(X54+X24+X14+X9)</f>
        <v>-4.6208673798993335E-2</v>
      </c>
      <c r="P56" s="134"/>
      <c r="Q56" s="134"/>
      <c r="R56" s="135"/>
      <c r="S56" s="135"/>
      <c r="T56" s="135"/>
      <c r="U56" s="135"/>
      <c r="V56" s="135"/>
      <c r="W56" s="135"/>
      <c r="X56" s="135"/>
    </row>
    <row r="57" spans="1:26" s="136" customFormat="1" x14ac:dyDescent="0.2">
      <c r="A57" s="130" t="s">
        <v>239</v>
      </c>
      <c r="B57" s="131"/>
      <c r="C57" s="131"/>
      <c r="D57" s="132">
        <f>D54+D24+D14+D9+D5</f>
        <v>117887</v>
      </c>
      <c r="E57" s="133">
        <f>((D54+D24+D14+D9+D5)-(S54+S24+S14+S9+S5))/(S54+S24+S14+S9+S5)</f>
        <v>-5.2880636945745525E-2</v>
      </c>
      <c r="F57" s="132">
        <f>F54+F24+F14+F9+F5</f>
        <v>39939</v>
      </c>
      <c r="G57" s="133">
        <f>((F54+F24+F14+F9+F5)-(T54+T24+T14+T9+T5))/(T54+T24+T14+T9+T5)</f>
        <v>-6.5163963204831116E-2</v>
      </c>
      <c r="H57" s="132">
        <f>H54+H24+H14+H9+H5</f>
        <v>11096</v>
      </c>
      <c r="I57" s="133">
        <f>((H54+H24+H14+H9+H5)-(U54+U24+U14+U9+U5))/(U54+U24+U14+U9+U5)</f>
        <v>-0.10889816896884034</v>
      </c>
      <c r="J57" s="132">
        <f>J54+J24+J14+J9+J5</f>
        <v>168922</v>
      </c>
      <c r="K57" s="133">
        <f>((J54+J24+J14+J9+J5)-(V54+V24+V14+V9+V5))/(V54+V24+V14+V9+V5)</f>
        <v>-5.9684709759301728E-2</v>
      </c>
      <c r="L57" s="132">
        <f>L54+L24+L14+L9+L5</f>
        <v>20203</v>
      </c>
      <c r="M57" s="133">
        <f>((L54+L24+L14+L9+L5)-(W54+W24+W14+W9+W5))/(W54+W24+W14+W9+W5)</f>
        <v>3.7381258023106545E-2</v>
      </c>
      <c r="N57" s="132">
        <f>N54+N24+N14+N9+N5</f>
        <v>189125</v>
      </c>
      <c r="O57" s="133">
        <f>((N54+N24+N14+N9+N5)-(X54+X24+X14+X9+X5))/(X54+X24+X14+X9+X5)</f>
        <v>-5.0191091759199273E-2</v>
      </c>
      <c r="P57" s="134"/>
      <c r="Q57" s="134"/>
      <c r="R57" s="135"/>
      <c r="S57" s="135"/>
      <c r="T57" s="135"/>
      <c r="U57" s="135"/>
      <c r="V57" s="135"/>
      <c r="W57" s="135"/>
      <c r="X57" s="135"/>
    </row>
    <row r="58" spans="1:26" x14ac:dyDescent="0.2">
      <c r="A58" s="119" t="s">
        <v>240</v>
      </c>
      <c r="B58" s="114" t="s">
        <v>241</v>
      </c>
      <c r="C58" s="114" t="s">
        <v>242</v>
      </c>
      <c r="D58" s="115">
        <v>35</v>
      </c>
      <c r="E58" s="116">
        <v>4</v>
      </c>
      <c r="F58" s="115">
        <v>2398</v>
      </c>
      <c r="G58" s="116">
        <v>-0.21377049180327901</v>
      </c>
      <c r="H58" s="115">
        <v>0</v>
      </c>
      <c r="I58" s="116" t="s">
        <v>89</v>
      </c>
      <c r="J58" s="115">
        <v>2433</v>
      </c>
      <c r="K58" s="116">
        <v>-0.20412168792934202</v>
      </c>
      <c r="L58" s="115">
        <v>867</v>
      </c>
      <c r="M58" s="116">
        <v>0.12597402597402602</v>
      </c>
      <c r="N58" s="115">
        <v>3300</v>
      </c>
      <c r="O58" s="116">
        <v>-0.13770577475829601</v>
      </c>
      <c r="P58" s="120">
        <v>6</v>
      </c>
      <c r="Q58" s="114" t="s">
        <v>91</v>
      </c>
      <c r="R58" s="114" t="s">
        <v>91</v>
      </c>
      <c r="S58" s="118">
        <v>7</v>
      </c>
      <c r="T58" s="118">
        <v>3050</v>
      </c>
      <c r="U58" s="118">
        <v>0</v>
      </c>
      <c r="V58" s="118">
        <v>3057</v>
      </c>
      <c r="W58" s="118">
        <v>770</v>
      </c>
      <c r="X58" s="118">
        <v>3827</v>
      </c>
      <c r="Y58" s="114" t="s">
        <v>243</v>
      </c>
      <c r="Z58" s="114" t="s">
        <v>244</v>
      </c>
    </row>
    <row r="59" spans="1:26" x14ac:dyDescent="0.2">
      <c r="A59" s="121"/>
      <c r="B59" s="114" t="s">
        <v>245</v>
      </c>
      <c r="C59" s="114" t="s">
        <v>246</v>
      </c>
      <c r="D59" s="115">
        <v>255</v>
      </c>
      <c r="E59" s="116">
        <v>-0.18530351437699699</v>
      </c>
      <c r="F59" s="115">
        <v>0</v>
      </c>
      <c r="G59" s="116" t="s">
        <v>89</v>
      </c>
      <c r="H59" s="115">
        <v>0</v>
      </c>
      <c r="I59" s="116" t="s">
        <v>89</v>
      </c>
      <c r="J59" s="115">
        <v>255</v>
      </c>
      <c r="K59" s="116">
        <v>-0.18530351437699699</v>
      </c>
      <c r="L59" s="115">
        <v>1092</v>
      </c>
      <c r="M59" s="116">
        <v>1.1411764705882399</v>
      </c>
      <c r="N59" s="115">
        <v>1347</v>
      </c>
      <c r="O59" s="116">
        <v>0.63669501822600205</v>
      </c>
      <c r="P59" s="122"/>
      <c r="Q59" s="114" t="s">
        <v>91</v>
      </c>
      <c r="R59" s="114" t="s">
        <v>91</v>
      </c>
      <c r="S59" s="118">
        <v>313</v>
      </c>
      <c r="T59" s="118">
        <v>0</v>
      </c>
      <c r="U59" s="118">
        <v>0</v>
      </c>
      <c r="V59" s="118">
        <v>313</v>
      </c>
      <c r="W59" s="118">
        <v>510</v>
      </c>
      <c r="X59" s="118">
        <v>823</v>
      </c>
      <c r="Y59" s="114" t="s">
        <v>247</v>
      </c>
      <c r="Z59" s="114" t="s">
        <v>244</v>
      </c>
    </row>
    <row r="60" spans="1:26" x14ac:dyDescent="0.2">
      <c r="A60" s="121"/>
      <c r="B60" s="114" t="s">
        <v>248</v>
      </c>
      <c r="C60" s="114" t="s">
        <v>249</v>
      </c>
      <c r="D60" s="115">
        <v>2619</v>
      </c>
      <c r="E60" s="116">
        <v>-7.4231177094379597E-2</v>
      </c>
      <c r="F60" s="115">
        <v>2449</v>
      </c>
      <c r="G60" s="116">
        <v>3.6885245901639302E-3</v>
      </c>
      <c r="H60" s="115">
        <v>1</v>
      </c>
      <c r="I60" s="116" t="s">
        <v>89</v>
      </c>
      <c r="J60" s="115">
        <v>5069</v>
      </c>
      <c r="K60" s="116">
        <v>-3.7957866767887601E-2</v>
      </c>
      <c r="L60" s="115">
        <v>3921</v>
      </c>
      <c r="M60" s="116">
        <v>0.293632464533157</v>
      </c>
      <c r="N60" s="115">
        <v>8990</v>
      </c>
      <c r="O60" s="116">
        <v>8.3132530120481898E-2</v>
      </c>
      <c r="P60" s="122"/>
      <c r="Q60" s="114" t="s">
        <v>91</v>
      </c>
      <c r="R60" s="114" t="s">
        <v>91</v>
      </c>
      <c r="S60" s="118">
        <v>2829</v>
      </c>
      <c r="T60" s="118">
        <v>2440</v>
      </c>
      <c r="U60" s="118">
        <v>0</v>
      </c>
      <c r="V60" s="118">
        <v>5269</v>
      </c>
      <c r="W60" s="118">
        <v>3031</v>
      </c>
      <c r="X60" s="118">
        <v>8300</v>
      </c>
      <c r="Y60" s="114" t="s">
        <v>250</v>
      </c>
      <c r="Z60" s="114" t="s">
        <v>244</v>
      </c>
    </row>
    <row r="61" spans="1:26" x14ac:dyDescent="0.2">
      <c r="A61" s="121"/>
      <c r="B61" s="114" t="s">
        <v>251</v>
      </c>
      <c r="C61" s="114" t="s">
        <v>252</v>
      </c>
      <c r="D61" s="115">
        <v>279</v>
      </c>
      <c r="E61" s="116">
        <v>-0.21408450704225401</v>
      </c>
      <c r="F61" s="115">
        <v>0</v>
      </c>
      <c r="G61" s="116" t="s">
        <v>89</v>
      </c>
      <c r="H61" s="115">
        <v>0</v>
      </c>
      <c r="I61" s="116" t="s">
        <v>89</v>
      </c>
      <c r="J61" s="115">
        <v>279</v>
      </c>
      <c r="K61" s="116">
        <v>-0.21408450704225401</v>
      </c>
      <c r="L61" s="115">
        <v>1045</v>
      </c>
      <c r="M61" s="116">
        <v>0.22222222222222202</v>
      </c>
      <c r="N61" s="115">
        <v>1324</v>
      </c>
      <c r="O61" s="116">
        <v>9.4214876033057907E-2</v>
      </c>
      <c r="P61" s="122"/>
      <c r="Q61" s="114" t="s">
        <v>91</v>
      </c>
      <c r="R61" s="114" t="s">
        <v>91</v>
      </c>
      <c r="S61" s="118">
        <v>355</v>
      </c>
      <c r="T61" s="118">
        <v>0</v>
      </c>
      <c r="U61" s="118">
        <v>0</v>
      </c>
      <c r="V61" s="118">
        <v>355</v>
      </c>
      <c r="W61" s="118">
        <v>855</v>
      </c>
      <c r="X61" s="118">
        <v>1210</v>
      </c>
      <c r="Y61" s="114" t="s">
        <v>253</v>
      </c>
      <c r="Z61" s="114" t="s">
        <v>244</v>
      </c>
    </row>
    <row r="62" spans="1:26" x14ac:dyDescent="0.2">
      <c r="A62" s="121"/>
      <c r="B62" s="114" t="s">
        <v>254</v>
      </c>
      <c r="C62" s="114" t="s">
        <v>255</v>
      </c>
      <c r="D62" s="115">
        <v>403</v>
      </c>
      <c r="E62" s="116">
        <v>-1.46699266503667E-2</v>
      </c>
      <c r="F62" s="115">
        <v>2</v>
      </c>
      <c r="G62" s="116">
        <v>-0.91304347826087007</v>
      </c>
      <c r="H62" s="115">
        <v>0</v>
      </c>
      <c r="I62" s="116" t="s">
        <v>89</v>
      </c>
      <c r="J62" s="115">
        <v>405</v>
      </c>
      <c r="K62" s="116">
        <v>-6.25E-2</v>
      </c>
      <c r="L62" s="115">
        <v>380</v>
      </c>
      <c r="M62" s="116">
        <v>7.3446327683615795E-2</v>
      </c>
      <c r="N62" s="115">
        <v>785</v>
      </c>
      <c r="O62" s="116">
        <v>-1.2722646310432601E-3</v>
      </c>
      <c r="P62" s="122"/>
      <c r="Q62" s="114" t="s">
        <v>91</v>
      </c>
      <c r="R62" s="114" t="s">
        <v>91</v>
      </c>
      <c r="S62" s="118">
        <v>409</v>
      </c>
      <c r="T62" s="118">
        <v>23</v>
      </c>
      <c r="U62" s="118">
        <v>0</v>
      </c>
      <c r="V62" s="118">
        <v>432</v>
      </c>
      <c r="W62" s="118">
        <v>354</v>
      </c>
      <c r="X62" s="118">
        <v>786</v>
      </c>
      <c r="Y62" s="114" t="s">
        <v>256</v>
      </c>
      <c r="Z62" s="114" t="s">
        <v>244</v>
      </c>
    </row>
    <row r="63" spans="1:26" x14ac:dyDescent="0.2">
      <c r="A63" s="123"/>
      <c r="B63" s="114" t="s">
        <v>257</v>
      </c>
      <c r="C63" s="114" t="s">
        <v>258</v>
      </c>
      <c r="D63" s="115">
        <v>218</v>
      </c>
      <c r="E63" s="116">
        <v>0.23863636363636398</v>
      </c>
      <c r="F63" s="115">
        <v>35</v>
      </c>
      <c r="G63" s="116">
        <v>2.8888888888888897</v>
      </c>
      <c r="H63" s="115">
        <v>6</v>
      </c>
      <c r="I63" s="116" t="s">
        <v>89</v>
      </c>
      <c r="J63" s="115">
        <v>259</v>
      </c>
      <c r="K63" s="116">
        <v>0.4</v>
      </c>
      <c r="L63" s="115">
        <v>174</v>
      </c>
      <c r="M63" s="116">
        <v>0.65714285714285703</v>
      </c>
      <c r="N63" s="115">
        <v>433</v>
      </c>
      <c r="O63" s="116">
        <v>0.493103448275862</v>
      </c>
      <c r="P63" s="122"/>
      <c r="Q63" s="114" t="s">
        <v>91</v>
      </c>
      <c r="R63" s="114" t="s">
        <v>91</v>
      </c>
      <c r="S63" s="118">
        <v>176</v>
      </c>
      <c r="T63" s="118">
        <v>9</v>
      </c>
      <c r="U63" s="118">
        <v>0</v>
      </c>
      <c r="V63" s="118">
        <v>185</v>
      </c>
      <c r="W63" s="118">
        <v>105</v>
      </c>
      <c r="X63" s="118">
        <v>290</v>
      </c>
      <c r="Y63" s="114" t="s">
        <v>259</v>
      </c>
      <c r="Z63" s="114" t="s">
        <v>244</v>
      </c>
    </row>
    <row r="64" spans="1:26" x14ac:dyDescent="0.2">
      <c r="A64" s="124" t="s">
        <v>104</v>
      </c>
      <c r="B64" s="124"/>
      <c r="C64" s="124"/>
      <c r="D64" s="125">
        <v>3809</v>
      </c>
      <c r="E64" s="126">
        <v>-6.8476400097823409E-2</v>
      </c>
      <c r="F64" s="125">
        <v>4884</v>
      </c>
      <c r="G64" s="126">
        <v>-0.115537848605578</v>
      </c>
      <c r="H64" s="125">
        <v>7</v>
      </c>
      <c r="I64" s="126"/>
      <c r="J64" s="125">
        <v>8700</v>
      </c>
      <c r="K64" s="126">
        <v>-9.4787222973676005E-2</v>
      </c>
      <c r="L64" s="125">
        <v>7479</v>
      </c>
      <c r="M64" s="126">
        <v>0.3296</v>
      </c>
      <c r="N64" s="125">
        <v>16179</v>
      </c>
      <c r="O64" s="126">
        <v>6.1892885271724901E-2</v>
      </c>
      <c r="P64" s="127"/>
      <c r="Q64" s="128"/>
      <c r="R64" s="128"/>
      <c r="S64" s="129">
        <v>4089</v>
      </c>
      <c r="T64" s="129">
        <v>5522</v>
      </c>
      <c r="U64" s="129">
        <v>0</v>
      </c>
      <c r="V64" s="129">
        <v>9611</v>
      </c>
      <c r="W64" s="129">
        <v>5625</v>
      </c>
      <c r="X64" s="129">
        <v>15236</v>
      </c>
      <c r="Y64" s="128"/>
      <c r="Z64" s="128"/>
    </row>
    <row r="65" spans="1:26" x14ac:dyDescent="0.2">
      <c r="A65" s="124" t="s">
        <v>260</v>
      </c>
      <c r="B65" s="124"/>
      <c r="C65" s="124"/>
      <c r="D65" s="125">
        <v>121696</v>
      </c>
      <c r="E65" s="126">
        <v>-5.3376686009427701E-2</v>
      </c>
      <c r="F65" s="125">
        <v>44823</v>
      </c>
      <c r="G65" s="126">
        <v>-7.0929630013472911E-2</v>
      </c>
      <c r="H65" s="125">
        <v>11103</v>
      </c>
      <c r="I65" s="126">
        <v>-0.108336010279473</v>
      </c>
      <c r="J65" s="125">
        <v>177622</v>
      </c>
      <c r="K65" s="126">
        <v>-6.14673324350744E-2</v>
      </c>
      <c r="L65" s="125">
        <v>27682</v>
      </c>
      <c r="M65" s="126">
        <v>0.102868525896414</v>
      </c>
      <c r="N65" s="125">
        <v>205304</v>
      </c>
      <c r="O65" s="126">
        <v>-4.2224347460987598E-2</v>
      </c>
      <c r="P65" s="137"/>
      <c r="Q65" s="128"/>
      <c r="R65" s="128"/>
      <c r="S65" s="129">
        <v>128558</v>
      </c>
      <c r="T65" s="129">
        <v>48245</v>
      </c>
      <c r="U65" s="129">
        <v>12452</v>
      </c>
      <c r="V65" s="129">
        <v>189255</v>
      </c>
      <c r="W65" s="129">
        <v>25100</v>
      </c>
      <c r="X65" s="129">
        <v>214355</v>
      </c>
      <c r="Y65" s="128"/>
      <c r="Z65" s="128"/>
    </row>
  </sheetData>
  <pageMargins left="0.23622047244094491" right="0.23622047244094491" top="0.35433070866141736" bottom="0.35433070866141736" header="0.31496062992125984" footer="0.31496062992125984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9.42578125" style="111" hidden="1" customWidth="1"/>
    <col min="20" max="20" width="15.28515625" style="111" hidden="1" customWidth="1"/>
    <col min="21" max="21" width="6.7109375" style="111" hidden="1" customWidth="1"/>
    <col min="22" max="22" width="32.42578125" style="111" hidden="1" customWidth="1"/>
    <col min="23" max="23" width="23.28515625" style="111" hidden="1" customWidth="1"/>
    <col min="24" max="16384" width="9.140625" style="111"/>
  </cols>
  <sheetData>
    <row r="1" spans="1:23" ht="15.75" x14ac:dyDescent="0.25">
      <c r="A1" s="110" t="s">
        <v>262</v>
      </c>
    </row>
    <row r="4" spans="1:23" ht="22.5" x14ac:dyDescent="0.2">
      <c r="A4" s="112" t="s">
        <v>61</v>
      </c>
      <c r="B4" s="112" t="s">
        <v>62</v>
      </c>
      <c r="C4" s="112" t="s">
        <v>63</v>
      </c>
      <c r="D4" s="112" t="s">
        <v>263</v>
      </c>
      <c r="E4" s="112" t="s">
        <v>264</v>
      </c>
      <c r="F4" s="112" t="s">
        <v>265</v>
      </c>
      <c r="G4" s="112" t="s">
        <v>266</v>
      </c>
      <c r="H4" s="112" t="s">
        <v>267</v>
      </c>
      <c r="I4" s="112" t="s">
        <v>268</v>
      </c>
      <c r="J4" s="112" t="s">
        <v>269</v>
      </c>
      <c r="K4" s="112" t="s">
        <v>270</v>
      </c>
      <c r="L4" s="112" t="s">
        <v>271</v>
      </c>
      <c r="M4" s="112" t="s">
        <v>272</v>
      </c>
      <c r="N4" s="112" t="s">
        <v>273</v>
      </c>
      <c r="O4" s="112" t="s">
        <v>274</v>
      </c>
      <c r="P4" s="112" t="s">
        <v>73</v>
      </c>
      <c r="Q4" s="112" t="s">
        <v>275</v>
      </c>
      <c r="R4" s="112" t="s">
        <v>74</v>
      </c>
      <c r="S4" s="113" t="s">
        <v>75</v>
      </c>
      <c r="T4" s="113" t="s">
        <v>76</v>
      </c>
      <c r="U4" s="113" t="s">
        <v>77</v>
      </c>
      <c r="V4" s="113" t="s">
        <v>84</v>
      </c>
      <c r="W4" s="113" t="s">
        <v>85</v>
      </c>
    </row>
    <row r="5" spans="1:23" x14ac:dyDescent="0.2">
      <c r="A5" s="114" t="s">
        <v>86</v>
      </c>
      <c r="B5" s="114" t="s">
        <v>87</v>
      </c>
      <c r="C5" s="114" t="s">
        <v>88</v>
      </c>
      <c r="D5" s="115">
        <v>608520</v>
      </c>
      <c r="E5" s="138">
        <v>660192</v>
      </c>
      <c r="F5" s="116">
        <v>-7.8268140177402898E-2</v>
      </c>
      <c r="G5" s="115">
        <v>6845159</v>
      </c>
      <c r="H5" s="138">
        <v>8373721</v>
      </c>
      <c r="I5" s="116">
        <v>-0.18254274294546002</v>
      </c>
      <c r="J5" s="138">
        <v>703184</v>
      </c>
      <c r="K5" s="138">
        <v>1801940</v>
      </c>
      <c r="L5" s="116">
        <v>-0.60976281119238207</v>
      </c>
      <c r="M5" s="115">
        <v>426522</v>
      </c>
      <c r="N5" s="138">
        <v>521447</v>
      </c>
      <c r="O5" s="116">
        <v>-0.18204151140959701</v>
      </c>
      <c r="P5" s="115">
        <v>8583385</v>
      </c>
      <c r="Q5" s="138">
        <v>11357300</v>
      </c>
      <c r="R5" s="116">
        <v>-0.244240708619126</v>
      </c>
      <c r="S5" s="117">
        <v>1</v>
      </c>
      <c r="T5" s="114" t="s">
        <v>90</v>
      </c>
      <c r="U5" s="114" t="s">
        <v>91</v>
      </c>
      <c r="V5" s="114" t="s">
        <v>92</v>
      </c>
      <c r="W5" s="114" t="s">
        <v>92</v>
      </c>
    </row>
    <row r="6" spans="1:23" x14ac:dyDescent="0.2">
      <c r="A6" s="119" t="s">
        <v>93</v>
      </c>
      <c r="B6" s="114" t="s">
        <v>94</v>
      </c>
      <c r="C6" s="114" t="s">
        <v>95</v>
      </c>
      <c r="D6" s="115">
        <v>256555</v>
      </c>
      <c r="E6" s="138">
        <v>322385</v>
      </c>
      <c r="F6" s="116">
        <v>-0.204196845386727</v>
      </c>
      <c r="G6" s="115">
        <v>30769</v>
      </c>
      <c r="H6" s="138">
        <v>29857</v>
      </c>
      <c r="I6" s="116">
        <v>3.0545600696654098E-2</v>
      </c>
      <c r="J6" s="138">
        <v>657</v>
      </c>
      <c r="K6" s="138">
        <v>432077</v>
      </c>
      <c r="L6" s="116">
        <v>-0.99847943769281911</v>
      </c>
      <c r="M6" s="115">
        <v>0</v>
      </c>
      <c r="N6" s="138">
        <v>30</v>
      </c>
      <c r="O6" s="116">
        <v>-1</v>
      </c>
      <c r="P6" s="115">
        <v>287981</v>
      </c>
      <c r="Q6" s="138">
        <v>784349</v>
      </c>
      <c r="R6" s="116">
        <v>-0.63284073798780893</v>
      </c>
      <c r="S6" s="120">
        <v>2</v>
      </c>
      <c r="T6" s="114" t="s">
        <v>90</v>
      </c>
      <c r="U6" s="114" t="s">
        <v>90</v>
      </c>
      <c r="V6" s="114" t="s">
        <v>96</v>
      </c>
      <c r="W6" s="114" t="s">
        <v>97</v>
      </c>
    </row>
    <row r="7" spans="1:23" x14ac:dyDescent="0.2">
      <c r="A7" s="121"/>
      <c r="B7" s="114" t="s">
        <v>98</v>
      </c>
      <c r="C7" s="114" t="s">
        <v>99</v>
      </c>
      <c r="D7" s="115">
        <v>103017</v>
      </c>
      <c r="E7" s="138">
        <v>113270</v>
      </c>
      <c r="F7" s="116">
        <v>-9.0518230776021905E-2</v>
      </c>
      <c r="G7" s="115">
        <v>347659</v>
      </c>
      <c r="H7" s="138">
        <v>237587</v>
      </c>
      <c r="I7" s="116">
        <v>0.46329134169798902</v>
      </c>
      <c r="J7" s="138">
        <v>149445</v>
      </c>
      <c r="K7" s="138">
        <v>172806</v>
      </c>
      <c r="L7" s="116">
        <v>-0.13518627825422699</v>
      </c>
      <c r="M7" s="115">
        <v>2997</v>
      </c>
      <c r="N7" s="138">
        <v>3966</v>
      </c>
      <c r="O7" s="116">
        <v>-0.24432677760968199</v>
      </c>
      <c r="P7" s="115">
        <v>603118</v>
      </c>
      <c r="Q7" s="138">
        <v>527629</v>
      </c>
      <c r="R7" s="116">
        <v>0.14307212075151302</v>
      </c>
      <c r="S7" s="122">
        <v>0</v>
      </c>
      <c r="T7" s="114" t="s">
        <v>90</v>
      </c>
      <c r="U7" s="114" t="s">
        <v>90</v>
      </c>
      <c r="V7" s="114" t="s">
        <v>100</v>
      </c>
      <c r="W7" s="114" t="s">
        <v>97</v>
      </c>
    </row>
    <row r="8" spans="1:23" x14ac:dyDescent="0.2">
      <c r="A8" s="123"/>
      <c r="B8" s="114" t="s">
        <v>101</v>
      </c>
      <c r="C8" s="114" t="s">
        <v>102</v>
      </c>
      <c r="D8" s="115">
        <v>122102</v>
      </c>
      <c r="E8" s="138">
        <v>103855</v>
      </c>
      <c r="F8" s="116">
        <v>0.17569688508015999</v>
      </c>
      <c r="G8" s="115">
        <v>2918</v>
      </c>
      <c r="H8" s="138">
        <v>1800</v>
      </c>
      <c r="I8" s="116">
        <v>0.62111111111111095</v>
      </c>
      <c r="J8" s="138">
        <v>337130</v>
      </c>
      <c r="K8" s="138">
        <v>354542</v>
      </c>
      <c r="L8" s="116">
        <v>-4.9111247750619098E-2</v>
      </c>
      <c r="M8" s="115">
        <v>0</v>
      </c>
      <c r="N8" s="138">
        <v>0</v>
      </c>
      <c r="O8" s="116">
        <v>0</v>
      </c>
      <c r="P8" s="115">
        <v>462150</v>
      </c>
      <c r="Q8" s="138">
        <v>460197</v>
      </c>
      <c r="R8" s="116">
        <v>4.2438347055717392E-3</v>
      </c>
      <c r="S8" s="122">
        <v>0</v>
      </c>
      <c r="T8" s="114" t="s">
        <v>90</v>
      </c>
      <c r="U8" s="114" t="s">
        <v>90</v>
      </c>
      <c r="V8" s="114" t="s">
        <v>103</v>
      </c>
      <c r="W8" s="114" t="s">
        <v>97</v>
      </c>
    </row>
    <row r="9" spans="1:23" x14ac:dyDescent="0.2">
      <c r="A9" s="124" t="s">
        <v>104</v>
      </c>
      <c r="B9" s="124">
        <v>0</v>
      </c>
      <c r="C9" s="124">
        <v>0</v>
      </c>
      <c r="D9" s="125">
        <v>481674</v>
      </c>
      <c r="E9" s="132">
        <v>539510</v>
      </c>
      <c r="F9" s="126">
        <v>-0.10720097866582601</v>
      </c>
      <c r="G9" s="125">
        <v>381346</v>
      </c>
      <c r="H9" s="132">
        <v>269244</v>
      </c>
      <c r="I9" s="126">
        <v>0.41635839610167702</v>
      </c>
      <c r="J9" s="132">
        <v>487232</v>
      </c>
      <c r="K9" s="132">
        <v>959425</v>
      </c>
      <c r="L9" s="126">
        <v>-0.49216249315996602</v>
      </c>
      <c r="M9" s="125">
        <v>2997</v>
      </c>
      <c r="N9" s="132">
        <v>3996</v>
      </c>
      <c r="O9" s="126">
        <v>-0.25</v>
      </c>
      <c r="P9" s="125">
        <v>1353249</v>
      </c>
      <c r="Q9" s="132">
        <v>1772175</v>
      </c>
      <c r="R9" s="126">
        <v>-0.23639087561894301</v>
      </c>
      <c r="S9" s="127">
        <v>0</v>
      </c>
      <c r="T9" s="128">
        <v>0</v>
      </c>
      <c r="U9" s="128">
        <v>0</v>
      </c>
      <c r="V9" s="128">
        <v>0</v>
      </c>
      <c r="W9" s="128">
        <v>0</v>
      </c>
    </row>
    <row r="10" spans="1:23" x14ac:dyDescent="0.2">
      <c r="A10" s="119" t="s">
        <v>105</v>
      </c>
      <c r="B10" s="114" t="s">
        <v>106</v>
      </c>
      <c r="C10" s="114" t="s">
        <v>107</v>
      </c>
      <c r="D10" s="115">
        <v>99228</v>
      </c>
      <c r="E10" s="138">
        <v>70269</v>
      </c>
      <c r="F10" s="116">
        <v>0.41211629594842697</v>
      </c>
      <c r="G10" s="115">
        <v>376</v>
      </c>
      <c r="H10" s="138">
        <v>0</v>
      </c>
      <c r="I10" s="116">
        <v>0</v>
      </c>
      <c r="J10" s="138">
        <v>72168</v>
      </c>
      <c r="K10" s="138">
        <v>214670</v>
      </c>
      <c r="L10" s="116">
        <v>-0.6638188847999249</v>
      </c>
      <c r="M10" s="115">
        <v>0</v>
      </c>
      <c r="N10" s="138">
        <v>0</v>
      </c>
      <c r="O10" s="116">
        <v>0</v>
      </c>
      <c r="P10" s="115">
        <v>171772</v>
      </c>
      <c r="Q10" s="138">
        <v>284939</v>
      </c>
      <c r="R10" s="116">
        <v>-0.39716219962869204</v>
      </c>
      <c r="S10" s="120">
        <v>3</v>
      </c>
      <c r="T10" s="114" t="s">
        <v>90</v>
      </c>
      <c r="U10" s="114" t="s">
        <v>90</v>
      </c>
      <c r="V10" s="114" t="s">
        <v>108</v>
      </c>
      <c r="W10" s="114" t="s">
        <v>109</v>
      </c>
    </row>
    <row r="11" spans="1:23" x14ac:dyDescent="0.2">
      <c r="A11" s="121"/>
      <c r="B11" s="114" t="s">
        <v>110</v>
      </c>
      <c r="C11" s="114" t="s">
        <v>111</v>
      </c>
      <c r="D11" s="115">
        <v>23988</v>
      </c>
      <c r="E11" s="138">
        <v>32376</v>
      </c>
      <c r="F11" s="116">
        <v>-0.25908080059303201</v>
      </c>
      <c r="G11" s="115">
        <v>77068</v>
      </c>
      <c r="H11" s="138">
        <v>15</v>
      </c>
      <c r="I11" s="116">
        <v>5136.8666666666695</v>
      </c>
      <c r="J11" s="138">
        <v>71</v>
      </c>
      <c r="K11" s="138">
        <v>31660</v>
      </c>
      <c r="L11" s="116">
        <v>-0.99775742261528699</v>
      </c>
      <c r="M11" s="115">
        <v>0</v>
      </c>
      <c r="N11" s="138">
        <v>39323</v>
      </c>
      <c r="O11" s="116">
        <v>-1</v>
      </c>
      <c r="P11" s="115">
        <v>101127</v>
      </c>
      <c r="Q11" s="138">
        <v>103374</v>
      </c>
      <c r="R11" s="116">
        <v>-2.1736606883742501E-2</v>
      </c>
      <c r="S11" s="122">
        <v>0</v>
      </c>
      <c r="T11" s="114" t="s">
        <v>90</v>
      </c>
      <c r="U11" s="114" t="s">
        <v>90</v>
      </c>
      <c r="V11" s="114" t="s">
        <v>112</v>
      </c>
      <c r="W11" s="114" t="s">
        <v>109</v>
      </c>
    </row>
    <row r="12" spans="1:23" x14ac:dyDescent="0.2">
      <c r="A12" s="121"/>
      <c r="B12" s="114" t="s">
        <v>113</v>
      </c>
      <c r="C12" s="114" t="s">
        <v>114</v>
      </c>
      <c r="D12" s="115">
        <v>145435</v>
      </c>
      <c r="E12" s="138">
        <v>96422</v>
      </c>
      <c r="F12" s="116">
        <v>0.50831760386633806</v>
      </c>
      <c r="G12" s="115">
        <v>969</v>
      </c>
      <c r="H12" s="138">
        <v>1123</v>
      </c>
      <c r="I12" s="116">
        <v>-0.13713268032057002</v>
      </c>
      <c r="J12" s="138">
        <v>67902</v>
      </c>
      <c r="K12" s="138">
        <v>171946</v>
      </c>
      <c r="L12" s="116">
        <v>-0.60509694904214106</v>
      </c>
      <c r="M12" s="115">
        <v>0</v>
      </c>
      <c r="N12" s="138">
        <v>0</v>
      </c>
      <c r="O12" s="116">
        <v>0</v>
      </c>
      <c r="P12" s="115">
        <v>214306</v>
      </c>
      <c r="Q12" s="138">
        <v>269491</v>
      </c>
      <c r="R12" s="116">
        <v>-0.20477492754860099</v>
      </c>
      <c r="S12" s="122">
        <v>0</v>
      </c>
      <c r="T12" s="114" t="s">
        <v>90</v>
      </c>
      <c r="U12" s="114" t="s">
        <v>90</v>
      </c>
      <c r="V12" s="114" t="s">
        <v>115</v>
      </c>
      <c r="W12" s="114" t="s">
        <v>109</v>
      </c>
    </row>
    <row r="13" spans="1:23" x14ac:dyDescent="0.2">
      <c r="A13" s="123"/>
      <c r="B13" s="114" t="s">
        <v>116</v>
      </c>
      <c r="C13" s="114" t="s">
        <v>117</v>
      </c>
      <c r="D13" s="115">
        <v>30291</v>
      </c>
      <c r="E13" s="138">
        <v>32159</v>
      </c>
      <c r="F13" s="116">
        <v>-5.8086383283062294E-2</v>
      </c>
      <c r="G13" s="115">
        <v>487</v>
      </c>
      <c r="H13" s="138">
        <v>1645</v>
      </c>
      <c r="I13" s="116">
        <v>-0.70395136778115508</v>
      </c>
      <c r="J13" s="138">
        <v>226</v>
      </c>
      <c r="K13" s="138">
        <v>312</v>
      </c>
      <c r="L13" s="116">
        <v>-0.27564102564102599</v>
      </c>
      <c r="M13" s="115">
        <v>0</v>
      </c>
      <c r="N13" s="138">
        <v>0</v>
      </c>
      <c r="O13" s="116">
        <v>0</v>
      </c>
      <c r="P13" s="115">
        <v>31004</v>
      </c>
      <c r="Q13" s="138">
        <v>34116</v>
      </c>
      <c r="R13" s="116">
        <v>-9.1218196740532304E-2</v>
      </c>
      <c r="S13" s="122">
        <v>0</v>
      </c>
      <c r="T13" s="114" t="s">
        <v>90</v>
      </c>
      <c r="U13" s="114" t="s">
        <v>90</v>
      </c>
      <c r="V13" s="114" t="s">
        <v>118</v>
      </c>
      <c r="W13" s="114" t="s">
        <v>109</v>
      </c>
    </row>
    <row r="14" spans="1:23" x14ac:dyDescent="0.2">
      <c r="A14" s="124" t="s">
        <v>104</v>
      </c>
      <c r="B14" s="124">
        <v>0</v>
      </c>
      <c r="C14" s="124">
        <v>0</v>
      </c>
      <c r="D14" s="125">
        <v>298942</v>
      </c>
      <c r="E14" s="132">
        <v>231226</v>
      </c>
      <c r="F14" s="126">
        <v>0.29285633968498398</v>
      </c>
      <c r="G14" s="125">
        <v>78900</v>
      </c>
      <c r="H14" s="132">
        <v>2783</v>
      </c>
      <c r="I14" s="126">
        <v>27.3507006827165</v>
      </c>
      <c r="J14" s="132">
        <v>140367</v>
      </c>
      <c r="K14" s="132">
        <v>418588</v>
      </c>
      <c r="L14" s="126">
        <v>-0.66466549447189094</v>
      </c>
      <c r="M14" s="125">
        <v>0</v>
      </c>
      <c r="N14" s="132">
        <v>39323</v>
      </c>
      <c r="O14" s="126">
        <v>-1</v>
      </c>
      <c r="P14" s="125">
        <v>518209</v>
      </c>
      <c r="Q14" s="132">
        <v>691920</v>
      </c>
      <c r="R14" s="126">
        <v>-0.25105648051797902</v>
      </c>
      <c r="S14" s="127">
        <v>0</v>
      </c>
      <c r="T14" s="128">
        <v>0</v>
      </c>
      <c r="U14" s="128">
        <v>0</v>
      </c>
      <c r="V14" s="128">
        <v>0</v>
      </c>
      <c r="W14" s="128">
        <v>0</v>
      </c>
    </row>
    <row r="15" spans="1:23" x14ac:dyDescent="0.2">
      <c r="A15" s="119" t="s">
        <v>119</v>
      </c>
      <c r="B15" s="114" t="s">
        <v>120</v>
      </c>
      <c r="C15" s="114" t="s">
        <v>121</v>
      </c>
      <c r="D15" s="115">
        <v>29317</v>
      </c>
      <c r="E15" s="138">
        <v>28662</v>
      </c>
      <c r="F15" s="116">
        <v>2.2852557393064001E-2</v>
      </c>
      <c r="G15" s="115">
        <v>0</v>
      </c>
      <c r="H15" s="138">
        <v>0</v>
      </c>
      <c r="I15" s="116">
        <v>0</v>
      </c>
      <c r="J15" s="138">
        <v>19981</v>
      </c>
      <c r="K15" s="138">
        <v>77</v>
      </c>
      <c r="L15" s="116">
        <v>258.49350649350606</v>
      </c>
      <c r="M15" s="115">
        <v>0</v>
      </c>
      <c r="N15" s="138">
        <v>0</v>
      </c>
      <c r="O15" s="116">
        <v>0</v>
      </c>
      <c r="P15" s="115">
        <v>49298</v>
      </c>
      <c r="Q15" s="138">
        <v>28739</v>
      </c>
      <c r="R15" s="116">
        <v>0.71536935871115903</v>
      </c>
      <c r="S15" s="120">
        <v>4</v>
      </c>
      <c r="T15" s="114" t="s">
        <v>90</v>
      </c>
      <c r="U15" s="114" t="s">
        <v>90</v>
      </c>
      <c r="V15" s="114" t="s">
        <v>122</v>
      </c>
      <c r="W15" s="114" t="s">
        <v>123</v>
      </c>
    </row>
    <row r="16" spans="1:23" x14ac:dyDescent="0.2">
      <c r="A16" s="121"/>
      <c r="B16" s="114" t="s">
        <v>124</v>
      </c>
      <c r="C16" s="114" t="s">
        <v>125</v>
      </c>
      <c r="D16" s="115">
        <v>3354</v>
      </c>
      <c r="E16" s="138">
        <v>6333</v>
      </c>
      <c r="F16" s="116">
        <v>-0.47039317858834701</v>
      </c>
      <c r="G16" s="115">
        <v>0</v>
      </c>
      <c r="H16" s="138">
        <v>0</v>
      </c>
      <c r="I16" s="116">
        <v>0</v>
      </c>
      <c r="J16" s="138">
        <v>0</v>
      </c>
      <c r="K16" s="138">
        <v>0</v>
      </c>
      <c r="L16" s="116">
        <v>0</v>
      </c>
      <c r="M16" s="115">
        <v>0</v>
      </c>
      <c r="N16" s="138">
        <v>0</v>
      </c>
      <c r="O16" s="116">
        <v>0</v>
      </c>
      <c r="P16" s="115">
        <v>3354</v>
      </c>
      <c r="Q16" s="138">
        <v>6333</v>
      </c>
      <c r="R16" s="116">
        <v>-0.47039317858834701</v>
      </c>
      <c r="S16" s="122">
        <v>0</v>
      </c>
      <c r="T16" s="114" t="s">
        <v>90</v>
      </c>
      <c r="U16" s="114" t="s">
        <v>90</v>
      </c>
      <c r="V16" s="114" t="s">
        <v>126</v>
      </c>
      <c r="W16" s="114" t="s">
        <v>123</v>
      </c>
    </row>
    <row r="17" spans="1:23" x14ac:dyDescent="0.2">
      <c r="A17" s="121"/>
      <c r="B17" s="114" t="s">
        <v>127</v>
      </c>
      <c r="C17" s="114" t="s">
        <v>128</v>
      </c>
      <c r="D17" s="115">
        <v>33918</v>
      </c>
      <c r="E17" s="138">
        <v>36887</v>
      </c>
      <c r="F17" s="116">
        <v>-8.0489061186868008E-2</v>
      </c>
      <c r="G17" s="115">
        <v>175</v>
      </c>
      <c r="H17" s="138">
        <v>0</v>
      </c>
      <c r="I17" s="116">
        <v>0</v>
      </c>
      <c r="J17" s="138">
        <v>379</v>
      </c>
      <c r="K17" s="138">
        <v>122888</v>
      </c>
      <c r="L17" s="116">
        <v>-0.99691589089251997</v>
      </c>
      <c r="M17" s="115">
        <v>0</v>
      </c>
      <c r="N17" s="138">
        <v>0</v>
      </c>
      <c r="O17" s="116">
        <v>0</v>
      </c>
      <c r="P17" s="115">
        <v>34472</v>
      </c>
      <c r="Q17" s="138">
        <v>159775</v>
      </c>
      <c r="R17" s="116">
        <v>-0.78424659677671693</v>
      </c>
      <c r="S17" s="122">
        <v>0</v>
      </c>
      <c r="T17" s="114" t="s">
        <v>90</v>
      </c>
      <c r="U17" s="114" t="s">
        <v>90</v>
      </c>
      <c r="V17" s="114" t="s">
        <v>129</v>
      </c>
      <c r="W17" s="114" t="s">
        <v>123</v>
      </c>
    </row>
    <row r="18" spans="1:23" x14ac:dyDescent="0.2">
      <c r="A18" s="121"/>
      <c r="B18" s="114" t="s">
        <v>130</v>
      </c>
      <c r="C18" s="114" t="s">
        <v>131</v>
      </c>
      <c r="D18" s="115">
        <v>19731</v>
      </c>
      <c r="E18" s="138">
        <v>25750</v>
      </c>
      <c r="F18" s="116">
        <v>-0.23374757281553402</v>
      </c>
      <c r="G18" s="115">
        <v>1498</v>
      </c>
      <c r="H18" s="138">
        <v>305</v>
      </c>
      <c r="I18" s="116">
        <v>3.9114754098360702</v>
      </c>
      <c r="J18" s="138">
        <v>0</v>
      </c>
      <c r="K18" s="138">
        <v>0</v>
      </c>
      <c r="L18" s="116">
        <v>0</v>
      </c>
      <c r="M18" s="115">
        <v>0</v>
      </c>
      <c r="N18" s="138">
        <v>15</v>
      </c>
      <c r="O18" s="116">
        <v>-1</v>
      </c>
      <c r="P18" s="115">
        <v>21229</v>
      </c>
      <c r="Q18" s="138">
        <v>26070</v>
      </c>
      <c r="R18" s="116">
        <v>-0.18569236670502501</v>
      </c>
      <c r="S18" s="122">
        <v>0</v>
      </c>
      <c r="T18" s="114" t="s">
        <v>90</v>
      </c>
      <c r="U18" s="114" t="s">
        <v>90</v>
      </c>
      <c r="V18" s="114" t="s">
        <v>132</v>
      </c>
      <c r="W18" s="114" t="s">
        <v>123</v>
      </c>
    </row>
    <row r="19" spans="1:23" x14ac:dyDescent="0.2">
      <c r="A19" s="121"/>
      <c r="B19" s="114" t="s">
        <v>133</v>
      </c>
      <c r="C19" s="114" t="s">
        <v>134</v>
      </c>
      <c r="D19" s="115">
        <v>34012</v>
      </c>
      <c r="E19" s="138">
        <v>32182</v>
      </c>
      <c r="F19" s="116">
        <v>5.6864085513641201E-2</v>
      </c>
      <c r="G19" s="115">
        <v>0</v>
      </c>
      <c r="H19" s="138">
        <v>0</v>
      </c>
      <c r="I19" s="116">
        <v>0</v>
      </c>
      <c r="J19" s="138">
        <v>12103</v>
      </c>
      <c r="K19" s="138">
        <v>1729</v>
      </c>
      <c r="L19" s="116">
        <v>6</v>
      </c>
      <c r="M19" s="115">
        <v>0</v>
      </c>
      <c r="N19" s="138">
        <v>0</v>
      </c>
      <c r="O19" s="116">
        <v>0</v>
      </c>
      <c r="P19" s="115">
        <v>46115</v>
      </c>
      <c r="Q19" s="138">
        <v>33911</v>
      </c>
      <c r="R19" s="116">
        <v>0.35988322373271198</v>
      </c>
      <c r="S19" s="122">
        <v>0</v>
      </c>
      <c r="T19" s="114" t="s">
        <v>90</v>
      </c>
      <c r="U19" s="114" t="s">
        <v>90</v>
      </c>
      <c r="V19" s="114" t="s">
        <v>135</v>
      </c>
      <c r="W19" s="114" t="s">
        <v>123</v>
      </c>
    </row>
    <row r="20" spans="1:23" x14ac:dyDescent="0.2">
      <c r="A20" s="121"/>
      <c r="B20" s="114" t="s">
        <v>136</v>
      </c>
      <c r="C20" s="114" t="s">
        <v>137</v>
      </c>
      <c r="D20" s="115">
        <v>11210</v>
      </c>
      <c r="E20" s="138">
        <v>13772</v>
      </c>
      <c r="F20" s="116">
        <v>-0.18602962532675002</v>
      </c>
      <c r="G20" s="115">
        <v>0</v>
      </c>
      <c r="H20" s="138">
        <v>0</v>
      </c>
      <c r="I20" s="116">
        <v>0</v>
      </c>
      <c r="J20" s="138">
        <v>34</v>
      </c>
      <c r="K20" s="138">
        <v>36</v>
      </c>
      <c r="L20" s="116">
        <v>-5.5555555555555601E-2</v>
      </c>
      <c r="M20" s="115">
        <v>0</v>
      </c>
      <c r="N20" s="138">
        <v>0</v>
      </c>
      <c r="O20" s="116">
        <v>0</v>
      </c>
      <c r="P20" s="115">
        <v>11244</v>
      </c>
      <c r="Q20" s="138">
        <v>13808</v>
      </c>
      <c r="R20" s="116">
        <v>-0.18568945538818102</v>
      </c>
      <c r="S20" s="122">
        <v>0</v>
      </c>
      <c r="T20" s="114" t="s">
        <v>90</v>
      </c>
      <c r="U20" s="114" t="s">
        <v>90</v>
      </c>
      <c r="V20" s="114" t="s">
        <v>138</v>
      </c>
      <c r="W20" s="114" t="s">
        <v>123</v>
      </c>
    </row>
    <row r="21" spans="1:23" x14ac:dyDescent="0.2">
      <c r="A21" s="121"/>
      <c r="B21" s="114" t="s">
        <v>139</v>
      </c>
      <c r="C21" s="114" t="s">
        <v>140</v>
      </c>
      <c r="D21" s="115">
        <v>120227</v>
      </c>
      <c r="E21" s="138">
        <v>3461</v>
      </c>
      <c r="F21" s="116">
        <v>33.737648078589999</v>
      </c>
      <c r="G21" s="115">
        <v>0</v>
      </c>
      <c r="H21" s="138">
        <v>0</v>
      </c>
      <c r="I21" s="116">
        <v>0</v>
      </c>
      <c r="J21" s="138">
        <v>11443</v>
      </c>
      <c r="K21" s="138">
        <v>10573</v>
      </c>
      <c r="L21" s="116">
        <v>8.2285065733472107E-2</v>
      </c>
      <c r="M21" s="115">
        <v>0</v>
      </c>
      <c r="N21" s="138">
        <v>0</v>
      </c>
      <c r="O21" s="116">
        <v>0</v>
      </c>
      <c r="P21" s="115">
        <v>131670</v>
      </c>
      <c r="Q21" s="138">
        <v>14034</v>
      </c>
      <c r="R21" s="116">
        <v>8.3822146216331799</v>
      </c>
      <c r="S21" s="122">
        <v>0</v>
      </c>
      <c r="T21" s="114" t="s">
        <v>90</v>
      </c>
      <c r="U21" s="114" t="s">
        <v>90</v>
      </c>
      <c r="V21" s="114" t="s">
        <v>141</v>
      </c>
      <c r="W21" s="114" t="s">
        <v>123</v>
      </c>
    </row>
    <row r="22" spans="1:23" x14ac:dyDescent="0.2">
      <c r="A22" s="121"/>
      <c r="B22" s="114" t="s">
        <v>142</v>
      </c>
      <c r="C22" s="114" t="s">
        <v>143</v>
      </c>
      <c r="D22" s="115">
        <v>29492</v>
      </c>
      <c r="E22" s="138">
        <v>22818</v>
      </c>
      <c r="F22" s="116">
        <v>0.29248838636164404</v>
      </c>
      <c r="G22" s="115">
        <v>0</v>
      </c>
      <c r="H22" s="138">
        <v>35</v>
      </c>
      <c r="I22" s="116">
        <v>-1</v>
      </c>
      <c r="J22" s="138">
        <v>212548</v>
      </c>
      <c r="K22" s="138">
        <v>192286</v>
      </c>
      <c r="L22" s="116">
        <v>0.105374286219486</v>
      </c>
      <c r="M22" s="115">
        <v>0</v>
      </c>
      <c r="N22" s="138">
        <v>0</v>
      </c>
      <c r="O22" s="116">
        <v>0</v>
      </c>
      <c r="P22" s="115">
        <v>242040</v>
      </c>
      <c r="Q22" s="138">
        <v>215139</v>
      </c>
      <c r="R22" s="116">
        <v>0.12504009036018598</v>
      </c>
      <c r="S22" s="122">
        <v>0</v>
      </c>
      <c r="T22" s="114" t="s">
        <v>90</v>
      </c>
      <c r="U22" s="114" t="s">
        <v>90</v>
      </c>
      <c r="V22" s="114" t="s">
        <v>144</v>
      </c>
      <c r="W22" s="114" t="s">
        <v>123</v>
      </c>
    </row>
    <row r="23" spans="1:23" x14ac:dyDescent="0.2">
      <c r="A23" s="123"/>
      <c r="B23" s="114" t="s">
        <v>145</v>
      </c>
      <c r="C23" s="114" t="s">
        <v>146</v>
      </c>
      <c r="D23" s="115">
        <v>34506</v>
      </c>
      <c r="E23" s="138">
        <v>25940</v>
      </c>
      <c r="F23" s="116">
        <v>0.330223592906708</v>
      </c>
      <c r="G23" s="115">
        <v>0</v>
      </c>
      <c r="H23" s="138">
        <v>0</v>
      </c>
      <c r="I23" s="116">
        <v>0</v>
      </c>
      <c r="J23" s="138">
        <v>0</v>
      </c>
      <c r="K23" s="138">
        <v>236</v>
      </c>
      <c r="L23" s="116">
        <v>-1</v>
      </c>
      <c r="M23" s="115">
        <v>0</v>
      </c>
      <c r="N23" s="138">
        <v>0</v>
      </c>
      <c r="O23" s="116">
        <v>0</v>
      </c>
      <c r="P23" s="115">
        <v>34506</v>
      </c>
      <c r="Q23" s="138">
        <v>26176</v>
      </c>
      <c r="R23" s="116">
        <v>0.31823044009779999</v>
      </c>
      <c r="S23" s="122">
        <v>0</v>
      </c>
      <c r="T23" s="114" t="s">
        <v>90</v>
      </c>
      <c r="U23" s="114" t="s">
        <v>90</v>
      </c>
      <c r="V23" s="114" t="s">
        <v>147</v>
      </c>
      <c r="W23" s="114" t="s">
        <v>123</v>
      </c>
    </row>
    <row r="24" spans="1:23" x14ac:dyDescent="0.2">
      <c r="A24" s="124" t="s">
        <v>104</v>
      </c>
      <c r="B24" s="124">
        <v>0</v>
      </c>
      <c r="C24" s="124">
        <v>0</v>
      </c>
      <c r="D24" s="125">
        <v>315767</v>
      </c>
      <c r="E24" s="132">
        <v>195805</v>
      </c>
      <c r="F24" s="126">
        <v>0.61266055514414908</v>
      </c>
      <c r="G24" s="125">
        <v>1673</v>
      </c>
      <c r="H24" s="132">
        <v>340</v>
      </c>
      <c r="I24" s="126">
        <v>3.9205882352941201</v>
      </c>
      <c r="J24" s="132">
        <v>256488</v>
      </c>
      <c r="K24" s="132">
        <v>327825</v>
      </c>
      <c r="L24" s="126">
        <v>-0.217606954930222</v>
      </c>
      <c r="M24" s="125">
        <v>0</v>
      </c>
      <c r="N24" s="132">
        <v>15</v>
      </c>
      <c r="O24" s="126">
        <v>-1</v>
      </c>
      <c r="P24" s="125">
        <v>573928</v>
      </c>
      <c r="Q24" s="132">
        <v>523985</v>
      </c>
      <c r="R24" s="126">
        <v>9.5313797150681792E-2</v>
      </c>
      <c r="S24" s="127">
        <v>0</v>
      </c>
      <c r="T24" s="128">
        <v>0</v>
      </c>
      <c r="U24" s="128">
        <v>0</v>
      </c>
      <c r="V24" s="128">
        <v>0</v>
      </c>
      <c r="W24" s="128">
        <v>0</v>
      </c>
    </row>
    <row r="25" spans="1:23" x14ac:dyDescent="0.2">
      <c r="A25" s="119" t="s">
        <v>148</v>
      </c>
      <c r="B25" s="114" t="s">
        <v>149</v>
      </c>
      <c r="C25" s="114" t="s">
        <v>150</v>
      </c>
      <c r="D25" s="115">
        <v>2091</v>
      </c>
      <c r="E25" s="138">
        <v>523</v>
      </c>
      <c r="F25" s="116">
        <v>2.9980879541109</v>
      </c>
      <c r="G25" s="115">
        <v>0</v>
      </c>
      <c r="H25" s="138">
        <v>0</v>
      </c>
      <c r="I25" s="116">
        <v>0</v>
      </c>
      <c r="J25" s="138">
        <v>15</v>
      </c>
      <c r="K25" s="138">
        <v>5</v>
      </c>
      <c r="L25" s="116">
        <v>2</v>
      </c>
      <c r="M25" s="115">
        <v>0</v>
      </c>
      <c r="N25" s="138">
        <v>0</v>
      </c>
      <c r="O25" s="116">
        <v>0</v>
      </c>
      <c r="P25" s="115">
        <v>2106</v>
      </c>
      <c r="Q25" s="138">
        <v>528</v>
      </c>
      <c r="R25" s="116">
        <v>2.9886363636363602</v>
      </c>
      <c r="S25" s="120">
        <v>5</v>
      </c>
      <c r="T25" s="114" t="s">
        <v>90</v>
      </c>
      <c r="U25" s="114" t="s">
        <v>90</v>
      </c>
      <c r="V25" s="114" t="s">
        <v>151</v>
      </c>
      <c r="W25" s="114" t="s">
        <v>152</v>
      </c>
    </row>
    <row r="26" spans="1:23" x14ac:dyDescent="0.2">
      <c r="A26" s="121"/>
      <c r="B26" s="114" t="s">
        <v>153</v>
      </c>
      <c r="C26" s="114" t="s">
        <v>154</v>
      </c>
      <c r="D26" s="115">
        <v>545</v>
      </c>
      <c r="E26" s="138">
        <v>148</v>
      </c>
      <c r="F26" s="116">
        <v>2.6824324324324298</v>
      </c>
      <c r="G26" s="115">
        <v>0</v>
      </c>
      <c r="H26" s="138">
        <v>0</v>
      </c>
      <c r="I26" s="116">
        <v>0</v>
      </c>
      <c r="J26" s="138">
        <v>1560</v>
      </c>
      <c r="K26" s="138">
        <v>516</v>
      </c>
      <c r="L26" s="116">
        <v>2.0232558139534902</v>
      </c>
      <c r="M26" s="115">
        <v>0</v>
      </c>
      <c r="N26" s="138">
        <v>0</v>
      </c>
      <c r="O26" s="116">
        <v>0</v>
      </c>
      <c r="P26" s="115">
        <v>2105</v>
      </c>
      <c r="Q26" s="138">
        <v>664</v>
      </c>
      <c r="R26" s="116">
        <v>2.1701807228915699</v>
      </c>
      <c r="S26" s="122">
        <v>0</v>
      </c>
      <c r="T26" s="114" t="s">
        <v>90</v>
      </c>
      <c r="U26" s="114" t="s">
        <v>90</v>
      </c>
      <c r="V26" s="114" t="s">
        <v>155</v>
      </c>
      <c r="W26" s="114" t="s">
        <v>152</v>
      </c>
    </row>
    <row r="27" spans="1:23" x14ac:dyDescent="0.2">
      <c r="A27" s="121"/>
      <c r="B27" s="114" t="s">
        <v>156</v>
      </c>
      <c r="C27" s="114" t="s">
        <v>157</v>
      </c>
      <c r="D27" s="115">
        <v>3270</v>
      </c>
      <c r="E27" s="138">
        <v>1496</v>
      </c>
      <c r="F27" s="116">
        <v>1.1858288770053498</v>
      </c>
      <c r="G27" s="115">
        <v>0</v>
      </c>
      <c r="H27" s="138">
        <v>0</v>
      </c>
      <c r="I27" s="116">
        <v>0</v>
      </c>
      <c r="J27" s="138">
        <v>13692</v>
      </c>
      <c r="K27" s="138">
        <v>8943</v>
      </c>
      <c r="L27" s="116">
        <v>0.53102985575310302</v>
      </c>
      <c r="M27" s="115">
        <v>0</v>
      </c>
      <c r="N27" s="138">
        <v>0</v>
      </c>
      <c r="O27" s="116">
        <v>0</v>
      </c>
      <c r="P27" s="115">
        <v>16962</v>
      </c>
      <c r="Q27" s="138">
        <v>10439</v>
      </c>
      <c r="R27" s="116">
        <v>0.62486828240252912</v>
      </c>
      <c r="S27" s="122">
        <v>0</v>
      </c>
      <c r="T27" s="114" t="s">
        <v>90</v>
      </c>
      <c r="U27" s="114" t="s">
        <v>90</v>
      </c>
      <c r="V27" s="114" t="s">
        <v>158</v>
      </c>
      <c r="W27" s="114" t="s">
        <v>152</v>
      </c>
    </row>
    <row r="28" spans="1:23" x14ac:dyDescent="0.2">
      <c r="A28" s="121"/>
      <c r="B28" s="114" t="s">
        <v>159</v>
      </c>
      <c r="C28" s="114" t="s">
        <v>160</v>
      </c>
      <c r="D28" s="115">
        <v>1375</v>
      </c>
      <c r="E28" s="138">
        <v>677</v>
      </c>
      <c r="F28" s="116">
        <v>1.03101920236337</v>
      </c>
      <c r="G28" s="115">
        <v>0</v>
      </c>
      <c r="H28" s="138">
        <v>0</v>
      </c>
      <c r="I28" s="116">
        <v>0</v>
      </c>
      <c r="J28" s="138">
        <v>2001</v>
      </c>
      <c r="K28" s="138">
        <v>347</v>
      </c>
      <c r="L28" s="116">
        <v>4.7665706051873196</v>
      </c>
      <c r="M28" s="115">
        <v>0</v>
      </c>
      <c r="N28" s="138">
        <v>0</v>
      </c>
      <c r="O28" s="116">
        <v>0</v>
      </c>
      <c r="P28" s="115">
        <v>3376</v>
      </c>
      <c r="Q28" s="138">
        <v>1024</v>
      </c>
      <c r="R28" s="116">
        <v>2.296875</v>
      </c>
      <c r="S28" s="122">
        <v>0</v>
      </c>
      <c r="T28" s="114" t="s">
        <v>90</v>
      </c>
      <c r="U28" s="114" t="s">
        <v>90</v>
      </c>
      <c r="V28" s="114" t="s">
        <v>161</v>
      </c>
      <c r="W28" s="114" t="s">
        <v>152</v>
      </c>
    </row>
    <row r="29" spans="1:23" x14ac:dyDescent="0.2">
      <c r="A29" s="121"/>
      <c r="B29" s="114" t="s">
        <v>162</v>
      </c>
      <c r="C29" s="114" t="s">
        <v>163</v>
      </c>
      <c r="D29" s="115">
        <v>0</v>
      </c>
      <c r="E29" s="138">
        <v>0</v>
      </c>
      <c r="F29" s="116">
        <v>0</v>
      </c>
      <c r="G29" s="115">
        <v>0</v>
      </c>
      <c r="H29" s="138">
        <v>0</v>
      </c>
      <c r="I29" s="116">
        <v>0</v>
      </c>
      <c r="J29" s="138">
        <v>0</v>
      </c>
      <c r="K29" s="138">
        <v>0</v>
      </c>
      <c r="L29" s="116">
        <v>0</v>
      </c>
      <c r="M29" s="115">
        <v>0</v>
      </c>
      <c r="N29" s="138">
        <v>0</v>
      </c>
      <c r="O29" s="116">
        <v>0</v>
      </c>
      <c r="P29" s="115">
        <v>0</v>
      </c>
      <c r="Q29" s="138">
        <v>0</v>
      </c>
      <c r="R29" s="116">
        <v>0</v>
      </c>
      <c r="S29" s="122">
        <v>0</v>
      </c>
      <c r="T29" s="114" t="s">
        <v>90</v>
      </c>
      <c r="U29" s="114" t="s">
        <v>90</v>
      </c>
      <c r="V29" s="114" t="s">
        <v>164</v>
      </c>
      <c r="W29" s="114" t="s">
        <v>152</v>
      </c>
    </row>
    <row r="30" spans="1:23" x14ac:dyDescent="0.2">
      <c r="A30" s="121"/>
      <c r="B30" s="114" t="s">
        <v>165</v>
      </c>
      <c r="C30" s="114" t="s">
        <v>166</v>
      </c>
      <c r="D30" s="115">
        <v>4380</v>
      </c>
      <c r="E30" s="138">
        <v>840</v>
      </c>
      <c r="F30" s="116">
        <v>4.2142857142857091</v>
      </c>
      <c r="G30" s="115">
        <v>0</v>
      </c>
      <c r="H30" s="138">
        <v>0</v>
      </c>
      <c r="I30" s="116">
        <v>0</v>
      </c>
      <c r="J30" s="138">
        <v>54</v>
      </c>
      <c r="K30" s="138">
        <v>0</v>
      </c>
      <c r="L30" s="116">
        <v>0</v>
      </c>
      <c r="M30" s="115">
        <v>0</v>
      </c>
      <c r="N30" s="138">
        <v>0</v>
      </c>
      <c r="O30" s="116">
        <v>0</v>
      </c>
      <c r="P30" s="115">
        <v>4434</v>
      </c>
      <c r="Q30" s="138">
        <v>840</v>
      </c>
      <c r="R30" s="116">
        <v>4.2785714285714294</v>
      </c>
      <c r="S30" s="122">
        <v>0</v>
      </c>
      <c r="T30" s="114" t="s">
        <v>90</v>
      </c>
      <c r="U30" s="114" t="s">
        <v>90</v>
      </c>
      <c r="V30" s="114" t="s">
        <v>167</v>
      </c>
      <c r="W30" s="114" t="s">
        <v>152</v>
      </c>
    </row>
    <row r="31" spans="1:23" x14ac:dyDescent="0.2">
      <c r="A31" s="121"/>
      <c r="B31" s="114" t="s">
        <v>168</v>
      </c>
      <c r="C31" s="114" t="s">
        <v>169</v>
      </c>
      <c r="D31" s="115">
        <v>4354</v>
      </c>
      <c r="E31" s="138">
        <v>990</v>
      </c>
      <c r="F31" s="116">
        <v>3.3979797979797999</v>
      </c>
      <c r="G31" s="115">
        <v>0</v>
      </c>
      <c r="H31" s="138">
        <v>0</v>
      </c>
      <c r="I31" s="116">
        <v>0</v>
      </c>
      <c r="J31" s="138">
        <v>8</v>
      </c>
      <c r="K31" s="138">
        <v>0</v>
      </c>
      <c r="L31" s="116">
        <v>0</v>
      </c>
      <c r="M31" s="115">
        <v>0</v>
      </c>
      <c r="N31" s="138">
        <v>0</v>
      </c>
      <c r="O31" s="116">
        <v>0</v>
      </c>
      <c r="P31" s="115">
        <v>4362</v>
      </c>
      <c r="Q31" s="138">
        <v>990</v>
      </c>
      <c r="R31" s="116">
        <v>3.4060606060606098</v>
      </c>
      <c r="S31" s="122">
        <v>0</v>
      </c>
      <c r="T31" s="114" t="s">
        <v>90</v>
      </c>
      <c r="U31" s="114" t="s">
        <v>90</v>
      </c>
      <c r="V31" s="114" t="s">
        <v>170</v>
      </c>
      <c r="W31" s="114" t="s">
        <v>152</v>
      </c>
    </row>
    <row r="32" spans="1:23" x14ac:dyDescent="0.2">
      <c r="A32" s="121"/>
      <c r="B32" s="114" t="s">
        <v>171</v>
      </c>
      <c r="C32" s="114" t="s">
        <v>172</v>
      </c>
      <c r="D32" s="115">
        <v>10342</v>
      </c>
      <c r="E32" s="138">
        <v>1331</v>
      </c>
      <c r="F32" s="116">
        <v>6.7700976709241196</v>
      </c>
      <c r="G32" s="115">
        <v>0</v>
      </c>
      <c r="H32" s="138">
        <v>0</v>
      </c>
      <c r="I32" s="116">
        <v>0</v>
      </c>
      <c r="J32" s="138">
        <v>12260</v>
      </c>
      <c r="K32" s="138">
        <v>3162</v>
      </c>
      <c r="L32" s="116">
        <v>2.8772928526249197</v>
      </c>
      <c r="M32" s="115">
        <v>0</v>
      </c>
      <c r="N32" s="138">
        <v>0</v>
      </c>
      <c r="O32" s="116">
        <v>0</v>
      </c>
      <c r="P32" s="115">
        <v>22602</v>
      </c>
      <c r="Q32" s="138">
        <v>4493</v>
      </c>
      <c r="R32" s="116">
        <v>4.0304918762519497</v>
      </c>
      <c r="S32" s="122">
        <v>0</v>
      </c>
      <c r="T32" s="114" t="s">
        <v>90</v>
      </c>
      <c r="U32" s="114" t="s">
        <v>90</v>
      </c>
      <c r="V32" s="114" t="s">
        <v>173</v>
      </c>
      <c r="W32" s="114" t="s">
        <v>152</v>
      </c>
    </row>
    <row r="33" spans="1:23" x14ac:dyDescent="0.2">
      <c r="A33" s="121"/>
      <c r="B33" s="114" t="s">
        <v>174</v>
      </c>
      <c r="C33" s="114" t="s">
        <v>175</v>
      </c>
      <c r="D33" s="115">
        <v>480</v>
      </c>
      <c r="E33" s="138">
        <v>4</v>
      </c>
      <c r="F33" s="116">
        <v>119</v>
      </c>
      <c r="G33" s="115">
        <v>0</v>
      </c>
      <c r="H33" s="138">
        <v>0</v>
      </c>
      <c r="I33" s="116">
        <v>0</v>
      </c>
      <c r="J33" s="138">
        <v>1912</v>
      </c>
      <c r="K33" s="138">
        <v>118</v>
      </c>
      <c r="L33" s="116">
        <v>15.203389830508501</v>
      </c>
      <c r="M33" s="115">
        <v>0</v>
      </c>
      <c r="N33" s="138">
        <v>0</v>
      </c>
      <c r="O33" s="116">
        <v>0</v>
      </c>
      <c r="P33" s="115">
        <v>2392</v>
      </c>
      <c r="Q33" s="138">
        <v>122</v>
      </c>
      <c r="R33" s="116">
        <v>18.606557377049199</v>
      </c>
      <c r="S33" s="122">
        <v>0</v>
      </c>
      <c r="T33" s="114" t="s">
        <v>90</v>
      </c>
      <c r="U33" s="114" t="s">
        <v>90</v>
      </c>
      <c r="V33" s="114" t="s">
        <v>176</v>
      </c>
      <c r="W33" s="114" t="s">
        <v>152</v>
      </c>
    </row>
    <row r="34" spans="1:23" x14ac:dyDescent="0.2">
      <c r="A34" s="121"/>
      <c r="B34" s="114" t="s">
        <v>177</v>
      </c>
      <c r="C34" s="114" t="s">
        <v>178</v>
      </c>
      <c r="D34" s="115">
        <v>1637</v>
      </c>
      <c r="E34" s="138">
        <v>1599</v>
      </c>
      <c r="F34" s="116">
        <v>2.37648530331457E-2</v>
      </c>
      <c r="G34" s="115">
        <v>0</v>
      </c>
      <c r="H34" s="138">
        <v>0</v>
      </c>
      <c r="I34" s="116">
        <v>0</v>
      </c>
      <c r="J34" s="138">
        <v>1006</v>
      </c>
      <c r="K34" s="138">
        <v>745</v>
      </c>
      <c r="L34" s="116">
        <v>0.35033557046979896</v>
      </c>
      <c r="M34" s="115">
        <v>0</v>
      </c>
      <c r="N34" s="138">
        <v>0</v>
      </c>
      <c r="O34" s="116">
        <v>0</v>
      </c>
      <c r="P34" s="115">
        <v>2643</v>
      </c>
      <c r="Q34" s="138">
        <v>2344</v>
      </c>
      <c r="R34" s="116">
        <v>0.12755972696245702</v>
      </c>
      <c r="S34" s="122">
        <v>0</v>
      </c>
      <c r="T34" s="114" t="s">
        <v>90</v>
      </c>
      <c r="U34" s="114" t="s">
        <v>90</v>
      </c>
      <c r="V34" s="114" t="s">
        <v>179</v>
      </c>
      <c r="W34" s="114" t="s">
        <v>152</v>
      </c>
    </row>
    <row r="35" spans="1:23" x14ac:dyDescent="0.2">
      <c r="A35" s="121"/>
      <c r="B35" s="114" t="s">
        <v>180</v>
      </c>
      <c r="C35" s="114" t="s">
        <v>181</v>
      </c>
      <c r="D35" s="115">
        <v>5536</v>
      </c>
      <c r="E35" s="138">
        <v>818</v>
      </c>
      <c r="F35" s="116">
        <v>5.7677261613691897</v>
      </c>
      <c r="G35" s="115">
        <v>0</v>
      </c>
      <c r="H35" s="138">
        <v>0</v>
      </c>
      <c r="I35" s="116">
        <v>0</v>
      </c>
      <c r="J35" s="138">
        <v>11173</v>
      </c>
      <c r="K35" s="138">
        <v>2637</v>
      </c>
      <c r="L35" s="116">
        <v>3.2370117557830902</v>
      </c>
      <c r="M35" s="115">
        <v>0</v>
      </c>
      <c r="N35" s="138">
        <v>0</v>
      </c>
      <c r="O35" s="116">
        <v>0</v>
      </c>
      <c r="P35" s="115">
        <v>16709</v>
      </c>
      <c r="Q35" s="138">
        <v>3455</v>
      </c>
      <c r="R35" s="116">
        <v>3.8361794500723603</v>
      </c>
      <c r="S35" s="122">
        <v>0</v>
      </c>
      <c r="T35" s="114" t="s">
        <v>90</v>
      </c>
      <c r="U35" s="114" t="s">
        <v>90</v>
      </c>
      <c r="V35" s="114" t="s">
        <v>182</v>
      </c>
      <c r="W35" s="114" t="s">
        <v>152</v>
      </c>
    </row>
    <row r="36" spans="1:23" x14ac:dyDescent="0.2">
      <c r="A36" s="121"/>
      <c r="B36" s="114" t="s">
        <v>183</v>
      </c>
      <c r="C36" s="114" t="s">
        <v>184</v>
      </c>
      <c r="D36" s="115">
        <v>951</v>
      </c>
      <c r="E36" s="138">
        <v>314</v>
      </c>
      <c r="F36" s="116">
        <v>2.0286624203821702</v>
      </c>
      <c r="G36" s="115">
        <v>0</v>
      </c>
      <c r="H36" s="138">
        <v>0</v>
      </c>
      <c r="I36" s="116">
        <v>0</v>
      </c>
      <c r="J36" s="138">
        <v>2956</v>
      </c>
      <c r="K36" s="138">
        <v>957</v>
      </c>
      <c r="L36" s="116">
        <v>2.0888192267502599</v>
      </c>
      <c r="M36" s="115">
        <v>0</v>
      </c>
      <c r="N36" s="138">
        <v>0</v>
      </c>
      <c r="O36" s="116">
        <v>0</v>
      </c>
      <c r="P36" s="115">
        <v>3907</v>
      </c>
      <c r="Q36" s="138">
        <v>1271</v>
      </c>
      <c r="R36" s="116">
        <v>2.0739575137686903</v>
      </c>
      <c r="S36" s="122">
        <v>0</v>
      </c>
      <c r="T36" s="114" t="s">
        <v>90</v>
      </c>
      <c r="U36" s="114" t="s">
        <v>90</v>
      </c>
      <c r="V36" s="114" t="s">
        <v>185</v>
      </c>
      <c r="W36" s="114" t="s">
        <v>152</v>
      </c>
    </row>
    <row r="37" spans="1:23" x14ac:dyDescent="0.2">
      <c r="A37" s="121"/>
      <c r="B37" s="114" t="s">
        <v>186</v>
      </c>
      <c r="C37" s="114" t="s">
        <v>187</v>
      </c>
      <c r="D37" s="115">
        <v>11994</v>
      </c>
      <c r="E37" s="138">
        <v>3239</v>
      </c>
      <c r="F37" s="116">
        <v>2.7029947514665</v>
      </c>
      <c r="G37" s="115">
        <v>0</v>
      </c>
      <c r="H37" s="138">
        <v>0</v>
      </c>
      <c r="I37" s="116">
        <v>0</v>
      </c>
      <c r="J37" s="138">
        <v>1810</v>
      </c>
      <c r="K37" s="138">
        <v>1056</v>
      </c>
      <c r="L37" s="116">
        <v>0.71401515151515205</v>
      </c>
      <c r="M37" s="115">
        <v>0</v>
      </c>
      <c r="N37" s="138">
        <v>0</v>
      </c>
      <c r="O37" s="116">
        <v>0</v>
      </c>
      <c r="P37" s="115">
        <v>13804</v>
      </c>
      <c r="Q37" s="138">
        <v>4295</v>
      </c>
      <c r="R37" s="116">
        <v>2.2139697322468002</v>
      </c>
      <c r="S37" s="122">
        <v>0</v>
      </c>
      <c r="T37" s="114" t="s">
        <v>90</v>
      </c>
      <c r="U37" s="114" t="s">
        <v>90</v>
      </c>
      <c r="V37" s="114" t="s">
        <v>188</v>
      </c>
      <c r="W37" s="114" t="s">
        <v>152</v>
      </c>
    </row>
    <row r="38" spans="1:23" x14ac:dyDescent="0.2">
      <c r="A38" s="121"/>
      <c r="B38" s="114" t="s">
        <v>189</v>
      </c>
      <c r="C38" s="114" t="s">
        <v>190</v>
      </c>
      <c r="D38" s="115">
        <v>5863</v>
      </c>
      <c r="E38" s="138">
        <v>3126</v>
      </c>
      <c r="F38" s="116">
        <v>0.87555982085732609</v>
      </c>
      <c r="G38" s="115">
        <v>0</v>
      </c>
      <c r="H38" s="138">
        <v>0</v>
      </c>
      <c r="I38" s="116">
        <v>0</v>
      </c>
      <c r="J38" s="138">
        <v>13766</v>
      </c>
      <c r="K38" s="138">
        <v>1900</v>
      </c>
      <c r="L38" s="116">
        <v>6.2452631578947395</v>
      </c>
      <c r="M38" s="115">
        <v>0</v>
      </c>
      <c r="N38" s="138">
        <v>0</v>
      </c>
      <c r="O38" s="116">
        <v>0</v>
      </c>
      <c r="P38" s="115">
        <v>19629</v>
      </c>
      <c r="Q38" s="138">
        <v>5026</v>
      </c>
      <c r="R38" s="116">
        <v>2.9054914444886601</v>
      </c>
      <c r="S38" s="122">
        <v>0</v>
      </c>
      <c r="T38" s="114" t="s">
        <v>90</v>
      </c>
      <c r="U38" s="114" t="s">
        <v>90</v>
      </c>
      <c r="V38" s="114" t="s">
        <v>191</v>
      </c>
      <c r="W38" s="114" t="s">
        <v>152</v>
      </c>
    </row>
    <row r="39" spans="1:23" x14ac:dyDescent="0.2">
      <c r="A39" s="121"/>
      <c r="B39" s="114" t="s">
        <v>192</v>
      </c>
      <c r="C39" s="114" t="s">
        <v>193</v>
      </c>
      <c r="D39" s="115">
        <v>1313</v>
      </c>
      <c r="E39" s="138">
        <v>1372</v>
      </c>
      <c r="F39" s="116">
        <v>-4.3002915451894996E-2</v>
      </c>
      <c r="G39" s="115">
        <v>0</v>
      </c>
      <c r="H39" s="138">
        <v>0</v>
      </c>
      <c r="I39" s="116">
        <v>0</v>
      </c>
      <c r="J39" s="138">
        <v>30</v>
      </c>
      <c r="K39" s="138">
        <v>219</v>
      </c>
      <c r="L39" s="116">
        <v>-0.8630136986301371</v>
      </c>
      <c r="M39" s="115">
        <v>0</v>
      </c>
      <c r="N39" s="138">
        <v>0</v>
      </c>
      <c r="O39" s="116">
        <v>0</v>
      </c>
      <c r="P39" s="115">
        <v>1343</v>
      </c>
      <c r="Q39" s="138">
        <v>1591</v>
      </c>
      <c r="R39" s="116">
        <v>-0.15587680703959803</v>
      </c>
      <c r="S39" s="122">
        <v>0</v>
      </c>
      <c r="T39" s="114" t="s">
        <v>90</v>
      </c>
      <c r="U39" s="114" t="s">
        <v>90</v>
      </c>
      <c r="V39" s="114" t="s">
        <v>194</v>
      </c>
      <c r="W39" s="114" t="s">
        <v>152</v>
      </c>
    </row>
    <row r="40" spans="1:23" x14ac:dyDescent="0.2">
      <c r="A40" s="121"/>
      <c r="B40" s="114" t="s">
        <v>195</v>
      </c>
      <c r="C40" s="114" t="s">
        <v>196</v>
      </c>
      <c r="D40" s="115">
        <v>1312</v>
      </c>
      <c r="E40" s="138">
        <v>123</v>
      </c>
      <c r="F40" s="116">
        <v>9.6666666666666696</v>
      </c>
      <c r="G40" s="115">
        <v>0</v>
      </c>
      <c r="H40" s="138">
        <v>0</v>
      </c>
      <c r="I40" s="116">
        <v>0</v>
      </c>
      <c r="J40" s="138">
        <v>8</v>
      </c>
      <c r="K40" s="138">
        <v>0</v>
      </c>
      <c r="L40" s="116">
        <v>0</v>
      </c>
      <c r="M40" s="115">
        <v>0</v>
      </c>
      <c r="N40" s="138">
        <v>0</v>
      </c>
      <c r="O40" s="116">
        <v>0</v>
      </c>
      <c r="P40" s="115">
        <v>1320</v>
      </c>
      <c r="Q40" s="138">
        <v>123</v>
      </c>
      <c r="R40" s="116">
        <v>9.7317073170731696</v>
      </c>
      <c r="S40" s="122">
        <v>0</v>
      </c>
      <c r="T40" s="114" t="s">
        <v>90</v>
      </c>
      <c r="U40" s="114" t="s">
        <v>90</v>
      </c>
      <c r="V40" s="114" t="s">
        <v>197</v>
      </c>
      <c r="W40" s="114" t="s">
        <v>152</v>
      </c>
    </row>
    <row r="41" spans="1:23" x14ac:dyDescent="0.2">
      <c r="A41" s="121"/>
      <c r="B41" s="114" t="s">
        <v>198</v>
      </c>
      <c r="C41" s="114" t="s">
        <v>199</v>
      </c>
      <c r="D41" s="115">
        <v>133</v>
      </c>
      <c r="E41" s="138">
        <v>0</v>
      </c>
      <c r="F41" s="116">
        <v>0</v>
      </c>
      <c r="G41" s="115">
        <v>0</v>
      </c>
      <c r="H41" s="138">
        <v>0</v>
      </c>
      <c r="I41" s="116">
        <v>0</v>
      </c>
      <c r="J41" s="138">
        <v>0</v>
      </c>
      <c r="K41" s="138">
        <v>0</v>
      </c>
      <c r="L41" s="116">
        <v>0</v>
      </c>
      <c r="M41" s="115">
        <v>0</v>
      </c>
      <c r="N41" s="138">
        <v>0</v>
      </c>
      <c r="O41" s="116">
        <v>0</v>
      </c>
      <c r="P41" s="115">
        <v>133</v>
      </c>
      <c r="Q41" s="138">
        <v>0</v>
      </c>
      <c r="R41" s="116">
        <v>0</v>
      </c>
      <c r="S41" s="122">
        <v>0</v>
      </c>
      <c r="T41" s="114" t="s">
        <v>90</v>
      </c>
      <c r="U41" s="114" t="s">
        <v>90</v>
      </c>
      <c r="V41" s="114" t="s">
        <v>200</v>
      </c>
      <c r="W41" s="114" t="s">
        <v>152</v>
      </c>
    </row>
    <row r="42" spans="1:23" x14ac:dyDescent="0.2">
      <c r="A42" s="121"/>
      <c r="B42" s="114" t="s">
        <v>201</v>
      </c>
      <c r="C42" s="114" t="s">
        <v>202</v>
      </c>
      <c r="D42" s="115">
        <v>457</v>
      </c>
      <c r="E42" s="138">
        <v>1223</v>
      </c>
      <c r="F42" s="116">
        <v>-0.62632869991823403</v>
      </c>
      <c r="G42" s="115">
        <v>0</v>
      </c>
      <c r="H42" s="138">
        <v>0</v>
      </c>
      <c r="I42" s="116">
        <v>0</v>
      </c>
      <c r="J42" s="138">
        <v>732</v>
      </c>
      <c r="K42" s="138">
        <v>597</v>
      </c>
      <c r="L42" s="116">
        <v>0.226130653266332</v>
      </c>
      <c r="M42" s="115">
        <v>0</v>
      </c>
      <c r="N42" s="138">
        <v>0</v>
      </c>
      <c r="O42" s="116">
        <v>0</v>
      </c>
      <c r="P42" s="115">
        <v>1189</v>
      </c>
      <c r="Q42" s="138">
        <v>1820</v>
      </c>
      <c r="R42" s="116">
        <v>-0.34670329670329697</v>
      </c>
      <c r="S42" s="122">
        <v>0</v>
      </c>
      <c r="T42" s="114" t="s">
        <v>90</v>
      </c>
      <c r="U42" s="114" t="s">
        <v>90</v>
      </c>
      <c r="V42" s="114" t="s">
        <v>203</v>
      </c>
      <c r="W42" s="114" t="s">
        <v>152</v>
      </c>
    </row>
    <row r="43" spans="1:23" x14ac:dyDescent="0.2">
      <c r="A43" s="121"/>
      <c r="B43" s="114" t="s">
        <v>204</v>
      </c>
      <c r="C43" s="114" t="s">
        <v>205</v>
      </c>
      <c r="D43" s="115">
        <v>328</v>
      </c>
      <c r="E43" s="138">
        <v>236</v>
      </c>
      <c r="F43" s="116">
        <v>0.38983050847457601</v>
      </c>
      <c r="G43" s="115">
        <v>0</v>
      </c>
      <c r="H43" s="138">
        <v>0</v>
      </c>
      <c r="I43" s="116">
        <v>0</v>
      </c>
      <c r="J43" s="138">
        <v>1941</v>
      </c>
      <c r="K43" s="138">
        <v>606</v>
      </c>
      <c r="L43" s="116">
        <v>2.2029702970297</v>
      </c>
      <c r="M43" s="115">
        <v>0</v>
      </c>
      <c r="N43" s="138">
        <v>0</v>
      </c>
      <c r="O43" s="116">
        <v>0</v>
      </c>
      <c r="P43" s="115">
        <v>2269</v>
      </c>
      <c r="Q43" s="138">
        <v>842</v>
      </c>
      <c r="R43" s="116">
        <v>1.69477434679335</v>
      </c>
      <c r="S43" s="122">
        <v>0</v>
      </c>
      <c r="T43" s="114" t="s">
        <v>90</v>
      </c>
      <c r="U43" s="114" t="s">
        <v>90</v>
      </c>
      <c r="V43" s="114" t="s">
        <v>206</v>
      </c>
      <c r="W43" s="114" t="s">
        <v>152</v>
      </c>
    </row>
    <row r="44" spans="1:23" x14ac:dyDescent="0.2">
      <c r="A44" s="121"/>
      <c r="B44" s="114" t="s">
        <v>207</v>
      </c>
      <c r="C44" s="114" t="s">
        <v>208</v>
      </c>
      <c r="D44" s="115">
        <v>1969</v>
      </c>
      <c r="E44" s="138">
        <v>542</v>
      </c>
      <c r="F44" s="116">
        <v>2.6328413284132801</v>
      </c>
      <c r="G44" s="115">
        <v>0</v>
      </c>
      <c r="H44" s="138">
        <v>0</v>
      </c>
      <c r="I44" s="116">
        <v>0</v>
      </c>
      <c r="J44" s="138">
        <v>16</v>
      </c>
      <c r="K44" s="138">
        <v>0</v>
      </c>
      <c r="L44" s="116">
        <v>0</v>
      </c>
      <c r="M44" s="115">
        <v>0</v>
      </c>
      <c r="N44" s="138">
        <v>0</v>
      </c>
      <c r="O44" s="116">
        <v>0</v>
      </c>
      <c r="P44" s="115">
        <v>1985</v>
      </c>
      <c r="Q44" s="138">
        <v>542</v>
      </c>
      <c r="R44" s="116">
        <v>2.6623616236162402</v>
      </c>
      <c r="S44" s="122">
        <v>0</v>
      </c>
      <c r="T44" s="114" t="s">
        <v>90</v>
      </c>
      <c r="U44" s="114" t="s">
        <v>90</v>
      </c>
      <c r="V44" s="114" t="s">
        <v>209</v>
      </c>
      <c r="W44" s="114" t="s">
        <v>152</v>
      </c>
    </row>
    <row r="45" spans="1:23" x14ac:dyDescent="0.2">
      <c r="A45" s="121"/>
      <c r="B45" s="114" t="s">
        <v>210</v>
      </c>
      <c r="C45" s="114" t="s">
        <v>211</v>
      </c>
      <c r="D45" s="115">
        <v>4551</v>
      </c>
      <c r="E45" s="138">
        <v>4023</v>
      </c>
      <c r="F45" s="116">
        <v>0.13124533929903098</v>
      </c>
      <c r="G45" s="115">
        <v>0</v>
      </c>
      <c r="H45" s="138">
        <v>0</v>
      </c>
      <c r="I45" s="116">
        <v>0</v>
      </c>
      <c r="J45" s="138">
        <v>14066</v>
      </c>
      <c r="K45" s="138">
        <v>18405</v>
      </c>
      <c r="L45" s="116">
        <v>-0.23575115457755999</v>
      </c>
      <c r="M45" s="115">
        <v>0</v>
      </c>
      <c r="N45" s="138">
        <v>0</v>
      </c>
      <c r="O45" s="116">
        <v>0</v>
      </c>
      <c r="P45" s="115">
        <v>18617</v>
      </c>
      <c r="Q45" s="138">
        <v>22428</v>
      </c>
      <c r="R45" s="116">
        <v>-0.16992152666309998</v>
      </c>
      <c r="S45" s="122">
        <v>0</v>
      </c>
      <c r="T45" s="114" t="s">
        <v>90</v>
      </c>
      <c r="U45" s="114" t="s">
        <v>90</v>
      </c>
      <c r="V45" s="114" t="s">
        <v>212</v>
      </c>
      <c r="W45" s="114" t="s">
        <v>152</v>
      </c>
    </row>
    <row r="46" spans="1:23" x14ac:dyDescent="0.2">
      <c r="A46" s="121"/>
      <c r="B46" s="114" t="s">
        <v>213</v>
      </c>
      <c r="C46" s="114" t="s">
        <v>214</v>
      </c>
      <c r="D46" s="115">
        <v>2673</v>
      </c>
      <c r="E46" s="138">
        <v>1369</v>
      </c>
      <c r="F46" s="116">
        <v>0.952520087655223</v>
      </c>
      <c r="G46" s="115">
        <v>0</v>
      </c>
      <c r="H46" s="138">
        <v>0</v>
      </c>
      <c r="I46" s="116">
        <v>0</v>
      </c>
      <c r="J46" s="138">
        <v>4</v>
      </c>
      <c r="K46" s="138">
        <v>0</v>
      </c>
      <c r="L46" s="116">
        <v>0</v>
      </c>
      <c r="M46" s="115">
        <v>0</v>
      </c>
      <c r="N46" s="138">
        <v>0</v>
      </c>
      <c r="O46" s="116">
        <v>0</v>
      </c>
      <c r="P46" s="115">
        <v>2677</v>
      </c>
      <c r="Q46" s="138">
        <v>1369</v>
      </c>
      <c r="R46" s="116">
        <v>0.95544192841490105</v>
      </c>
      <c r="S46" s="122">
        <v>0</v>
      </c>
      <c r="T46" s="114" t="s">
        <v>90</v>
      </c>
      <c r="U46" s="114" t="s">
        <v>90</v>
      </c>
      <c r="V46" s="114" t="s">
        <v>215</v>
      </c>
      <c r="W46" s="114" t="s">
        <v>152</v>
      </c>
    </row>
    <row r="47" spans="1:23" x14ac:dyDescent="0.2">
      <c r="A47" s="121"/>
      <c r="B47" s="114" t="s">
        <v>216</v>
      </c>
      <c r="C47" s="114" t="s">
        <v>217</v>
      </c>
      <c r="D47" s="115">
        <v>4946</v>
      </c>
      <c r="E47" s="138">
        <v>1915</v>
      </c>
      <c r="F47" s="116">
        <v>1.5827676240208901</v>
      </c>
      <c r="G47" s="115">
        <v>0</v>
      </c>
      <c r="H47" s="138">
        <v>0</v>
      </c>
      <c r="I47" s="116">
        <v>0</v>
      </c>
      <c r="J47" s="138">
        <v>15</v>
      </c>
      <c r="K47" s="138">
        <v>8</v>
      </c>
      <c r="L47" s="116">
        <v>0.875</v>
      </c>
      <c r="M47" s="115">
        <v>0</v>
      </c>
      <c r="N47" s="138">
        <v>0</v>
      </c>
      <c r="O47" s="116">
        <v>0</v>
      </c>
      <c r="P47" s="115">
        <v>4961</v>
      </c>
      <c r="Q47" s="138">
        <v>1923</v>
      </c>
      <c r="R47" s="116">
        <v>1.57982319292772</v>
      </c>
      <c r="S47" s="122">
        <v>0</v>
      </c>
      <c r="T47" s="114" t="s">
        <v>90</v>
      </c>
      <c r="U47" s="114" t="s">
        <v>90</v>
      </c>
      <c r="V47" s="114" t="s">
        <v>218</v>
      </c>
      <c r="W47" s="114" t="s">
        <v>152</v>
      </c>
    </row>
    <row r="48" spans="1:23" x14ac:dyDescent="0.2">
      <c r="A48" s="121"/>
      <c r="B48" s="114" t="s">
        <v>219</v>
      </c>
      <c r="C48" s="114" t="s">
        <v>220</v>
      </c>
      <c r="D48" s="115">
        <v>2581</v>
      </c>
      <c r="E48" s="138">
        <v>849</v>
      </c>
      <c r="F48" s="116">
        <v>2.0400471142520598</v>
      </c>
      <c r="G48" s="115">
        <v>0</v>
      </c>
      <c r="H48" s="138">
        <v>0</v>
      </c>
      <c r="I48" s="116">
        <v>0</v>
      </c>
      <c r="J48" s="138">
        <v>8904</v>
      </c>
      <c r="K48" s="138">
        <v>2719</v>
      </c>
      <c r="L48" s="116">
        <v>2.27473335785215</v>
      </c>
      <c r="M48" s="115">
        <v>0</v>
      </c>
      <c r="N48" s="138">
        <v>0</v>
      </c>
      <c r="O48" s="116">
        <v>0</v>
      </c>
      <c r="P48" s="115">
        <v>11485</v>
      </c>
      <c r="Q48" s="138">
        <v>3568</v>
      </c>
      <c r="R48" s="116">
        <v>2.2188901345291501</v>
      </c>
      <c r="S48" s="122">
        <v>0</v>
      </c>
      <c r="T48" s="114" t="s">
        <v>90</v>
      </c>
      <c r="U48" s="114" t="s">
        <v>90</v>
      </c>
      <c r="V48" s="114" t="s">
        <v>221</v>
      </c>
      <c r="W48" s="114" t="s">
        <v>152</v>
      </c>
    </row>
    <row r="49" spans="1:23" x14ac:dyDescent="0.2">
      <c r="A49" s="121"/>
      <c r="B49" s="114" t="s">
        <v>222</v>
      </c>
      <c r="C49" s="114" t="s">
        <v>223</v>
      </c>
      <c r="D49" s="115">
        <v>1341</v>
      </c>
      <c r="E49" s="138">
        <v>7</v>
      </c>
      <c r="F49" s="116">
        <v>190.57142857142901</v>
      </c>
      <c r="G49" s="115">
        <v>0</v>
      </c>
      <c r="H49" s="138">
        <v>0</v>
      </c>
      <c r="I49" s="116">
        <v>0</v>
      </c>
      <c r="J49" s="138">
        <v>0</v>
      </c>
      <c r="K49" s="138">
        <v>0</v>
      </c>
      <c r="L49" s="116">
        <v>0</v>
      </c>
      <c r="M49" s="115">
        <v>0</v>
      </c>
      <c r="N49" s="138">
        <v>0</v>
      </c>
      <c r="O49" s="116">
        <v>0</v>
      </c>
      <c r="P49" s="115">
        <v>1341</v>
      </c>
      <c r="Q49" s="138">
        <v>7</v>
      </c>
      <c r="R49" s="116">
        <v>190.57142857142901</v>
      </c>
      <c r="S49" s="122">
        <v>0</v>
      </c>
      <c r="T49" s="114" t="s">
        <v>90</v>
      </c>
      <c r="U49" s="114" t="s">
        <v>90</v>
      </c>
      <c r="V49" s="114" t="s">
        <v>224</v>
      </c>
      <c r="W49" s="114" t="s">
        <v>152</v>
      </c>
    </row>
    <row r="50" spans="1:23" x14ac:dyDescent="0.2">
      <c r="A50" s="121"/>
      <c r="B50" s="114" t="s">
        <v>225</v>
      </c>
      <c r="C50" s="114" t="s">
        <v>226</v>
      </c>
      <c r="D50" s="115">
        <v>9621</v>
      </c>
      <c r="E50" s="138">
        <v>1353</v>
      </c>
      <c r="F50" s="116">
        <v>6.1108647450110896</v>
      </c>
      <c r="G50" s="115">
        <v>0</v>
      </c>
      <c r="H50" s="138">
        <v>0</v>
      </c>
      <c r="I50" s="116">
        <v>0</v>
      </c>
      <c r="J50" s="138">
        <v>9952</v>
      </c>
      <c r="K50" s="138">
        <v>4789</v>
      </c>
      <c r="L50" s="116">
        <v>1.0780956358321201</v>
      </c>
      <c r="M50" s="115">
        <v>0</v>
      </c>
      <c r="N50" s="138">
        <v>0</v>
      </c>
      <c r="O50" s="116">
        <v>0</v>
      </c>
      <c r="P50" s="115">
        <v>19573</v>
      </c>
      <c r="Q50" s="138">
        <v>6142</v>
      </c>
      <c r="R50" s="116">
        <v>2.18674698795181</v>
      </c>
      <c r="S50" s="122">
        <v>0</v>
      </c>
      <c r="T50" s="114" t="s">
        <v>90</v>
      </c>
      <c r="U50" s="114" t="s">
        <v>90</v>
      </c>
      <c r="V50" s="114" t="s">
        <v>227</v>
      </c>
      <c r="W50" s="114" t="s">
        <v>152</v>
      </c>
    </row>
    <row r="51" spans="1:23" x14ac:dyDescent="0.2">
      <c r="A51" s="121"/>
      <c r="B51" s="114" t="s">
        <v>228</v>
      </c>
      <c r="C51" s="114" t="s">
        <v>229</v>
      </c>
      <c r="D51" s="115">
        <v>1821</v>
      </c>
      <c r="E51" s="138">
        <v>330</v>
      </c>
      <c r="F51" s="116">
        <v>4.5181818181818203</v>
      </c>
      <c r="G51" s="115">
        <v>0</v>
      </c>
      <c r="H51" s="138">
        <v>0</v>
      </c>
      <c r="I51" s="116">
        <v>0</v>
      </c>
      <c r="J51" s="138">
        <v>819</v>
      </c>
      <c r="K51" s="138">
        <v>0</v>
      </c>
      <c r="L51" s="116">
        <v>0</v>
      </c>
      <c r="M51" s="115">
        <v>0</v>
      </c>
      <c r="N51" s="138">
        <v>0</v>
      </c>
      <c r="O51" s="116">
        <v>0</v>
      </c>
      <c r="P51" s="115">
        <v>2640</v>
      </c>
      <c r="Q51" s="138">
        <v>330</v>
      </c>
      <c r="R51" s="116">
        <v>7</v>
      </c>
      <c r="S51" s="122">
        <v>0</v>
      </c>
      <c r="T51" s="114" t="s">
        <v>90</v>
      </c>
      <c r="U51" s="114" t="s">
        <v>90</v>
      </c>
      <c r="V51" s="114" t="s">
        <v>230</v>
      </c>
      <c r="W51" s="114" t="s">
        <v>152</v>
      </c>
    </row>
    <row r="52" spans="1:23" x14ac:dyDescent="0.2">
      <c r="A52" s="121"/>
      <c r="B52" s="114" t="s">
        <v>231</v>
      </c>
      <c r="C52" s="114" t="s">
        <v>232</v>
      </c>
      <c r="D52" s="115">
        <v>151</v>
      </c>
      <c r="E52" s="138">
        <v>147</v>
      </c>
      <c r="F52" s="116">
        <v>2.7210884353741499E-2</v>
      </c>
      <c r="G52" s="115">
        <v>0</v>
      </c>
      <c r="H52" s="138">
        <v>0</v>
      </c>
      <c r="I52" s="116">
        <v>0</v>
      </c>
      <c r="J52" s="138">
        <v>1487</v>
      </c>
      <c r="K52" s="138">
        <v>2680</v>
      </c>
      <c r="L52" s="116">
        <v>-0.44514925373134295</v>
      </c>
      <c r="M52" s="115">
        <v>0</v>
      </c>
      <c r="N52" s="138">
        <v>0</v>
      </c>
      <c r="O52" s="116">
        <v>0</v>
      </c>
      <c r="P52" s="115">
        <v>1638</v>
      </c>
      <c r="Q52" s="138">
        <v>2827</v>
      </c>
      <c r="R52" s="116">
        <v>-0.42058719490626101</v>
      </c>
      <c r="S52" s="122">
        <v>0</v>
      </c>
      <c r="T52" s="114" t="s">
        <v>90</v>
      </c>
      <c r="U52" s="114" t="s">
        <v>90</v>
      </c>
      <c r="V52" s="114" t="s">
        <v>233</v>
      </c>
      <c r="W52" s="114" t="s">
        <v>152</v>
      </c>
    </row>
    <row r="53" spans="1:23" x14ac:dyDescent="0.2">
      <c r="A53" s="123"/>
      <c r="B53" s="114" t="s">
        <v>234</v>
      </c>
      <c r="C53" s="114" t="s">
        <v>235</v>
      </c>
      <c r="D53" s="115">
        <v>1952</v>
      </c>
      <c r="E53" s="138">
        <v>781</v>
      </c>
      <c r="F53" s="116">
        <v>1.49935979513444</v>
      </c>
      <c r="G53" s="115">
        <v>0</v>
      </c>
      <c r="H53" s="138">
        <v>0</v>
      </c>
      <c r="I53" s="116">
        <v>0</v>
      </c>
      <c r="J53" s="138">
        <v>1</v>
      </c>
      <c r="K53" s="138">
        <v>0</v>
      </c>
      <c r="L53" s="116">
        <v>0</v>
      </c>
      <c r="M53" s="115">
        <v>0</v>
      </c>
      <c r="N53" s="138">
        <v>0</v>
      </c>
      <c r="O53" s="116">
        <v>0</v>
      </c>
      <c r="P53" s="115">
        <v>1953</v>
      </c>
      <c r="Q53" s="138">
        <v>781</v>
      </c>
      <c r="R53" s="116">
        <v>1.50064020486556</v>
      </c>
      <c r="S53" s="122">
        <v>0</v>
      </c>
      <c r="T53" s="114" t="s">
        <v>90</v>
      </c>
      <c r="U53" s="114" t="s">
        <v>90</v>
      </c>
      <c r="V53" s="114" t="s">
        <v>236</v>
      </c>
      <c r="W53" s="114" t="s">
        <v>152</v>
      </c>
    </row>
    <row r="54" spans="1:23" x14ac:dyDescent="0.2">
      <c r="A54" s="124" t="s">
        <v>104</v>
      </c>
      <c r="B54" s="124">
        <v>0</v>
      </c>
      <c r="C54" s="124">
        <v>0</v>
      </c>
      <c r="D54" s="125">
        <v>87967</v>
      </c>
      <c r="E54" s="132">
        <v>29375</v>
      </c>
      <c r="F54" s="126">
        <v>1.9946212765957401</v>
      </c>
      <c r="G54" s="125">
        <v>0</v>
      </c>
      <c r="H54" s="132">
        <v>0</v>
      </c>
      <c r="I54" s="126">
        <v>0</v>
      </c>
      <c r="J54" s="132">
        <v>100188</v>
      </c>
      <c r="K54" s="132">
        <v>50409</v>
      </c>
      <c r="L54" s="126">
        <v>0.98750223174433105</v>
      </c>
      <c r="M54" s="125">
        <v>0</v>
      </c>
      <c r="N54" s="132">
        <v>0</v>
      </c>
      <c r="O54" s="126">
        <v>0</v>
      </c>
      <c r="P54" s="125">
        <v>188155</v>
      </c>
      <c r="Q54" s="132">
        <v>79784</v>
      </c>
      <c r="R54" s="126">
        <v>1.3583049232928899</v>
      </c>
      <c r="S54" s="127">
        <v>0</v>
      </c>
      <c r="T54" s="128">
        <v>0</v>
      </c>
      <c r="U54" s="128">
        <v>0</v>
      </c>
      <c r="V54" s="128">
        <v>0</v>
      </c>
      <c r="W54" s="128">
        <v>0</v>
      </c>
    </row>
    <row r="55" spans="1:23" s="136" customFormat="1" ht="22.5" x14ac:dyDescent="0.2">
      <c r="A55" s="130" t="s">
        <v>237</v>
      </c>
      <c r="B55" s="131"/>
      <c r="C55" s="131"/>
      <c r="D55" s="132">
        <f>D54+D24+D14</f>
        <v>702676</v>
      </c>
      <c r="E55" s="132">
        <f>E54+E24+E14</f>
        <v>456406</v>
      </c>
      <c r="F55" s="133">
        <f>((D54+D24+D14)-(E54+E24+E14))/(E54+E24+E14)</f>
        <v>0.5395853691669259</v>
      </c>
      <c r="G55" s="132">
        <f>G54+G24+G14</f>
        <v>80573</v>
      </c>
      <c r="H55" s="132">
        <f>H54+H24+H14</f>
        <v>3123</v>
      </c>
      <c r="I55" s="133">
        <f>((G54+G24+G14)-(H54+H24+H14))/(H54+H24+H14)</f>
        <v>24.799871918027538</v>
      </c>
      <c r="J55" s="132">
        <f>J54+J24+J14</f>
        <v>497043</v>
      </c>
      <c r="K55" s="132">
        <f>K54+K24+K14</f>
        <v>796822</v>
      </c>
      <c r="L55" s="133">
        <f>((J54+J24+J14)-(K54+K24+K14))/(K54+K24+K14)</f>
        <v>-0.3762182771058028</v>
      </c>
      <c r="M55" s="132">
        <f>M54+M24+M14</f>
        <v>0</v>
      </c>
      <c r="N55" s="132">
        <f>N54+N24+N14</f>
        <v>39338</v>
      </c>
      <c r="O55" s="133">
        <f>((M54+M24+M14)-(N54+N24+N14))/(N54+N24+N14)</f>
        <v>-1</v>
      </c>
      <c r="P55" s="132">
        <f>P54+P24+P14</f>
        <v>1280292</v>
      </c>
      <c r="Q55" s="132">
        <f>Q54+Q24+Q14</f>
        <v>1295689</v>
      </c>
      <c r="R55" s="133">
        <f>((P54+P24+P14)-(Q54+Q24+Q14))/(Q54+Q24+Q14)</f>
        <v>-1.1883252848484474E-2</v>
      </c>
    </row>
    <row r="56" spans="1:23" s="136" customFormat="1" x14ac:dyDescent="0.2">
      <c r="A56" s="130" t="s">
        <v>238</v>
      </c>
      <c r="B56" s="131"/>
      <c r="C56" s="131"/>
      <c r="D56" s="132">
        <f>D54+D24+D14+D9</f>
        <v>1184350</v>
      </c>
      <c r="E56" s="132">
        <f>E54+E24+E14+E9</f>
        <v>995916</v>
      </c>
      <c r="F56" s="133">
        <f>((D54+D24+D14+D9)-(E54+E24+E14+E9))/(E54+E24+E14+E9)</f>
        <v>0.18920672024548255</v>
      </c>
      <c r="G56" s="132">
        <f>G54+G24+G14+G9</f>
        <v>461919</v>
      </c>
      <c r="H56" s="132">
        <f>H54+H24+H14+H9</f>
        <v>272367</v>
      </c>
      <c r="I56" s="133">
        <f>((G54+G24+G14+G9)-(H54+H24+H14+H9))/(H54+H24+H14+H9)</f>
        <v>0.69594334115366396</v>
      </c>
      <c r="J56" s="132">
        <f>J54+J24+J14+J9</f>
        <v>984275</v>
      </c>
      <c r="K56" s="132">
        <f>K54+K24+K14+K9</f>
        <v>1756247</v>
      </c>
      <c r="L56" s="133">
        <f>((J54+J24+J14+J9)-(K54+K24+K14+K9))/(K54+K24+K14+K9)</f>
        <v>-0.43955776152215492</v>
      </c>
      <c r="M56" s="132">
        <f>M54+M24+M14+M9</f>
        <v>2997</v>
      </c>
      <c r="N56" s="132">
        <f>N54+N24+N14+N9</f>
        <v>43334</v>
      </c>
      <c r="O56" s="133">
        <f>((M54+M24+M14+M9)-(N54+N24+N14+N9))/(N54+N24+N14+N9)</f>
        <v>-0.93083952554576088</v>
      </c>
      <c r="P56" s="132">
        <f>P54+P24+P14+P9</f>
        <v>2633541</v>
      </c>
      <c r="Q56" s="132">
        <f>Q54+Q24+Q14+Q9</f>
        <v>3067864</v>
      </c>
      <c r="R56" s="133">
        <f>((P54+P24+P14+P9)-(Q54+Q24+Q14+Q9))/(Q54+Q24+Q14+Q9)</f>
        <v>-0.14157179066607908</v>
      </c>
    </row>
    <row r="57" spans="1:23" s="136" customFormat="1" x14ac:dyDescent="0.2">
      <c r="A57" s="130" t="s">
        <v>239</v>
      </c>
      <c r="B57" s="131"/>
      <c r="C57" s="131"/>
      <c r="D57" s="132">
        <f>D54+D24+D14+D9+D5</f>
        <v>1792870</v>
      </c>
      <c r="E57" s="132">
        <f>E54+E24+E14+E9+E5</f>
        <v>1656108</v>
      </c>
      <c r="F57" s="133">
        <f>((D54+D24+D14+D9+D5)-(E54+E24+E14+E9+E5))/(E54+E24+E14+E9+E5)</f>
        <v>8.2580363116415118E-2</v>
      </c>
      <c r="G57" s="132">
        <f>G54+G24+G14+G9+G5</f>
        <v>7307078</v>
      </c>
      <c r="H57" s="132">
        <f>H54+H24+H14+H9+H5</f>
        <v>8646088</v>
      </c>
      <c r="I57" s="133">
        <f>((G54+G24+G14+G9+G5)-(H54+H24+H14+H9+H5))/(H54+H24+H14+H9+H5)</f>
        <v>-0.15486888405484653</v>
      </c>
      <c r="J57" s="132">
        <f>J54+J24+J14+J9+J5</f>
        <v>1687459</v>
      </c>
      <c r="K57" s="132">
        <f>K54+K24+K14+K9+K5</f>
        <v>3558187</v>
      </c>
      <c r="L57" s="133">
        <f>((J54+J24+J14+J9+J5)-(K54+K24+K14+K9+K5))/(K54+K24+K14+K9+K5)</f>
        <v>-0.52575314338453827</v>
      </c>
      <c r="M57" s="132">
        <f>M54+M24+M14+M9+M5</f>
        <v>429519</v>
      </c>
      <c r="N57" s="132">
        <f>N54+N24+N14+N9+N5</f>
        <v>564781</v>
      </c>
      <c r="O57" s="133">
        <f>((M54+M24+M14+M9+M5)-(N54+N24+N14+N9+N5))/(N54+N24+N14+N9+N5)</f>
        <v>-0.23949460056198774</v>
      </c>
      <c r="P57" s="132">
        <f>P54+P24+P14+P9+P5</f>
        <v>11216926</v>
      </c>
      <c r="Q57" s="132">
        <f>Q54+Q24+Q14+Q9+Q5</f>
        <v>14425164</v>
      </c>
      <c r="R57" s="133">
        <f>((P54+P24+P14+P9+P5)-(Q54+Q24+Q14+Q9+Q5))/(Q54+Q24+Q14+Q9+Q5)</f>
        <v>-0.22240565167924609</v>
      </c>
    </row>
    <row r="58" spans="1:23" x14ac:dyDescent="0.2">
      <c r="A58" s="119" t="s">
        <v>240</v>
      </c>
      <c r="B58" s="114" t="s">
        <v>241</v>
      </c>
      <c r="C58" s="114" t="s">
        <v>242</v>
      </c>
      <c r="D58" s="115">
        <v>0</v>
      </c>
      <c r="E58" s="138">
        <v>0</v>
      </c>
      <c r="F58" s="116">
        <v>0</v>
      </c>
      <c r="G58" s="115">
        <v>0</v>
      </c>
      <c r="H58" s="138">
        <v>0</v>
      </c>
      <c r="I58" s="116">
        <v>0</v>
      </c>
      <c r="J58" s="138">
        <v>0</v>
      </c>
      <c r="K58" s="138">
        <v>0</v>
      </c>
      <c r="L58" s="116">
        <v>0</v>
      </c>
      <c r="M58" s="115">
        <v>0</v>
      </c>
      <c r="N58" s="138">
        <v>0</v>
      </c>
      <c r="O58" s="116">
        <v>0</v>
      </c>
      <c r="P58" s="115">
        <v>0</v>
      </c>
      <c r="Q58" s="138">
        <v>0</v>
      </c>
      <c r="R58" s="116">
        <v>0</v>
      </c>
      <c r="S58" s="120">
        <v>6</v>
      </c>
      <c r="T58" s="114" t="s">
        <v>91</v>
      </c>
      <c r="U58" s="114" t="s">
        <v>91</v>
      </c>
      <c r="V58" s="114" t="s">
        <v>243</v>
      </c>
      <c r="W58" s="114" t="s">
        <v>244</v>
      </c>
    </row>
    <row r="59" spans="1:23" x14ac:dyDescent="0.2">
      <c r="A59" s="121"/>
      <c r="B59" s="114" t="s">
        <v>245</v>
      </c>
      <c r="C59" s="114" t="s">
        <v>246</v>
      </c>
      <c r="D59" s="115">
        <v>0</v>
      </c>
      <c r="E59" s="138">
        <v>0</v>
      </c>
      <c r="F59" s="116">
        <v>0</v>
      </c>
      <c r="G59" s="115">
        <v>0</v>
      </c>
      <c r="H59" s="138">
        <v>0</v>
      </c>
      <c r="I59" s="116">
        <v>0</v>
      </c>
      <c r="J59" s="138">
        <v>0</v>
      </c>
      <c r="K59" s="138">
        <v>0</v>
      </c>
      <c r="L59" s="116">
        <v>0</v>
      </c>
      <c r="M59" s="115">
        <v>0</v>
      </c>
      <c r="N59" s="138">
        <v>0</v>
      </c>
      <c r="O59" s="116">
        <v>0</v>
      </c>
      <c r="P59" s="115">
        <v>0</v>
      </c>
      <c r="Q59" s="138">
        <v>0</v>
      </c>
      <c r="R59" s="116">
        <v>0</v>
      </c>
      <c r="S59" s="122">
        <v>0</v>
      </c>
      <c r="T59" s="114" t="s">
        <v>91</v>
      </c>
      <c r="U59" s="114" t="s">
        <v>91</v>
      </c>
      <c r="V59" s="114" t="s">
        <v>247</v>
      </c>
      <c r="W59" s="114" t="s">
        <v>244</v>
      </c>
    </row>
    <row r="60" spans="1:23" x14ac:dyDescent="0.2">
      <c r="A60" s="121"/>
      <c r="B60" s="114" t="s">
        <v>248</v>
      </c>
      <c r="C60" s="114" t="s">
        <v>249</v>
      </c>
      <c r="D60" s="115">
        <v>0</v>
      </c>
      <c r="E60" s="138">
        <v>0</v>
      </c>
      <c r="F60" s="116">
        <v>0</v>
      </c>
      <c r="G60" s="115">
        <v>0</v>
      </c>
      <c r="H60" s="138">
        <v>0</v>
      </c>
      <c r="I60" s="116">
        <v>0</v>
      </c>
      <c r="J60" s="138">
        <v>0</v>
      </c>
      <c r="K60" s="138">
        <v>0</v>
      </c>
      <c r="L60" s="116">
        <v>0</v>
      </c>
      <c r="M60" s="115">
        <v>0</v>
      </c>
      <c r="N60" s="138">
        <v>0</v>
      </c>
      <c r="O60" s="116">
        <v>0</v>
      </c>
      <c r="P60" s="115">
        <v>0</v>
      </c>
      <c r="Q60" s="138">
        <v>0</v>
      </c>
      <c r="R60" s="116">
        <v>0</v>
      </c>
      <c r="S60" s="122">
        <v>0</v>
      </c>
      <c r="T60" s="114" t="s">
        <v>91</v>
      </c>
      <c r="U60" s="114" t="s">
        <v>91</v>
      </c>
      <c r="V60" s="114" t="s">
        <v>250</v>
      </c>
      <c r="W60" s="114" t="s">
        <v>244</v>
      </c>
    </row>
    <row r="61" spans="1:23" x14ac:dyDescent="0.2">
      <c r="A61" s="121"/>
      <c r="B61" s="114" t="s">
        <v>251</v>
      </c>
      <c r="C61" s="114" t="s">
        <v>252</v>
      </c>
      <c r="D61" s="115">
        <v>0</v>
      </c>
      <c r="E61" s="138">
        <v>0</v>
      </c>
      <c r="F61" s="116">
        <v>0</v>
      </c>
      <c r="G61" s="115">
        <v>0</v>
      </c>
      <c r="H61" s="138">
        <v>0</v>
      </c>
      <c r="I61" s="116">
        <v>0</v>
      </c>
      <c r="J61" s="138">
        <v>0</v>
      </c>
      <c r="K61" s="138">
        <v>0</v>
      </c>
      <c r="L61" s="116">
        <v>0</v>
      </c>
      <c r="M61" s="115">
        <v>0</v>
      </c>
      <c r="N61" s="138">
        <v>0</v>
      </c>
      <c r="O61" s="116">
        <v>0</v>
      </c>
      <c r="P61" s="115">
        <v>0</v>
      </c>
      <c r="Q61" s="138">
        <v>0</v>
      </c>
      <c r="R61" s="116">
        <v>0</v>
      </c>
      <c r="S61" s="122">
        <v>0</v>
      </c>
      <c r="T61" s="114" t="s">
        <v>91</v>
      </c>
      <c r="U61" s="114" t="s">
        <v>91</v>
      </c>
      <c r="V61" s="114" t="s">
        <v>253</v>
      </c>
      <c r="W61" s="114" t="s">
        <v>244</v>
      </c>
    </row>
    <row r="62" spans="1:23" x14ac:dyDescent="0.2">
      <c r="A62" s="121"/>
      <c r="B62" s="114" t="s">
        <v>254</v>
      </c>
      <c r="C62" s="114" t="s">
        <v>255</v>
      </c>
      <c r="D62" s="115">
        <v>1002</v>
      </c>
      <c r="E62" s="138">
        <v>1977</v>
      </c>
      <c r="F62" s="116">
        <v>-0.49317147192716204</v>
      </c>
      <c r="G62" s="115">
        <v>0</v>
      </c>
      <c r="H62" s="138">
        <v>0</v>
      </c>
      <c r="I62" s="116">
        <v>0</v>
      </c>
      <c r="J62" s="138">
        <v>0</v>
      </c>
      <c r="K62" s="138">
        <v>0</v>
      </c>
      <c r="L62" s="116">
        <v>0</v>
      </c>
      <c r="M62" s="115">
        <v>0</v>
      </c>
      <c r="N62" s="138">
        <v>0</v>
      </c>
      <c r="O62" s="116">
        <v>0</v>
      </c>
      <c r="P62" s="115">
        <v>1002</v>
      </c>
      <c r="Q62" s="138">
        <v>1977</v>
      </c>
      <c r="R62" s="116">
        <v>-0.49317147192716204</v>
      </c>
      <c r="S62" s="122">
        <v>0</v>
      </c>
      <c r="T62" s="114" t="s">
        <v>91</v>
      </c>
      <c r="U62" s="114" t="s">
        <v>91</v>
      </c>
      <c r="V62" s="114" t="s">
        <v>256</v>
      </c>
      <c r="W62" s="114" t="s">
        <v>244</v>
      </c>
    </row>
    <row r="63" spans="1:23" x14ac:dyDescent="0.2">
      <c r="A63" s="123"/>
      <c r="B63" s="114" t="s">
        <v>257</v>
      </c>
      <c r="C63" s="114" t="s">
        <v>258</v>
      </c>
      <c r="D63" s="115">
        <v>0</v>
      </c>
      <c r="E63" s="138">
        <v>0</v>
      </c>
      <c r="F63" s="116">
        <v>0</v>
      </c>
      <c r="G63" s="115">
        <v>0</v>
      </c>
      <c r="H63" s="138">
        <v>0</v>
      </c>
      <c r="I63" s="116">
        <v>0</v>
      </c>
      <c r="J63" s="138">
        <v>0</v>
      </c>
      <c r="K63" s="138">
        <v>0</v>
      </c>
      <c r="L63" s="116">
        <v>0</v>
      </c>
      <c r="M63" s="115">
        <v>0</v>
      </c>
      <c r="N63" s="138">
        <v>0</v>
      </c>
      <c r="O63" s="116">
        <v>0</v>
      </c>
      <c r="P63" s="115">
        <v>0</v>
      </c>
      <c r="Q63" s="138">
        <v>0</v>
      </c>
      <c r="R63" s="116">
        <v>0</v>
      </c>
      <c r="S63" s="122">
        <v>0</v>
      </c>
      <c r="T63" s="114" t="s">
        <v>91</v>
      </c>
      <c r="U63" s="114" t="s">
        <v>91</v>
      </c>
      <c r="V63" s="114" t="s">
        <v>259</v>
      </c>
      <c r="W63" s="114" t="s">
        <v>244</v>
      </c>
    </row>
    <row r="64" spans="1:23" x14ac:dyDescent="0.2">
      <c r="A64" s="124" t="s">
        <v>104</v>
      </c>
      <c r="B64" s="124">
        <v>0</v>
      </c>
      <c r="C64" s="124">
        <v>0</v>
      </c>
      <c r="D64" s="125">
        <v>1002</v>
      </c>
      <c r="E64" s="132">
        <v>1977</v>
      </c>
      <c r="F64" s="126">
        <v>-0.49317147192716204</v>
      </c>
      <c r="G64" s="125">
        <v>0</v>
      </c>
      <c r="H64" s="132">
        <v>0</v>
      </c>
      <c r="I64" s="126">
        <v>0</v>
      </c>
      <c r="J64" s="132">
        <v>0</v>
      </c>
      <c r="K64" s="132">
        <v>0</v>
      </c>
      <c r="L64" s="126">
        <v>0</v>
      </c>
      <c r="M64" s="125">
        <v>0</v>
      </c>
      <c r="N64" s="132">
        <v>0</v>
      </c>
      <c r="O64" s="126">
        <v>0</v>
      </c>
      <c r="P64" s="125">
        <v>1002</v>
      </c>
      <c r="Q64" s="132">
        <v>1977</v>
      </c>
      <c r="R64" s="126">
        <v>-0.49317147192716204</v>
      </c>
      <c r="S64" s="127">
        <v>0</v>
      </c>
      <c r="T64" s="128">
        <v>0</v>
      </c>
      <c r="U64" s="128">
        <v>0</v>
      </c>
      <c r="V64" s="128">
        <v>0</v>
      </c>
      <c r="W64" s="128">
        <v>0</v>
      </c>
    </row>
    <row r="65" spans="1:23" x14ac:dyDescent="0.2">
      <c r="A65" s="124" t="s">
        <v>260</v>
      </c>
      <c r="B65" s="124">
        <v>0</v>
      </c>
      <c r="C65" s="124">
        <v>0</v>
      </c>
      <c r="D65" s="125">
        <v>1793872</v>
      </c>
      <c r="E65" s="132">
        <v>1658085</v>
      </c>
      <c r="F65" s="126">
        <v>8.1893871544583108E-2</v>
      </c>
      <c r="G65" s="125">
        <v>7307078</v>
      </c>
      <c r="H65" s="132">
        <v>8646088</v>
      </c>
      <c r="I65" s="126">
        <v>-0.154868884054847</v>
      </c>
      <c r="J65" s="132">
        <v>1687459</v>
      </c>
      <c r="K65" s="132">
        <v>3558187</v>
      </c>
      <c r="L65" s="126">
        <v>-0.52575314338453805</v>
      </c>
      <c r="M65" s="125">
        <v>429519</v>
      </c>
      <c r="N65" s="132">
        <v>564781</v>
      </c>
      <c r="O65" s="126">
        <v>-0.23949460056198801</v>
      </c>
      <c r="P65" s="125">
        <v>11217928</v>
      </c>
      <c r="Q65" s="132">
        <v>14427141</v>
      </c>
      <c r="R65" s="126">
        <v>-0.222442755636754</v>
      </c>
      <c r="S65" s="137">
        <v>0</v>
      </c>
      <c r="T65" s="128">
        <v>0</v>
      </c>
      <c r="U65" s="128">
        <v>0</v>
      </c>
      <c r="V65" s="128">
        <v>0</v>
      </c>
      <c r="W65" s="128">
        <v>0</v>
      </c>
    </row>
  </sheetData>
  <pageMargins left="0.25" right="0.25" top="0.75" bottom="0.75" header="0.3" footer="0.3"/>
  <pageSetup paperSize="9"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9.42578125" style="111" hidden="1" customWidth="1"/>
    <col min="20" max="20" width="15.28515625" style="111" hidden="1" customWidth="1"/>
    <col min="21" max="21" width="6.7109375" style="111" hidden="1" customWidth="1"/>
    <col min="22" max="22" width="23.28515625" style="111" hidden="1" customWidth="1"/>
    <col min="23" max="23" width="32.42578125" style="111" hidden="1" customWidth="1"/>
    <col min="24" max="16384" width="9.140625" style="111"/>
  </cols>
  <sheetData>
    <row r="1" spans="1:23" ht="15.75" x14ac:dyDescent="0.25">
      <c r="A1" s="110" t="s">
        <v>276</v>
      </c>
    </row>
    <row r="4" spans="1:23" ht="22.5" x14ac:dyDescent="0.2">
      <c r="A4" s="112" t="s">
        <v>61</v>
      </c>
      <c r="B4" s="112" t="s">
        <v>62</v>
      </c>
      <c r="C4" s="112" t="s">
        <v>63</v>
      </c>
      <c r="D4" s="112" t="s">
        <v>263</v>
      </c>
      <c r="E4" s="112" t="s">
        <v>264</v>
      </c>
      <c r="F4" s="112" t="s">
        <v>265</v>
      </c>
      <c r="G4" s="112" t="s">
        <v>266</v>
      </c>
      <c r="H4" s="112" t="s">
        <v>267</v>
      </c>
      <c r="I4" s="112" t="s">
        <v>268</v>
      </c>
      <c r="J4" s="112" t="s">
        <v>269</v>
      </c>
      <c r="K4" s="112" t="s">
        <v>270</v>
      </c>
      <c r="L4" s="112" t="s">
        <v>271</v>
      </c>
      <c r="M4" s="112" t="s">
        <v>272</v>
      </c>
      <c r="N4" s="112" t="s">
        <v>273</v>
      </c>
      <c r="O4" s="112" t="s">
        <v>274</v>
      </c>
      <c r="P4" s="112" t="s">
        <v>73</v>
      </c>
      <c r="Q4" s="112" t="s">
        <v>275</v>
      </c>
      <c r="R4" s="112" t="s">
        <v>74</v>
      </c>
      <c r="S4" s="113" t="s">
        <v>75</v>
      </c>
      <c r="T4" s="113" t="s">
        <v>76</v>
      </c>
      <c r="U4" s="113" t="s">
        <v>77</v>
      </c>
      <c r="V4" s="113" t="s">
        <v>85</v>
      </c>
      <c r="W4" s="113" t="s">
        <v>84</v>
      </c>
    </row>
    <row r="5" spans="1:23" x14ac:dyDescent="0.2">
      <c r="A5" s="114" t="s">
        <v>86</v>
      </c>
      <c r="B5" s="114" t="s">
        <v>87</v>
      </c>
      <c r="C5" s="114" t="s">
        <v>88</v>
      </c>
      <c r="D5" s="138">
        <v>1673619</v>
      </c>
      <c r="E5" s="115">
        <v>1950336</v>
      </c>
      <c r="F5" s="116">
        <v>-0.14188170653672</v>
      </c>
      <c r="G5" s="138">
        <v>21864510</v>
      </c>
      <c r="H5" s="115">
        <v>23405063</v>
      </c>
      <c r="I5" s="116">
        <v>-6.5821356686798907E-2</v>
      </c>
      <c r="J5" s="138">
        <v>4021643</v>
      </c>
      <c r="K5" s="115">
        <v>5268912</v>
      </c>
      <c r="L5" s="116">
        <v>-0.23672230623703699</v>
      </c>
      <c r="M5" s="138">
        <v>1336651</v>
      </c>
      <c r="N5" s="115">
        <v>1489653</v>
      </c>
      <c r="O5" s="116">
        <v>-0.102709825711088</v>
      </c>
      <c r="P5" s="138">
        <v>28896423</v>
      </c>
      <c r="Q5" s="115">
        <v>32113964</v>
      </c>
      <c r="R5" s="116">
        <v>-0.10019133732603101</v>
      </c>
      <c r="S5" s="117">
        <v>1</v>
      </c>
      <c r="T5" s="114" t="s">
        <v>90</v>
      </c>
      <c r="U5" s="114" t="s">
        <v>91</v>
      </c>
      <c r="V5" s="114" t="s">
        <v>92</v>
      </c>
      <c r="W5" s="114" t="s">
        <v>92</v>
      </c>
    </row>
    <row r="6" spans="1:23" x14ac:dyDescent="0.2">
      <c r="A6" s="119" t="s">
        <v>93</v>
      </c>
      <c r="B6" s="114" t="s">
        <v>94</v>
      </c>
      <c r="C6" s="114" t="s">
        <v>95</v>
      </c>
      <c r="D6" s="138">
        <v>694110</v>
      </c>
      <c r="E6" s="115">
        <v>1133013</v>
      </c>
      <c r="F6" s="116">
        <v>-0.38737684386675197</v>
      </c>
      <c r="G6" s="138">
        <v>61062</v>
      </c>
      <c r="H6" s="115">
        <v>92761</v>
      </c>
      <c r="I6" s="116">
        <v>-0.34172766572158597</v>
      </c>
      <c r="J6" s="138">
        <v>755815</v>
      </c>
      <c r="K6" s="115">
        <v>1036002</v>
      </c>
      <c r="L6" s="116">
        <v>-0.27045025009604196</v>
      </c>
      <c r="M6" s="138">
        <v>273</v>
      </c>
      <c r="N6" s="115">
        <v>64</v>
      </c>
      <c r="O6" s="116">
        <v>3.265625</v>
      </c>
      <c r="P6" s="138">
        <v>1511260</v>
      </c>
      <c r="Q6" s="115">
        <v>2261840</v>
      </c>
      <c r="R6" s="116">
        <v>-0.33184486966363702</v>
      </c>
      <c r="S6" s="120">
        <v>2</v>
      </c>
      <c r="T6" s="114" t="s">
        <v>90</v>
      </c>
      <c r="U6" s="114" t="s">
        <v>90</v>
      </c>
      <c r="V6" s="114" t="s">
        <v>97</v>
      </c>
      <c r="W6" s="114" t="s">
        <v>96</v>
      </c>
    </row>
    <row r="7" spans="1:23" x14ac:dyDescent="0.2">
      <c r="A7" s="121"/>
      <c r="B7" s="114" t="s">
        <v>98</v>
      </c>
      <c r="C7" s="114" t="s">
        <v>99</v>
      </c>
      <c r="D7" s="138">
        <v>277825</v>
      </c>
      <c r="E7" s="115">
        <v>460360</v>
      </c>
      <c r="F7" s="116">
        <v>-0.396504909201494</v>
      </c>
      <c r="G7" s="138">
        <v>1184621</v>
      </c>
      <c r="H7" s="115">
        <v>629004</v>
      </c>
      <c r="I7" s="116">
        <v>0.88332824592530401</v>
      </c>
      <c r="J7" s="138">
        <v>447175</v>
      </c>
      <c r="K7" s="115">
        <v>530592</v>
      </c>
      <c r="L7" s="116">
        <v>-0.15721495989385401</v>
      </c>
      <c r="M7" s="138">
        <v>8208</v>
      </c>
      <c r="N7" s="115">
        <v>11896</v>
      </c>
      <c r="O7" s="116">
        <v>-0.31002017484868899</v>
      </c>
      <c r="P7" s="138">
        <v>1917829</v>
      </c>
      <c r="Q7" s="115">
        <v>1631852</v>
      </c>
      <c r="R7" s="116">
        <v>0.17524689739020502</v>
      </c>
      <c r="S7" s="122">
        <v>0</v>
      </c>
      <c r="T7" s="114" t="s">
        <v>90</v>
      </c>
      <c r="U7" s="114" t="s">
        <v>90</v>
      </c>
      <c r="V7" s="114" t="s">
        <v>97</v>
      </c>
      <c r="W7" s="114" t="s">
        <v>100</v>
      </c>
    </row>
    <row r="8" spans="1:23" x14ac:dyDescent="0.2">
      <c r="A8" s="123"/>
      <c r="B8" s="114" t="s">
        <v>101</v>
      </c>
      <c r="C8" s="114" t="s">
        <v>102</v>
      </c>
      <c r="D8" s="138">
        <v>286068</v>
      </c>
      <c r="E8" s="115">
        <v>288198</v>
      </c>
      <c r="F8" s="116">
        <v>-7.3907521912018803E-3</v>
      </c>
      <c r="G8" s="138">
        <v>7091</v>
      </c>
      <c r="H8" s="115">
        <v>5871</v>
      </c>
      <c r="I8" s="116">
        <v>0.20780105603815399</v>
      </c>
      <c r="J8" s="138">
        <v>1007554</v>
      </c>
      <c r="K8" s="115">
        <v>1065677</v>
      </c>
      <c r="L8" s="116">
        <v>-5.4540916243852496E-2</v>
      </c>
      <c r="M8" s="138">
        <v>28</v>
      </c>
      <c r="N8" s="115">
        <v>0</v>
      </c>
      <c r="O8" s="116">
        <v>0</v>
      </c>
      <c r="P8" s="138">
        <v>1300741</v>
      </c>
      <c r="Q8" s="115">
        <v>1359746</v>
      </c>
      <c r="R8" s="116">
        <v>-4.3394133904420401E-2</v>
      </c>
      <c r="S8" s="122">
        <v>0</v>
      </c>
      <c r="T8" s="114" t="s">
        <v>90</v>
      </c>
      <c r="U8" s="114" t="s">
        <v>90</v>
      </c>
      <c r="V8" s="114" t="s">
        <v>97</v>
      </c>
      <c r="W8" s="114" t="s">
        <v>103</v>
      </c>
    </row>
    <row r="9" spans="1:23" x14ac:dyDescent="0.2">
      <c r="A9" s="124" t="s">
        <v>104</v>
      </c>
      <c r="B9" s="124">
        <v>0</v>
      </c>
      <c r="C9" s="124">
        <v>0</v>
      </c>
      <c r="D9" s="132">
        <v>1258003</v>
      </c>
      <c r="E9" s="125">
        <v>1881571</v>
      </c>
      <c r="F9" s="126">
        <v>-0.33140816902471404</v>
      </c>
      <c r="G9" s="132">
        <v>1252774</v>
      </c>
      <c r="H9" s="125">
        <v>727636</v>
      </c>
      <c r="I9" s="126">
        <v>0.72170425872276811</v>
      </c>
      <c r="J9" s="132">
        <v>2210544</v>
      </c>
      <c r="K9" s="125">
        <v>2632271</v>
      </c>
      <c r="L9" s="126">
        <v>-0.16021412688891101</v>
      </c>
      <c r="M9" s="132">
        <v>8509</v>
      </c>
      <c r="N9" s="125">
        <v>11960</v>
      </c>
      <c r="O9" s="126">
        <v>-0.28854515050167201</v>
      </c>
      <c r="P9" s="132">
        <v>4729830</v>
      </c>
      <c r="Q9" s="125">
        <v>5253438</v>
      </c>
      <c r="R9" s="126">
        <v>-9.9669587801359802E-2</v>
      </c>
      <c r="S9" s="127">
        <v>0</v>
      </c>
      <c r="T9" s="128">
        <v>0</v>
      </c>
      <c r="U9" s="128">
        <v>0</v>
      </c>
      <c r="V9" s="128">
        <v>0</v>
      </c>
      <c r="W9" s="128">
        <v>0</v>
      </c>
    </row>
    <row r="10" spans="1:23" x14ac:dyDescent="0.2">
      <c r="A10" s="119" t="s">
        <v>105</v>
      </c>
      <c r="B10" s="114" t="s">
        <v>106</v>
      </c>
      <c r="C10" s="114" t="s">
        <v>107</v>
      </c>
      <c r="D10" s="138">
        <v>208767</v>
      </c>
      <c r="E10" s="115">
        <v>193304</v>
      </c>
      <c r="F10" s="116">
        <v>7.9993171377726296E-2</v>
      </c>
      <c r="G10" s="138">
        <v>1132</v>
      </c>
      <c r="H10" s="115">
        <v>0</v>
      </c>
      <c r="I10" s="116">
        <v>0</v>
      </c>
      <c r="J10" s="138">
        <v>391004</v>
      </c>
      <c r="K10" s="115">
        <v>240752</v>
      </c>
      <c r="L10" s="116">
        <v>0.62409450388781795</v>
      </c>
      <c r="M10" s="138">
        <v>0</v>
      </c>
      <c r="N10" s="115">
        <v>0</v>
      </c>
      <c r="O10" s="116">
        <v>0</v>
      </c>
      <c r="P10" s="138">
        <v>600903</v>
      </c>
      <c r="Q10" s="115">
        <v>434056</v>
      </c>
      <c r="R10" s="116">
        <v>0.38439049339255804</v>
      </c>
      <c r="S10" s="120">
        <v>3</v>
      </c>
      <c r="T10" s="114" t="s">
        <v>90</v>
      </c>
      <c r="U10" s="114" t="s">
        <v>90</v>
      </c>
      <c r="V10" s="114" t="s">
        <v>109</v>
      </c>
      <c r="W10" s="114" t="s">
        <v>108</v>
      </c>
    </row>
    <row r="11" spans="1:23" x14ac:dyDescent="0.2">
      <c r="A11" s="121"/>
      <c r="B11" s="114" t="s">
        <v>110</v>
      </c>
      <c r="C11" s="114" t="s">
        <v>111</v>
      </c>
      <c r="D11" s="138">
        <v>64006</v>
      </c>
      <c r="E11" s="115">
        <v>144496</v>
      </c>
      <c r="F11" s="116">
        <v>-0.55703964123574412</v>
      </c>
      <c r="G11" s="138">
        <v>212780</v>
      </c>
      <c r="H11" s="115">
        <v>2159</v>
      </c>
      <c r="I11" s="116">
        <v>97.554886521537696</v>
      </c>
      <c r="J11" s="138">
        <v>483</v>
      </c>
      <c r="K11" s="115">
        <v>61370</v>
      </c>
      <c r="L11" s="116">
        <v>-0.9921297050676231</v>
      </c>
      <c r="M11" s="138">
        <v>0</v>
      </c>
      <c r="N11" s="115">
        <v>73704</v>
      </c>
      <c r="O11" s="116">
        <v>-1</v>
      </c>
      <c r="P11" s="138">
        <v>277269</v>
      </c>
      <c r="Q11" s="115">
        <v>281729</v>
      </c>
      <c r="R11" s="116">
        <v>-1.58308161389136E-2</v>
      </c>
      <c r="S11" s="122">
        <v>0</v>
      </c>
      <c r="T11" s="114" t="s">
        <v>90</v>
      </c>
      <c r="U11" s="114" t="s">
        <v>90</v>
      </c>
      <c r="V11" s="114" t="s">
        <v>109</v>
      </c>
      <c r="W11" s="114" t="s">
        <v>112</v>
      </c>
    </row>
    <row r="12" spans="1:23" x14ac:dyDescent="0.2">
      <c r="A12" s="121"/>
      <c r="B12" s="114" t="s">
        <v>113</v>
      </c>
      <c r="C12" s="114" t="s">
        <v>114</v>
      </c>
      <c r="D12" s="138">
        <v>322970</v>
      </c>
      <c r="E12" s="115">
        <v>317844</v>
      </c>
      <c r="F12" s="116">
        <v>1.6127408414190601E-2</v>
      </c>
      <c r="G12" s="138">
        <v>2111</v>
      </c>
      <c r="H12" s="115">
        <v>1720</v>
      </c>
      <c r="I12" s="116">
        <v>0.227325581395349</v>
      </c>
      <c r="J12" s="138">
        <v>204805</v>
      </c>
      <c r="K12" s="115">
        <v>184290</v>
      </c>
      <c r="L12" s="116">
        <v>0.111319116609691</v>
      </c>
      <c r="M12" s="138">
        <v>0</v>
      </c>
      <c r="N12" s="115">
        <v>0</v>
      </c>
      <c r="O12" s="116">
        <v>0</v>
      </c>
      <c r="P12" s="138">
        <v>529886</v>
      </c>
      <c r="Q12" s="115">
        <v>503854</v>
      </c>
      <c r="R12" s="116">
        <v>5.1665760319457597E-2</v>
      </c>
      <c r="S12" s="122">
        <v>0</v>
      </c>
      <c r="T12" s="114" t="s">
        <v>90</v>
      </c>
      <c r="U12" s="114" t="s">
        <v>90</v>
      </c>
      <c r="V12" s="114" t="s">
        <v>109</v>
      </c>
      <c r="W12" s="114" t="s">
        <v>115</v>
      </c>
    </row>
    <row r="13" spans="1:23" x14ac:dyDescent="0.2">
      <c r="A13" s="123"/>
      <c r="B13" s="114" t="s">
        <v>116</v>
      </c>
      <c r="C13" s="114" t="s">
        <v>117</v>
      </c>
      <c r="D13" s="138">
        <v>88122</v>
      </c>
      <c r="E13" s="115">
        <v>103527</v>
      </c>
      <c r="F13" s="116">
        <v>-0.148801761859225</v>
      </c>
      <c r="G13" s="138">
        <v>2450</v>
      </c>
      <c r="H13" s="115">
        <v>4245</v>
      </c>
      <c r="I13" s="116">
        <v>-0.42285041224970599</v>
      </c>
      <c r="J13" s="138">
        <v>942</v>
      </c>
      <c r="K13" s="115">
        <v>1057</v>
      </c>
      <c r="L13" s="116">
        <v>-0.10879848628193001</v>
      </c>
      <c r="M13" s="138">
        <v>0</v>
      </c>
      <c r="N13" s="115">
        <v>0</v>
      </c>
      <c r="O13" s="116">
        <v>0</v>
      </c>
      <c r="P13" s="138">
        <v>91514</v>
      </c>
      <c r="Q13" s="115">
        <v>108829</v>
      </c>
      <c r="R13" s="116">
        <v>-0.159102812669417</v>
      </c>
      <c r="S13" s="122">
        <v>0</v>
      </c>
      <c r="T13" s="114" t="s">
        <v>90</v>
      </c>
      <c r="U13" s="114" t="s">
        <v>90</v>
      </c>
      <c r="V13" s="114" t="s">
        <v>109</v>
      </c>
      <c r="W13" s="114" t="s">
        <v>118</v>
      </c>
    </row>
    <row r="14" spans="1:23" x14ac:dyDescent="0.2">
      <c r="A14" s="124" t="s">
        <v>104</v>
      </c>
      <c r="B14" s="124">
        <v>0</v>
      </c>
      <c r="C14" s="124">
        <v>0</v>
      </c>
      <c r="D14" s="132">
        <v>683865</v>
      </c>
      <c r="E14" s="125">
        <v>759171</v>
      </c>
      <c r="F14" s="126">
        <v>-9.91950430140245E-2</v>
      </c>
      <c r="G14" s="132">
        <v>218473</v>
      </c>
      <c r="H14" s="125">
        <v>8124</v>
      </c>
      <c r="I14" s="126">
        <v>25.892294436238299</v>
      </c>
      <c r="J14" s="132">
        <v>597234</v>
      </c>
      <c r="K14" s="125">
        <v>487469</v>
      </c>
      <c r="L14" s="126">
        <v>0.225173293070944</v>
      </c>
      <c r="M14" s="132">
        <v>0</v>
      </c>
      <c r="N14" s="125">
        <v>73704</v>
      </c>
      <c r="O14" s="126">
        <v>-1</v>
      </c>
      <c r="P14" s="132">
        <v>1499572</v>
      </c>
      <c r="Q14" s="125">
        <v>1328468</v>
      </c>
      <c r="R14" s="126">
        <v>0.128797983843043</v>
      </c>
      <c r="S14" s="127">
        <v>0</v>
      </c>
      <c r="T14" s="128">
        <v>0</v>
      </c>
      <c r="U14" s="128">
        <v>0</v>
      </c>
      <c r="V14" s="128">
        <v>0</v>
      </c>
      <c r="W14" s="128">
        <v>0</v>
      </c>
    </row>
    <row r="15" spans="1:23" x14ac:dyDescent="0.2">
      <c r="A15" s="119" t="s">
        <v>119</v>
      </c>
      <c r="B15" s="114" t="s">
        <v>120</v>
      </c>
      <c r="C15" s="114" t="s">
        <v>121</v>
      </c>
      <c r="D15" s="138">
        <v>69078</v>
      </c>
      <c r="E15" s="115">
        <v>70035</v>
      </c>
      <c r="F15" s="116">
        <v>-1.3664596273291901E-2</v>
      </c>
      <c r="G15" s="138">
        <v>10</v>
      </c>
      <c r="H15" s="115">
        <v>0</v>
      </c>
      <c r="I15" s="116">
        <v>0</v>
      </c>
      <c r="J15" s="138">
        <v>21656</v>
      </c>
      <c r="K15" s="115">
        <v>529</v>
      </c>
      <c r="L15" s="116">
        <v>39.937618147448006</v>
      </c>
      <c r="M15" s="138">
        <v>0</v>
      </c>
      <c r="N15" s="115">
        <v>0</v>
      </c>
      <c r="O15" s="116">
        <v>0</v>
      </c>
      <c r="P15" s="138">
        <v>90744</v>
      </c>
      <c r="Q15" s="115">
        <v>70564</v>
      </c>
      <c r="R15" s="116">
        <v>0.28598152032197699</v>
      </c>
      <c r="S15" s="120">
        <v>4</v>
      </c>
      <c r="T15" s="114" t="s">
        <v>90</v>
      </c>
      <c r="U15" s="114" t="s">
        <v>90</v>
      </c>
      <c r="V15" s="114" t="s">
        <v>123</v>
      </c>
      <c r="W15" s="114" t="s">
        <v>122</v>
      </c>
    </row>
    <row r="16" spans="1:23" x14ac:dyDescent="0.2">
      <c r="A16" s="121"/>
      <c r="B16" s="114" t="s">
        <v>124</v>
      </c>
      <c r="C16" s="114" t="s">
        <v>125</v>
      </c>
      <c r="D16" s="138">
        <v>14387</v>
      </c>
      <c r="E16" s="115">
        <v>14892</v>
      </c>
      <c r="F16" s="116">
        <v>-3.3910824603814102E-2</v>
      </c>
      <c r="G16" s="138">
        <v>0</v>
      </c>
      <c r="H16" s="115">
        <v>0</v>
      </c>
      <c r="I16" s="116">
        <v>0</v>
      </c>
      <c r="J16" s="138">
        <v>10</v>
      </c>
      <c r="K16" s="115">
        <v>18</v>
      </c>
      <c r="L16" s="116">
        <v>-0.44444444444444403</v>
      </c>
      <c r="M16" s="138">
        <v>0</v>
      </c>
      <c r="N16" s="115">
        <v>0</v>
      </c>
      <c r="O16" s="116">
        <v>0</v>
      </c>
      <c r="P16" s="138">
        <v>14397</v>
      </c>
      <c r="Q16" s="115">
        <v>14910</v>
      </c>
      <c r="R16" s="116">
        <v>-3.4406438631790701E-2</v>
      </c>
      <c r="S16" s="122">
        <v>0</v>
      </c>
      <c r="T16" s="114" t="s">
        <v>90</v>
      </c>
      <c r="U16" s="114" t="s">
        <v>90</v>
      </c>
      <c r="V16" s="114" t="s">
        <v>123</v>
      </c>
      <c r="W16" s="114" t="s">
        <v>126</v>
      </c>
    </row>
    <row r="17" spans="1:23" x14ac:dyDescent="0.2">
      <c r="A17" s="121"/>
      <c r="B17" s="114" t="s">
        <v>127</v>
      </c>
      <c r="C17" s="114" t="s">
        <v>128</v>
      </c>
      <c r="D17" s="138">
        <v>81672</v>
      </c>
      <c r="E17" s="115">
        <v>91513</v>
      </c>
      <c r="F17" s="116">
        <v>-0.107536634139412</v>
      </c>
      <c r="G17" s="138">
        <v>15784</v>
      </c>
      <c r="H17" s="115">
        <v>38421</v>
      </c>
      <c r="I17" s="116">
        <v>-0.58918299888081993</v>
      </c>
      <c r="J17" s="138">
        <v>2461</v>
      </c>
      <c r="K17" s="115">
        <v>125917</v>
      </c>
      <c r="L17" s="116">
        <v>-0.98045537933718196</v>
      </c>
      <c r="M17" s="138">
        <v>1889</v>
      </c>
      <c r="N17" s="115">
        <v>3083</v>
      </c>
      <c r="O17" s="116">
        <v>-0.38728511190398995</v>
      </c>
      <c r="P17" s="138">
        <v>101806</v>
      </c>
      <c r="Q17" s="115">
        <v>258934</v>
      </c>
      <c r="R17" s="116">
        <v>-0.60682644998339297</v>
      </c>
      <c r="S17" s="122">
        <v>0</v>
      </c>
      <c r="T17" s="114" t="s">
        <v>90</v>
      </c>
      <c r="U17" s="114" t="s">
        <v>90</v>
      </c>
      <c r="V17" s="114" t="s">
        <v>123</v>
      </c>
      <c r="W17" s="114" t="s">
        <v>129</v>
      </c>
    </row>
    <row r="18" spans="1:23" x14ac:dyDescent="0.2">
      <c r="A18" s="121"/>
      <c r="B18" s="114" t="s">
        <v>130</v>
      </c>
      <c r="C18" s="114" t="s">
        <v>131</v>
      </c>
      <c r="D18" s="138">
        <v>53613</v>
      </c>
      <c r="E18" s="115">
        <v>60590</v>
      </c>
      <c r="F18" s="116">
        <v>-0.11515101501897999</v>
      </c>
      <c r="G18" s="138">
        <v>3028</v>
      </c>
      <c r="H18" s="115">
        <v>784</v>
      </c>
      <c r="I18" s="116">
        <v>2.8622448979591799</v>
      </c>
      <c r="J18" s="138">
        <v>6</v>
      </c>
      <c r="K18" s="115">
        <v>11</v>
      </c>
      <c r="L18" s="116">
        <v>-0.45454545454545503</v>
      </c>
      <c r="M18" s="138">
        <v>0</v>
      </c>
      <c r="N18" s="115">
        <v>15</v>
      </c>
      <c r="O18" s="116">
        <v>-1</v>
      </c>
      <c r="P18" s="138">
        <v>56647</v>
      </c>
      <c r="Q18" s="115">
        <v>61400</v>
      </c>
      <c r="R18" s="116">
        <v>-7.7410423452768704E-2</v>
      </c>
      <c r="S18" s="122">
        <v>0</v>
      </c>
      <c r="T18" s="114" t="s">
        <v>90</v>
      </c>
      <c r="U18" s="114" t="s">
        <v>90</v>
      </c>
      <c r="V18" s="114" t="s">
        <v>123</v>
      </c>
      <c r="W18" s="114" t="s">
        <v>132</v>
      </c>
    </row>
    <row r="19" spans="1:23" x14ac:dyDescent="0.2">
      <c r="A19" s="121"/>
      <c r="B19" s="114" t="s">
        <v>133</v>
      </c>
      <c r="C19" s="114" t="s">
        <v>134</v>
      </c>
      <c r="D19" s="138">
        <v>79257</v>
      </c>
      <c r="E19" s="115">
        <v>90066</v>
      </c>
      <c r="F19" s="116">
        <v>-0.120011991206449</v>
      </c>
      <c r="G19" s="138">
        <v>0</v>
      </c>
      <c r="H19" s="115">
        <v>0</v>
      </c>
      <c r="I19" s="116">
        <v>0</v>
      </c>
      <c r="J19" s="138">
        <v>12866</v>
      </c>
      <c r="K19" s="115">
        <v>4686</v>
      </c>
      <c r="L19" s="116">
        <v>1.74562526675203</v>
      </c>
      <c r="M19" s="138">
        <v>0</v>
      </c>
      <c r="N19" s="115">
        <v>0</v>
      </c>
      <c r="O19" s="116">
        <v>0</v>
      </c>
      <c r="P19" s="138">
        <v>92123</v>
      </c>
      <c r="Q19" s="115">
        <v>94752</v>
      </c>
      <c r="R19" s="116">
        <v>-2.7746116176967203E-2</v>
      </c>
      <c r="S19" s="122">
        <v>0</v>
      </c>
      <c r="T19" s="114" t="s">
        <v>90</v>
      </c>
      <c r="U19" s="114" t="s">
        <v>90</v>
      </c>
      <c r="V19" s="114" t="s">
        <v>123</v>
      </c>
      <c r="W19" s="114" t="s">
        <v>135</v>
      </c>
    </row>
    <row r="20" spans="1:23" x14ac:dyDescent="0.2">
      <c r="A20" s="121"/>
      <c r="B20" s="114" t="s">
        <v>136</v>
      </c>
      <c r="C20" s="114" t="s">
        <v>137</v>
      </c>
      <c r="D20" s="138">
        <v>26199</v>
      </c>
      <c r="E20" s="115">
        <v>30387</v>
      </c>
      <c r="F20" s="116">
        <v>-0.137822094974825</v>
      </c>
      <c r="G20" s="138">
        <v>0</v>
      </c>
      <c r="H20" s="115">
        <v>250</v>
      </c>
      <c r="I20" s="116">
        <v>-1</v>
      </c>
      <c r="J20" s="138">
        <v>105</v>
      </c>
      <c r="K20" s="115">
        <v>99</v>
      </c>
      <c r="L20" s="116">
        <v>6.0606060606060601E-2</v>
      </c>
      <c r="M20" s="138">
        <v>0</v>
      </c>
      <c r="N20" s="115">
        <v>0</v>
      </c>
      <c r="O20" s="116">
        <v>0</v>
      </c>
      <c r="P20" s="138">
        <v>26304</v>
      </c>
      <c r="Q20" s="115">
        <v>30736</v>
      </c>
      <c r="R20" s="116">
        <v>-0.14419573138990099</v>
      </c>
      <c r="S20" s="122">
        <v>0</v>
      </c>
      <c r="T20" s="114" t="s">
        <v>90</v>
      </c>
      <c r="U20" s="114" t="s">
        <v>90</v>
      </c>
      <c r="V20" s="114" t="s">
        <v>123</v>
      </c>
      <c r="W20" s="114" t="s">
        <v>138</v>
      </c>
    </row>
    <row r="21" spans="1:23" x14ac:dyDescent="0.2">
      <c r="A21" s="121"/>
      <c r="B21" s="114" t="s">
        <v>139</v>
      </c>
      <c r="C21" s="114" t="s">
        <v>140</v>
      </c>
      <c r="D21" s="138">
        <v>123085</v>
      </c>
      <c r="E21" s="115">
        <v>19988</v>
      </c>
      <c r="F21" s="116">
        <v>5.157944766860119</v>
      </c>
      <c r="G21" s="138">
        <v>0</v>
      </c>
      <c r="H21" s="115">
        <v>0</v>
      </c>
      <c r="I21" s="116">
        <v>0</v>
      </c>
      <c r="J21" s="138">
        <v>21311</v>
      </c>
      <c r="K21" s="115">
        <v>22635</v>
      </c>
      <c r="L21" s="116">
        <v>-5.8493483543185301E-2</v>
      </c>
      <c r="M21" s="138">
        <v>0</v>
      </c>
      <c r="N21" s="115">
        <v>0</v>
      </c>
      <c r="O21" s="116">
        <v>0</v>
      </c>
      <c r="P21" s="138">
        <v>144396</v>
      </c>
      <c r="Q21" s="115">
        <v>42623</v>
      </c>
      <c r="R21" s="116">
        <v>2.38774839875185</v>
      </c>
      <c r="S21" s="122">
        <v>0</v>
      </c>
      <c r="T21" s="114" t="s">
        <v>90</v>
      </c>
      <c r="U21" s="114" t="s">
        <v>90</v>
      </c>
      <c r="V21" s="114" t="s">
        <v>123</v>
      </c>
      <c r="W21" s="114" t="s">
        <v>141</v>
      </c>
    </row>
    <row r="22" spans="1:23" x14ac:dyDescent="0.2">
      <c r="A22" s="121"/>
      <c r="B22" s="114" t="s">
        <v>142</v>
      </c>
      <c r="C22" s="114" t="s">
        <v>143</v>
      </c>
      <c r="D22" s="138">
        <v>77640</v>
      </c>
      <c r="E22" s="115">
        <v>64063</v>
      </c>
      <c r="F22" s="116">
        <v>0.21193200443313601</v>
      </c>
      <c r="G22" s="138">
        <v>0</v>
      </c>
      <c r="H22" s="115">
        <v>35</v>
      </c>
      <c r="I22" s="116">
        <v>-1</v>
      </c>
      <c r="J22" s="138">
        <v>629812</v>
      </c>
      <c r="K22" s="115">
        <v>607918</v>
      </c>
      <c r="L22" s="116">
        <v>3.6014725670238397E-2</v>
      </c>
      <c r="M22" s="138">
        <v>0</v>
      </c>
      <c r="N22" s="115">
        <v>0</v>
      </c>
      <c r="O22" s="116">
        <v>0</v>
      </c>
      <c r="P22" s="138">
        <v>707452</v>
      </c>
      <c r="Q22" s="115">
        <v>672016</v>
      </c>
      <c r="R22" s="116">
        <v>5.2730887359824799E-2</v>
      </c>
      <c r="S22" s="122">
        <v>0</v>
      </c>
      <c r="T22" s="114" t="s">
        <v>90</v>
      </c>
      <c r="U22" s="114" t="s">
        <v>90</v>
      </c>
      <c r="V22" s="114" t="s">
        <v>123</v>
      </c>
      <c r="W22" s="114" t="s">
        <v>144</v>
      </c>
    </row>
    <row r="23" spans="1:23" x14ac:dyDescent="0.2">
      <c r="A23" s="123"/>
      <c r="B23" s="114" t="s">
        <v>145</v>
      </c>
      <c r="C23" s="114" t="s">
        <v>146</v>
      </c>
      <c r="D23" s="138">
        <v>108478</v>
      </c>
      <c r="E23" s="115">
        <v>70041</v>
      </c>
      <c r="F23" s="116">
        <v>0.54877857255036289</v>
      </c>
      <c r="G23" s="138">
        <v>0</v>
      </c>
      <c r="H23" s="115">
        <v>0</v>
      </c>
      <c r="I23" s="116">
        <v>0</v>
      </c>
      <c r="J23" s="138">
        <v>422</v>
      </c>
      <c r="K23" s="115">
        <v>613</v>
      </c>
      <c r="L23" s="116">
        <v>-0.311582381729201</v>
      </c>
      <c r="M23" s="138">
        <v>0</v>
      </c>
      <c r="N23" s="115">
        <v>0</v>
      </c>
      <c r="O23" s="116">
        <v>0</v>
      </c>
      <c r="P23" s="138">
        <v>108900</v>
      </c>
      <c r="Q23" s="115">
        <v>70654</v>
      </c>
      <c r="R23" s="116">
        <v>0.54131400911484095</v>
      </c>
      <c r="S23" s="122">
        <v>0</v>
      </c>
      <c r="T23" s="114" t="s">
        <v>90</v>
      </c>
      <c r="U23" s="114" t="s">
        <v>90</v>
      </c>
      <c r="V23" s="114" t="s">
        <v>123</v>
      </c>
      <c r="W23" s="114" t="s">
        <v>147</v>
      </c>
    </row>
    <row r="24" spans="1:23" x14ac:dyDescent="0.2">
      <c r="A24" s="124" t="s">
        <v>104</v>
      </c>
      <c r="B24" s="124">
        <v>0</v>
      </c>
      <c r="C24" s="124">
        <v>0</v>
      </c>
      <c r="D24" s="132">
        <v>633409</v>
      </c>
      <c r="E24" s="125">
        <v>511575</v>
      </c>
      <c r="F24" s="126">
        <v>0.23815471827200299</v>
      </c>
      <c r="G24" s="132">
        <v>18822</v>
      </c>
      <c r="H24" s="125">
        <v>39490</v>
      </c>
      <c r="I24" s="126">
        <v>-0.52337300582425894</v>
      </c>
      <c r="J24" s="132">
        <v>688649</v>
      </c>
      <c r="K24" s="125">
        <v>762426</v>
      </c>
      <c r="L24" s="126">
        <v>-9.6766112383365702E-2</v>
      </c>
      <c r="M24" s="132">
        <v>1889</v>
      </c>
      <c r="N24" s="125">
        <v>3098</v>
      </c>
      <c r="O24" s="126">
        <v>-0.39025177533892802</v>
      </c>
      <c r="P24" s="132">
        <v>1342769</v>
      </c>
      <c r="Q24" s="125">
        <v>1316589</v>
      </c>
      <c r="R24" s="126">
        <v>1.9884717250410001E-2</v>
      </c>
      <c r="S24" s="127">
        <v>0</v>
      </c>
      <c r="T24" s="128">
        <v>0</v>
      </c>
      <c r="U24" s="128">
        <v>0</v>
      </c>
      <c r="V24" s="128">
        <v>0</v>
      </c>
      <c r="W24" s="128">
        <v>0</v>
      </c>
    </row>
    <row r="25" spans="1:23" x14ac:dyDescent="0.2">
      <c r="A25" s="119" t="s">
        <v>148</v>
      </c>
      <c r="B25" s="114" t="s">
        <v>149</v>
      </c>
      <c r="C25" s="114" t="s">
        <v>150</v>
      </c>
      <c r="D25" s="138">
        <v>2091</v>
      </c>
      <c r="E25" s="115">
        <v>781</v>
      </c>
      <c r="F25" s="116">
        <v>1.67733674775928</v>
      </c>
      <c r="G25" s="138">
        <v>0</v>
      </c>
      <c r="H25" s="115">
        <v>0</v>
      </c>
      <c r="I25" s="116">
        <v>0</v>
      </c>
      <c r="J25" s="138">
        <v>15</v>
      </c>
      <c r="K25" s="115">
        <v>9</v>
      </c>
      <c r="L25" s="116">
        <v>0.66666666666666696</v>
      </c>
      <c r="M25" s="138">
        <v>0</v>
      </c>
      <c r="N25" s="115">
        <v>0</v>
      </c>
      <c r="O25" s="116">
        <v>0</v>
      </c>
      <c r="P25" s="138">
        <v>2106</v>
      </c>
      <c r="Q25" s="115">
        <v>790</v>
      </c>
      <c r="R25" s="116">
        <v>1.6658227848101299</v>
      </c>
      <c r="S25" s="120">
        <v>5</v>
      </c>
      <c r="T25" s="114" t="s">
        <v>90</v>
      </c>
      <c r="U25" s="114" t="s">
        <v>90</v>
      </c>
      <c r="V25" s="114" t="s">
        <v>152</v>
      </c>
      <c r="W25" s="114" t="s">
        <v>151</v>
      </c>
    </row>
    <row r="26" spans="1:23" x14ac:dyDescent="0.2">
      <c r="A26" s="121"/>
      <c r="B26" s="114" t="s">
        <v>153</v>
      </c>
      <c r="C26" s="114" t="s">
        <v>154</v>
      </c>
      <c r="D26" s="138">
        <v>545</v>
      </c>
      <c r="E26" s="115">
        <v>497</v>
      </c>
      <c r="F26" s="116">
        <v>9.6579476861166996E-2</v>
      </c>
      <c r="G26" s="138">
        <v>0</v>
      </c>
      <c r="H26" s="115">
        <v>0</v>
      </c>
      <c r="I26" s="116">
        <v>0</v>
      </c>
      <c r="J26" s="138">
        <v>1560</v>
      </c>
      <c r="K26" s="115">
        <v>1235</v>
      </c>
      <c r="L26" s="116">
        <v>0.26315789473684198</v>
      </c>
      <c r="M26" s="138">
        <v>0</v>
      </c>
      <c r="N26" s="115">
        <v>0</v>
      </c>
      <c r="O26" s="116">
        <v>0</v>
      </c>
      <c r="P26" s="138">
        <v>2105</v>
      </c>
      <c r="Q26" s="115">
        <v>1732</v>
      </c>
      <c r="R26" s="116">
        <v>0.21535796766743603</v>
      </c>
      <c r="S26" s="122">
        <v>0</v>
      </c>
      <c r="T26" s="114" t="s">
        <v>90</v>
      </c>
      <c r="U26" s="114" t="s">
        <v>90</v>
      </c>
      <c r="V26" s="114" t="s">
        <v>152</v>
      </c>
      <c r="W26" s="114" t="s">
        <v>155</v>
      </c>
    </row>
    <row r="27" spans="1:23" x14ac:dyDescent="0.2">
      <c r="A27" s="121"/>
      <c r="B27" s="114" t="s">
        <v>156</v>
      </c>
      <c r="C27" s="114" t="s">
        <v>157</v>
      </c>
      <c r="D27" s="138">
        <v>3270</v>
      </c>
      <c r="E27" s="115">
        <v>5088</v>
      </c>
      <c r="F27" s="116">
        <v>-0.357311320754717</v>
      </c>
      <c r="G27" s="138">
        <v>0</v>
      </c>
      <c r="H27" s="115">
        <v>0</v>
      </c>
      <c r="I27" s="116">
        <v>0</v>
      </c>
      <c r="J27" s="138">
        <v>13692</v>
      </c>
      <c r="K27" s="115">
        <v>23815</v>
      </c>
      <c r="L27" s="116">
        <v>-0.42506823430611002</v>
      </c>
      <c r="M27" s="138">
        <v>0</v>
      </c>
      <c r="N27" s="115">
        <v>0</v>
      </c>
      <c r="O27" s="116">
        <v>0</v>
      </c>
      <c r="P27" s="138">
        <v>16962</v>
      </c>
      <c r="Q27" s="115">
        <v>28903</v>
      </c>
      <c r="R27" s="116">
        <v>-0.413140504445905</v>
      </c>
      <c r="S27" s="122">
        <v>0</v>
      </c>
      <c r="T27" s="114" t="s">
        <v>90</v>
      </c>
      <c r="U27" s="114" t="s">
        <v>90</v>
      </c>
      <c r="V27" s="114" t="s">
        <v>152</v>
      </c>
      <c r="W27" s="114" t="s">
        <v>158</v>
      </c>
    </row>
    <row r="28" spans="1:23" x14ac:dyDescent="0.2">
      <c r="A28" s="121"/>
      <c r="B28" s="114" t="s">
        <v>159</v>
      </c>
      <c r="C28" s="114" t="s">
        <v>160</v>
      </c>
      <c r="D28" s="138">
        <v>1375</v>
      </c>
      <c r="E28" s="115">
        <v>1937</v>
      </c>
      <c r="F28" s="116">
        <v>-0.29013939081053197</v>
      </c>
      <c r="G28" s="138">
        <v>0</v>
      </c>
      <c r="H28" s="115">
        <v>0</v>
      </c>
      <c r="I28" s="116">
        <v>0</v>
      </c>
      <c r="J28" s="138">
        <v>2001</v>
      </c>
      <c r="K28" s="115">
        <v>785</v>
      </c>
      <c r="L28" s="116">
        <v>1.5490445859872599</v>
      </c>
      <c r="M28" s="138">
        <v>0</v>
      </c>
      <c r="N28" s="115">
        <v>0</v>
      </c>
      <c r="O28" s="116">
        <v>0</v>
      </c>
      <c r="P28" s="138">
        <v>3376</v>
      </c>
      <c r="Q28" s="115">
        <v>2722</v>
      </c>
      <c r="R28" s="116">
        <v>0.24026451138868501</v>
      </c>
      <c r="S28" s="122">
        <v>0</v>
      </c>
      <c r="T28" s="114" t="s">
        <v>90</v>
      </c>
      <c r="U28" s="114" t="s">
        <v>90</v>
      </c>
      <c r="V28" s="114" t="s">
        <v>152</v>
      </c>
      <c r="W28" s="114" t="s">
        <v>161</v>
      </c>
    </row>
    <row r="29" spans="1:23" x14ac:dyDescent="0.2">
      <c r="A29" s="121"/>
      <c r="B29" s="114" t="s">
        <v>162</v>
      </c>
      <c r="C29" s="114" t="s">
        <v>163</v>
      </c>
      <c r="D29" s="138">
        <v>0</v>
      </c>
      <c r="E29" s="115">
        <v>0</v>
      </c>
      <c r="F29" s="116">
        <v>0</v>
      </c>
      <c r="G29" s="138">
        <v>0</v>
      </c>
      <c r="H29" s="115">
        <v>0</v>
      </c>
      <c r="I29" s="116">
        <v>0</v>
      </c>
      <c r="J29" s="138">
        <v>0</v>
      </c>
      <c r="K29" s="115">
        <v>0</v>
      </c>
      <c r="L29" s="116">
        <v>0</v>
      </c>
      <c r="M29" s="138">
        <v>0</v>
      </c>
      <c r="N29" s="115">
        <v>0</v>
      </c>
      <c r="O29" s="116">
        <v>0</v>
      </c>
      <c r="P29" s="138">
        <v>0</v>
      </c>
      <c r="Q29" s="115">
        <v>0</v>
      </c>
      <c r="R29" s="116">
        <v>0</v>
      </c>
      <c r="S29" s="122">
        <v>0</v>
      </c>
      <c r="T29" s="114" t="s">
        <v>90</v>
      </c>
      <c r="U29" s="114" t="s">
        <v>90</v>
      </c>
      <c r="V29" s="114" t="s">
        <v>152</v>
      </c>
      <c r="W29" s="114" t="s">
        <v>164</v>
      </c>
    </row>
    <row r="30" spans="1:23" x14ac:dyDescent="0.2">
      <c r="A30" s="121"/>
      <c r="B30" s="114" t="s">
        <v>165</v>
      </c>
      <c r="C30" s="114" t="s">
        <v>166</v>
      </c>
      <c r="D30" s="138">
        <v>4380</v>
      </c>
      <c r="E30" s="115">
        <v>2571</v>
      </c>
      <c r="F30" s="116">
        <v>0.70361726954492398</v>
      </c>
      <c r="G30" s="138">
        <v>0</v>
      </c>
      <c r="H30" s="115">
        <v>0</v>
      </c>
      <c r="I30" s="116">
        <v>0</v>
      </c>
      <c r="J30" s="138">
        <v>54</v>
      </c>
      <c r="K30" s="115">
        <v>0</v>
      </c>
      <c r="L30" s="116">
        <v>0</v>
      </c>
      <c r="M30" s="138">
        <v>0</v>
      </c>
      <c r="N30" s="115">
        <v>0</v>
      </c>
      <c r="O30" s="116">
        <v>0</v>
      </c>
      <c r="P30" s="138">
        <v>4434</v>
      </c>
      <c r="Q30" s="115">
        <v>2571</v>
      </c>
      <c r="R30" s="116">
        <v>0.72462077012835502</v>
      </c>
      <c r="S30" s="122">
        <v>0</v>
      </c>
      <c r="T30" s="114" t="s">
        <v>90</v>
      </c>
      <c r="U30" s="114" t="s">
        <v>90</v>
      </c>
      <c r="V30" s="114" t="s">
        <v>152</v>
      </c>
      <c r="W30" s="114" t="s">
        <v>167</v>
      </c>
    </row>
    <row r="31" spans="1:23" x14ac:dyDescent="0.2">
      <c r="A31" s="121"/>
      <c r="B31" s="114" t="s">
        <v>168</v>
      </c>
      <c r="C31" s="114" t="s">
        <v>169</v>
      </c>
      <c r="D31" s="138">
        <v>4354</v>
      </c>
      <c r="E31" s="115">
        <v>2225</v>
      </c>
      <c r="F31" s="116">
        <v>0.95685393258427009</v>
      </c>
      <c r="G31" s="138">
        <v>0</v>
      </c>
      <c r="H31" s="115">
        <v>0</v>
      </c>
      <c r="I31" s="116">
        <v>0</v>
      </c>
      <c r="J31" s="138">
        <v>8</v>
      </c>
      <c r="K31" s="115">
        <v>0</v>
      </c>
      <c r="L31" s="116">
        <v>0</v>
      </c>
      <c r="M31" s="138">
        <v>0</v>
      </c>
      <c r="N31" s="115">
        <v>0</v>
      </c>
      <c r="O31" s="116">
        <v>0</v>
      </c>
      <c r="P31" s="138">
        <v>4362</v>
      </c>
      <c r="Q31" s="115">
        <v>2225</v>
      </c>
      <c r="R31" s="116">
        <v>0.96044943820224704</v>
      </c>
      <c r="S31" s="122">
        <v>0</v>
      </c>
      <c r="T31" s="114" t="s">
        <v>90</v>
      </c>
      <c r="U31" s="114" t="s">
        <v>90</v>
      </c>
      <c r="V31" s="114" t="s">
        <v>152</v>
      </c>
      <c r="W31" s="114" t="s">
        <v>170</v>
      </c>
    </row>
    <row r="32" spans="1:23" x14ac:dyDescent="0.2">
      <c r="A32" s="121"/>
      <c r="B32" s="114" t="s">
        <v>171</v>
      </c>
      <c r="C32" s="114" t="s">
        <v>172</v>
      </c>
      <c r="D32" s="138">
        <v>10342</v>
      </c>
      <c r="E32" s="115">
        <v>3853</v>
      </c>
      <c r="F32" s="116">
        <v>1.68414222683623</v>
      </c>
      <c r="G32" s="138">
        <v>0</v>
      </c>
      <c r="H32" s="115">
        <v>0</v>
      </c>
      <c r="I32" s="116">
        <v>0</v>
      </c>
      <c r="J32" s="138">
        <v>12260</v>
      </c>
      <c r="K32" s="115">
        <v>8514</v>
      </c>
      <c r="L32" s="116">
        <v>0.43998120742306807</v>
      </c>
      <c r="M32" s="138">
        <v>0</v>
      </c>
      <c r="N32" s="115">
        <v>0</v>
      </c>
      <c r="O32" s="116">
        <v>0</v>
      </c>
      <c r="P32" s="138">
        <v>22602</v>
      </c>
      <c r="Q32" s="115">
        <v>12367</v>
      </c>
      <c r="R32" s="116">
        <v>0.82760572491307494</v>
      </c>
      <c r="S32" s="122">
        <v>0</v>
      </c>
      <c r="T32" s="114" t="s">
        <v>90</v>
      </c>
      <c r="U32" s="114" t="s">
        <v>90</v>
      </c>
      <c r="V32" s="114" t="s">
        <v>152</v>
      </c>
      <c r="W32" s="114" t="s">
        <v>173</v>
      </c>
    </row>
    <row r="33" spans="1:23" x14ac:dyDescent="0.2">
      <c r="A33" s="121"/>
      <c r="B33" s="114" t="s">
        <v>174</v>
      </c>
      <c r="C33" s="114" t="s">
        <v>175</v>
      </c>
      <c r="D33" s="138">
        <v>480</v>
      </c>
      <c r="E33" s="115">
        <v>8</v>
      </c>
      <c r="F33" s="116">
        <v>59</v>
      </c>
      <c r="G33" s="138">
        <v>0</v>
      </c>
      <c r="H33" s="115">
        <v>0</v>
      </c>
      <c r="I33" s="116">
        <v>0</v>
      </c>
      <c r="J33" s="138">
        <v>1912</v>
      </c>
      <c r="K33" s="115">
        <v>191</v>
      </c>
      <c r="L33" s="116">
        <v>9.0104712041884785</v>
      </c>
      <c r="M33" s="138">
        <v>0</v>
      </c>
      <c r="N33" s="115">
        <v>0</v>
      </c>
      <c r="O33" s="116">
        <v>0</v>
      </c>
      <c r="P33" s="138">
        <v>2392</v>
      </c>
      <c r="Q33" s="115">
        <v>199</v>
      </c>
      <c r="R33" s="116">
        <v>11.0201005025126</v>
      </c>
      <c r="S33" s="122">
        <v>0</v>
      </c>
      <c r="T33" s="114" t="s">
        <v>90</v>
      </c>
      <c r="U33" s="114" t="s">
        <v>90</v>
      </c>
      <c r="V33" s="114" t="s">
        <v>152</v>
      </c>
      <c r="W33" s="114" t="s">
        <v>176</v>
      </c>
    </row>
    <row r="34" spans="1:23" x14ac:dyDescent="0.2">
      <c r="A34" s="121"/>
      <c r="B34" s="114" t="s">
        <v>177</v>
      </c>
      <c r="C34" s="114" t="s">
        <v>178</v>
      </c>
      <c r="D34" s="138">
        <v>4097</v>
      </c>
      <c r="E34" s="115">
        <v>4591</v>
      </c>
      <c r="F34" s="116">
        <v>-0.10760182966673901</v>
      </c>
      <c r="G34" s="138">
        <v>0</v>
      </c>
      <c r="H34" s="115">
        <v>0</v>
      </c>
      <c r="I34" s="116">
        <v>0</v>
      </c>
      <c r="J34" s="138">
        <v>2050</v>
      </c>
      <c r="K34" s="115">
        <v>2175</v>
      </c>
      <c r="L34" s="116">
        <v>-5.7471264367816098E-2</v>
      </c>
      <c r="M34" s="138">
        <v>0</v>
      </c>
      <c r="N34" s="115">
        <v>0</v>
      </c>
      <c r="O34" s="116">
        <v>0</v>
      </c>
      <c r="P34" s="138">
        <v>6147</v>
      </c>
      <c r="Q34" s="115">
        <v>6766</v>
      </c>
      <c r="R34" s="116">
        <v>-9.1486845994679294E-2</v>
      </c>
      <c r="S34" s="122">
        <v>0</v>
      </c>
      <c r="T34" s="114" t="s">
        <v>90</v>
      </c>
      <c r="U34" s="114" t="s">
        <v>90</v>
      </c>
      <c r="V34" s="114" t="s">
        <v>152</v>
      </c>
      <c r="W34" s="114" t="s">
        <v>179</v>
      </c>
    </row>
    <row r="35" spans="1:23" x14ac:dyDescent="0.2">
      <c r="A35" s="121"/>
      <c r="B35" s="114" t="s">
        <v>180</v>
      </c>
      <c r="C35" s="114" t="s">
        <v>181</v>
      </c>
      <c r="D35" s="138">
        <v>5536</v>
      </c>
      <c r="E35" s="115">
        <v>1747</v>
      </c>
      <c r="F35" s="116">
        <v>2.1688609044075604</v>
      </c>
      <c r="G35" s="138">
        <v>0</v>
      </c>
      <c r="H35" s="115">
        <v>0</v>
      </c>
      <c r="I35" s="116">
        <v>0</v>
      </c>
      <c r="J35" s="138">
        <v>11173</v>
      </c>
      <c r="K35" s="115">
        <v>7510</v>
      </c>
      <c r="L35" s="116">
        <v>0.48774966711051904</v>
      </c>
      <c r="M35" s="138">
        <v>0</v>
      </c>
      <c r="N35" s="115">
        <v>0</v>
      </c>
      <c r="O35" s="116">
        <v>0</v>
      </c>
      <c r="P35" s="138">
        <v>16709</v>
      </c>
      <c r="Q35" s="115">
        <v>9257</v>
      </c>
      <c r="R35" s="116">
        <v>0.80501242303122011</v>
      </c>
      <c r="S35" s="122">
        <v>0</v>
      </c>
      <c r="T35" s="114" t="s">
        <v>90</v>
      </c>
      <c r="U35" s="114" t="s">
        <v>90</v>
      </c>
      <c r="V35" s="114" t="s">
        <v>152</v>
      </c>
      <c r="W35" s="114" t="s">
        <v>182</v>
      </c>
    </row>
    <row r="36" spans="1:23" x14ac:dyDescent="0.2">
      <c r="A36" s="121"/>
      <c r="B36" s="114" t="s">
        <v>183</v>
      </c>
      <c r="C36" s="114" t="s">
        <v>184</v>
      </c>
      <c r="D36" s="138">
        <v>951</v>
      </c>
      <c r="E36" s="115">
        <v>714</v>
      </c>
      <c r="F36" s="116">
        <v>0.33193277310924396</v>
      </c>
      <c r="G36" s="138">
        <v>0</v>
      </c>
      <c r="H36" s="115">
        <v>0</v>
      </c>
      <c r="I36" s="116">
        <v>0</v>
      </c>
      <c r="J36" s="138">
        <v>2956</v>
      </c>
      <c r="K36" s="115">
        <v>2753</v>
      </c>
      <c r="L36" s="116">
        <v>7.3737740646567393E-2</v>
      </c>
      <c r="M36" s="138">
        <v>0</v>
      </c>
      <c r="N36" s="115">
        <v>0</v>
      </c>
      <c r="O36" s="116">
        <v>0</v>
      </c>
      <c r="P36" s="138">
        <v>3907</v>
      </c>
      <c r="Q36" s="115">
        <v>3467</v>
      </c>
      <c r="R36" s="116">
        <v>0.12691087395442702</v>
      </c>
      <c r="S36" s="122">
        <v>0</v>
      </c>
      <c r="T36" s="114" t="s">
        <v>90</v>
      </c>
      <c r="U36" s="114" t="s">
        <v>90</v>
      </c>
      <c r="V36" s="114" t="s">
        <v>152</v>
      </c>
      <c r="W36" s="114" t="s">
        <v>185</v>
      </c>
    </row>
    <row r="37" spans="1:23" x14ac:dyDescent="0.2">
      <c r="A37" s="121"/>
      <c r="B37" s="114" t="s">
        <v>186</v>
      </c>
      <c r="C37" s="114" t="s">
        <v>187</v>
      </c>
      <c r="D37" s="138">
        <v>11994</v>
      </c>
      <c r="E37" s="115">
        <v>7991</v>
      </c>
      <c r="F37" s="116">
        <v>0.50093855587536007</v>
      </c>
      <c r="G37" s="138">
        <v>0</v>
      </c>
      <c r="H37" s="115">
        <v>0</v>
      </c>
      <c r="I37" s="116">
        <v>0</v>
      </c>
      <c r="J37" s="138">
        <v>1810</v>
      </c>
      <c r="K37" s="115">
        <v>3058</v>
      </c>
      <c r="L37" s="116">
        <v>-0.40810987573577501</v>
      </c>
      <c r="M37" s="138">
        <v>0</v>
      </c>
      <c r="N37" s="115">
        <v>0</v>
      </c>
      <c r="O37" s="116">
        <v>0</v>
      </c>
      <c r="P37" s="138">
        <v>13804</v>
      </c>
      <c r="Q37" s="115">
        <v>11049</v>
      </c>
      <c r="R37" s="116">
        <v>0.249343832020997</v>
      </c>
      <c r="S37" s="122">
        <v>0</v>
      </c>
      <c r="T37" s="114" t="s">
        <v>90</v>
      </c>
      <c r="U37" s="114" t="s">
        <v>90</v>
      </c>
      <c r="V37" s="114" t="s">
        <v>152</v>
      </c>
      <c r="W37" s="114" t="s">
        <v>188</v>
      </c>
    </row>
    <row r="38" spans="1:23" x14ac:dyDescent="0.2">
      <c r="A38" s="121"/>
      <c r="B38" s="114" t="s">
        <v>189</v>
      </c>
      <c r="C38" s="114" t="s">
        <v>190</v>
      </c>
      <c r="D38" s="138">
        <v>5863</v>
      </c>
      <c r="E38" s="115">
        <v>7239</v>
      </c>
      <c r="F38" s="116">
        <v>-0.19008150297002302</v>
      </c>
      <c r="G38" s="138">
        <v>0</v>
      </c>
      <c r="H38" s="115">
        <v>0</v>
      </c>
      <c r="I38" s="116">
        <v>0</v>
      </c>
      <c r="J38" s="138">
        <v>13766</v>
      </c>
      <c r="K38" s="115">
        <v>5128</v>
      </c>
      <c r="L38" s="116">
        <v>1.6844773790951599</v>
      </c>
      <c r="M38" s="138">
        <v>0</v>
      </c>
      <c r="N38" s="115">
        <v>0</v>
      </c>
      <c r="O38" s="116">
        <v>0</v>
      </c>
      <c r="P38" s="138">
        <v>19629</v>
      </c>
      <c r="Q38" s="115">
        <v>12367</v>
      </c>
      <c r="R38" s="116">
        <v>0.58720789197056711</v>
      </c>
      <c r="S38" s="122">
        <v>0</v>
      </c>
      <c r="T38" s="114" t="s">
        <v>90</v>
      </c>
      <c r="U38" s="114" t="s">
        <v>90</v>
      </c>
      <c r="V38" s="114" t="s">
        <v>152</v>
      </c>
      <c r="W38" s="114" t="s">
        <v>191</v>
      </c>
    </row>
    <row r="39" spans="1:23" x14ac:dyDescent="0.2">
      <c r="A39" s="121"/>
      <c r="B39" s="114" t="s">
        <v>192</v>
      </c>
      <c r="C39" s="114" t="s">
        <v>193</v>
      </c>
      <c r="D39" s="138">
        <v>2260</v>
      </c>
      <c r="E39" s="115">
        <v>3186</v>
      </c>
      <c r="F39" s="116">
        <v>-0.29064657878217198</v>
      </c>
      <c r="G39" s="138">
        <v>0</v>
      </c>
      <c r="H39" s="115">
        <v>0</v>
      </c>
      <c r="I39" s="116">
        <v>0</v>
      </c>
      <c r="J39" s="138">
        <v>30</v>
      </c>
      <c r="K39" s="115">
        <v>612</v>
      </c>
      <c r="L39" s="116">
        <v>-0.95098039215686303</v>
      </c>
      <c r="M39" s="138">
        <v>0</v>
      </c>
      <c r="N39" s="115">
        <v>0</v>
      </c>
      <c r="O39" s="116">
        <v>0</v>
      </c>
      <c r="P39" s="138">
        <v>2290</v>
      </c>
      <c r="Q39" s="115">
        <v>3798</v>
      </c>
      <c r="R39" s="116">
        <v>-0.39705107951553403</v>
      </c>
      <c r="S39" s="122">
        <v>0</v>
      </c>
      <c r="T39" s="114" t="s">
        <v>90</v>
      </c>
      <c r="U39" s="114" t="s">
        <v>90</v>
      </c>
      <c r="V39" s="114" t="s">
        <v>152</v>
      </c>
      <c r="W39" s="114" t="s">
        <v>194</v>
      </c>
    </row>
    <row r="40" spans="1:23" x14ac:dyDescent="0.2">
      <c r="A40" s="121"/>
      <c r="B40" s="114" t="s">
        <v>195</v>
      </c>
      <c r="C40" s="114" t="s">
        <v>196</v>
      </c>
      <c r="D40" s="138">
        <v>1312</v>
      </c>
      <c r="E40" s="115">
        <v>203</v>
      </c>
      <c r="F40" s="116">
        <v>5.4630541871921192</v>
      </c>
      <c r="G40" s="138">
        <v>0</v>
      </c>
      <c r="H40" s="115">
        <v>0</v>
      </c>
      <c r="I40" s="116">
        <v>0</v>
      </c>
      <c r="J40" s="138">
        <v>8</v>
      </c>
      <c r="K40" s="115">
        <v>0</v>
      </c>
      <c r="L40" s="116">
        <v>0</v>
      </c>
      <c r="M40" s="138">
        <v>0</v>
      </c>
      <c r="N40" s="115">
        <v>0</v>
      </c>
      <c r="O40" s="116">
        <v>0</v>
      </c>
      <c r="P40" s="138">
        <v>1320</v>
      </c>
      <c r="Q40" s="115">
        <v>203</v>
      </c>
      <c r="R40" s="116">
        <v>5.5024630541871895</v>
      </c>
      <c r="S40" s="122">
        <v>0</v>
      </c>
      <c r="T40" s="114" t="s">
        <v>90</v>
      </c>
      <c r="U40" s="114" t="s">
        <v>90</v>
      </c>
      <c r="V40" s="114" t="s">
        <v>152</v>
      </c>
      <c r="W40" s="114" t="s">
        <v>197</v>
      </c>
    </row>
    <row r="41" spans="1:23" x14ac:dyDescent="0.2">
      <c r="A41" s="121"/>
      <c r="B41" s="114" t="s">
        <v>198</v>
      </c>
      <c r="C41" s="114" t="s">
        <v>199</v>
      </c>
      <c r="D41" s="138">
        <v>133</v>
      </c>
      <c r="E41" s="115">
        <v>0</v>
      </c>
      <c r="F41" s="116">
        <v>0</v>
      </c>
      <c r="G41" s="138">
        <v>0</v>
      </c>
      <c r="H41" s="115">
        <v>0</v>
      </c>
      <c r="I41" s="116">
        <v>0</v>
      </c>
      <c r="J41" s="138">
        <v>0</v>
      </c>
      <c r="K41" s="115">
        <v>0</v>
      </c>
      <c r="L41" s="116">
        <v>0</v>
      </c>
      <c r="M41" s="138">
        <v>0</v>
      </c>
      <c r="N41" s="115">
        <v>0</v>
      </c>
      <c r="O41" s="116">
        <v>0</v>
      </c>
      <c r="P41" s="138">
        <v>133</v>
      </c>
      <c r="Q41" s="115">
        <v>0</v>
      </c>
      <c r="R41" s="116">
        <v>0</v>
      </c>
      <c r="S41" s="122">
        <v>0</v>
      </c>
      <c r="T41" s="114" t="s">
        <v>90</v>
      </c>
      <c r="U41" s="114" t="s">
        <v>90</v>
      </c>
      <c r="V41" s="114" t="s">
        <v>152</v>
      </c>
      <c r="W41" s="114" t="s">
        <v>200</v>
      </c>
    </row>
    <row r="42" spans="1:23" x14ac:dyDescent="0.2">
      <c r="A42" s="121"/>
      <c r="B42" s="114" t="s">
        <v>201</v>
      </c>
      <c r="C42" s="114" t="s">
        <v>202</v>
      </c>
      <c r="D42" s="138">
        <v>1175</v>
      </c>
      <c r="E42" s="115">
        <v>3217</v>
      </c>
      <c r="F42" s="116">
        <v>-0.63475287534970504</v>
      </c>
      <c r="G42" s="138">
        <v>0</v>
      </c>
      <c r="H42" s="115">
        <v>0</v>
      </c>
      <c r="I42" s="116">
        <v>0</v>
      </c>
      <c r="J42" s="138">
        <v>2037</v>
      </c>
      <c r="K42" s="115">
        <v>1893</v>
      </c>
      <c r="L42" s="116">
        <v>7.6069730586370801E-2</v>
      </c>
      <c r="M42" s="138">
        <v>0</v>
      </c>
      <c r="N42" s="115">
        <v>0</v>
      </c>
      <c r="O42" s="116">
        <v>0</v>
      </c>
      <c r="P42" s="138">
        <v>3212</v>
      </c>
      <c r="Q42" s="115">
        <v>5110</v>
      </c>
      <c r="R42" s="116">
        <v>-0.371428571428571</v>
      </c>
      <c r="S42" s="122">
        <v>0</v>
      </c>
      <c r="T42" s="114" t="s">
        <v>90</v>
      </c>
      <c r="U42" s="114" t="s">
        <v>90</v>
      </c>
      <c r="V42" s="114" t="s">
        <v>152</v>
      </c>
      <c r="W42" s="114" t="s">
        <v>203</v>
      </c>
    </row>
    <row r="43" spans="1:23" x14ac:dyDescent="0.2">
      <c r="A43" s="121"/>
      <c r="B43" s="114" t="s">
        <v>204</v>
      </c>
      <c r="C43" s="114" t="s">
        <v>205</v>
      </c>
      <c r="D43" s="138">
        <v>328</v>
      </c>
      <c r="E43" s="115">
        <v>418</v>
      </c>
      <c r="F43" s="116">
        <v>-0.21531100478468901</v>
      </c>
      <c r="G43" s="138">
        <v>0</v>
      </c>
      <c r="H43" s="115">
        <v>0</v>
      </c>
      <c r="I43" s="116">
        <v>0</v>
      </c>
      <c r="J43" s="138">
        <v>1941</v>
      </c>
      <c r="K43" s="115">
        <v>1104</v>
      </c>
      <c r="L43" s="116">
        <v>0.75815217391304301</v>
      </c>
      <c r="M43" s="138">
        <v>0</v>
      </c>
      <c r="N43" s="115">
        <v>0</v>
      </c>
      <c r="O43" s="116">
        <v>0</v>
      </c>
      <c r="P43" s="138">
        <v>2269</v>
      </c>
      <c r="Q43" s="115">
        <v>1522</v>
      </c>
      <c r="R43" s="116">
        <v>0.49080157687253601</v>
      </c>
      <c r="S43" s="122">
        <v>0</v>
      </c>
      <c r="T43" s="114" t="s">
        <v>90</v>
      </c>
      <c r="U43" s="114" t="s">
        <v>90</v>
      </c>
      <c r="V43" s="114" t="s">
        <v>152</v>
      </c>
      <c r="W43" s="114" t="s">
        <v>206</v>
      </c>
    </row>
    <row r="44" spans="1:23" x14ac:dyDescent="0.2">
      <c r="A44" s="121"/>
      <c r="B44" s="114" t="s">
        <v>207</v>
      </c>
      <c r="C44" s="114" t="s">
        <v>208</v>
      </c>
      <c r="D44" s="138">
        <v>1969</v>
      </c>
      <c r="E44" s="115">
        <v>1109</v>
      </c>
      <c r="F44" s="116">
        <v>0.77547339945897209</v>
      </c>
      <c r="G44" s="138">
        <v>0</v>
      </c>
      <c r="H44" s="115">
        <v>0</v>
      </c>
      <c r="I44" s="116">
        <v>0</v>
      </c>
      <c r="J44" s="138">
        <v>16</v>
      </c>
      <c r="K44" s="115">
        <v>0</v>
      </c>
      <c r="L44" s="116">
        <v>0</v>
      </c>
      <c r="M44" s="138">
        <v>0</v>
      </c>
      <c r="N44" s="115">
        <v>0</v>
      </c>
      <c r="O44" s="116">
        <v>0</v>
      </c>
      <c r="P44" s="138">
        <v>1985</v>
      </c>
      <c r="Q44" s="115">
        <v>1109</v>
      </c>
      <c r="R44" s="116">
        <v>0.78990081154193004</v>
      </c>
      <c r="S44" s="122">
        <v>0</v>
      </c>
      <c r="T44" s="114" t="s">
        <v>90</v>
      </c>
      <c r="U44" s="114" t="s">
        <v>90</v>
      </c>
      <c r="V44" s="114" t="s">
        <v>152</v>
      </c>
      <c r="W44" s="114" t="s">
        <v>209</v>
      </c>
    </row>
    <row r="45" spans="1:23" x14ac:dyDescent="0.2">
      <c r="A45" s="121"/>
      <c r="B45" s="114" t="s">
        <v>210</v>
      </c>
      <c r="C45" s="114" t="s">
        <v>211</v>
      </c>
      <c r="D45" s="138">
        <v>17218</v>
      </c>
      <c r="E45" s="115">
        <v>9285</v>
      </c>
      <c r="F45" s="116">
        <v>0.85438879913839494</v>
      </c>
      <c r="G45" s="138">
        <v>0</v>
      </c>
      <c r="H45" s="115">
        <v>0</v>
      </c>
      <c r="I45" s="116">
        <v>0</v>
      </c>
      <c r="J45" s="138">
        <v>32052</v>
      </c>
      <c r="K45" s="115">
        <v>40402</v>
      </c>
      <c r="L45" s="116">
        <v>-0.20667293698331798</v>
      </c>
      <c r="M45" s="138">
        <v>0</v>
      </c>
      <c r="N45" s="115">
        <v>0</v>
      </c>
      <c r="O45" s="116">
        <v>0</v>
      </c>
      <c r="P45" s="138">
        <v>49270</v>
      </c>
      <c r="Q45" s="115">
        <v>49687</v>
      </c>
      <c r="R45" s="116">
        <v>-8.3925372833940481E-3</v>
      </c>
      <c r="S45" s="122">
        <v>0</v>
      </c>
      <c r="T45" s="114" t="s">
        <v>90</v>
      </c>
      <c r="U45" s="114" t="s">
        <v>90</v>
      </c>
      <c r="V45" s="114" t="s">
        <v>152</v>
      </c>
      <c r="W45" s="114" t="s">
        <v>212</v>
      </c>
    </row>
    <row r="46" spans="1:23" x14ac:dyDescent="0.2">
      <c r="A46" s="121"/>
      <c r="B46" s="114" t="s">
        <v>213</v>
      </c>
      <c r="C46" s="114" t="s">
        <v>214</v>
      </c>
      <c r="D46" s="138">
        <v>2673</v>
      </c>
      <c r="E46" s="115">
        <v>3656</v>
      </c>
      <c r="F46" s="116">
        <v>-0.26887308533916798</v>
      </c>
      <c r="G46" s="138">
        <v>0</v>
      </c>
      <c r="H46" s="115">
        <v>0</v>
      </c>
      <c r="I46" s="116">
        <v>0</v>
      </c>
      <c r="J46" s="138">
        <v>4</v>
      </c>
      <c r="K46" s="115">
        <v>0</v>
      </c>
      <c r="L46" s="116">
        <v>0</v>
      </c>
      <c r="M46" s="138">
        <v>0</v>
      </c>
      <c r="N46" s="115">
        <v>0</v>
      </c>
      <c r="O46" s="116">
        <v>0</v>
      </c>
      <c r="P46" s="138">
        <v>2677</v>
      </c>
      <c r="Q46" s="115">
        <v>3656</v>
      </c>
      <c r="R46" s="116">
        <v>-0.26777899343544898</v>
      </c>
      <c r="S46" s="122">
        <v>0</v>
      </c>
      <c r="T46" s="114" t="s">
        <v>90</v>
      </c>
      <c r="U46" s="114" t="s">
        <v>90</v>
      </c>
      <c r="V46" s="114" t="s">
        <v>152</v>
      </c>
      <c r="W46" s="114" t="s">
        <v>215</v>
      </c>
    </row>
    <row r="47" spans="1:23" x14ac:dyDescent="0.2">
      <c r="A47" s="121"/>
      <c r="B47" s="114" t="s">
        <v>216</v>
      </c>
      <c r="C47" s="114" t="s">
        <v>217</v>
      </c>
      <c r="D47" s="138">
        <v>4946</v>
      </c>
      <c r="E47" s="115">
        <v>5321</v>
      </c>
      <c r="F47" s="116">
        <v>-7.0475474534861901E-2</v>
      </c>
      <c r="G47" s="138">
        <v>0</v>
      </c>
      <c r="H47" s="115">
        <v>0</v>
      </c>
      <c r="I47" s="116">
        <v>0</v>
      </c>
      <c r="J47" s="138">
        <v>15</v>
      </c>
      <c r="K47" s="115">
        <v>20</v>
      </c>
      <c r="L47" s="116">
        <v>-0.25</v>
      </c>
      <c r="M47" s="138">
        <v>0</v>
      </c>
      <c r="N47" s="115">
        <v>0</v>
      </c>
      <c r="O47" s="116">
        <v>0</v>
      </c>
      <c r="P47" s="138">
        <v>4961</v>
      </c>
      <c r="Q47" s="115">
        <v>5341</v>
      </c>
      <c r="R47" s="116">
        <v>-7.1147725145103896E-2</v>
      </c>
      <c r="S47" s="122">
        <v>0</v>
      </c>
      <c r="T47" s="114" t="s">
        <v>90</v>
      </c>
      <c r="U47" s="114" t="s">
        <v>90</v>
      </c>
      <c r="V47" s="114" t="s">
        <v>152</v>
      </c>
      <c r="W47" s="114" t="s">
        <v>218</v>
      </c>
    </row>
    <row r="48" spans="1:23" x14ac:dyDescent="0.2">
      <c r="A48" s="121"/>
      <c r="B48" s="114" t="s">
        <v>219</v>
      </c>
      <c r="C48" s="114" t="s">
        <v>220</v>
      </c>
      <c r="D48" s="138">
        <v>2581</v>
      </c>
      <c r="E48" s="115">
        <v>1782</v>
      </c>
      <c r="F48" s="116">
        <v>0.448372615039282</v>
      </c>
      <c r="G48" s="138">
        <v>0</v>
      </c>
      <c r="H48" s="115">
        <v>0</v>
      </c>
      <c r="I48" s="116">
        <v>0</v>
      </c>
      <c r="J48" s="138">
        <v>8904</v>
      </c>
      <c r="K48" s="115">
        <v>8095</v>
      </c>
      <c r="L48" s="116">
        <v>9.9938233477455202E-2</v>
      </c>
      <c r="M48" s="138">
        <v>0</v>
      </c>
      <c r="N48" s="115">
        <v>0</v>
      </c>
      <c r="O48" s="116">
        <v>0</v>
      </c>
      <c r="P48" s="138">
        <v>11485</v>
      </c>
      <c r="Q48" s="115">
        <v>9877</v>
      </c>
      <c r="R48" s="116">
        <v>0.162802470385745</v>
      </c>
      <c r="S48" s="122">
        <v>0</v>
      </c>
      <c r="T48" s="114" t="s">
        <v>90</v>
      </c>
      <c r="U48" s="114" t="s">
        <v>90</v>
      </c>
      <c r="V48" s="114" t="s">
        <v>152</v>
      </c>
      <c r="W48" s="114" t="s">
        <v>221</v>
      </c>
    </row>
    <row r="49" spans="1:23" x14ac:dyDescent="0.2">
      <c r="A49" s="121"/>
      <c r="B49" s="114" t="s">
        <v>222</v>
      </c>
      <c r="C49" s="114" t="s">
        <v>223</v>
      </c>
      <c r="D49" s="138">
        <v>1341</v>
      </c>
      <c r="E49" s="115">
        <v>80</v>
      </c>
      <c r="F49" s="116">
        <v>15.762500000000001</v>
      </c>
      <c r="G49" s="138">
        <v>0</v>
      </c>
      <c r="H49" s="115">
        <v>0</v>
      </c>
      <c r="I49" s="116">
        <v>0</v>
      </c>
      <c r="J49" s="138">
        <v>0</v>
      </c>
      <c r="K49" s="115">
        <v>0</v>
      </c>
      <c r="L49" s="116">
        <v>0</v>
      </c>
      <c r="M49" s="138">
        <v>0</v>
      </c>
      <c r="N49" s="115">
        <v>0</v>
      </c>
      <c r="O49" s="116">
        <v>0</v>
      </c>
      <c r="P49" s="138">
        <v>1341</v>
      </c>
      <c r="Q49" s="115">
        <v>80</v>
      </c>
      <c r="R49" s="116">
        <v>15.762500000000001</v>
      </c>
      <c r="S49" s="122">
        <v>0</v>
      </c>
      <c r="T49" s="114" t="s">
        <v>90</v>
      </c>
      <c r="U49" s="114" t="s">
        <v>90</v>
      </c>
      <c r="V49" s="114" t="s">
        <v>152</v>
      </c>
      <c r="W49" s="114" t="s">
        <v>224</v>
      </c>
    </row>
    <row r="50" spans="1:23" x14ac:dyDescent="0.2">
      <c r="A50" s="121"/>
      <c r="B50" s="114" t="s">
        <v>225</v>
      </c>
      <c r="C50" s="114" t="s">
        <v>226</v>
      </c>
      <c r="D50" s="138">
        <v>26366</v>
      </c>
      <c r="E50" s="115">
        <v>19798</v>
      </c>
      <c r="F50" s="116">
        <v>0.33175068188705897</v>
      </c>
      <c r="G50" s="138">
        <v>0</v>
      </c>
      <c r="H50" s="115">
        <v>0</v>
      </c>
      <c r="I50" s="116">
        <v>0</v>
      </c>
      <c r="J50" s="138">
        <v>28784</v>
      </c>
      <c r="K50" s="115">
        <v>26499</v>
      </c>
      <c r="L50" s="116">
        <v>8.6229669044114901E-2</v>
      </c>
      <c r="M50" s="138">
        <v>0</v>
      </c>
      <c r="N50" s="115">
        <v>0</v>
      </c>
      <c r="O50" s="116">
        <v>0</v>
      </c>
      <c r="P50" s="138">
        <v>55150</v>
      </c>
      <c r="Q50" s="115">
        <v>46297</v>
      </c>
      <c r="R50" s="116">
        <v>0.19122189342722001</v>
      </c>
      <c r="S50" s="122">
        <v>0</v>
      </c>
      <c r="T50" s="114" t="s">
        <v>90</v>
      </c>
      <c r="U50" s="114" t="s">
        <v>90</v>
      </c>
      <c r="V50" s="114" t="s">
        <v>152</v>
      </c>
      <c r="W50" s="114" t="s">
        <v>227</v>
      </c>
    </row>
    <row r="51" spans="1:23" x14ac:dyDescent="0.2">
      <c r="A51" s="121"/>
      <c r="B51" s="114" t="s">
        <v>228</v>
      </c>
      <c r="C51" s="114" t="s">
        <v>229</v>
      </c>
      <c r="D51" s="138">
        <v>1821</v>
      </c>
      <c r="E51" s="115">
        <v>533</v>
      </c>
      <c r="F51" s="116">
        <v>2.4165103189493395</v>
      </c>
      <c r="G51" s="138">
        <v>0</v>
      </c>
      <c r="H51" s="115">
        <v>0</v>
      </c>
      <c r="I51" s="116">
        <v>0</v>
      </c>
      <c r="J51" s="138">
        <v>819</v>
      </c>
      <c r="K51" s="115">
        <v>29</v>
      </c>
      <c r="L51" s="116">
        <v>27.241379310344797</v>
      </c>
      <c r="M51" s="138">
        <v>0</v>
      </c>
      <c r="N51" s="115">
        <v>0</v>
      </c>
      <c r="O51" s="116">
        <v>0</v>
      </c>
      <c r="P51" s="138">
        <v>2640</v>
      </c>
      <c r="Q51" s="115">
        <v>562</v>
      </c>
      <c r="R51" s="116">
        <v>3.6975088967971499</v>
      </c>
      <c r="S51" s="122">
        <v>0</v>
      </c>
      <c r="T51" s="114" t="s">
        <v>90</v>
      </c>
      <c r="U51" s="114" t="s">
        <v>90</v>
      </c>
      <c r="V51" s="114" t="s">
        <v>152</v>
      </c>
      <c r="W51" s="114" t="s">
        <v>230</v>
      </c>
    </row>
    <row r="52" spans="1:23" x14ac:dyDescent="0.2">
      <c r="A52" s="121"/>
      <c r="B52" s="114" t="s">
        <v>231</v>
      </c>
      <c r="C52" s="114" t="s">
        <v>232</v>
      </c>
      <c r="D52" s="138">
        <v>438</v>
      </c>
      <c r="E52" s="115">
        <v>371</v>
      </c>
      <c r="F52" s="116">
        <v>0.180592991913747</v>
      </c>
      <c r="G52" s="138">
        <v>0</v>
      </c>
      <c r="H52" s="115">
        <v>0</v>
      </c>
      <c r="I52" s="116">
        <v>0</v>
      </c>
      <c r="J52" s="138">
        <v>4749</v>
      </c>
      <c r="K52" s="115">
        <v>7454</v>
      </c>
      <c r="L52" s="116">
        <v>-0.36289240676147</v>
      </c>
      <c r="M52" s="138">
        <v>0</v>
      </c>
      <c r="N52" s="115">
        <v>0</v>
      </c>
      <c r="O52" s="116">
        <v>0</v>
      </c>
      <c r="P52" s="138">
        <v>5187</v>
      </c>
      <c r="Q52" s="115">
        <v>7825</v>
      </c>
      <c r="R52" s="116">
        <v>-0.33712460063897798</v>
      </c>
      <c r="S52" s="122">
        <v>0</v>
      </c>
      <c r="T52" s="114" t="s">
        <v>90</v>
      </c>
      <c r="U52" s="114" t="s">
        <v>90</v>
      </c>
      <c r="V52" s="114" t="s">
        <v>152</v>
      </c>
      <c r="W52" s="114" t="s">
        <v>233</v>
      </c>
    </row>
    <row r="53" spans="1:23" x14ac:dyDescent="0.2">
      <c r="A53" s="123"/>
      <c r="B53" s="114" t="s">
        <v>234</v>
      </c>
      <c r="C53" s="114" t="s">
        <v>235</v>
      </c>
      <c r="D53" s="138">
        <v>1952</v>
      </c>
      <c r="E53" s="115">
        <v>1613</v>
      </c>
      <c r="F53" s="116">
        <v>0.210167389956603</v>
      </c>
      <c r="G53" s="138">
        <v>0</v>
      </c>
      <c r="H53" s="115">
        <v>0</v>
      </c>
      <c r="I53" s="116">
        <v>0</v>
      </c>
      <c r="J53" s="138">
        <v>1</v>
      </c>
      <c r="K53" s="115">
        <v>0</v>
      </c>
      <c r="L53" s="116">
        <v>0</v>
      </c>
      <c r="M53" s="138">
        <v>0</v>
      </c>
      <c r="N53" s="115">
        <v>0</v>
      </c>
      <c r="O53" s="116">
        <v>0</v>
      </c>
      <c r="P53" s="138">
        <v>1953</v>
      </c>
      <c r="Q53" s="115">
        <v>1613</v>
      </c>
      <c r="R53" s="116">
        <v>0.21078735275883403</v>
      </c>
      <c r="S53" s="122">
        <v>0</v>
      </c>
      <c r="T53" s="114" t="s">
        <v>90</v>
      </c>
      <c r="U53" s="114" t="s">
        <v>90</v>
      </c>
      <c r="V53" s="114" t="s">
        <v>152</v>
      </c>
      <c r="W53" s="114" t="s">
        <v>236</v>
      </c>
    </row>
    <row r="54" spans="1:23" x14ac:dyDescent="0.2">
      <c r="A54" s="124" t="s">
        <v>104</v>
      </c>
      <c r="B54" s="124">
        <v>0</v>
      </c>
      <c r="C54" s="124">
        <v>0</v>
      </c>
      <c r="D54" s="132">
        <v>121791</v>
      </c>
      <c r="E54" s="125">
        <v>89814</v>
      </c>
      <c r="F54" s="126">
        <v>0.35603580733515905</v>
      </c>
      <c r="G54" s="132">
        <v>0</v>
      </c>
      <c r="H54" s="125">
        <v>0</v>
      </c>
      <c r="I54" s="126">
        <v>0</v>
      </c>
      <c r="J54" s="132">
        <v>142617</v>
      </c>
      <c r="K54" s="125">
        <v>141281</v>
      </c>
      <c r="L54" s="126">
        <v>9.4563317077314014E-3</v>
      </c>
      <c r="M54" s="132">
        <v>0</v>
      </c>
      <c r="N54" s="125">
        <v>0</v>
      </c>
      <c r="O54" s="126">
        <v>0</v>
      </c>
      <c r="P54" s="132">
        <v>264408</v>
      </c>
      <c r="Q54" s="125">
        <v>231095</v>
      </c>
      <c r="R54" s="126">
        <v>0.14415283757762001</v>
      </c>
      <c r="S54" s="127">
        <v>0</v>
      </c>
      <c r="T54" s="128">
        <v>0</v>
      </c>
      <c r="U54" s="128">
        <v>0</v>
      </c>
      <c r="V54" s="128">
        <v>0</v>
      </c>
      <c r="W54" s="128">
        <v>0</v>
      </c>
    </row>
    <row r="55" spans="1:23" s="136" customFormat="1" ht="22.5" x14ac:dyDescent="0.2">
      <c r="A55" s="130" t="s">
        <v>237</v>
      </c>
      <c r="B55" s="131"/>
      <c r="C55" s="131"/>
      <c r="D55" s="132">
        <f>D54+D24+D14</f>
        <v>1439065</v>
      </c>
      <c r="E55" s="132">
        <f>E54+E24+E14</f>
        <v>1360560</v>
      </c>
      <c r="F55" s="133">
        <f>((D54+D24+D14)-(E54+E24+E14))/(E54+E24+E14)</f>
        <v>5.7700505674134178E-2</v>
      </c>
      <c r="G55" s="132">
        <f>G54+G24+G14</f>
        <v>237295</v>
      </c>
      <c r="H55" s="132">
        <f>H54+H24+H14</f>
        <v>47614</v>
      </c>
      <c r="I55" s="133">
        <f>((G54+G24+G14)-(H54+H24+H14))/(H54+H24+H14)</f>
        <v>3.9837232746671147</v>
      </c>
      <c r="J55" s="132">
        <f>J54+J24+J14</f>
        <v>1428500</v>
      </c>
      <c r="K55" s="132">
        <f>K54+K24+K14</f>
        <v>1391176</v>
      </c>
      <c r="L55" s="133">
        <f>((J54+J24+J14)-(K54+K24+K14))/(K54+K24+K14)</f>
        <v>2.6829099984473567E-2</v>
      </c>
      <c r="M55" s="132">
        <f>M54+M24+M14</f>
        <v>1889</v>
      </c>
      <c r="N55" s="132">
        <f>N54+N24+N14</f>
        <v>76802</v>
      </c>
      <c r="O55" s="133">
        <f>((M54+M24+M14)-(N54+N24+N14))/(N54+N24+N14)</f>
        <v>-0.97540428634670973</v>
      </c>
      <c r="P55" s="132">
        <f>P54+P24+P14</f>
        <v>3106749</v>
      </c>
      <c r="Q55" s="132">
        <f>Q54+Q24+Q14</f>
        <v>2876152</v>
      </c>
      <c r="R55" s="133">
        <f>((P54+P24+P14)-(Q54+Q24+Q14))/(Q54+Q24+Q14)</f>
        <v>8.0175526189158297E-2</v>
      </c>
    </row>
    <row r="56" spans="1:23" s="136" customFormat="1" x14ac:dyDescent="0.2">
      <c r="A56" s="130" t="s">
        <v>238</v>
      </c>
      <c r="B56" s="131"/>
      <c r="C56" s="131"/>
      <c r="D56" s="132">
        <f>D54+D24+D14+D9</f>
        <v>2697068</v>
      </c>
      <c r="E56" s="132">
        <f>E54+E24+E14+E9</f>
        <v>3242131</v>
      </c>
      <c r="F56" s="133">
        <f>((D54+D24+D14+D9)-(E54+E24+E14+E9))/(E54+E24+E14+E9)</f>
        <v>-0.1681187465898201</v>
      </c>
      <c r="G56" s="132">
        <f>G54+G24+G14+G9</f>
        <v>1490069</v>
      </c>
      <c r="H56" s="132">
        <f>H54+H24+H14+H9</f>
        <v>775250</v>
      </c>
      <c r="I56" s="133">
        <f>((G54+G24+G14+G9)-(H54+H24+H14+H9))/(H54+H24+H14+H9)</f>
        <v>0.92204966139954858</v>
      </c>
      <c r="J56" s="132">
        <f>J54+J24+J14+J9</f>
        <v>3639044</v>
      </c>
      <c r="K56" s="132">
        <f>K54+K24+K14+K9</f>
        <v>4023447</v>
      </c>
      <c r="L56" s="133">
        <f>((J54+J24+J14+J9)-(K54+K24+K14+K9))/(K54+K24+K14+K9)</f>
        <v>-9.554071421843012E-2</v>
      </c>
      <c r="M56" s="132">
        <f>M54+M24+M14+M9</f>
        <v>10398</v>
      </c>
      <c r="N56" s="132">
        <f>N54+N24+N14+N9</f>
        <v>88762</v>
      </c>
      <c r="O56" s="133">
        <f>((M54+M24+M14+M9)-(N54+N24+N14+N9))/(N54+N24+N14+N9)</f>
        <v>-0.88285527590635637</v>
      </c>
      <c r="P56" s="132">
        <f>P54+P24+P14+P9</f>
        <v>7836579</v>
      </c>
      <c r="Q56" s="132">
        <f>Q54+Q24+Q14+Q9</f>
        <v>8129590</v>
      </c>
      <c r="R56" s="133">
        <f>((P54+P24+P14+P9)-(Q54+Q24+Q14+Q9))/(Q54+Q24+Q14+Q9)</f>
        <v>-3.6042531050151358E-2</v>
      </c>
    </row>
    <row r="57" spans="1:23" s="136" customFormat="1" x14ac:dyDescent="0.2">
      <c r="A57" s="130" t="s">
        <v>239</v>
      </c>
      <c r="B57" s="131"/>
      <c r="C57" s="131"/>
      <c r="D57" s="132">
        <f>D54+D24+D14+D9+D5</f>
        <v>4370687</v>
      </c>
      <c r="E57" s="132">
        <f>E54+E24+E14+E9+E5</f>
        <v>5192467</v>
      </c>
      <c r="F57" s="133">
        <f>((D54+D24+D14+D9+D5)-(E54+E24+E14+E9+E5))/(E54+E24+E14+E9+E5)</f>
        <v>-0.15826388497028485</v>
      </c>
      <c r="G57" s="132">
        <f>G54+G24+G14+G9+G5</f>
        <v>23354579</v>
      </c>
      <c r="H57" s="132">
        <f>H54+H24+H14+H9+H5</f>
        <v>24180313</v>
      </c>
      <c r="I57" s="133">
        <f>((G54+G24+G14+G9+G5)-(H54+H24+H14+H9+H5))/(H54+H24+H14+H9+H5)</f>
        <v>-3.4149020320787413E-2</v>
      </c>
      <c r="J57" s="132">
        <f>J54+J24+J14+J9+J5</f>
        <v>7660687</v>
      </c>
      <c r="K57" s="132">
        <f>K54+K24+K14+K9+K5</f>
        <v>9292359</v>
      </c>
      <c r="L57" s="133">
        <f>((J54+J24+J14+J9+J5)-(K54+K24+K14+K9+K5))/(K54+K24+K14+K9+K5)</f>
        <v>-0.17559287151949252</v>
      </c>
      <c r="M57" s="132">
        <f>M54+M24+M14+M9+M5</f>
        <v>1347049</v>
      </c>
      <c r="N57" s="132">
        <f>N54+N24+N14+N9+N5</f>
        <v>1578415</v>
      </c>
      <c r="O57" s="133">
        <f>((M54+M24+M14+M9+M5)-(N54+N24+N14+N9+N5))/(N54+N24+N14+N9+N5)</f>
        <v>-0.14658122230211953</v>
      </c>
      <c r="P57" s="132">
        <f>P54+P24+P14+P9+P5</f>
        <v>36733002</v>
      </c>
      <c r="Q57" s="132">
        <f>Q54+Q24+Q14+Q9+Q5</f>
        <v>40243554</v>
      </c>
      <c r="R57" s="133">
        <f>((P54+P24+P14+P9+P5)-(Q54+Q24+Q14+Q9+Q5))/(Q54+Q24+Q14+Q9+Q5)</f>
        <v>-8.7232653457992304E-2</v>
      </c>
    </row>
    <row r="58" spans="1:23" x14ac:dyDescent="0.2">
      <c r="A58" s="119" t="s">
        <v>240</v>
      </c>
      <c r="B58" s="114" t="s">
        <v>241</v>
      </c>
      <c r="C58" s="114" t="s">
        <v>242</v>
      </c>
      <c r="D58" s="138">
        <v>0</v>
      </c>
      <c r="E58" s="115">
        <v>0</v>
      </c>
      <c r="F58" s="116">
        <v>0</v>
      </c>
      <c r="G58" s="138">
        <v>0</v>
      </c>
      <c r="H58" s="115">
        <v>0</v>
      </c>
      <c r="I58" s="116">
        <v>0</v>
      </c>
      <c r="J58" s="138">
        <v>0</v>
      </c>
      <c r="K58" s="115">
        <v>0</v>
      </c>
      <c r="L58" s="116">
        <v>0</v>
      </c>
      <c r="M58" s="138">
        <v>0</v>
      </c>
      <c r="N58" s="115">
        <v>0</v>
      </c>
      <c r="O58" s="116">
        <v>0</v>
      </c>
      <c r="P58" s="138">
        <v>0</v>
      </c>
      <c r="Q58" s="115">
        <v>0</v>
      </c>
      <c r="R58" s="116">
        <v>0</v>
      </c>
      <c r="S58" s="120">
        <v>6</v>
      </c>
      <c r="T58" s="114" t="s">
        <v>91</v>
      </c>
      <c r="U58" s="114" t="s">
        <v>91</v>
      </c>
      <c r="V58" s="114" t="s">
        <v>244</v>
      </c>
      <c r="W58" s="114" t="s">
        <v>243</v>
      </c>
    </row>
    <row r="59" spans="1:23" x14ac:dyDescent="0.2">
      <c r="A59" s="121"/>
      <c r="B59" s="114" t="s">
        <v>245</v>
      </c>
      <c r="C59" s="114" t="s">
        <v>246</v>
      </c>
      <c r="D59" s="138">
        <v>0</v>
      </c>
      <c r="E59" s="115">
        <v>0</v>
      </c>
      <c r="F59" s="116">
        <v>0</v>
      </c>
      <c r="G59" s="138">
        <v>0</v>
      </c>
      <c r="H59" s="115">
        <v>0</v>
      </c>
      <c r="I59" s="116">
        <v>0</v>
      </c>
      <c r="J59" s="138">
        <v>0</v>
      </c>
      <c r="K59" s="115">
        <v>0</v>
      </c>
      <c r="L59" s="116">
        <v>0</v>
      </c>
      <c r="M59" s="138">
        <v>0</v>
      </c>
      <c r="N59" s="115">
        <v>0</v>
      </c>
      <c r="O59" s="116">
        <v>0</v>
      </c>
      <c r="P59" s="138">
        <v>0</v>
      </c>
      <c r="Q59" s="115">
        <v>0</v>
      </c>
      <c r="R59" s="116">
        <v>0</v>
      </c>
      <c r="S59" s="122">
        <v>0</v>
      </c>
      <c r="T59" s="114" t="s">
        <v>91</v>
      </c>
      <c r="U59" s="114" t="s">
        <v>91</v>
      </c>
      <c r="V59" s="114" t="s">
        <v>244</v>
      </c>
      <c r="W59" s="114" t="s">
        <v>247</v>
      </c>
    </row>
    <row r="60" spans="1:23" x14ac:dyDescent="0.2">
      <c r="A60" s="121"/>
      <c r="B60" s="114" t="s">
        <v>248</v>
      </c>
      <c r="C60" s="114" t="s">
        <v>249</v>
      </c>
      <c r="D60" s="138">
        <v>0</v>
      </c>
      <c r="E60" s="115">
        <v>0</v>
      </c>
      <c r="F60" s="116">
        <v>0</v>
      </c>
      <c r="G60" s="138">
        <v>0</v>
      </c>
      <c r="H60" s="115">
        <v>0</v>
      </c>
      <c r="I60" s="116">
        <v>0</v>
      </c>
      <c r="J60" s="138">
        <v>0</v>
      </c>
      <c r="K60" s="115">
        <v>0</v>
      </c>
      <c r="L60" s="116">
        <v>0</v>
      </c>
      <c r="M60" s="138">
        <v>0</v>
      </c>
      <c r="N60" s="115">
        <v>0</v>
      </c>
      <c r="O60" s="116">
        <v>0</v>
      </c>
      <c r="P60" s="138">
        <v>0</v>
      </c>
      <c r="Q60" s="115">
        <v>0</v>
      </c>
      <c r="R60" s="116">
        <v>0</v>
      </c>
      <c r="S60" s="122">
        <v>0</v>
      </c>
      <c r="T60" s="114" t="s">
        <v>91</v>
      </c>
      <c r="U60" s="114" t="s">
        <v>91</v>
      </c>
      <c r="V60" s="114" t="s">
        <v>244</v>
      </c>
      <c r="W60" s="114" t="s">
        <v>250</v>
      </c>
    </row>
    <row r="61" spans="1:23" x14ac:dyDescent="0.2">
      <c r="A61" s="121"/>
      <c r="B61" s="114" t="s">
        <v>251</v>
      </c>
      <c r="C61" s="114" t="s">
        <v>252</v>
      </c>
      <c r="D61" s="138">
        <v>0</v>
      </c>
      <c r="E61" s="115">
        <v>0</v>
      </c>
      <c r="F61" s="116">
        <v>0</v>
      </c>
      <c r="G61" s="138">
        <v>0</v>
      </c>
      <c r="H61" s="115">
        <v>0</v>
      </c>
      <c r="I61" s="116">
        <v>0</v>
      </c>
      <c r="J61" s="138">
        <v>0</v>
      </c>
      <c r="K61" s="115">
        <v>0</v>
      </c>
      <c r="L61" s="116">
        <v>0</v>
      </c>
      <c r="M61" s="138">
        <v>0</v>
      </c>
      <c r="N61" s="115">
        <v>0</v>
      </c>
      <c r="O61" s="116">
        <v>0</v>
      </c>
      <c r="P61" s="138">
        <v>0</v>
      </c>
      <c r="Q61" s="115">
        <v>0</v>
      </c>
      <c r="R61" s="116">
        <v>0</v>
      </c>
      <c r="S61" s="122">
        <v>0</v>
      </c>
      <c r="T61" s="114" t="s">
        <v>91</v>
      </c>
      <c r="U61" s="114" t="s">
        <v>91</v>
      </c>
      <c r="V61" s="114" t="s">
        <v>244</v>
      </c>
      <c r="W61" s="114" t="s">
        <v>253</v>
      </c>
    </row>
    <row r="62" spans="1:23" x14ac:dyDescent="0.2">
      <c r="A62" s="121"/>
      <c r="B62" s="114" t="s">
        <v>254</v>
      </c>
      <c r="C62" s="114" t="s">
        <v>255</v>
      </c>
      <c r="D62" s="138">
        <v>2554</v>
      </c>
      <c r="E62" s="115">
        <v>2976</v>
      </c>
      <c r="F62" s="116">
        <v>-0.141801075268817</v>
      </c>
      <c r="G62" s="138">
        <v>0</v>
      </c>
      <c r="H62" s="115">
        <v>0</v>
      </c>
      <c r="I62" s="116">
        <v>0</v>
      </c>
      <c r="J62" s="138">
        <v>0</v>
      </c>
      <c r="K62" s="115">
        <v>0</v>
      </c>
      <c r="L62" s="116">
        <v>0</v>
      </c>
      <c r="M62" s="138">
        <v>0</v>
      </c>
      <c r="N62" s="115">
        <v>0</v>
      </c>
      <c r="O62" s="116">
        <v>0</v>
      </c>
      <c r="P62" s="138">
        <v>2554</v>
      </c>
      <c r="Q62" s="115">
        <v>2976</v>
      </c>
      <c r="R62" s="116">
        <v>-0.141801075268817</v>
      </c>
      <c r="S62" s="122">
        <v>0</v>
      </c>
      <c r="T62" s="114" t="s">
        <v>91</v>
      </c>
      <c r="U62" s="114" t="s">
        <v>91</v>
      </c>
      <c r="V62" s="114" t="s">
        <v>244</v>
      </c>
      <c r="W62" s="114" t="s">
        <v>256</v>
      </c>
    </row>
    <row r="63" spans="1:23" x14ac:dyDescent="0.2">
      <c r="A63" s="123"/>
      <c r="B63" s="114" t="s">
        <v>257</v>
      </c>
      <c r="C63" s="114" t="s">
        <v>258</v>
      </c>
      <c r="D63" s="138">
        <v>0</v>
      </c>
      <c r="E63" s="115">
        <v>0</v>
      </c>
      <c r="F63" s="116">
        <v>0</v>
      </c>
      <c r="G63" s="138">
        <v>0</v>
      </c>
      <c r="H63" s="115">
        <v>0</v>
      </c>
      <c r="I63" s="116">
        <v>0</v>
      </c>
      <c r="J63" s="138">
        <v>0</v>
      </c>
      <c r="K63" s="115">
        <v>0</v>
      </c>
      <c r="L63" s="116">
        <v>0</v>
      </c>
      <c r="M63" s="138">
        <v>0</v>
      </c>
      <c r="N63" s="115">
        <v>0</v>
      </c>
      <c r="O63" s="116">
        <v>0</v>
      </c>
      <c r="P63" s="138">
        <v>0</v>
      </c>
      <c r="Q63" s="115">
        <v>0</v>
      </c>
      <c r="R63" s="116">
        <v>0</v>
      </c>
      <c r="S63" s="122">
        <v>0</v>
      </c>
      <c r="T63" s="114" t="s">
        <v>91</v>
      </c>
      <c r="U63" s="114" t="s">
        <v>91</v>
      </c>
      <c r="V63" s="114" t="s">
        <v>244</v>
      </c>
      <c r="W63" s="114" t="s">
        <v>259</v>
      </c>
    </row>
    <row r="64" spans="1:23" x14ac:dyDescent="0.2">
      <c r="A64" s="124" t="s">
        <v>104</v>
      </c>
      <c r="B64" s="124">
        <v>0</v>
      </c>
      <c r="C64" s="124">
        <v>0</v>
      </c>
      <c r="D64" s="132">
        <v>2554</v>
      </c>
      <c r="E64" s="125">
        <v>2976</v>
      </c>
      <c r="F64" s="126">
        <v>-0.141801075268817</v>
      </c>
      <c r="G64" s="132">
        <v>0</v>
      </c>
      <c r="H64" s="125">
        <v>0</v>
      </c>
      <c r="I64" s="126">
        <v>0</v>
      </c>
      <c r="J64" s="132">
        <v>0</v>
      </c>
      <c r="K64" s="125">
        <v>0</v>
      </c>
      <c r="L64" s="126">
        <v>0</v>
      </c>
      <c r="M64" s="132">
        <v>0</v>
      </c>
      <c r="N64" s="125">
        <v>0</v>
      </c>
      <c r="O64" s="126">
        <v>0</v>
      </c>
      <c r="P64" s="132">
        <v>2554</v>
      </c>
      <c r="Q64" s="125">
        <v>2976</v>
      </c>
      <c r="R64" s="126">
        <v>-0.141801075268817</v>
      </c>
      <c r="S64" s="127">
        <v>0</v>
      </c>
      <c r="T64" s="128">
        <v>0</v>
      </c>
      <c r="U64" s="128">
        <v>0</v>
      </c>
      <c r="V64" s="128">
        <v>0</v>
      </c>
      <c r="W64" s="128">
        <v>0</v>
      </c>
    </row>
    <row r="65" spans="1:23" x14ac:dyDescent="0.2">
      <c r="A65" s="124" t="s">
        <v>260</v>
      </c>
      <c r="B65" s="124">
        <v>0</v>
      </c>
      <c r="C65" s="124">
        <v>0</v>
      </c>
      <c r="D65" s="132">
        <v>4373241</v>
      </c>
      <c r="E65" s="125">
        <v>5195443</v>
      </c>
      <c r="F65" s="126">
        <v>-0.158254454913662</v>
      </c>
      <c r="G65" s="132">
        <v>23354579</v>
      </c>
      <c r="H65" s="125">
        <v>24180313</v>
      </c>
      <c r="I65" s="126">
        <v>-3.4149020320787399E-2</v>
      </c>
      <c r="J65" s="132">
        <v>7660687</v>
      </c>
      <c r="K65" s="125">
        <v>9292359</v>
      </c>
      <c r="L65" s="126">
        <v>-0.17559287151949302</v>
      </c>
      <c r="M65" s="132">
        <v>1347049</v>
      </c>
      <c r="N65" s="125">
        <v>1578415</v>
      </c>
      <c r="O65" s="126">
        <v>-0.14658122230212001</v>
      </c>
      <c r="P65" s="132">
        <v>36735556</v>
      </c>
      <c r="Q65" s="125">
        <v>40246530</v>
      </c>
      <c r="R65" s="126">
        <v>-8.7236688479727292E-2</v>
      </c>
      <c r="S65" s="137">
        <v>0</v>
      </c>
      <c r="T65" s="128">
        <v>0</v>
      </c>
      <c r="U65" s="128">
        <v>0</v>
      </c>
      <c r="V65" s="128">
        <v>0</v>
      </c>
      <c r="W65" s="128">
        <v>0</v>
      </c>
    </row>
  </sheetData>
  <pageMargins left="0.25" right="0.25" top="0.75" bottom="0.75" header="0.3" footer="0.3"/>
  <pageSetup paperSize="9"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2" customWidth="1"/>
    <col min="5" max="5" width="2.28515625" style="2" customWidth="1"/>
    <col min="6" max="7" width="13.85546875" style="2" customWidth="1"/>
    <col min="8" max="8" width="8.7109375" style="32" customWidth="1"/>
    <col min="9" max="12" width="10.85546875" style="2" customWidth="1"/>
    <col min="13" max="13" width="13.42578125" style="33" bestFit="1" customWidth="1"/>
    <col min="14" max="14" width="11.28515625" style="43" customWidth="1"/>
    <col min="15" max="15" width="10.28515625" style="43" customWidth="1"/>
    <col min="16" max="17" width="10.85546875" style="33" customWidth="1"/>
    <col min="18" max="16384" width="10.85546875" style="2"/>
  </cols>
  <sheetData>
    <row r="1" spans="1:17" ht="73.5" customHeight="1" x14ac:dyDescent="0.25">
      <c r="A1" s="57" t="s">
        <v>35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102" t="str">
        <f>Hovedtall!A2</f>
        <v xml:space="preserve">Dato 10.04.2015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81" t="s">
        <v>59</v>
      </c>
      <c r="C3" s="4"/>
      <c r="D3" s="5"/>
      <c r="E3" s="6"/>
      <c r="F3" s="80" t="s">
        <v>36</v>
      </c>
      <c r="G3" s="4"/>
      <c r="H3" s="5"/>
      <c r="M3" s="33"/>
      <c r="N3" s="43"/>
      <c r="O3" s="43"/>
      <c r="P3" s="33"/>
      <c r="Q3" s="33"/>
    </row>
    <row r="4" spans="1:17" ht="15" customHeight="1" x14ac:dyDescent="0.3">
      <c r="A4" s="2"/>
      <c r="B4" s="94">
        <v>2015</v>
      </c>
      <c r="C4" s="95">
        <v>2014</v>
      </c>
      <c r="D4" s="96" t="s">
        <v>38</v>
      </c>
      <c r="E4" s="8"/>
      <c r="F4" s="94">
        <v>2015</v>
      </c>
      <c r="G4" s="95">
        <v>2014</v>
      </c>
      <c r="H4" s="96" t="s">
        <v>38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4" t="s">
        <v>56</v>
      </c>
      <c r="B6" s="10"/>
      <c r="C6" s="10"/>
      <c r="D6" s="11"/>
      <c r="H6" s="11"/>
      <c r="M6" s="33"/>
      <c r="N6" s="43"/>
      <c r="O6" s="43"/>
      <c r="P6" s="33"/>
      <c r="Q6" s="33"/>
    </row>
    <row r="7" spans="1:17" ht="15" customHeight="1" x14ac:dyDescent="0.25">
      <c r="A7" s="97" t="s">
        <v>39</v>
      </c>
      <c r="B7" s="82">
        <f>Hovedtall!$B$7</f>
        <v>2516875</v>
      </c>
      <c r="C7" s="83">
        <f>Hovedtall!$C$7</f>
        <v>2584541</v>
      </c>
      <c r="D7" s="55">
        <f>(B7-C7)/C7</f>
        <v>-2.6181051103464793E-2</v>
      </c>
      <c r="E7" s="54"/>
      <c r="F7" s="82">
        <f>Hovedtall!$F$7</f>
        <v>6805733</v>
      </c>
      <c r="G7" s="83">
        <f>Hovedtall!$G$7</f>
        <v>7011561</v>
      </c>
      <c r="H7" s="55">
        <f>(F7-G7)/G7</f>
        <v>-2.9355517266411859E-2</v>
      </c>
      <c r="I7" s="44"/>
      <c r="J7" s="45"/>
    </row>
    <row r="8" spans="1:17" ht="15" customHeight="1" x14ac:dyDescent="0.25">
      <c r="A8" s="98" t="s">
        <v>43</v>
      </c>
      <c r="B8" s="16">
        <f>SUM(B9:B10)</f>
        <v>1454503</v>
      </c>
      <c r="C8" s="17">
        <f>SUM(C9:C10)</f>
        <v>1442597</v>
      </c>
      <c r="D8" s="36">
        <f>(B8-C8)/C8</f>
        <v>8.2531711905681204E-3</v>
      </c>
      <c r="E8" s="54"/>
      <c r="F8" s="16">
        <f>SUM(F9:F10)</f>
        <v>3905255</v>
      </c>
      <c r="G8" s="17">
        <f>SUM(G9:G10)</f>
        <v>3861093</v>
      </c>
      <c r="H8" s="36">
        <f>(F8-G8)/G8</f>
        <v>1.1437693937960054E-2</v>
      </c>
      <c r="I8" s="44"/>
      <c r="J8" s="45"/>
    </row>
    <row r="9" spans="1:17" ht="15" customHeight="1" x14ac:dyDescent="0.25">
      <c r="A9" s="99" t="s">
        <v>44</v>
      </c>
      <c r="B9" s="84">
        <f>Hovedtall!$B$9</f>
        <v>1348470</v>
      </c>
      <c r="C9" s="85">
        <f>Hovedtall!$C$9</f>
        <v>1304729</v>
      </c>
      <c r="D9" s="18">
        <f>(B9-C9)/C9</f>
        <v>3.3524969553064277E-2</v>
      </c>
      <c r="E9" s="54"/>
      <c r="F9" s="84">
        <f>Hovedtall!$F$9</f>
        <v>3598269</v>
      </c>
      <c r="G9" s="85">
        <f>Hovedtall!$G$9</f>
        <v>3489728</v>
      </c>
      <c r="H9" s="18">
        <f>(F9-G9)/G9</f>
        <v>3.110299713903204E-2</v>
      </c>
      <c r="J9" s="45"/>
    </row>
    <row r="10" spans="1:17" ht="15" customHeight="1" x14ac:dyDescent="0.25">
      <c r="A10" s="99" t="s">
        <v>46</v>
      </c>
      <c r="B10" s="84">
        <f>Hovedtall!$B$10</f>
        <v>106033</v>
      </c>
      <c r="C10" s="85">
        <f>Hovedtall!$C$10</f>
        <v>137868</v>
      </c>
      <c r="D10" s="18">
        <f>(B10-C10)/C10</f>
        <v>-0.23090927553892129</v>
      </c>
      <c r="E10" s="54"/>
      <c r="F10" s="84">
        <f>Hovedtall!$F$10</f>
        <v>306986</v>
      </c>
      <c r="G10" s="85">
        <f>Hovedtall!$G$10</f>
        <v>371365</v>
      </c>
      <c r="H10" s="18">
        <f>(F10-G10)/G10</f>
        <v>-0.17335774776836804</v>
      </c>
      <c r="J10" s="45"/>
    </row>
    <row r="11" spans="1:17" ht="15" customHeight="1" x14ac:dyDescent="0.25">
      <c r="A11" s="99"/>
      <c r="B11" s="40"/>
      <c r="C11" s="39"/>
      <c r="D11" s="18"/>
      <c r="E11" s="54"/>
      <c r="F11" s="40"/>
      <c r="G11" s="39"/>
      <c r="H11" s="18"/>
      <c r="J11" s="45"/>
    </row>
    <row r="12" spans="1:17" ht="15" customHeight="1" x14ac:dyDescent="0.25">
      <c r="A12" s="98" t="s">
        <v>21</v>
      </c>
      <c r="B12" s="86">
        <f>Hovedtall!$B$12</f>
        <v>52970</v>
      </c>
      <c r="C12" s="87">
        <f>Hovedtall!$C$12</f>
        <v>58626</v>
      </c>
      <c r="D12" s="48">
        <f>(B12-C12)/C12</f>
        <v>-9.6475966294818E-2</v>
      </c>
      <c r="E12" s="54"/>
      <c r="F12" s="86">
        <f>Hovedtall!$F$12</f>
        <v>148190</v>
      </c>
      <c r="G12" s="87">
        <f>Hovedtall!$G$12</f>
        <v>170386</v>
      </c>
      <c r="H12" s="48">
        <f>(F12-G12)/G12</f>
        <v>-0.13026891880788327</v>
      </c>
      <c r="J12" s="45"/>
    </row>
    <row r="13" spans="1:17" ht="15" customHeight="1" x14ac:dyDescent="0.25">
      <c r="A13" s="98" t="s">
        <v>19</v>
      </c>
      <c r="B13" s="16">
        <f>B7+B8+B12</f>
        <v>4024348</v>
      </c>
      <c r="C13" s="17">
        <f>C7+C8+C12</f>
        <v>4085764</v>
      </c>
      <c r="D13" s="36">
        <f>(B13-C13)/C13</f>
        <v>-1.5031705208621937E-2</v>
      </c>
      <c r="E13" s="54"/>
      <c r="F13" s="16">
        <f>F7+F8+F12</f>
        <v>10859178</v>
      </c>
      <c r="G13" s="17">
        <f>G7+G8+G12</f>
        <v>11043040</v>
      </c>
      <c r="H13" s="36">
        <f>(F13-G13)/G13</f>
        <v>-1.6649581999159651E-2</v>
      </c>
      <c r="J13" s="45"/>
    </row>
    <row r="14" spans="1:17" ht="15" customHeight="1" x14ac:dyDescent="0.25">
      <c r="A14" s="100"/>
      <c r="B14" s="41"/>
      <c r="C14" s="42"/>
      <c r="D14" s="21"/>
      <c r="E14" s="54"/>
      <c r="F14" s="41"/>
      <c r="G14" s="42"/>
      <c r="H14" s="21"/>
      <c r="J14" s="45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4" t="s">
        <v>49</v>
      </c>
      <c r="B16" s="25"/>
      <c r="C16" s="26"/>
      <c r="D16" s="27"/>
      <c r="E16" s="28"/>
      <c r="F16" s="25"/>
      <c r="G16" s="26"/>
      <c r="H16" s="27"/>
      <c r="M16" s="33"/>
      <c r="N16" s="43"/>
      <c r="O16" s="43"/>
      <c r="P16" s="33"/>
      <c r="Q16" s="33"/>
    </row>
    <row r="17" spans="1:10" ht="15" customHeight="1" x14ac:dyDescent="0.25">
      <c r="A17" s="97" t="s">
        <v>39</v>
      </c>
      <c r="B17" s="14">
        <f>SUM(B18:B20)</f>
        <v>41465</v>
      </c>
      <c r="C17" s="15">
        <f>SUM(C18:C20)</f>
        <v>43638</v>
      </c>
      <c r="D17" s="55">
        <f>(B17-C17)/C17</f>
        <v>-4.9796049314817362E-2</v>
      </c>
      <c r="E17" s="19"/>
      <c r="F17" s="14">
        <f>SUM(F18:F20)</f>
        <v>117887</v>
      </c>
      <c r="G17" s="15">
        <f>SUM(G18:G20)</f>
        <v>124469</v>
      </c>
      <c r="H17" s="55">
        <f>(F17-G17)/G17</f>
        <v>-5.2880636945745525E-2</v>
      </c>
      <c r="J17" s="47"/>
    </row>
    <row r="18" spans="1:10" ht="15" customHeight="1" x14ac:dyDescent="0.25">
      <c r="A18" s="99" t="s">
        <v>44</v>
      </c>
      <c r="B18" s="84">
        <f>Hovedtall!$B$18</f>
        <v>39583</v>
      </c>
      <c r="C18" s="85">
        <f>Hovedtall!$C$18</f>
        <v>41854</v>
      </c>
      <c r="D18" s="18">
        <f t="shared" ref="D18:D31" si="0">(B18-C18)/C18</f>
        <v>-5.4260046829454768E-2</v>
      </c>
      <c r="E18" s="19"/>
      <c r="F18" s="84">
        <f>Hovedtall!$F$18</f>
        <v>112624</v>
      </c>
      <c r="G18" s="85">
        <f>Hovedtall!$G$18</f>
        <v>119233</v>
      </c>
      <c r="H18" s="18">
        <f t="shared" ref="H18:H31" si="1">(F18-G18)/G18</f>
        <v>-5.5429285516593561E-2</v>
      </c>
      <c r="J18" s="45"/>
    </row>
    <row r="19" spans="1:10" ht="15" customHeight="1" x14ac:dyDescent="0.25">
      <c r="A19" s="99" t="s">
        <v>46</v>
      </c>
      <c r="B19" s="84">
        <f>Hovedtall!$B$19</f>
        <v>497</v>
      </c>
      <c r="C19" s="85">
        <f>Hovedtall!$C$19</f>
        <v>458</v>
      </c>
      <c r="D19" s="18">
        <f t="shared" si="0"/>
        <v>8.5152838427947602E-2</v>
      </c>
      <c r="E19" s="19"/>
      <c r="F19" s="84">
        <f>Hovedtall!$F$19</f>
        <v>1325</v>
      </c>
      <c r="G19" s="85">
        <f>Hovedtall!$G$19</f>
        <v>1246</v>
      </c>
      <c r="H19" s="18">
        <f t="shared" si="1"/>
        <v>6.3402889245585875E-2</v>
      </c>
      <c r="J19" s="45"/>
    </row>
    <row r="20" spans="1:10" ht="15" customHeight="1" x14ac:dyDescent="0.25">
      <c r="A20" s="99" t="s">
        <v>47</v>
      </c>
      <c r="B20" s="84">
        <f>Hovedtall!$B$20</f>
        <v>1385</v>
      </c>
      <c r="C20" s="85">
        <f>Hovedtall!$C$20</f>
        <v>1326</v>
      </c>
      <c r="D20" s="18">
        <f t="shared" si="0"/>
        <v>4.4494720965309202E-2</v>
      </c>
      <c r="E20" s="19"/>
      <c r="F20" s="84">
        <f>Hovedtall!$F$20</f>
        <v>3938</v>
      </c>
      <c r="G20" s="85">
        <f>Hovedtall!$G$20</f>
        <v>3990</v>
      </c>
      <c r="H20" s="18">
        <f t="shared" si="1"/>
        <v>-1.3032581453634085E-2</v>
      </c>
      <c r="J20" s="45"/>
    </row>
    <row r="21" spans="1:10" ht="15" customHeight="1" x14ac:dyDescent="0.25">
      <c r="A21" s="99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98" t="s">
        <v>42</v>
      </c>
      <c r="B22" s="16">
        <f>SUM(B23:B25)</f>
        <v>14519</v>
      </c>
      <c r="C22" s="17">
        <f>SUM(C23:C25)</f>
        <v>15699</v>
      </c>
      <c r="D22" s="36">
        <f t="shared" si="0"/>
        <v>-7.5164023186190199E-2</v>
      </c>
      <c r="E22" s="19"/>
      <c r="F22" s="16">
        <f>SUM(F23:F25)</f>
        <v>39939</v>
      </c>
      <c r="G22" s="17">
        <f>SUM(G23:G25)</f>
        <v>42723</v>
      </c>
      <c r="H22" s="36">
        <f t="shared" si="1"/>
        <v>-6.5163963204831116E-2</v>
      </c>
      <c r="J22" s="45"/>
    </row>
    <row r="23" spans="1:10" ht="15" customHeight="1" x14ac:dyDescent="0.25">
      <c r="A23" s="99" t="s">
        <v>44</v>
      </c>
      <c r="B23" s="84">
        <f>Hovedtall!$B$23</f>
        <v>13128</v>
      </c>
      <c r="C23" s="85">
        <f>Hovedtall!$C$23</f>
        <v>14173</v>
      </c>
      <c r="D23" s="18">
        <f t="shared" si="0"/>
        <v>-7.3731743455866791E-2</v>
      </c>
      <c r="E23" s="19"/>
      <c r="F23" s="84">
        <f>Hovedtall!$F$23</f>
        <v>36152</v>
      </c>
      <c r="G23" s="85">
        <f>Hovedtall!$G$23</f>
        <v>38515</v>
      </c>
      <c r="H23" s="18">
        <f t="shared" si="1"/>
        <v>-6.135271971958977E-2</v>
      </c>
      <c r="J23" s="45"/>
    </row>
    <row r="24" spans="1:10" ht="15" customHeight="1" x14ac:dyDescent="0.25">
      <c r="A24" s="99" t="s">
        <v>46</v>
      </c>
      <c r="B24" s="84">
        <f>Hovedtall!$B$24</f>
        <v>931</v>
      </c>
      <c r="C24" s="85">
        <f>Hovedtall!$C$24</f>
        <v>1092</v>
      </c>
      <c r="D24" s="18">
        <f t="shared" si="0"/>
        <v>-0.14743589743589744</v>
      </c>
      <c r="E24" s="19"/>
      <c r="F24" s="84">
        <f>Hovedtall!$F$24</f>
        <v>2481</v>
      </c>
      <c r="G24" s="85">
        <f>Hovedtall!$G$24</f>
        <v>2969</v>
      </c>
      <c r="H24" s="18">
        <f t="shared" si="1"/>
        <v>-0.16436510609632873</v>
      </c>
      <c r="J24" s="45"/>
    </row>
    <row r="25" spans="1:10" ht="15" customHeight="1" x14ac:dyDescent="0.25">
      <c r="A25" s="99" t="s">
        <v>47</v>
      </c>
      <c r="B25" s="84">
        <f>Hovedtall!$B$25</f>
        <v>460</v>
      </c>
      <c r="C25" s="85">
        <f>Hovedtall!$C$25</f>
        <v>434</v>
      </c>
      <c r="D25" s="18">
        <f t="shared" si="0"/>
        <v>5.9907834101382486E-2</v>
      </c>
      <c r="E25" s="19"/>
      <c r="F25" s="84">
        <f>Hovedtall!$F$25</f>
        <v>1306</v>
      </c>
      <c r="G25" s="85">
        <f>Hovedtall!$G$25</f>
        <v>1239</v>
      </c>
      <c r="H25" s="18">
        <f t="shared" si="1"/>
        <v>5.4075867635189671E-2</v>
      </c>
      <c r="J25" s="45"/>
    </row>
    <row r="26" spans="1:10" ht="15" customHeight="1" x14ac:dyDescent="0.25">
      <c r="A26" s="99"/>
      <c r="B26" s="40"/>
      <c r="C26" s="39"/>
      <c r="D26" s="18"/>
      <c r="E26" s="19"/>
      <c r="F26" s="40"/>
      <c r="G26" s="39"/>
      <c r="H26" s="18"/>
      <c r="J26" s="45"/>
    </row>
    <row r="27" spans="1:10" ht="15" customHeight="1" x14ac:dyDescent="0.25">
      <c r="A27" s="98" t="s">
        <v>21</v>
      </c>
      <c r="B27" s="86">
        <f>Hovedtall!$B$27</f>
        <v>3956</v>
      </c>
      <c r="C27" s="87">
        <f>Hovedtall!$C$27</f>
        <v>4311</v>
      </c>
      <c r="D27" s="36">
        <f t="shared" si="0"/>
        <v>-8.2347483182556247E-2</v>
      </c>
      <c r="E27" s="19"/>
      <c r="F27" s="88">
        <f>Hovedtall!$F$27</f>
        <v>11096</v>
      </c>
      <c r="G27" s="89">
        <f>Hovedtall!$G$27</f>
        <v>12452</v>
      </c>
      <c r="H27" s="36">
        <f>(F27-G27)/G27</f>
        <v>-0.10889816896884034</v>
      </c>
      <c r="J27" s="45"/>
    </row>
    <row r="28" spans="1:10" ht="15" customHeight="1" x14ac:dyDescent="0.25">
      <c r="A28" s="98" t="s">
        <v>19</v>
      </c>
      <c r="B28" s="16">
        <f>B22+B17+B27</f>
        <v>59940</v>
      </c>
      <c r="C28" s="17">
        <f>C22+C17+C27</f>
        <v>63648</v>
      </c>
      <c r="D28" s="36">
        <f t="shared" si="0"/>
        <v>-5.82579185520362E-2</v>
      </c>
      <c r="E28" s="19"/>
      <c r="F28" s="16">
        <f>F22+F17+F27</f>
        <v>168922</v>
      </c>
      <c r="G28" s="17">
        <f>G22+G17+G27</f>
        <v>179644</v>
      </c>
      <c r="H28" s="36">
        <f>(F28-G28)/G28</f>
        <v>-5.9684709759301728E-2</v>
      </c>
      <c r="J28" s="45"/>
    </row>
    <row r="29" spans="1:10" ht="15" customHeight="1" x14ac:dyDescent="0.25">
      <c r="A29" s="98" t="s">
        <v>31</v>
      </c>
      <c r="B29" s="86">
        <f>Hovedtall!$B$29</f>
        <v>8723</v>
      </c>
      <c r="C29" s="87">
        <f>Hovedtall!$C$29</f>
        <v>8051</v>
      </c>
      <c r="D29" s="18">
        <f>(B29-C29)/C29</f>
        <v>8.3467892187305923E-2</v>
      </c>
      <c r="E29" s="19"/>
      <c r="F29" s="86">
        <f>Hovedtall!$F$29</f>
        <v>20203</v>
      </c>
      <c r="G29" s="87">
        <f>Hovedtall!$G$29</f>
        <v>19475</v>
      </c>
      <c r="H29" s="18">
        <f>(F29-G29)/G29</f>
        <v>3.7381258023106545E-2</v>
      </c>
    </row>
    <row r="30" spans="1:10" ht="15" customHeight="1" x14ac:dyDescent="0.25">
      <c r="A30" s="99"/>
      <c r="B30" s="39"/>
      <c r="C30" s="39"/>
      <c r="D30" s="18"/>
      <c r="E30" s="19"/>
      <c r="F30" s="40"/>
      <c r="G30" s="39"/>
      <c r="H30" s="18"/>
      <c r="J30" s="45"/>
    </row>
    <row r="31" spans="1:10" ht="15" customHeight="1" x14ac:dyDescent="0.25">
      <c r="A31" s="98" t="s">
        <v>52</v>
      </c>
      <c r="B31" s="16">
        <f>SUM(B28:B29)</f>
        <v>68663</v>
      </c>
      <c r="C31" s="17">
        <f>SUM(C28:C29)</f>
        <v>71699</v>
      </c>
      <c r="D31" s="36">
        <f t="shared" si="0"/>
        <v>-4.2343686801768504E-2</v>
      </c>
      <c r="E31" s="19"/>
      <c r="F31" s="16">
        <f>SUM(F28:F29)</f>
        <v>189125</v>
      </c>
      <c r="G31" s="17">
        <f>SUM(G28:G29)</f>
        <v>199119</v>
      </c>
      <c r="H31" s="36">
        <f t="shared" si="1"/>
        <v>-5.0191091759199273E-2</v>
      </c>
      <c r="J31" s="45"/>
    </row>
    <row r="32" spans="1:10" ht="15" customHeight="1" x14ac:dyDescent="0.25">
      <c r="A32" s="98"/>
      <c r="B32" s="16"/>
      <c r="C32" s="17"/>
      <c r="D32" s="18"/>
      <c r="E32" s="19"/>
      <c r="F32" s="16"/>
      <c r="G32" s="17"/>
      <c r="H32" s="18"/>
    </row>
    <row r="33" spans="1:17" ht="15" customHeight="1" x14ac:dyDescent="0.25">
      <c r="A33" s="103"/>
      <c r="B33" s="108"/>
      <c r="C33" s="109"/>
      <c r="D33" s="106"/>
      <c r="E33" s="19"/>
      <c r="F33" s="108"/>
      <c r="G33" s="109"/>
      <c r="H33" s="106"/>
    </row>
    <row r="34" spans="1:17" ht="15" customHeight="1" x14ac:dyDescent="0.25">
      <c r="A34" s="2"/>
      <c r="B34" s="12"/>
      <c r="C34" s="12"/>
      <c r="D34" s="30"/>
      <c r="E34" s="12"/>
      <c r="F34" s="12"/>
      <c r="G34" s="12"/>
      <c r="H34" s="30"/>
    </row>
    <row r="35" spans="1:17" ht="15" customHeight="1" x14ac:dyDescent="0.3">
      <c r="A35" s="34" t="s">
        <v>50</v>
      </c>
      <c r="B35" s="25"/>
      <c r="C35" s="2"/>
      <c r="D35" s="30"/>
      <c r="E35" s="28"/>
      <c r="F35" s="25"/>
      <c r="H35" s="30"/>
      <c r="L35" s="46"/>
    </row>
    <row r="36" spans="1:17" s="7" customFormat="1" ht="15" customHeight="1" x14ac:dyDescent="0.25">
      <c r="A36" s="49" t="s">
        <v>51</v>
      </c>
      <c r="B36" s="29"/>
      <c r="C36" s="29"/>
      <c r="D36" s="30"/>
      <c r="E36" s="12"/>
      <c r="F36" s="29"/>
      <c r="G36" s="29"/>
      <c r="H36" s="30"/>
      <c r="M36" s="33"/>
      <c r="N36" s="43"/>
      <c r="O36" s="43"/>
      <c r="P36" s="33"/>
      <c r="Q36" s="33"/>
    </row>
    <row r="37" spans="1:17" ht="15" customHeight="1" x14ac:dyDescent="0.3">
      <c r="A37" s="97" t="s">
        <v>40</v>
      </c>
      <c r="B37" s="15">
        <f>SUM(B38:B39)</f>
        <v>3481</v>
      </c>
      <c r="C37" s="15">
        <f>SUM(C38:C39)</f>
        <v>5215</v>
      </c>
      <c r="D37" s="69">
        <f>(B37-C37)/C37</f>
        <v>-0.33250239693192712</v>
      </c>
      <c r="E37" s="12"/>
      <c r="F37" s="70">
        <f>SUM(F38:F39)</f>
        <v>12032</v>
      </c>
      <c r="G37" s="15">
        <f>SUM(G38:G39)</f>
        <v>14485</v>
      </c>
      <c r="H37" s="69">
        <f>(F37-G37)/G37</f>
        <v>-0.16934760096651708</v>
      </c>
      <c r="I37" s="2" t="s">
        <v>27</v>
      </c>
      <c r="J37" s="46"/>
    </row>
    <row r="38" spans="1:17" ht="15" customHeight="1" x14ac:dyDescent="0.25">
      <c r="A38" s="99" t="s">
        <v>45</v>
      </c>
      <c r="B38" s="85">
        <f>Hovedtall!$B$38</f>
        <v>1943</v>
      </c>
      <c r="C38" s="85">
        <f>Hovedtall!$C$38</f>
        <v>1549</v>
      </c>
      <c r="D38" s="93">
        <f>(B38-C38)/C38</f>
        <v>0.2543576500968367</v>
      </c>
      <c r="E38" s="12"/>
      <c r="F38" s="84">
        <f>Hovedtall!$F$38</f>
        <v>4345</v>
      </c>
      <c r="G38" s="85">
        <f>Hovedtall!$G$38</f>
        <v>4784</v>
      </c>
      <c r="H38" s="93">
        <f>(F38-G38)/G38</f>
        <v>-9.1764214046822737E-2</v>
      </c>
      <c r="I38" s="2" t="s">
        <v>27</v>
      </c>
    </row>
    <row r="39" spans="1:17" ht="15" customHeight="1" x14ac:dyDescent="0.25">
      <c r="A39" s="99" t="s">
        <v>48</v>
      </c>
      <c r="B39" s="85">
        <f>Hovedtall!$B$39</f>
        <v>1538</v>
      </c>
      <c r="C39" s="85">
        <f>Hovedtall!$C$39</f>
        <v>3666</v>
      </c>
      <c r="D39" s="93">
        <f>(B39-C39)/C39</f>
        <v>-0.58046917621385707</v>
      </c>
      <c r="E39" s="19"/>
      <c r="F39" s="84">
        <f>Hovedtall!$F$39</f>
        <v>7687</v>
      </c>
      <c r="G39" s="85">
        <f>Hovedtall!$G$39</f>
        <v>9701</v>
      </c>
      <c r="H39" s="93">
        <f>(F39-G39)/G39</f>
        <v>-0.20760746314812906</v>
      </c>
      <c r="I39" s="2" t="s">
        <v>27</v>
      </c>
    </row>
    <row r="40" spans="1:17" ht="15" customHeight="1" x14ac:dyDescent="0.25">
      <c r="A40" s="99"/>
      <c r="B40" s="20"/>
      <c r="C40" s="90"/>
      <c r="D40" s="31"/>
      <c r="E40" s="19"/>
      <c r="F40" s="52"/>
      <c r="G40" s="20"/>
      <c r="H40" s="31"/>
    </row>
    <row r="41" spans="1:17" ht="15" customHeight="1" x14ac:dyDescent="0.25">
      <c r="A41" s="98" t="s">
        <v>41</v>
      </c>
      <c r="B41" s="17">
        <f>SUM(B42:B43)</f>
        <v>7737</v>
      </c>
      <c r="C41" s="17">
        <f>SUM(C42:C43)</f>
        <v>9211</v>
      </c>
      <c r="D41" s="37">
        <f>(B41-C41)/C41</f>
        <v>-0.16002605580284443</v>
      </c>
      <c r="E41" s="19"/>
      <c r="F41" s="52">
        <f>SUM(F42:F43)</f>
        <v>24701</v>
      </c>
      <c r="G41" s="51">
        <f>SUM(G42:G43)</f>
        <v>25759</v>
      </c>
      <c r="H41" s="37">
        <f>(F41-G41)/G41</f>
        <v>-4.1073023021080013E-2</v>
      </c>
      <c r="I41" s="2" t="s">
        <v>27</v>
      </c>
    </row>
    <row r="42" spans="1:17" ht="15" customHeight="1" x14ac:dyDescent="0.25">
      <c r="A42" s="99" t="s">
        <v>45</v>
      </c>
      <c r="B42" s="85">
        <f>Hovedtall!$B$42</f>
        <v>4138</v>
      </c>
      <c r="C42" s="85">
        <f>Hovedtall!$C$42</f>
        <v>3952</v>
      </c>
      <c r="D42" s="93">
        <f>(B42-C42)/C42</f>
        <v>4.7064777327935223E-2</v>
      </c>
      <c r="E42" s="19"/>
      <c r="F42" s="84">
        <f>Hovedtall!$F$42</f>
        <v>13534</v>
      </c>
      <c r="G42" s="85">
        <f>Hovedtall!$G$42</f>
        <v>10520</v>
      </c>
      <c r="H42" s="93">
        <f>(F42-G42)/G42</f>
        <v>0.28650190114068441</v>
      </c>
      <c r="I42" s="2" t="s">
        <v>27</v>
      </c>
      <c r="J42" s="46"/>
      <c r="K42" s="46"/>
    </row>
    <row r="43" spans="1:17" ht="15" customHeight="1" x14ac:dyDescent="0.25">
      <c r="A43" s="99" t="s">
        <v>48</v>
      </c>
      <c r="B43" s="85">
        <f>Hovedtall!$B$43</f>
        <v>3599</v>
      </c>
      <c r="C43" s="85">
        <f>Hovedtall!$C$43</f>
        <v>5259</v>
      </c>
      <c r="D43" s="93">
        <f>(B43-C43)/C43</f>
        <v>-0.31564936299676744</v>
      </c>
      <c r="E43" s="19"/>
      <c r="F43" s="84">
        <f>Hovedtall!$F$43</f>
        <v>11167</v>
      </c>
      <c r="G43" s="85">
        <f>Hovedtall!$G$43</f>
        <v>15239</v>
      </c>
      <c r="H43" s="93">
        <f>(F43-G43)/G43</f>
        <v>-0.26720913445764155</v>
      </c>
      <c r="I43" s="2" t="s">
        <v>27</v>
      </c>
    </row>
    <row r="44" spans="1:17" ht="15" customHeight="1" x14ac:dyDescent="0.25">
      <c r="A44" s="99"/>
      <c r="B44" s="20"/>
      <c r="C44" s="20"/>
      <c r="D44" s="31"/>
      <c r="E44" s="19"/>
      <c r="F44" s="52"/>
      <c r="G44" s="20"/>
      <c r="H44" s="31"/>
    </row>
    <row r="45" spans="1:17" ht="15" customHeight="1" x14ac:dyDescent="0.25">
      <c r="A45" s="101" t="s">
        <v>30</v>
      </c>
      <c r="B45" s="50">
        <f>SUM(B37+B41)</f>
        <v>11218</v>
      </c>
      <c r="C45" s="50">
        <f>SUM(C37+C41)</f>
        <v>14426</v>
      </c>
      <c r="D45" s="38">
        <f>(B45-C45)/C45</f>
        <v>-0.22237626507694441</v>
      </c>
      <c r="E45" s="19"/>
      <c r="F45" s="53">
        <f>SUM(F37+F41)</f>
        <v>36733</v>
      </c>
      <c r="G45" s="50">
        <f>SUM(G37+G41)</f>
        <v>40244</v>
      </c>
      <c r="H45" s="38">
        <f>(F45-G45)/G45</f>
        <v>-8.7242818805287739E-2</v>
      </c>
      <c r="I45" s="2" t="s">
        <v>27</v>
      </c>
    </row>
    <row r="46" spans="1:17" ht="15" customHeight="1" x14ac:dyDescent="0.25">
      <c r="A46" s="58"/>
      <c r="B46" s="17"/>
      <c r="C46" s="17"/>
      <c r="D46" s="56"/>
      <c r="E46" s="19"/>
      <c r="F46" s="17"/>
      <c r="G46" s="17"/>
      <c r="H46" s="56"/>
    </row>
    <row r="47" spans="1:17" ht="15" customHeight="1" x14ac:dyDescent="0.25">
      <c r="A47" s="58"/>
      <c r="B47" s="17"/>
      <c r="C47" s="17"/>
      <c r="D47" s="56"/>
      <c r="E47" s="19"/>
      <c r="F47" s="17"/>
      <c r="G47" s="17"/>
      <c r="H47" s="56"/>
    </row>
    <row r="48" spans="1:17" ht="15" customHeight="1" x14ac:dyDescent="0.25">
      <c r="A48" s="58"/>
      <c r="B48" s="17"/>
      <c r="C48" s="17"/>
      <c r="D48" s="56"/>
      <c r="E48" s="19"/>
      <c r="F48" s="17"/>
      <c r="G48" s="17"/>
      <c r="H48" s="56"/>
    </row>
    <row r="49" spans="1:10" ht="15" customHeight="1" x14ac:dyDescent="0.25">
      <c r="A49" s="58"/>
      <c r="B49" s="17"/>
      <c r="C49" s="17"/>
      <c r="D49" s="56"/>
      <c r="E49" s="19"/>
      <c r="F49" s="17"/>
      <c r="G49" s="17"/>
      <c r="H49" s="56"/>
    </row>
    <row r="50" spans="1:10" ht="15" customHeight="1" x14ac:dyDescent="0.25">
      <c r="A50" s="58"/>
      <c r="B50" s="17"/>
      <c r="C50" s="17"/>
      <c r="D50" s="56"/>
      <c r="E50" s="19"/>
      <c r="F50" s="17"/>
      <c r="G50" s="17"/>
      <c r="H50" s="56"/>
    </row>
    <row r="51" spans="1:10" ht="15" customHeight="1" x14ac:dyDescent="0.25">
      <c r="A51" s="58"/>
      <c r="B51" s="17"/>
      <c r="C51" s="17"/>
      <c r="D51" s="56"/>
      <c r="E51" s="19"/>
      <c r="F51" s="17"/>
      <c r="G51" s="17"/>
      <c r="H51" s="56"/>
    </row>
    <row r="52" spans="1:10" ht="15" customHeight="1" x14ac:dyDescent="0.25">
      <c r="A52" s="58"/>
      <c r="B52" s="17"/>
      <c r="C52" s="17"/>
      <c r="D52" s="56"/>
      <c r="E52" s="19"/>
      <c r="F52" s="17"/>
      <c r="G52" s="17"/>
      <c r="H52" s="56"/>
    </row>
    <row r="53" spans="1:10" ht="15" customHeight="1" x14ac:dyDescent="0.25">
      <c r="A53" s="58"/>
      <c r="B53" s="17"/>
      <c r="C53" s="17"/>
      <c r="D53" s="56"/>
      <c r="E53" s="19"/>
      <c r="F53" s="17"/>
      <c r="G53" s="17"/>
      <c r="H53" s="56"/>
    </row>
    <row r="54" spans="1:10" ht="15" customHeight="1" x14ac:dyDescent="0.25">
      <c r="A54" s="58"/>
      <c r="B54" s="17"/>
      <c r="C54" s="17"/>
      <c r="D54" s="56"/>
      <c r="E54" s="19"/>
      <c r="F54" s="17"/>
      <c r="G54" s="17"/>
      <c r="H54" s="56"/>
    </row>
    <row r="55" spans="1:10" ht="15" customHeight="1" x14ac:dyDescent="0.25">
      <c r="A55" s="58"/>
      <c r="B55" s="17"/>
      <c r="C55" s="17"/>
      <c r="D55" s="56"/>
      <c r="E55" s="19"/>
      <c r="F55" s="17"/>
      <c r="G55" s="17"/>
      <c r="H55" s="56"/>
    </row>
    <row r="56" spans="1:10" ht="15" customHeight="1" x14ac:dyDescent="0.25">
      <c r="A56" s="58"/>
      <c r="B56" s="17"/>
      <c r="C56" s="17"/>
      <c r="D56" s="56"/>
      <c r="E56" s="19"/>
      <c r="F56" s="17"/>
      <c r="G56" s="17"/>
      <c r="H56" s="56"/>
    </row>
    <row r="57" spans="1:10" ht="15" customHeight="1" x14ac:dyDescent="0.25">
      <c r="A57" s="58"/>
      <c r="B57" s="17"/>
      <c r="C57" s="17"/>
      <c r="D57" s="56"/>
      <c r="E57" s="19"/>
      <c r="F57" s="17"/>
      <c r="G57" s="17"/>
      <c r="H57" s="56"/>
    </row>
    <row r="58" spans="1:10" ht="15" customHeight="1" x14ac:dyDescent="0.25">
      <c r="A58" s="58"/>
      <c r="B58" s="17"/>
      <c r="C58" s="17"/>
      <c r="D58" s="56"/>
      <c r="E58" s="19"/>
      <c r="F58" s="17"/>
      <c r="G58" s="17"/>
      <c r="H58" s="56"/>
    </row>
    <row r="59" spans="1:10" ht="15" customHeight="1" x14ac:dyDescent="0.25">
      <c r="A59" s="2"/>
      <c r="B59" s="2"/>
      <c r="C59" s="2"/>
      <c r="D59" s="2"/>
      <c r="H59" s="2"/>
      <c r="I59" s="46"/>
      <c r="J59" s="46"/>
    </row>
    <row r="60" spans="1:10" ht="15" customHeight="1" x14ac:dyDescent="0.25">
      <c r="A60" s="2"/>
      <c r="B60" s="2"/>
      <c r="C60" s="2"/>
      <c r="D60" s="2"/>
      <c r="H60" s="2"/>
      <c r="I60" s="46"/>
      <c r="J60" s="46"/>
    </row>
    <row r="61" spans="1:10" ht="15" customHeight="1" x14ac:dyDescent="0.25">
      <c r="A61" s="2"/>
      <c r="I61" s="46"/>
      <c r="J61" s="46"/>
    </row>
    <row r="62" spans="1:10" ht="15" customHeight="1" x14ac:dyDescent="0.25">
      <c r="I62" s="46"/>
      <c r="J62" s="46"/>
    </row>
    <row r="63" spans="1:10" ht="15" customHeight="1" x14ac:dyDescent="0.25">
      <c r="A63" s="28" t="s">
        <v>55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F8" sqref="F8"/>
    </sheetView>
  </sheetViews>
  <sheetFormatPr defaultColWidth="11.42578125" defaultRowHeight="12.75" x14ac:dyDescent="0.2"/>
  <sheetData>
    <row r="2" spans="1:8" ht="18" x14ac:dyDescent="0.25">
      <c r="A2" s="91" t="s">
        <v>33</v>
      </c>
    </row>
    <row r="4" spans="1:8" x14ac:dyDescent="0.2">
      <c r="A4" s="65" t="s">
        <v>1</v>
      </c>
      <c r="B4" s="65">
        <v>2011</v>
      </c>
      <c r="C4" s="65">
        <v>2012</v>
      </c>
      <c r="D4" s="66">
        <v>2013</v>
      </c>
      <c r="E4" s="66">
        <v>2014</v>
      </c>
      <c r="F4" s="65">
        <v>2015</v>
      </c>
      <c r="G4" s="65"/>
      <c r="H4" s="65"/>
    </row>
    <row r="5" spans="1:8" x14ac:dyDescent="0.2">
      <c r="A5" s="67" t="s">
        <v>14</v>
      </c>
      <c r="B5" s="60">
        <v>2961192</v>
      </c>
      <c r="C5" s="60">
        <v>3220075</v>
      </c>
      <c r="D5" s="60">
        <v>3277804</v>
      </c>
      <c r="E5" s="60">
        <v>3466027</v>
      </c>
      <c r="F5" s="60">
        <v>3335025</v>
      </c>
      <c r="G5" s="59"/>
      <c r="H5" s="59"/>
    </row>
    <row r="6" spans="1:8" x14ac:dyDescent="0.2">
      <c r="A6" s="67" t="s">
        <v>2</v>
      </c>
      <c r="B6" s="60">
        <v>3036173</v>
      </c>
      <c r="C6" s="60">
        <v>3404233</v>
      </c>
      <c r="D6" s="60">
        <v>3418955</v>
      </c>
      <c r="E6" s="60">
        <v>3490096</v>
      </c>
      <c r="F6" s="60">
        <v>3499805</v>
      </c>
      <c r="G6" s="59"/>
      <c r="H6" s="59"/>
    </row>
    <row r="7" spans="1:8" x14ac:dyDescent="0.2">
      <c r="A7" s="67" t="s">
        <v>3</v>
      </c>
      <c r="B7" s="60">
        <v>3655738</v>
      </c>
      <c r="C7" s="60">
        <v>3921986</v>
      </c>
      <c r="D7" s="60">
        <v>3741673</v>
      </c>
      <c r="E7" s="60">
        <v>4084303</v>
      </c>
      <c r="F7" s="60">
        <v>4024348</v>
      </c>
      <c r="G7" s="59"/>
      <c r="H7" s="59"/>
    </row>
    <row r="8" spans="1:8" x14ac:dyDescent="0.2">
      <c r="A8" s="67" t="s">
        <v>4</v>
      </c>
      <c r="B8" s="60">
        <v>3436412</v>
      </c>
      <c r="C8" s="60">
        <v>3513324</v>
      </c>
      <c r="D8" s="60">
        <v>4035227</v>
      </c>
      <c r="E8" s="60">
        <v>4104568</v>
      </c>
      <c r="F8" s="60"/>
      <c r="G8" s="59"/>
      <c r="H8" s="59"/>
    </row>
    <row r="9" spans="1:8" x14ac:dyDescent="0.2">
      <c r="A9" s="67" t="s">
        <v>5</v>
      </c>
      <c r="B9" s="60">
        <v>3971377</v>
      </c>
      <c r="C9" s="60">
        <v>4162586</v>
      </c>
      <c r="D9" s="60">
        <v>4220892</v>
      </c>
      <c r="E9" s="92">
        <v>4362500</v>
      </c>
      <c r="F9" s="60"/>
      <c r="G9" s="59"/>
      <c r="H9" s="59"/>
    </row>
    <row r="10" spans="1:8" x14ac:dyDescent="0.2">
      <c r="A10" s="67" t="s">
        <v>6</v>
      </c>
      <c r="B10" s="60">
        <v>4201212</v>
      </c>
      <c r="C10" s="60">
        <v>4239487</v>
      </c>
      <c r="D10" s="60">
        <v>4597152</v>
      </c>
      <c r="E10" s="92">
        <v>4964668</v>
      </c>
      <c r="F10" s="60"/>
      <c r="G10" s="59"/>
      <c r="H10" s="59"/>
    </row>
    <row r="11" spans="1:8" x14ac:dyDescent="0.2">
      <c r="A11" s="67" t="s">
        <v>7</v>
      </c>
      <c r="B11" s="60">
        <v>3936760</v>
      </c>
      <c r="C11" s="60">
        <v>4166402</v>
      </c>
      <c r="D11" s="60">
        <v>4462056</v>
      </c>
      <c r="E11" s="92">
        <v>4626037</v>
      </c>
      <c r="F11" s="60"/>
      <c r="G11" s="59"/>
      <c r="H11" s="59"/>
    </row>
    <row r="12" spans="1:8" x14ac:dyDescent="0.2">
      <c r="A12" s="67" t="s">
        <v>8</v>
      </c>
      <c r="B12" s="60">
        <v>3940193</v>
      </c>
      <c r="C12" s="60">
        <v>4168293</v>
      </c>
      <c r="D12" s="60">
        <v>4364289</v>
      </c>
      <c r="E12" s="92">
        <v>4506205</v>
      </c>
      <c r="F12" s="60"/>
      <c r="G12" s="59"/>
      <c r="H12" s="59"/>
    </row>
    <row r="13" spans="1:8" x14ac:dyDescent="0.2">
      <c r="A13" s="67" t="s">
        <v>9</v>
      </c>
      <c r="B13" s="60">
        <v>4121392</v>
      </c>
      <c r="C13" s="60">
        <v>4247675</v>
      </c>
      <c r="D13" s="60">
        <v>4466332</v>
      </c>
      <c r="E13" s="92">
        <v>4572855</v>
      </c>
      <c r="F13" s="60"/>
      <c r="G13" s="59"/>
      <c r="H13" s="59"/>
    </row>
    <row r="14" spans="1:8" x14ac:dyDescent="0.2">
      <c r="A14" s="67" t="s">
        <v>10</v>
      </c>
      <c r="B14" s="60">
        <v>4136009</v>
      </c>
      <c r="C14" s="60">
        <v>4267971</v>
      </c>
      <c r="D14" s="60">
        <v>4457440</v>
      </c>
      <c r="E14" s="92">
        <v>4552635</v>
      </c>
      <c r="F14" s="60"/>
      <c r="G14" s="59"/>
      <c r="H14" s="59"/>
    </row>
    <row r="15" spans="1:8" x14ac:dyDescent="0.2">
      <c r="A15" s="67" t="s">
        <v>11</v>
      </c>
      <c r="B15" s="60">
        <v>3725909</v>
      </c>
      <c r="C15" s="60">
        <v>3869288</v>
      </c>
      <c r="D15" s="60">
        <v>3904581</v>
      </c>
      <c r="E15" s="92">
        <v>3925316</v>
      </c>
      <c r="F15" s="60"/>
      <c r="G15" s="59"/>
      <c r="H15" s="59"/>
    </row>
    <row r="16" spans="1:8" x14ac:dyDescent="0.2">
      <c r="A16" s="67" t="s">
        <v>12</v>
      </c>
      <c r="B16" s="60">
        <v>3155085</v>
      </c>
      <c r="C16" s="60">
        <v>3176348</v>
      </c>
      <c r="D16" s="60">
        <v>3363415</v>
      </c>
      <c r="E16" s="92">
        <v>3428848</v>
      </c>
      <c r="F16" s="60"/>
      <c r="G16" s="59"/>
      <c r="H16" s="59"/>
    </row>
    <row r="17" spans="1:8" x14ac:dyDescent="0.2">
      <c r="A17" s="71"/>
      <c r="B17" s="60"/>
      <c r="C17" s="60"/>
      <c r="D17" s="60"/>
      <c r="E17" s="60"/>
      <c r="F17" s="59"/>
      <c r="G17" s="59"/>
      <c r="H17" s="59"/>
    </row>
    <row r="18" spans="1:8" x14ac:dyDescent="0.2">
      <c r="A18" s="71"/>
      <c r="B18" s="60"/>
      <c r="C18" s="60"/>
      <c r="D18" s="60"/>
      <c r="E18" s="60"/>
      <c r="F18" s="59"/>
      <c r="G18" s="59"/>
      <c r="H18" s="59"/>
    </row>
    <row r="19" spans="1:8" x14ac:dyDescent="0.2">
      <c r="A19" s="71"/>
      <c r="B19" s="60"/>
      <c r="C19" s="60"/>
      <c r="D19" s="60"/>
      <c r="E19" s="60"/>
      <c r="F19" s="59"/>
      <c r="G19" s="59"/>
      <c r="H19" s="59"/>
    </row>
    <row r="20" spans="1:8" x14ac:dyDescent="0.2">
      <c r="A20" s="71"/>
      <c r="B20" s="60"/>
      <c r="C20" s="60"/>
      <c r="D20" s="60"/>
      <c r="E20" s="60"/>
      <c r="F20" s="59"/>
      <c r="G20" s="59"/>
      <c r="H20" s="59"/>
    </row>
    <row r="21" spans="1:8" x14ac:dyDescent="0.2">
      <c r="A21" s="59"/>
      <c r="B21" s="62"/>
      <c r="C21" s="63"/>
      <c r="D21" s="35"/>
      <c r="E21" s="35"/>
      <c r="F21" s="59"/>
      <c r="G21" s="59"/>
      <c r="H21" s="59"/>
    </row>
    <row r="22" spans="1:8" x14ac:dyDescent="0.2">
      <c r="A22" s="59"/>
      <c r="B22" s="60"/>
      <c r="C22" s="59"/>
      <c r="D22" s="59"/>
      <c r="E22" s="59"/>
      <c r="F22" s="59"/>
      <c r="G22" s="59"/>
      <c r="H22" s="59"/>
    </row>
    <row r="23" spans="1:8" x14ac:dyDescent="0.2">
      <c r="A23" s="65" t="s">
        <v>0</v>
      </c>
      <c r="B23" s="66">
        <v>2011</v>
      </c>
      <c r="C23" s="66">
        <v>2012</v>
      </c>
      <c r="D23" s="66">
        <v>2013</v>
      </c>
      <c r="E23" s="66">
        <v>2014</v>
      </c>
      <c r="F23" s="65">
        <v>2015</v>
      </c>
      <c r="G23" s="65"/>
      <c r="H23" s="65"/>
    </row>
    <row r="24" spans="1:8" x14ac:dyDescent="0.2">
      <c r="A24" s="68" t="s">
        <v>14</v>
      </c>
      <c r="B24" s="60">
        <v>53345</v>
      </c>
      <c r="C24" s="60">
        <v>56819</v>
      </c>
      <c r="D24" s="60">
        <v>57714</v>
      </c>
      <c r="E24" s="60">
        <v>59820</v>
      </c>
      <c r="F24" s="61">
        <v>56825</v>
      </c>
      <c r="G24" s="59"/>
      <c r="H24" s="59"/>
    </row>
    <row r="25" spans="1:8" x14ac:dyDescent="0.2">
      <c r="A25" s="68" t="s">
        <v>2</v>
      </c>
      <c r="B25" s="60">
        <v>50989</v>
      </c>
      <c r="C25" s="60">
        <v>55392</v>
      </c>
      <c r="D25" s="60">
        <v>54126</v>
      </c>
      <c r="E25" s="60">
        <v>56061</v>
      </c>
      <c r="F25" s="61">
        <v>53551</v>
      </c>
      <c r="G25" s="59"/>
      <c r="H25" s="59"/>
    </row>
    <row r="26" spans="1:8" x14ac:dyDescent="0.2">
      <c r="A26" s="68" t="s">
        <v>3</v>
      </c>
      <c r="B26" s="60">
        <v>59906</v>
      </c>
      <c r="C26" s="60">
        <v>62199</v>
      </c>
      <c r="D26" s="60">
        <v>57109</v>
      </c>
      <c r="E26" s="60">
        <v>62844</v>
      </c>
      <c r="F26" s="61">
        <v>59940</v>
      </c>
      <c r="G26" s="59"/>
      <c r="H26" s="59"/>
    </row>
    <row r="27" spans="1:8" x14ac:dyDescent="0.2">
      <c r="A27" s="68" t="s">
        <v>4</v>
      </c>
      <c r="B27" s="60">
        <v>53694</v>
      </c>
      <c r="C27" s="60">
        <v>55343</v>
      </c>
      <c r="D27" s="60">
        <v>63351</v>
      </c>
      <c r="E27" s="60">
        <v>60249</v>
      </c>
      <c r="F27" s="61"/>
      <c r="G27" s="59"/>
      <c r="H27" s="59"/>
    </row>
    <row r="28" spans="1:8" x14ac:dyDescent="0.2">
      <c r="A28" s="68" t="s">
        <v>5</v>
      </c>
      <c r="B28" s="60">
        <v>62597</v>
      </c>
      <c r="C28" s="60">
        <v>63707</v>
      </c>
      <c r="D28" s="60">
        <v>60558</v>
      </c>
      <c r="E28" s="92">
        <v>65236</v>
      </c>
      <c r="F28" s="61"/>
      <c r="G28" s="59"/>
      <c r="H28" s="59"/>
    </row>
    <row r="29" spans="1:8" x14ac:dyDescent="0.2">
      <c r="A29" s="68" t="s">
        <v>6</v>
      </c>
      <c r="B29" s="60">
        <v>59609</v>
      </c>
      <c r="C29" s="60">
        <v>62806</v>
      </c>
      <c r="D29" s="60">
        <v>64643</v>
      </c>
      <c r="E29" s="92">
        <v>66038</v>
      </c>
      <c r="F29" s="61"/>
      <c r="G29" s="59"/>
      <c r="H29" s="59"/>
    </row>
    <row r="30" spans="1:8" x14ac:dyDescent="0.2">
      <c r="A30" s="68" t="s">
        <v>7</v>
      </c>
      <c r="B30" s="60">
        <v>52908</v>
      </c>
      <c r="C30" s="60">
        <v>56042</v>
      </c>
      <c r="D30" s="60">
        <v>59264</v>
      </c>
      <c r="E30" s="92">
        <v>60236</v>
      </c>
      <c r="F30" s="61"/>
      <c r="G30" s="59"/>
      <c r="H30" s="59"/>
    </row>
    <row r="31" spans="1:8" x14ac:dyDescent="0.2">
      <c r="A31" s="68" t="s">
        <v>8</v>
      </c>
      <c r="B31" s="60">
        <v>60604</v>
      </c>
      <c r="C31" s="60">
        <v>62970</v>
      </c>
      <c r="D31" s="60">
        <v>64412</v>
      </c>
      <c r="E31" s="92">
        <v>63263</v>
      </c>
      <c r="F31" s="61"/>
      <c r="G31" s="59"/>
      <c r="H31" s="59"/>
    </row>
    <row r="32" spans="1:8" x14ac:dyDescent="0.2">
      <c r="A32" s="68" t="s">
        <v>9</v>
      </c>
      <c r="B32" s="60">
        <v>63846</v>
      </c>
      <c r="C32" s="60">
        <v>62970</v>
      </c>
      <c r="D32" s="60">
        <v>66778</v>
      </c>
      <c r="E32" s="92">
        <v>67191</v>
      </c>
      <c r="F32" s="61"/>
      <c r="G32" s="59"/>
      <c r="H32" s="59"/>
    </row>
    <row r="33" spans="1:8" x14ac:dyDescent="0.2">
      <c r="A33" s="68" t="s">
        <v>10</v>
      </c>
      <c r="B33" s="60">
        <v>62963</v>
      </c>
      <c r="C33" s="60">
        <v>65814</v>
      </c>
      <c r="D33" s="60">
        <v>68393</v>
      </c>
      <c r="E33" s="92">
        <v>66736</v>
      </c>
      <c r="F33" s="61"/>
      <c r="G33" s="59"/>
      <c r="H33" s="59"/>
    </row>
    <row r="34" spans="1:8" x14ac:dyDescent="0.2">
      <c r="A34" s="68" t="s">
        <v>11</v>
      </c>
      <c r="B34" s="60">
        <v>60793</v>
      </c>
      <c r="C34" s="60">
        <v>62097</v>
      </c>
      <c r="D34" s="60">
        <v>61858</v>
      </c>
      <c r="E34" s="92">
        <v>59497</v>
      </c>
      <c r="F34" s="61"/>
      <c r="G34" s="59"/>
      <c r="H34" s="59"/>
    </row>
    <row r="35" spans="1:8" x14ac:dyDescent="0.2">
      <c r="A35" s="68" t="s">
        <v>12</v>
      </c>
      <c r="B35" s="60">
        <v>52704</v>
      </c>
      <c r="C35" s="60">
        <v>51784</v>
      </c>
      <c r="D35" s="60">
        <v>53323</v>
      </c>
      <c r="E35" s="92">
        <v>52266</v>
      </c>
      <c r="F35" s="61"/>
      <c r="G35" s="59"/>
      <c r="H35" s="59"/>
    </row>
    <row r="36" spans="1:8" x14ac:dyDescent="0.2">
      <c r="A36" s="59"/>
      <c r="B36" s="60"/>
      <c r="C36" s="64"/>
      <c r="D36" s="64"/>
      <c r="E36" s="64"/>
      <c r="F36" s="59"/>
      <c r="G36" s="59"/>
      <c r="H36" s="59"/>
    </row>
    <row r="37" spans="1:8" x14ac:dyDescent="0.2">
      <c r="A37" s="59"/>
      <c r="B37" s="61"/>
      <c r="C37" s="61"/>
      <c r="D37" s="61"/>
      <c r="E37" s="61"/>
      <c r="F37" s="59"/>
      <c r="G37" s="59"/>
      <c r="H37" s="59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Hovedtall</vt:lpstr>
      <vt:lpstr>Passasjer inkl. spedbarn - Måne</vt:lpstr>
      <vt:lpstr>Passasjerer inkl. spedbarn - Hi</vt:lpstr>
      <vt:lpstr>Flybevegelser - Måned</vt:lpstr>
      <vt:lpstr>Flybevegelser - Hittil i år</vt:lpstr>
      <vt:lpstr>Frakt og Post - Måned</vt:lpstr>
      <vt:lpstr>Frakt og Post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Odd Nakland</cp:lastModifiedBy>
  <cp:lastPrinted>2015-04-10T07:37:36Z</cp:lastPrinted>
  <dcterms:created xsi:type="dcterms:W3CDTF">2000-12-05T13:34:37Z</dcterms:created>
  <dcterms:modified xsi:type="dcterms:W3CDTF">2015-04-10T07:38:01Z</dcterms:modified>
</cp:coreProperties>
</file>