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5 Statistikk - DVHStat\Månedsstatistikk\"/>
    </mc:Choice>
  </mc:AlternateContent>
  <bookViews>
    <workbookView xWindow="-6900" yWindow="4440" windowWidth="24240" windowHeight="4410" tabRatio="779"/>
  </bookViews>
  <sheets>
    <sheet name="Hovedtall" sheetId="1" r:id="rId1"/>
    <sheet name="Passasjer inkl. spedbarn - Måne" sheetId="40211" r:id="rId2"/>
    <sheet name="Passasjerer inkl. spedbarn - Hi" sheetId="40212" r:id="rId3"/>
    <sheet name="Flybevegelser - Måned" sheetId="40203" r:id="rId4"/>
    <sheet name="Flybevegelser - Hittil i år" sheetId="40204" r:id="rId5"/>
    <sheet name="Frakt og Post - Måned" sheetId="40207" r:id="rId6"/>
    <sheet name="Frakt og Post - Hittil i år" sheetId="40208" r:id="rId7"/>
    <sheet name="Main" sheetId="40202" state="hidden" r:id="rId8"/>
    <sheet name="Tall til grafer" sheetId="40201" state="hidden" r:id="rId9"/>
  </sheets>
  <externalReferences>
    <externalReference r:id="rId10"/>
  </externalReferences>
  <definedNames>
    <definedName name="_xlnm.Print_Area" localSheetId="0">Hovedtall!$A$1:$I$63</definedName>
    <definedName name="_xlnm.Print_Area" localSheetId="7">Main!$A$1:$I$63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R57" i="40212" l="1"/>
  <c r="Q57" i="40212"/>
  <c r="P57" i="40212"/>
  <c r="O57" i="40212"/>
  <c r="N57" i="40212"/>
  <c r="M57" i="40212"/>
  <c r="L57" i="40212"/>
  <c r="K57" i="40212"/>
  <c r="J57" i="40212"/>
  <c r="I57" i="40212"/>
  <c r="H57" i="40212"/>
  <c r="G57" i="40212"/>
  <c r="F57" i="40212"/>
  <c r="E57" i="40212"/>
  <c r="D57" i="40212"/>
  <c r="R56" i="40212"/>
  <c r="Q56" i="40212"/>
  <c r="P56" i="40212"/>
  <c r="O56" i="40212"/>
  <c r="N56" i="40212"/>
  <c r="M56" i="40212"/>
  <c r="L56" i="40212"/>
  <c r="K56" i="40212"/>
  <c r="J56" i="40212"/>
  <c r="I56" i="40212"/>
  <c r="H56" i="40212"/>
  <c r="G56" i="40212"/>
  <c r="F56" i="40212"/>
  <c r="E56" i="40212"/>
  <c r="D56" i="40212"/>
  <c r="R55" i="40212"/>
  <c r="Q55" i="40212"/>
  <c r="P55" i="40212"/>
  <c r="O55" i="40212"/>
  <c r="N55" i="40212"/>
  <c r="M55" i="40212"/>
  <c r="L55" i="40212"/>
  <c r="K55" i="40212"/>
  <c r="J55" i="40212"/>
  <c r="I55" i="40212"/>
  <c r="H55" i="40212"/>
  <c r="G55" i="40212"/>
  <c r="F55" i="40212"/>
  <c r="E55" i="40212"/>
  <c r="D55" i="40212"/>
  <c r="R57" i="40211"/>
  <c r="Q57" i="40211"/>
  <c r="P57" i="40211"/>
  <c r="O57" i="40211"/>
  <c r="N57" i="40211"/>
  <c r="M57" i="40211"/>
  <c r="L57" i="40211"/>
  <c r="K57" i="40211"/>
  <c r="J57" i="40211"/>
  <c r="I57" i="40211"/>
  <c r="H57" i="40211"/>
  <c r="G57" i="40211"/>
  <c r="F57" i="40211"/>
  <c r="E57" i="40211"/>
  <c r="D57" i="40211"/>
  <c r="R56" i="40211"/>
  <c r="Q56" i="40211"/>
  <c r="P56" i="40211"/>
  <c r="O56" i="40211"/>
  <c r="N56" i="40211"/>
  <c r="M56" i="40211"/>
  <c r="L56" i="40211"/>
  <c r="K56" i="40211"/>
  <c r="J56" i="40211"/>
  <c r="I56" i="40211"/>
  <c r="H56" i="40211"/>
  <c r="G56" i="40211"/>
  <c r="F56" i="40211"/>
  <c r="E56" i="40211"/>
  <c r="D56" i="40211"/>
  <c r="R55" i="40211"/>
  <c r="Q55" i="40211"/>
  <c r="P55" i="40211"/>
  <c r="O55" i="40211"/>
  <c r="N55" i="40211"/>
  <c r="M55" i="40211"/>
  <c r="L55" i="40211"/>
  <c r="K55" i="40211"/>
  <c r="J55" i="40211"/>
  <c r="I55" i="40211"/>
  <c r="H55" i="40211"/>
  <c r="G55" i="40211"/>
  <c r="F55" i="40211"/>
  <c r="E55" i="40211"/>
  <c r="D55" i="40211"/>
  <c r="R57" i="40208" l="1"/>
  <c r="Q57" i="40208"/>
  <c r="P57" i="40208"/>
  <c r="O57" i="40208"/>
  <c r="N57" i="40208"/>
  <c r="M57" i="40208"/>
  <c r="L57" i="40208"/>
  <c r="K57" i="40208"/>
  <c r="J57" i="40208"/>
  <c r="I57" i="40208"/>
  <c r="H57" i="40208"/>
  <c r="G57" i="40208"/>
  <c r="F57" i="40208"/>
  <c r="E57" i="40208"/>
  <c r="D57" i="40208"/>
  <c r="R56" i="40208"/>
  <c r="Q56" i="40208"/>
  <c r="P56" i="40208"/>
  <c r="O56" i="40208"/>
  <c r="N56" i="40208"/>
  <c r="M56" i="40208"/>
  <c r="L56" i="40208"/>
  <c r="K56" i="40208"/>
  <c r="J56" i="40208"/>
  <c r="I56" i="40208"/>
  <c r="H56" i="40208"/>
  <c r="G56" i="40208"/>
  <c r="F56" i="40208"/>
  <c r="E56" i="40208"/>
  <c r="D56" i="40208"/>
  <c r="R55" i="40208"/>
  <c r="Q55" i="40208"/>
  <c r="P55" i="40208"/>
  <c r="O55" i="40208"/>
  <c r="N55" i="40208"/>
  <c r="M55" i="40208"/>
  <c r="L55" i="40208"/>
  <c r="K55" i="40208"/>
  <c r="J55" i="40208"/>
  <c r="I55" i="40208"/>
  <c r="H55" i="40208"/>
  <c r="G55" i="40208"/>
  <c r="F55" i="40208"/>
  <c r="E55" i="40208"/>
  <c r="D55" i="40208"/>
  <c r="R57" i="40207"/>
  <c r="Q57" i="40207"/>
  <c r="P57" i="40207"/>
  <c r="O57" i="40207"/>
  <c r="N57" i="40207"/>
  <c r="M57" i="40207"/>
  <c r="L57" i="40207"/>
  <c r="K57" i="40207"/>
  <c r="J57" i="40207"/>
  <c r="I57" i="40207"/>
  <c r="H57" i="40207"/>
  <c r="G57" i="40207"/>
  <c r="F57" i="40207"/>
  <c r="E57" i="40207"/>
  <c r="D57" i="40207"/>
  <c r="R56" i="40207"/>
  <c r="Q56" i="40207"/>
  <c r="P56" i="40207"/>
  <c r="O56" i="40207"/>
  <c r="N56" i="40207"/>
  <c r="M56" i="40207"/>
  <c r="L56" i="40207"/>
  <c r="K56" i="40207"/>
  <c r="J56" i="40207"/>
  <c r="I56" i="40207"/>
  <c r="H56" i="40207"/>
  <c r="G56" i="40207"/>
  <c r="F56" i="40207"/>
  <c r="E56" i="40207"/>
  <c r="D56" i="40207"/>
  <c r="R55" i="40207"/>
  <c r="Q55" i="40207"/>
  <c r="P55" i="40207"/>
  <c r="O55" i="40207"/>
  <c r="N55" i="40207"/>
  <c r="M55" i="40207"/>
  <c r="L55" i="40207"/>
  <c r="K55" i="40207"/>
  <c r="J55" i="40207"/>
  <c r="I55" i="40207"/>
  <c r="H55" i="40207"/>
  <c r="G55" i="40207"/>
  <c r="F55" i="40207"/>
  <c r="E55" i="40207"/>
  <c r="D55" i="40207"/>
  <c r="O57" i="40204" l="1"/>
  <c r="N57" i="40204"/>
  <c r="M57" i="40204"/>
  <c r="L57" i="40204"/>
  <c r="K57" i="40204"/>
  <c r="J57" i="40204"/>
  <c r="I57" i="40204"/>
  <c r="H57" i="40204"/>
  <c r="G57" i="40204"/>
  <c r="F57" i="40204"/>
  <c r="E57" i="40204"/>
  <c r="D57" i="40204"/>
  <c r="O56" i="40204"/>
  <c r="N56" i="40204"/>
  <c r="M56" i="40204"/>
  <c r="L56" i="40204"/>
  <c r="K56" i="40204"/>
  <c r="J56" i="40204"/>
  <c r="I56" i="40204"/>
  <c r="H56" i="40204"/>
  <c r="G56" i="40204"/>
  <c r="F56" i="40204"/>
  <c r="E56" i="40204"/>
  <c r="D56" i="40204"/>
  <c r="O55" i="40204"/>
  <c r="N55" i="40204"/>
  <c r="M55" i="40204"/>
  <c r="L55" i="40204"/>
  <c r="K55" i="40204"/>
  <c r="J55" i="40204"/>
  <c r="I55" i="40204"/>
  <c r="H55" i="40204"/>
  <c r="G55" i="40204"/>
  <c r="F55" i="40204"/>
  <c r="E55" i="40204"/>
  <c r="D55" i="40204"/>
  <c r="O57" i="40203"/>
  <c r="N57" i="40203"/>
  <c r="M57" i="40203"/>
  <c r="L57" i="40203"/>
  <c r="K57" i="40203"/>
  <c r="J57" i="40203"/>
  <c r="I57" i="40203"/>
  <c r="H57" i="40203"/>
  <c r="G57" i="40203"/>
  <c r="F57" i="40203"/>
  <c r="E57" i="40203"/>
  <c r="D57" i="40203"/>
  <c r="O56" i="40203"/>
  <c r="N56" i="40203"/>
  <c r="M56" i="40203"/>
  <c r="L56" i="40203"/>
  <c r="K56" i="40203"/>
  <c r="J56" i="40203"/>
  <c r="I56" i="40203"/>
  <c r="H56" i="40203"/>
  <c r="G56" i="40203"/>
  <c r="F56" i="40203"/>
  <c r="E56" i="40203"/>
  <c r="D56" i="40203"/>
  <c r="O55" i="40203"/>
  <c r="N55" i="40203"/>
  <c r="M55" i="40203"/>
  <c r="L55" i="40203"/>
  <c r="K55" i="40203"/>
  <c r="J55" i="40203"/>
  <c r="I55" i="40203"/>
  <c r="H55" i="40203"/>
  <c r="G55" i="40203"/>
  <c r="F55" i="40203"/>
  <c r="E55" i="40203"/>
  <c r="D55" i="40203"/>
  <c r="A2" i="40202" l="1"/>
  <c r="C17" i="1" l="1"/>
  <c r="B17" i="1"/>
  <c r="B7" i="40202" l="1"/>
  <c r="G43" i="40202"/>
  <c r="F43" i="40202"/>
  <c r="C43" i="40202"/>
  <c r="B43" i="40202"/>
  <c r="G42" i="40202"/>
  <c r="F42" i="40202"/>
  <c r="F41" i="40202" s="1"/>
  <c r="C42" i="40202"/>
  <c r="B42" i="40202"/>
  <c r="G39" i="40202"/>
  <c r="F39" i="40202"/>
  <c r="C39" i="40202"/>
  <c r="B39" i="40202"/>
  <c r="G38" i="40202"/>
  <c r="F38" i="40202"/>
  <c r="C38" i="40202"/>
  <c r="B38" i="40202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B22" i="40202" s="1"/>
  <c r="G20" i="40202"/>
  <c r="F20" i="40202"/>
  <c r="C20" i="40202"/>
  <c r="B20" i="40202"/>
  <c r="G19" i="40202"/>
  <c r="F19" i="40202"/>
  <c r="C19" i="40202"/>
  <c r="B19" i="40202"/>
  <c r="G18" i="40202"/>
  <c r="G17" i="40202" s="1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H43" i="1"/>
  <c r="H42" i="1"/>
  <c r="H39" i="1"/>
  <c r="H38" i="1"/>
  <c r="D43" i="1"/>
  <c r="D42" i="1"/>
  <c r="D39" i="1"/>
  <c r="D38" i="1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F41" i="1"/>
  <c r="F37" i="1"/>
  <c r="D27" i="1"/>
  <c r="D12" i="1"/>
  <c r="H27" i="1"/>
  <c r="G37" i="1"/>
  <c r="G41" i="1"/>
  <c r="B37" i="1"/>
  <c r="B41" i="1"/>
  <c r="C37" i="1"/>
  <c r="C41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H9" i="1"/>
  <c r="D9" i="1"/>
  <c r="H7" i="1"/>
  <c r="D7" i="1"/>
  <c r="H12" i="1"/>
  <c r="H19" i="40202" l="1"/>
  <c r="B41" i="40202"/>
  <c r="H18" i="40202"/>
  <c r="H39" i="40202"/>
  <c r="D43" i="40202"/>
  <c r="H9" i="40202"/>
  <c r="H38" i="40202"/>
  <c r="D29" i="40202"/>
  <c r="B28" i="1"/>
  <c r="B31" i="1" s="1"/>
  <c r="C17" i="40202"/>
  <c r="G8" i="40202"/>
  <c r="G13" i="40202" s="1"/>
  <c r="D7" i="40202"/>
  <c r="F37" i="40202"/>
  <c r="B37" i="40202"/>
  <c r="B45" i="40202" s="1"/>
  <c r="C45" i="1"/>
  <c r="D38" i="40202"/>
  <c r="F17" i="40202"/>
  <c r="H17" i="40202" s="1"/>
  <c r="F45" i="1"/>
  <c r="G41" i="40202"/>
  <c r="H41" i="40202" s="1"/>
  <c r="D42" i="40202"/>
  <c r="D39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43" i="40202"/>
  <c r="H41" i="1"/>
  <c r="G45" i="1"/>
  <c r="H42" i="40202"/>
  <c r="G37" i="40202"/>
  <c r="H37" i="1"/>
  <c r="B45" i="1"/>
  <c r="D41" i="1"/>
  <c r="C41" i="40202"/>
  <c r="C37" i="40202"/>
  <c r="D37" i="1"/>
  <c r="H29" i="40202"/>
  <c r="G28" i="1"/>
  <c r="G31" i="1" s="1"/>
  <c r="F22" i="40202"/>
  <c r="G22" i="40202"/>
  <c r="F28" i="1"/>
  <c r="H17" i="1"/>
  <c r="D22" i="1"/>
  <c r="C22" i="40202"/>
  <c r="D22" i="40202" s="1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D41" i="40202" l="1"/>
  <c r="H8" i="40202"/>
  <c r="F13" i="40202"/>
  <c r="H13" i="40202" s="1"/>
  <c r="H45" i="1"/>
  <c r="H37" i="40202"/>
  <c r="F45" i="40202"/>
  <c r="D37" i="40202"/>
  <c r="F28" i="40202"/>
  <c r="F31" i="40202" s="1"/>
  <c r="D17" i="40202"/>
  <c r="G45" i="40202"/>
  <c r="D45" i="1"/>
  <c r="H22" i="40202"/>
  <c r="B28" i="40202"/>
  <c r="B31" i="40202" s="1"/>
  <c r="D28" i="1"/>
  <c r="D8" i="40202"/>
  <c r="B13" i="40202"/>
  <c r="D13" i="40202" s="1"/>
  <c r="C45" i="40202"/>
  <c r="D45" i="40202" s="1"/>
  <c r="H28" i="1"/>
  <c r="F31" i="1"/>
  <c r="H31" i="1" s="1"/>
  <c r="G28" i="40202"/>
  <c r="G31" i="40202" s="1"/>
  <c r="C28" i="40202"/>
  <c r="C31" i="40202" s="1"/>
  <c r="D31" i="1"/>
  <c r="H45" i="40202" l="1"/>
  <c r="H31" i="40202"/>
  <c r="H28" i="40202"/>
  <c r="D31" i="40202"/>
  <c r="D28" i="40202"/>
</calcChain>
</file>

<file path=xl/sharedStrings.xml><?xml version="1.0" encoding="utf-8"?>
<sst xmlns="http://schemas.openxmlformats.org/spreadsheetml/2006/main" count="2376" uniqueCount="302">
  <si>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</si>
  <si>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</si>
  <si>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</si>
  <si>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</si>
  <si>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</si>
  <si>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</si>
  <si>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</si>
  <si>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</si>
  <si>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</si>
  <si>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</si>
  <si>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</si>
  <si>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</si>
  <si>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</si>
  <si>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</si>
  <si>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</si>
  <si>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</si>
  <si>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</si>
  <si>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</si>
  <si>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</si>
  <si>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</si>
  <si>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</si>
  <si>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</si>
  <si>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 xml:space="preserve">        Frakt- og charterfly</t>
  </si>
  <si>
    <t xml:space="preserve">        Rutefly</t>
  </si>
  <si>
    <t>FLYBEVEGELSER,   avganger og landinger.</t>
  </si>
  <si>
    <t>FRAKT og POST,   lastet og losset (i tonn).</t>
  </si>
  <si>
    <t>TOTALT, ALLE KATEGORIER</t>
  </si>
  <si>
    <t>*</t>
  </si>
  <si>
    <t xml:space="preserve">    * Innland</t>
  </si>
  <si>
    <t xml:space="preserve">     *Utland</t>
  </si>
  <si>
    <t>*SUM</t>
  </si>
  <si>
    <t>Annen Trafikk</t>
  </si>
  <si>
    <t>Månedsrapport</t>
  </si>
  <si>
    <t>Her legger man inn tall som vises i grafer i ark for Hovedtall</t>
  </si>
  <si>
    <t>*(OBS-Fraktdata er mangelfulle pga. manglende rapportering !)</t>
  </si>
  <si>
    <t>Monthly report</t>
  </si>
  <si>
    <t>Year to date</t>
  </si>
  <si>
    <t>Hittil i år</t>
  </si>
  <si>
    <t>Change</t>
  </si>
  <si>
    <t xml:space="preserve">     Domestic</t>
  </si>
  <si>
    <t xml:space="preserve">    *Domestic</t>
  </si>
  <si>
    <t xml:space="preserve">     *International</t>
  </si>
  <si>
    <t xml:space="preserve">     International</t>
  </si>
  <si>
    <t xml:space="preserve">    International</t>
  </si>
  <si>
    <t xml:space="preserve">          Scheduled traffic</t>
  </si>
  <si>
    <t xml:space="preserve">        Scheduled traffic</t>
  </si>
  <si>
    <t xml:space="preserve">          Non scheduled/Charter</t>
  </si>
  <si>
    <t xml:space="preserve">          Freight</t>
  </si>
  <si>
    <t xml:space="preserve">        Freight- charter</t>
  </si>
  <si>
    <t>MOVEMENTS, departures and arrivals.</t>
  </si>
  <si>
    <t>FREIGHT and MAIL, loaded and unloaded (tonns) .</t>
  </si>
  <si>
    <t>* (NB! -Freight Data are incomplete due. insufficient reporting)</t>
  </si>
  <si>
    <t>TOTAL - ALL CATEGORIES</t>
  </si>
  <si>
    <t>PASSASJERER,   terminalpassasjerer (transferpassasjerer og spedbarn* inkludert).</t>
  </si>
  <si>
    <t>* Fra og med 1. januar 2014 telles spedbarn (0-2 år) med i Avinors passasjerstaatistikk</t>
  </si>
  <si>
    <t>* From 1. Januar 2014 infants (0-2 yrs) are included in Avinors passenger statistics</t>
  </si>
  <si>
    <t>PASSENGERS,  terminalpassengers (transfer and infants* included).</t>
  </si>
  <si>
    <t>May</t>
  </si>
  <si>
    <t>Mai</t>
  </si>
  <si>
    <t>Mai 2015 - Flybevegelser</t>
  </si>
  <si>
    <t xml:space="preserve"> </t>
  </si>
  <si>
    <t>IATA</t>
  </si>
  <si>
    <t>Lufthavn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</si>
  <si>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</si>
  <si>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</si>
  <si>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</si>
  <si>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</si>
  <si>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</si>
  <si>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</si>
  <si>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</si>
  <si>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</si>
  <si>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</si>
  <si>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</si>
  <si>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</si>
  <si>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</si>
  <si>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</si>
  <si>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</si>
  <si>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</si>
  <si>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</si>
  <si>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</si>
  <si>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</si>
  <si>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</si>
  <si>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</si>
  <si>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</si>
  <si>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Divisjon Eng</t>
  </si>
  <si>
    <t>OSLO LUFTHAVN AS</t>
  </si>
  <si>
    <t>OSL</t>
  </si>
  <si>
    <t>OSLO LUFTHAVN</t>
  </si>
  <si>
    <t>-</t>
  </si>
  <si>
    <t>J</t>
  </si>
  <si>
    <t>N</t>
  </si>
  <si>
    <t>OSLO AIRPORT</t>
  </si>
  <si>
    <t>STORE LUFTHAVNER</t>
  </si>
  <si>
    <t>BGO</t>
  </si>
  <si>
    <t>BERGEN LUFTHAVN</t>
  </si>
  <si>
    <t>BERGEN AIRPORT</t>
  </si>
  <si>
    <t>LARGE AIRPORTS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</si>
  <si>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</si>
  <si>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</si>
  <si>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</si>
  <si>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</si>
  <si>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</si>
  <si>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</si>
  <si>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</si>
  <si>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NASJONALE LUFTHAVNER</t>
  </si>
  <si>
    <t>BOO</t>
  </si>
  <si>
    <t>BODØ LUFTHAVN</t>
  </si>
  <si>
    <t>BODØ AIRPORT</t>
  </si>
  <si>
    <t>NATIONAL AIRPORTS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</si>
  <si>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</si>
  <si>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</si>
  <si>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</si>
  <si>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</si>
  <si>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</si>
  <si>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</si>
  <si>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</si>
  <si>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</si>
  <si>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</si>
  <si>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REGIONALE LUFTHAVNER</t>
  </si>
  <si>
    <t>ALF</t>
  </si>
  <si>
    <t>ALTA LUFTHAVN</t>
  </si>
  <si>
    <t>ALTA AIRPORT</t>
  </si>
  <si>
    <t>REGIONAL AIRPORTS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</si>
  <si>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</si>
  <si>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</si>
  <si>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</si>
  <si>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</si>
  <si>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</si>
  <si>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</si>
  <si>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</si>
  <si>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</si>
  <si>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</si>
  <si>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</si>
  <si>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</si>
  <si>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</si>
  <si>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</si>
  <si>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</si>
  <si>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</si>
  <si>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</si>
  <si>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</si>
  <si>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</si>
  <si>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</si>
  <si>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</si>
  <si>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</si>
  <si>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</si>
  <si>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</si>
  <si>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</si>
  <si>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LOKALE LUFTHAVNER</t>
  </si>
  <si>
    <t>ANX</t>
  </si>
  <si>
    <t>ANDØYA LUFTHAVN</t>
  </si>
  <si>
    <t>ANDØYA AIRPORT</t>
  </si>
  <si>
    <t>LOCAL AIRPORTS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</si>
  <si>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</si>
  <si>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</si>
  <si>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</si>
  <si>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</si>
  <si>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</si>
  <si>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</si>
  <si>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</si>
  <si>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</si>
  <si>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</si>
  <si>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</si>
  <si>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</si>
  <si>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</si>
  <si>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</si>
  <si>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</si>
  <si>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</si>
  <si>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</si>
  <si>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</si>
  <si>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</si>
  <si>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</si>
  <si>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</si>
  <si>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</si>
  <si>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</si>
  <si>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</si>
  <si>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</si>
  <si>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</si>
  <si>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</si>
  <si>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</si>
  <si>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</si>
  <si>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</si>
  <si>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</si>
  <si>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</si>
  <si>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</si>
  <si>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</si>
  <si>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</si>
  <si>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</si>
  <si>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</si>
  <si>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</si>
  <si>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</si>
  <si>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</si>
  <si>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</si>
  <si>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</si>
  <si>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</si>
  <si>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</si>
  <si>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</si>
  <si>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</si>
  <si>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</si>
  <si>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</si>
  <si>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</si>
  <si>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</si>
  <si>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</si>
  <si>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</si>
  <si>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</si>
  <si>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</si>
  <si>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</si>
  <si>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</si>
  <si>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</si>
  <si>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</si>
  <si>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</si>
  <si>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</si>
  <si>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</si>
  <si>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</si>
  <si>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</si>
  <si>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</si>
  <si>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</si>
  <si>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</si>
  <si>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</si>
  <si>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</si>
  <si>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</si>
  <si>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</si>
  <si>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</si>
  <si>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</si>
  <si>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</si>
  <si>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</si>
  <si>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</si>
  <si>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</si>
  <si>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</si>
  <si>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</si>
  <si>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</si>
  <si>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</si>
  <si>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</si>
  <si>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</si>
  <si>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</si>
  <si>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</si>
  <si>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</si>
  <si>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SUM REGIONALE-, NASJONALE- og LOKALE LUFTHAVNER</t>
  </si>
  <si>
    <t>SUM AVINOR AS</t>
  </si>
  <si>
    <t>SUM AVINOR KONSERN</t>
  </si>
  <si>
    <t>IKKE AVINOR LUFTHAVN</t>
  </si>
  <si>
    <t>RYG</t>
  </si>
  <si>
    <t>MOSS/RYGGE LUFTHAVN</t>
  </si>
  <si>
    <t>MOSS/RYGGE AIRPORT</t>
  </si>
  <si>
    <t>PRIVATE AIRPORTS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</si>
  <si>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</si>
  <si>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</si>
  <si>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</si>
  <si>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</si>
  <si>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</si>
  <si>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</si>
  <si>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</si>
  <si>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</si>
  <si>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</si>
  <si>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</si>
  <si>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</si>
  <si>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</si>
  <si>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</si>
  <si>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</si>
  <si>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</si>
  <si>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Total Sum</t>
  </si>
  <si>
    <t>Mai 2015 - Flybevegelser hittil i år</t>
  </si>
  <si>
    <t>Mai 2015 - Frakt og post</t>
  </si>
  <si>
    <t>Frakt Innland</t>
  </si>
  <si>
    <t>Frakt Innland forrige år</t>
  </si>
  <si>
    <t>Endring Frakt Innland</t>
  </si>
  <si>
    <t>Frakt Utland</t>
  </si>
  <si>
    <t>Frakt Utland forrige år</t>
  </si>
  <si>
    <t>Endring Frakt Utland</t>
  </si>
  <si>
    <t>Post Innland</t>
  </si>
  <si>
    <t>Post Innland forrige år</t>
  </si>
  <si>
    <t>Endring Post Innland</t>
  </si>
  <si>
    <t>Post Utland</t>
  </si>
  <si>
    <t>Post Utland forrige år</t>
  </si>
  <si>
    <t>Endring Post Utland</t>
  </si>
  <si>
    <t>Total forrige år</t>
  </si>
  <si>
    <t>Mai 2015 - Frakt og post hittil i år</t>
  </si>
  <si>
    <t>Passasjerer inkl. spedbarn - mai 2015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</si>
  <si>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</si>
  <si>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</si>
  <si>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</si>
  <si>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</si>
  <si>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</si>
  <si>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</si>
  <si>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</si>
  <si>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</si>
  <si>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</si>
  <si>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</si>
  <si>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</si>
  <si>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</si>
  <si>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</si>
  <si>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</si>
  <si>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</si>
  <si>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</si>
  <si>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</si>
  <si>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</si>
  <si>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</si>
  <si>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</si>
  <si>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</si>
  <si>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</si>
  <si>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</si>
  <si>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Passasjerer inkl. spedbarn - hittil i 2015</t>
  </si>
  <si>
    <t xml:space="preserve">Dato 10.06.2015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</si>
</sst>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,###,###,###,###,###,###,###,###,###,###,###,##0"/>
    <numFmt numFmtId="180" formatCode="#####################################0%"/>
    <numFmt numFmtId="181" formatCode="##,###,###,###,###,###,###,###,###,###,###,###,##0.0%"/>
  </numFmts>
  <fonts count="2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u/>
      <sz val="10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0" fontId="19" fillId="0" borderId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64" fontId="7" fillId="0" borderId="0" xfId="0" applyNumberFormat="1" applyFont="1"/>
    <xf numFmtId="171" fontId="5" fillId="0" borderId="0" xfId="0" applyNumberFormat="1" applyFont="1" applyAlignment="1">
      <alignment vertical="center"/>
    </xf>
    <xf numFmtId="172" fontId="5" fillId="0" borderId="4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72" fontId="12" fillId="0" borderId="4" xfId="0" applyNumberFormat="1" applyFont="1" applyBorder="1" applyAlignment="1">
      <alignment vertical="center"/>
    </xf>
    <xf numFmtId="172" fontId="12" fillId="0" borderId="5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3" fillId="0" borderId="0" xfId="0" applyFont="1"/>
    <xf numFmtId="168" fontId="12" fillId="0" borderId="8" xfId="0" applyNumberFormat="1" applyFont="1" applyFill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168" fontId="12" fillId="0" borderId="7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172" fontId="12" fillId="0" borderId="9" xfId="0" applyNumberFormat="1" applyFont="1" applyBorder="1" applyAlignment="1">
      <alignment vertical="center"/>
    </xf>
    <xf numFmtId="168" fontId="12" fillId="0" borderId="1" xfId="0" applyNumberFormat="1" applyFont="1" applyBorder="1"/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4" fillId="0" borderId="0" xfId="0" applyNumberFormat="1" applyFont="1" applyAlignment="1">
      <alignment horizontal="left"/>
    </xf>
    <xf numFmtId="49" fontId="14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168" fontId="8" fillId="0" borderId="0" xfId="0" applyNumberFormat="1" applyFont="1" applyFill="1" applyBorder="1" applyAlignment="1" applyProtection="1">
      <alignment vertical="center"/>
    </xf>
    <xf numFmtId="0" fontId="16" fillId="0" borderId="0" xfId="0" applyFont="1"/>
    <xf numFmtId="164" fontId="5" fillId="0" borderId="6" xfId="0" applyNumberFormat="1" applyFont="1" applyBorder="1" applyProtection="1">
      <protection locked="0"/>
    </xf>
    <xf numFmtId="172" fontId="17" fillId="0" borderId="4" xfId="0" applyNumberFormat="1" applyFont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9" fillId="4" borderId="15" xfId="0" applyFont="1" applyFill="1" applyBorder="1" applyAlignment="1">
      <alignment vertical="center"/>
    </xf>
    <xf numFmtId="0" fontId="18" fillId="0" borderId="0" xfId="0" applyFont="1"/>
    <xf numFmtId="0" fontId="21" fillId="4" borderId="15" xfId="0" applyFont="1" applyFill="1" applyBorder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  <protection locked="0"/>
    </xf>
    <xf numFmtId="168" fontId="17" fillId="0" borderId="8" xfId="0" applyNumberFormat="1" applyFont="1" applyFill="1" applyBorder="1" applyAlignment="1" applyProtection="1">
      <alignment vertical="center"/>
      <protection locked="0"/>
    </xf>
    <xf numFmtId="172" fontId="17" fillId="0" borderId="5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8" fontId="17" fillId="0" borderId="7" xfId="0" applyNumberFormat="1" applyFont="1" applyFill="1" applyBorder="1" applyAlignment="1" applyProtection="1">
      <alignment vertical="center"/>
    </xf>
    <xf numFmtId="168" fontId="17" fillId="0" borderId="8" xfId="0" applyNumberFormat="1" applyFont="1" applyFill="1" applyBorder="1" applyAlignment="1" applyProtection="1">
      <alignment vertical="center"/>
    </xf>
    <xf numFmtId="0" fontId="23" fillId="0" borderId="0" xfId="8" applyFont="1"/>
    <xf numFmtId="0" fontId="2" fillId="0" borderId="0" xfId="8" applyFont="1"/>
    <xf numFmtId="0" fontId="24" fillId="4" borderId="16" xfId="8" applyFont="1" applyFill="1" applyBorder="1" applyAlignment="1">
      <alignment horizontal="left" vertical="top" wrapText="1"/>
    </xf>
    <xf numFmtId="0" fontId="24" fillId="5" borderId="16" xfId="8" applyFont="1" applyFill="1" applyBorder="1" applyAlignment="1">
      <alignment horizontal="left" vertical="top"/>
    </xf>
    <xf numFmtId="0" fontId="24" fillId="6" borderId="16" xfId="8" applyFont="1" applyFill="1" applyBorder="1" applyAlignment="1">
      <alignment horizontal="left" vertical="top"/>
    </xf>
    <xf numFmtId="175" fontId="24" fillId="6" borderId="16" xfId="8" applyNumberFormat="1" applyFont="1" applyFill="1" applyBorder="1" applyAlignment="1">
      <alignment horizontal="right" vertical="top"/>
    </xf>
    <xf numFmtId="176" fontId="24" fillId="6" borderId="16" xfId="8" applyNumberFormat="1" applyFont="1" applyFill="1" applyBorder="1" applyAlignment="1">
      <alignment horizontal="right" vertical="top"/>
    </xf>
    <xf numFmtId="177" fontId="24" fillId="6" borderId="16" xfId="8" applyNumberFormat="1" applyFont="1" applyFill="1" applyBorder="1" applyAlignment="1">
      <alignment horizontal="left" vertical="top"/>
    </xf>
    <xf numFmtId="178" fontId="24" fillId="6" borderId="16" xfId="8" applyNumberFormat="1" applyFont="1" applyFill="1" applyBorder="1" applyAlignment="1">
      <alignment horizontal="right" vertical="top"/>
    </xf>
    <xf numFmtId="0" fontId="24" fillId="6" borderId="17" xfId="8" applyFont="1" applyFill="1" applyBorder="1" applyAlignment="1">
      <alignment horizontal="left" vertical="top"/>
    </xf>
    <xf numFmtId="177" fontId="24" fillId="6" borderId="17" xfId="8" applyNumberFormat="1" applyFont="1" applyFill="1" applyBorder="1" applyAlignment="1">
      <alignment horizontal="left" vertical="top"/>
    </xf>
    <xf numFmtId="0" fontId="24" fillId="6" borderId="18" xfId="8" applyFont="1" applyFill="1" applyBorder="1" applyAlignment="1">
      <alignment horizontal="left" vertical="top"/>
    </xf>
    <xf numFmtId="177" fontId="24" fillId="6" borderId="18" xfId="8" applyNumberFormat="1" applyFont="1" applyFill="1" applyBorder="1" applyAlignment="1">
      <alignment horizontal="left" vertical="top"/>
    </xf>
    <xf numFmtId="0" fontId="24" fillId="6" borderId="19" xfId="8" applyFont="1" applyFill="1" applyBorder="1" applyAlignment="1">
      <alignment horizontal="left" vertical="top"/>
    </xf>
    <xf numFmtId="0" fontId="24" fillId="4" borderId="16" xfId="8" applyFont="1" applyFill="1" applyBorder="1" applyAlignment="1">
      <alignment horizontal="right" vertical="top"/>
    </xf>
    <xf numFmtId="175" fontId="24" fillId="4" borderId="16" xfId="8" applyNumberFormat="1" applyFont="1" applyFill="1" applyBorder="1" applyAlignment="1">
      <alignment horizontal="right" vertical="top"/>
    </xf>
    <xf numFmtId="176" fontId="24" fillId="4" borderId="16" xfId="8" applyNumberFormat="1" applyFont="1" applyFill="1" applyBorder="1" applyAlignment="1">
      <alignment horizontal="right" vertical="top"/>
    </xf>
    <xf numFmtId="177" fontId="24" fillId="6" borderId="19" xfId="8" applyNumberFormat="1" applyFont="1" applyFill="1" applyBorder="1" applyAlignment="1">
      <alignment horizontal="left" vertical="top"/>
    </xf>
    <xf numFmtId="0" fontId="24" fillId="5" borderId="16" xfId="8" applyFont="1" applyFill="1" applyBorder="1" applyAlignment="1">
      <alignment horizontal="right" vertical="top"/>
    </xf>
    <xf numFmtId="178" fontId="24" fillId="5" borderId="16" xfId="8" applyNumberFormat="1" applyFont="1" applyFill="1" applyBorder="1" applyAlignment="1">
      <alignment horizontal="right" vertical="top"/>
    </xf>
    <xf numFmtId="0" fontId="24" fillId="4" borderId="17" xfId="8" applyFont="1" applyFill="1" applyBorder="1" applyAlignment="1">
      <alignment horizontal="left" vertical="top" wrapText="1"/>
    </xf>
    <xf numFmtId="0" fontId="24" fillId="4" borderId="16" xfId="8" applyFont="1" applyFill="1" applyBorder="1" applyAlignment="1">
      <alignment horizontal="left" vertical="top"/>
    </xf>
    <xf numFmtId="179" fontId="24" fillId="4" borderId="16" xfId="8" applyNumberFormat="1" applyFont="1" applyFill="1" applyBorder="1" applyAlignment="1">
      <alignment horizontal="right" vertical="top"/>
    </xf>
    <xf numFmtId="173" fontId="24" fillId="4" borderId="16" xfId="10" applyNumberFormat="1" applyFont="1" applyFill="1" applyBorder="1" applyAlignment="1">
      <alignment horizontal="right" vertical="top"/>
    </xf>
    <xf numFmtId="179" fontId="25" fillId="0" borderId="16" xfId="8" applyNumberFormat="1" applyFont="1" applyFill="1" applyBorder="1" applyAlignment="1">
      <alignment horizontal="right" vertical="top"/>
    </xf>
    <xf numFmtId="173" fontId="25" fillId="0" borderId="16" xfId="10" applyNumberFormat="1" applyFont="1" applyFill="1" applyBorder="1" applyAlignment="1">
      <alignment horizontal="right" vertical="top"/>
    </xf>
    <xf numFmtId="0" fontId="26" fillId="0" borderId="0" xfId="8" applyFont="1" applyFill="1"/>
    <xf numFmtId="177" fontId="24" fillId="5" borderId="16" xfId="8" applyNumberFormat="1" applyFont="1" applyFill="1" applyBorder="1" applyAlignment="1">
      <alignment horizontal="right" vertical="top"/>
    </xf>
    <xf numFmtId="176" fontId="24" fillId="5" borderId="16" xfId="8" applyNumberFormat="1" applyFont="1" applyFill="1" applyBorder="1" applyAlignment="1">
      <alignment horizontal="right" vertical="top"/>
    </xf>
    <xf numFmtId="179" fontId="24" fillId="6" borderId="16" xfId="8" applyNumberFormat="1" applyFont="1" applyFill="1" applyBorder="1" applyAlignment="1">
      <alignment horizontal="right" vertical="top"/>
    </xf>
    <xf numFmtId="179" fontId="24" fillId="5" borderId="16" xfId="8" applyNumberFormat="1" applyFont="1" applyFill="1" applyBorder="1" applyAlignment="1">
      <alignment horizontal="right" vertical="top"/>
    </xf>
    <xf numFmtId="0" fontId="24" fillId="5" borderId="16" xfId="8" applyFont="1" applyFill="1" applyBorder="1" applyAlignment="1">
      <alignment horizontal="left" vertical="center" wrapText="1"/>
    </xf>
    <xf numFmtId="180" fontId="24" fillId="6" borderId="16" xfId="8" applyNumberFormat="1" applyFont="1" applyFill="1" applyBorder="1" applyAlignment="1">
      <alignment horizontal="right" vertical="top"/>
    </xf>
    <xf numFmtId="180" fontId="24" fillId="4" borderId="16" xfId="8" applyNumberFormat="1" applyFont="1" applyFill="1" applyBorder="1" applyAlignment="1">
      <alignment horizontal="right" vertical="top"/>
    </xf>
    <xf numFmtId="178" fontId="24" fillId="4" borderId="16" xfId="8" applyNumberFormat="1" applyFont="1" applyFill="1" applyBorder="1" applyAlignment="1">
      <alignment horizontal="right" vertical="top"/>
    </xf>
    <xf numFmtId="181" fontId="24" fillId="6" borderId="16" xfId="8" applyNumberFormat="1" applyFont="1" applyFill="1" applyBorder="1" applyAlignment="1">
      <alignment horizontal="right" vertical="top"/>
    </xf>
    <xf numFmtId="181" fontId="24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76704"/>
        <c:axId val="208771608"/>
      </c:lineChart>
      <c:catAx>
        <c:axId val="20877670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771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877160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77670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74744"/>
        <c:axId val="208773176"/>
      </c:lineChart>
      <c:catAx>
        <c:axId val="208774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77317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0877317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77474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2961192</c:v>
                </c:pt>
                <c:pt idx="1">
                  <c:v>3036173</c:v>
                </c:pt>
                <c:pt idx="2">
                  <c:v>3655738</c:v>
                </c:pt>
                <c:pt idx="3">
                  <c:v>3436412</c:v>
                </c:pt>
                <c:pt idx="4">
                  <c:v>3971377</c:v>
                </c:pt>
                <c:pt idx="5">
                  <c:v>4201212</c:v>
                </c:pt>
                <c:pt idx="6">
                  <c:v>3936760</c:v>
                </c:pt>
                <c:pt idx="7">
                  <c:v>3940193</c:v>
                </c:pt>
                <c:pt idx="8">
                  <c:v>4121392</c:v>
                </c:pt>
                <c:pt idx="9">
                  <c:v>4136009</c:v>
                </c:pt>
                <c:pt idx="10">
                  <c:v>3725909</c:v>
                </c:pt>
                <c:pt idx="11">
                  <c:v>3155085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74352"/>
        <c:axId val="211249456"/>
      </c:lineChart>
      <c:catAx>
        <c:axId val="20877435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124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24945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0877435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53345</c:v>
                </c:pt>
                <c:pt idx="1">
                  <c:v>50989</c:v>
                </c:pt>
                <c:pt idx="2">
                  <c:v>59906</c:v>
                </c:pt>
                <c:pt idx="3">
                  <c:v>53694</c:v>
                </c:pt>
                <c:pt idx="4">
                  <c:v>62597</c:v>
                </c:pt>
                <c:pt idx="5">
                  <c:v>59609</c:v>
                </c:pt>
                <c:pt idx="6">
                  <c:v>52908</c:v>
                </c:pt>
                <c:pt idx="7">
                  <c:v>60604</c:v>
                </c:pt>
                <c:pt idx="8">
                  <c:v>63846</c:v>
                </c:pt>
                <c:pt idx="9">
                  <c:v>62963</c:v>
                </c:pt>
                <c:pt idx="10">
                  <c:v>60793</c:v>
                </c:pt>
                <c:pt idx="11">
                  <c:v>52704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47104"/>
        <c:axId val="211247496"/>
      </c:lineChart>
      <c:catAx>
        <c:axId val="211247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124749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124749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124710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58</xdr:row>
      <xdr:rowOff>0</xdr:rowOff>
    </xdr:from>
    <xdr:to>
      <xdr:col>8</xdr:col>
      <xdr:colOff>0</xdr:colOff>
      <xdr:row>61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2</xdr:col>
      <xdr:colOff>819150</xdr:colOff>
      <xdr:row>57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46</xdr:row>
      <xdr:rowOff>9525</xdr:rowOff>
    </xdr:from>
    <xdr:to>
      <xdr:col>8</xdr:col>
      <xdr:colOff>9525</xdr:colOff>
      <xdr:row>57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abSelected="1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32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">
        <v>301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58</v>
      </c>
      <c r="C3" s="4"/>
      <c r="D3" s="5"/>
      <c r="E3" s="6"/>
      <c r="F3" s="80" t="s">
        <v>37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13</v>
      </c>
      <c r="E4" s="8"/>
      <c r="F4" s="94">
        <v>2015</v>
      </c>
      <c r="G4" s="95">
        <v>2014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53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15</v>
      </c>
      <c r="B7" s="72">
        <v>2598251</v>
      </c>
      <c r="C7" s="73">
        <v>2635414</v>
      </c>
      <c r="D7" s="55">
        <f>(B7-C7)/C7</f>
        <v>-1.4101389762671064E-2</v>
      </c>
      <c r="E7" s="54"/>
      <c r="F7" s="72">
        <v>11841578</v>
      </c>
      <c r="G7" s="73">
        <v>12130769</v>
      </c>
      <c r="H7" s="55">
        <f>(F7-G7)/G7</f>
        <v>-2.383946145541144E-2</v>
      </c>
      <c r="I7" s="44"/>
      <c r="J7" s="45"/>
    </row>
    <row r="8" spans="1:17" ht="15" customHeight="1" x14ac:dyDescent="0.25">
      <c r="A8" s="98" t="s">
        <v>16</v>
      </c>
      <c r="B8" s="16">
        <f>SUM(B9:B10)</f>
        <v>1718705</v>
      </c>
      <c r="C8" s="17">
        <f>SUM(C9:C10)</f>
        <v>1667595</v>
      </c>
      <c r="D8" s="36">
        <f>(B8-C8)/C8</f>
        <v>3.0648928546799431E-2</v>
      </c>
      <c r="E8" s="54"/>
      <c r="F8" s="16">
        <f>SUM(F9:F10)</f>
        <v>7148046</v>
      </c>
      <c r="G8" s="17">
        <f>SUM(G9:G10)</f>
        <v>7088812</v>
      </c>
      <c r="H8" s="36">
        <f>(F8-G8)/G8</f>
        <v>8.3559840492313797E-3</v>
      </c>
      <c r="I8" s="44"/>
      <c r="J8" s="45"/>
    </row>
    <row r="9" spans="1:17" ht="15" customHeight="1" x14ac:dyDescent="0.25">
      <c r="A9" s="99" t="s">
        <v>17</v>
      </c>
      <c r="B9" s="74">
        <v>1562256</v>
      </c>
      <c r="C9" s="75">
        <v>1483320</v>
      </c>
      <c r="D9" s="18">
        <f>(B9-C9)/C9</f>
        <v>5.3215759242779707E-2</v>
      </c>
      <c r="E9" s="54"/>
      <c r="F9" s="74">
        <v>6604702</v>
      </c>
      <c r="G9" s="75">
        <v>6422209</v>
      </c>
      <c r="H9" s="18">
        <f>(F9-G9)/G9</f>
        <v>2.8415923555275141E-2</v>
      </c>
      <c r="J9" s="45"/>
    </row>
    <row r="10" spans="1:17" ht="15" customHeight="1" x14ac:dyDescent="0.25">
      <c r="A10" s="99" t="s">
        <v>18</v>
      </c>
      <c r="B10" s="74">
        <v>156449</v>
      </c>
      <c r="C10" s="75">
        <v>184275</v>
      </c>
      <c r="D10" s="18">
        <f>(B10-C10)/C10</f>
        <v>-0.15100257766924433</v>
      </c>
      <c r="E10" s="54"/>
      <c r="F10" s="74">
        <v>543344</v>
      </c>
      <c r="G10" s="75">
        <v>666603</v>
      </c>
      <c r="H10" s="18">
        <f>(F10-G10)/G10</f>
        <v>-0.18490615853814038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76">
        <v>51358</v>
      </c>
      <c r="C12" s="77">
        <v>59458</v>
      </c>
      <c r="D12" s="48">
        <f>(B12-C12)/C12</f>
        <v>-0.13623061656967944</v>
      </c>
      <c r="E12" s="54"/>
      <c r="F12" s="76">
        <v>250551</v>
      </c>
      <c r="G12" s="77">
        <v>290327</v>
      </c>
      <c r="H12" s="48">
        <f>(F12-G12)/G12</f>
        <v>-0.13700413671480779</v>
      </c>
      <c r="J12" s="45"/>
    </row>
    <row r="13" spans="1:17" ht="15" customHeight="1" x14ac:dyDescent="0.25">
      <c r="A13" s="98" t="s">
        <v>19</v>
      </c>
      <c r="B13" s="16">
        <f>B7+B8+B12</f>
        <v>4368314</v>
      </c>
      <c r="C13" s="17">
        <f>C7+C8+C12</f>
        <v>4362467</v>
      </c>
      <c r="D13" s="36">
        <f>(B13-C13)/C13</f>
        <v>1.3402966715851375E-3</v>
      </c>
      <c r="E13" s="54"/>
      <c r="F13" s="16">
        <f>F7+F8+F12</f>
        <v>19240175</v>
      </c>
      <c r="G13" s="17">
        <f>G7+G8+G12</f>
        <v>19509908</v>
      </c>
      <c r="H13" s="36">
        <f>(F13-G13)/G13</f>
        <v>-1.3825436798574346E-2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24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15</v>
      </c>
      <c r="B17" s="14">
        <f>SUM(B18:B20)</f>
        <v>41631</v>
      </c>
      <c r="C17" s="15">
        <f>SUM(C18:C20)</f>
        <v>44145</v>
      </c>
      <c r="D17" s="55">
        <f>(B17-C17)/C17</f>
        <v>-5.6948691811077132E-2</v>
      </c>
      <c r="E17" s="19"/>
      <c r="F17" s="14">
        <f>SUM(F18:F20)</f>
        <v>200789</v>
      </c>
      <c r="G17" s="15">
        <f>SUM(G18:G20)</f>
        <v>209305</v>
      </c>
      <c r="H17" s="55">
        <f>(F17-G17)/G17</f>
        <v>-4.0687035665655381E-2</v>
      </c>
      <c r="J17" s="47"/>
    </row>
    <row r="18" spans="1:10" ht="15" customHeight="1" x14ac:dyDescent="0.25">
      <c r="A18" s="99" t="s">
        <v>17</v>
      </c>
      <c r="B18" s="74">
        <v>39846</v>
      </c>
      <c r="C18" s="75">
        <v>42132</v>
      </c>
      <c r="D18" s="18">
        <f t="shared" ref="D18:D31" si="0">(B18-C18)/C18</f>
        <v>-5.4258046140700657E-2</v>
      </c>
      <c r="E18" s="19"/>
      <c r="F18" s="74">
        <v>192054</v>
      </c>
      <c r="G18" s="75">
        <v>200342</v>
      </c>
      <c r="H18" s="18">
        <f t="shared" ref="H18:H31" si="1">(F18-G18)/G18</f>
        <v>-4.1369258567848975E-2</v>
      </c>
      <c r="J18" s="45"/>
    </row>
    <row r="19" spans="1:10" ht="15" customHeight="1" x14ac:dyDescent="0.25">
      <c r="A19" s="99" t="s">
        <v>18</v>
      </c>
      <c r="B19" s="74">
        <v>631</v>
      </c>
      <c r="C19" s="75">
        <v>782</v>
      </c>
      <c r="D19" s="18">
        <f t="shared" si="0"/>
        <v>-0.19309462915601022</v>
      </c>
      <c r="E19" s="19"/>
      <c r="F19" s="74">
        <v>2507</v>
      </c>
      <c r="G19" s="75">
        <v>2612</v>
      </c>
      <c r="H19" s="18">
        <f t="shared" si="1"/>
        <v>-4.0199081163859111E-2</v>
      </c>
      <c r="J19" s="45"/>
    </row>
    <row r="20" spans="1:10" ht="15" customHeight="1" x14ac:dyDescent="0.25">
      <c r="A20" s="99" t="s">
        <v>20</v>
      </c>
      <c r="B20" s="74">
        <v>1154</v>
      </c>
      <c r="C20" s="75">
        <v>1231</v>
      </c>
      <c r="D20" s="18">
        <f t="shared" si="0"/>
        <v>-6.2550771730300575E-2</v>
      </c>
      <c r="E20" s="19"/>
      <c r="F20" s="74">
        <v>6228</v>
      </c>
      <c r="G20" s="75">
        <v>6351</v>
      </c>
      <c r="H20" s="18">
        <f t="shared" si="1"/>
        <v>-1.9367028814359942E-2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16</v>
      </c>
      <c r="B22" s="16">
        <f>SUM(B23:B25)</f>
        <v>16328</v>
      </c>
      <c r="C22" s="17">
        <f>SUM(C23:C25)</f>
        <v>17468</v>
      </c>
      <c r="D22" s="36">
        <f t="shared" si="0"/>
        <v>-6.5262193725669798E-2</v>
      </c>
      <c r="E22" s="19"/>
      <c r="F22" s="16">
        <f>SUM(F23:F25)</f>
        <v>71707</v>
      </c>
      <c r="G22" s="17">
        <f>SUM(G23:G25)</f>
        <v>75948</v>
      </c>
      <c r="H22" s="36">
        <f t="shared" si="1"/>
        <v>-5.5840838468425767E-2</v>
      </c>
      <c r="J22" s="45"/>
    </row>
    <row r="23" spans="1:10" ht="15" customHeight="1" x14ac:dyDescent="0.25">
      <c r="A23" s="99" t="s">
        <v>17</v>
      </c>
      <c r="B23" s="74">
        <v>14694</v>
      </c>
      <c r="C23" s="75">
        <v>15475</v>
      </c>
      <c r="D23" s="18">
        <f t="shared" si="0"/>
        <v>-5.0468497576736673E-2</v>
      </c>
      <c r="E23" s="19"/>
      <c r="F23" s="74">
        <v>65132</v>
      </c>
      <c r="G23" s="75">
        <v>68397</v>
      </c>
      <c r="H23" s="18">
        <f t="shared" si="1"/>
        <v>-4.7736011813383626E-2</v>
      </c>
      <c r="J23" s="45"/>
    </row>
    <row r="24" spans="1:10" ht="15" customHeight="1" x14ac:dyDescent="0.25">
      <c r="A24" s="99" t="s">
        <v>18</v>
      </c>
      <c r="B24" s="74">
        <v>1246</v>
      </c>
      <c r="C24" s="75">
        <v>1568</v>
      </c>
      <c r="D24" s="18">
        <f t="shared" si="0"/>
        <v>-0.20535714285714285</v>
      </c>
      <c r="E24" s="19"/>
      <c r="F24" s="74">
        <v>4467</v>
      </c>
      <c r="G24" s="75">
        <v>5497</v>
      </c>
      <c r="H24" s="18">
        <f t="shared" si="1"/>
        <v>-0.18737493178097145</v>
      </c>
      <c r="J24" s="45"/>
    </row>
    <row r="25" spans="1:10" ht="15" customHeight="1" x14ac:dyDescent="0.25">
      <c r="A25" s="99" t="s">
        <v>20</v>
      </c>
      <c r="B25" s="74">
        <v>388</v>
      </c>
      <c r="C25" s="75">
        <v>425</v>
      </c>
      <c r="D25" s="18">
        <f t="shared" si="0"/>
        <v>-8.7058823529411758E-2</v>
      </c>
      <c r="E25" s="19"/>
      <c r="F25" s="74">
        <v>2108</v>
      </c>
      <c r="G25" s="75">
        <v>2054</v>
      </c>
      <c r="H25" s="18">
        <f t="shared" si="1"/>
        <v>2.6290165530671861E-2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76">
        <v>4062</v>
      </c>
      <c r="C27" s="77">
        <v>4432</v>
      </c>
      <c r="D27" s="36">
        <f t="shared" si="0"/>
        <v>-8.3483754512635386E-2</v>
      </c>
      <c r="E27" s="19"/>
      <c r="F27" s="78">
        <v>19164</v>
      </c>
      <c r="G27" s="79">
        <v>21355</v>
      </c>
      <c r="H27" s="36">
        <f>(F27-G27)/G27</f>
        <v>-0.10259892296885975</v>
      </c>
      <c r="J27" s="45"/>
    </row>
    <row r="28" spans="1:10" ht="15" customHeight="1" x14ac:dyDescent="0.25">
      <c r="A28" s="98" t="s">
        <v>19</v>
      </c>
      <c r="B28" s="16">
        <f>B22+B17+B27</f>
        <v>62021</v>
      </c>
      <c r="C28" s="17">
        <f>C22+C17+C27</f>
        <v>66045</v>
      </c>
      <c r="D28" s="36">
        <f t="shared" si="0"/>
        <v>-6.0928155045802103E-2</v>
      </c>
      <c r="E28" s="19"/>
      <c r="F28" s="16">
        <f>F22+F17+F27</f>
        <v>291660</v>
      </c>
      <c r="G28" s="17">
        <f>G22+G17+G27</f>
        <v>306608</v>
      </c>
      <c r="H28" s="36">
        <f>(F28-G28)/G28</f>
        <v>-4.8752804884412672E-2</v>
      </c>
      <c r="J28" s="45"/>
    </row>
    <row r="29" spans="1:10" ht="15" customHeight="1" x14ac:dyDescent="0.25">
      <c r="A29" s="98" t="s">
        <v>31</v>
      </c>
      <c r="B29" s="76">
        <v>10003</v>
      </c>
      <c r="C29" s="77">
        <v>10475</v>
      </c>
      <c r="D29" s="18">
        <f>(B29-C29)/C29</f>
        <v>-4.5059665871121715E-2</v>
      </c>
      <c r="E29" s="19"/>
      <c r="F29" s="76">
        <v>38337</v>
      </c>
      <c r="G29" s="77">
        <v>38844</v>
      </c>
      <c r="H29" s="18">
        <f>(F29-G29)/G29</f>
        <v>-1.3052208835341365E-2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26</v>
      </c>
      <c r="B31" s="16">
        <f>SUM(B28:B29)</f>
        <v>72024</v>
      </c>
      <c r="C31" s="17">
        <f>SUM(C28:C29)</f>
        <v>76520</v>
      </c>
      <c r="D31" s="36">
        <f t="shared" si="0"/>
        <v>-5.8755880815473081E-2</v>
      </c>
      <c r="E31" s="19"/>
      <c r="F31" s="16">
        <f>SUM(F28:F29)</f>
        <v>329997</v>
      </c>
      <c r="G31" s="17">
        <f>SUM(G28:G29)</f>
        <v>345452</v>
      </c>
      <c r="H31" s="36">
        <f t="shared" si="1"/>
        <v>-4.4738487546750347E-2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4"/>
      <c r="C33" s="105"/>
      <c r="D33" s="106"/>
      <c r="E33" s="107"/>
      <c r="F33" s="104"/>
      <c r="G33" s="105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25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34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28</v>
      </c>
      <c r="B37" s="15">
        <f>SUM(B38:B39)</f>
        <v>4383</v>
      </c>
      <c r="C37" s="15">
        <f>SUM(C38:C39)</f>
        <v>4703</v>
      </c>
      <c r="D37" s="69">
        <f>(B37-C37)/C37</f>
        <v>-6.8041675526259837E-2</v>
      </c>
      <c r="E37" s="12"/>
      <c r="F37" s="70">
        <f>SUM(F38:F39)</f>
        <v>22230</v>
      </c>
      <c r="G37" s="15">
        <f>SUM(G38:G39)</f>
        <v>23570</v>
      </c>
      <c r="H37" s="69">
        <f>(F37-G37)/G37</f>
        <v>-5.6851930420025454E-2</v>
      </c>
      <c r="I37" s="2" t="s">
        <v>27</v>
      </c>
      <c r="J37" s="46"/>
    </row>
    <row r="38" spans="1:17" ht="15" customHeight="1" x14ac:dyDescent="0.25">
      <c r="A38" s="99" t="s">
        <v>23</v>
      </c>
      <c r="B38" s="75">
        <v>1710</v>
      </c>
      <c r="C38" s="75">
        <v>1593</v>
      </c>
      <c r="D38" s="93">
        <f>(B38-C38)/C38</f>
        <v>7.3446327683615822E-2</v>
      </c>
      <c r="E38" s="12"/>
      <c r="F38" s="74">
        <v>7805</v>
      </c>
      <c r="G38" s="75">
        <v>7950</v>
      </c>
      <c r="H38" s="93">
        <f>(F38-G38)/G38</f>
        <v>-1.8238993710691823E-2</v>
      </c>
      <c r="I38" s="2" t="s">
        <v>27</v>
      </c>
    </row>
    <row r="39" spans="1:17" ht="15" customHeight="1" x14ac:dyDescent="0.25">
      <c r="A39" s="99" t="s">
        <v>22</v>
      </c>
      <c r="B39" s="75">
        <v>2673</v>
      </c>
      <c r="C39" s="75">
        <v>3110</v>
      </c>
      <c r="D39" s="93">
        <f>(B39-C39)/C39</f>
        <v>-0.1405144694533762</v>
      </c>
      <c r="E39" s="19"/>
      <c r="F39" s="74">
        <v>14425</v>
      </c>
      <c r="G39" s="75">
        <v>15620</v>
      </c>
      <c r="H39" s="93">
        <f>(F39-G39)/G39</f>
        <v>-7.6504481434058899E-2</v>
      </c>
      <c r="I39" s="2" t="s">
        <v>27</v>
      </c>
    </row>
    <row r="40" spans="1:17" ht="15" customHeight="1" x14ac:dyDescent="0.25">
      <c r="A40" s="99"/>
      <c r="B40" s="20"/>
      <c r="C40" s="20"/>
      <c r="D40" s="31"/>
      <c r="E40" s="19"/>
      <c r="F40" s="52"/>
      <c r="G40" s="20"/>
      <c r="H40" s="31"/>
    </row>
    <row r="41" spans="1:17" ht="15" customHeight="1" x14ac:dyDescent="0.25">
      <c r="A41" s="98" t="s">
        <v>29</v>
      </c>
      <c r="B41" s="17">
        <f>SUM(B42:B43)</f>
        <v>7233</v>
      </c>
      <c r="C41" s="17">
        <f>SUM(C42:C43)</f>
        <v>7944</v>
      </c>
      <c r="D41" s="37">
        <f>(B41-C41)/C41</f>
        <v>-8.9501510574018131E-2</v>
      </c>
      <c r="E41" s="19"/>
      <c r="F41" s="52">
        <f>SUM(F42:F43)</f>
        <v>40368</v>
      </c>
      <c r="G41" s="51">
        <f>SUM(G42:G43)</f>
        <v>41499</v>
      </c>
      <c r="H41" s="37">
        <f>(F41-G41)/G41</f>
        <v>-2.7253668763102725E-2</v>
      </c>
      <c r="I41" s="2" t="s">
        <v>27</v>
      </c>
    </row>
    <row r="42" spans="1:17" ht="15" customHeight="1" x14ac:dyDescent="0.25">
      <c r="A42" s="99" t="s">
        <v>23</v>
      </c>
      <c r="B42" s="75">
        <v>3768</v>
      </c>
      <c r="C42" s="75">
        <v>3675</v>
      </c>
      <c r="D42" s="93">
        <f>(B42-C42)/C42</f>
        <v>2.5306122448979593E-2</v>
      </c>
      <c r="E42" s="19"/>
      <c r="F42" s="74">
        <v>22305</v>
      </c>
      <c r="G42" s="75">
        <v>17511</v>
      </c>
      <c r="H42" s="93">
        <f>(F42-G42)/G42</f>
        <v>0.27377077265718691</v>
      </c>
      <c r="I42" s="2" t="s">
        <v>27</v>
      </c>
      <c r="J42" s="46"/>
      <c r="K42" s="46"/>
    </row>
    <row r="43" spans="1:17" ht="15" customHeight="1" x14ac:dyDescent="0.25">
      <c r="A43" s="99" t="s">
        <v>22</v>
      </c>
      <c r="B43" s="75">
        <v>3465</v>
      </c>
      <c r="C43" s="75">
        <v>4269</v>
      </c>
      <c r="D43" s="93">
        <f>(B43-C43)/C43</f>
        <v>-0.18833450456781448</v>
      </c>
      <c r="E43" s="19"/>
      <c r="F43" s="74">
        <v>18063</v>
      </c>
      <c r="G43" s="75">
        <v>23988</v>
      </c>
      <c r="H43" s="93">
        <f>(F43-G43)/G43</f>
        <v>-0.2469984992496248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11616</v>
      </c>
      <c r="C45" s="50">
        <f>SUM(C37+C41)</f>
        <v>12647</v>
      </c>
      <c r="D45" s="38">
        <f>(B45-C45)/C45</f>
        <v>-8.1521309401439077E-2</v>
      </c>
      <c r="E45" s="19"/>
      <c r="F45" s="53">
        <f>SUM(F37+F41)</f>
        <v>62598</v>
      </c>
      <c r="G45" s="50">
        <f>SUM(G37+G41)</f>
        <v>65069</v>
      </c>
      <c r="H45" s="38">
        <f>(F45-G45)/G45</f>
        <v>-3.7975072615223843E-2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54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512" zoomScaleSheetLayoutView="16384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9" style="111" hidden="1" customWidth="1"/>
    <col min="24" max="24" width="8.85546875" style="111" hidden="1" customWidth="1"/>
    <col min="25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9" style="111" hidden="1" customWidth="1"/>
    <col min="32" max="32" width="32.42578125" style="111" hidden="1" customWidth="1"/>
    <col min="33" max="33" width="23.28515625" style="111" hidden="1" customWidth="1"/>
    <col min="34" max="34" width="0" style="111" hidden="1" customWidth="1"/>
    <col min="35" max="35" width="5.42578125" style="111" hidden="1" customWidth="1"/>
    <col min="36" max="16384" width="9.140625" style="111"/>
  </cols>
  <sheetData>
    <row r="1" spans="1:35" ht="15.75" x14ac:dyDescent="0.25">
      <c r="A1" s="110" t="s">
        <v>276</v>
      </c>
    </row>
    <row r="4" spans="1:35" ht="45" x14ac:dyDescent="0.2">
      <c r="A4" s="112" t="s">
        <v>60</v>
      </c>
      <c r="B4" s="112" t="s">
        <v>61</v>
      </c>
      <c r="C4" s="112" t="s">
        <v>62</v>
      </c>
      <c r="D4" s="112" t="s">
        <v>277</v>
      </c>
      <c r="E4" s="112" t="s">
        <v>278</v>
      </c>
      <c r="F4" s="112" t="s">
        <v>279</v>
      </c>
      <c r="G4" s="112" t="s">
        <v>280</v>
      </c>
      <c r="H4" s="112" t="s">
        <v>281</v>
      </c>
      <c r="I4" s="112" t="s">
        <v>282</v>
      </c>
      <c r="J4" s="112" t="s">
        <v>283</v>
      </c>
      <c r="K4" s="112" t="s">
        <v>284</v>
      </c>
      <c r="L4" s="112" t="s">
        <v>285</v>
      </c>
      <c r="M4" s="112" t="s">
        <v>286</v>
      </c>
      <c r="N4" s="112" t="s">
        <v>287</v>
      </c>
      <c r="O4" s="112" t="s">
        <v>288</v>
      </c>
      <c r="P4" s="112" t="s">
        <v>289</v>
      </c>
      <c r="Q4" s="112" t="s">
        <v>72</v>
      </c>
      <c r="R4" s="112" t="s">
        <v>73</v>
      </c>
      <c r="S4" s="141" t="s">
        <v>74</v>
      </c>
      <c r="T4" s="141" t="s">
        <v>75</v>
      </c>
      <c r="U4" s="141" t="s">
        <v>76</v>
      </c>
      <c r="V4" s="141" t="s">
        <v>290</v>
      </c>
      <c r="W4" s="141" t="s">
        <v>291</v>
      </c>
      <c r="X4" s="141" t="s">
        <v>292</v>
      </c>
      <c r="Y4" s="141" t="s">
        <v>293</v>
      </c>
      <c r="Z4" s="141" t="s">
        <v>294</v>
      </c>
      <c r="AA4" s="141" t="s">
        <v>295</v>
      </c>
      <c r="AB4" s="141" t="s">
        <v>79</v>
      </c>
      <c r="AC4" s="141" t="s">
        <v>296</v>
      </c>
      <c r="AD4" s="141" t="s">
        <v>297</v>
      </c>
      <c r="AE4" s="141" t="s">
        <v>82</v>
      </c>
      <c r="AF4" s="141" t="s">
        <v>83</v>
      </c>
      <c r="AG4" s="141" t="s">
        <v>84</v>
      </c>
      <c r="AH4" s="141" t="s">
        <v>298</v>
      </c>
      <c r="AI4" s="141" t="s">
        <v>299</v>
      </c>
    </row>
    <row r="5" spans="1:35" x14ac:dyDescent="0.2">
      <c r="A5" s="114" t="s">
        <v>85</v>
      </c>
      <c r="B5" s="114" t="s">
        <v>86</v>
      </c>
      <c r="C5" s="114" t="s">
        <v>87</v>
      </c>
      <c r="D5" s="115">
        <v>687940</v>
      </c>
      <c r="E5" s="115">
        <v>281146</v>
      </c>
      <c r="F5" s="115">
        <v>969086</v>
      </c>
      <c r="G5" s="116">
        <v>-2.4140634671728601E-4</v>
      </c>
      <c r="H5" s="115">
        <v>950916</v>
      </c>
      <c r="I5" s="115">
        <v>229630</v>
      </c>
      <c r="J5" s="115">
        <v>1180546</v>
      </c>
      <c r="K5" s="142">
        <v>5.0308763619896502E-2</v>
      </c>
      <c r="L5" s="118">
        <v>0</v>
      </c>
      <c r="M5" s="116">
        <v>0</v>
      </c>
      <c r="N5" s="118">
        <v>2149632</v>
      </c>
      <c r="O5" s="116">
        <v>2.6901298846473003E-2</v>
      </c>
      <c r="P5" s="118">
        <v>1227</v>
      </c>
      <c r="Q5" s="118">
        <v>2150859</v>
      </c>
      <c r="R5" s="116">
        <v>2.71537856512825E-2</v>
      </c>
      <c r="S5" s="117">
        <v>1</v>
      </c>
      <c r="T5" s="114" t="s">
        <v>89</v>
      </c>
      <c r="U5" s="114" t="s">
        <v>90</v>
      </c>
      <c r="V5" s="118">
        <v>706274</v>
      </c>
      <c r="W5" s="118">
        <v>969320</v>
      </c>
      <c r="X5" s="118">
        <v>263046</v>
      </c>
      <c r="Y5" s="118">
        <v>905621</v>
      </c>
      <c r="Z5" s="118">
        <v>1123999</v>
      </c>
      <c r="AA5" s="118">
        <v>218378</v>
      </c>
      <c r="AB5" s="118">
        <v>0</v>
      </c>
      <c r="AC5" s="118">
        <v>680</v>
      </c>
      <c r="AD5" s="118">
        <v>2093319</v>
      </c>
      <c r="AE5" s="118">
        <v>2093999</v>
      </c>
      <c r="AF5" s="114" t="s">
        <v>91</v>
      </c>
      <c r="AG5" s="114" t="s">
        <v>91</v>
      </c>
      <c r="AH5" s="118">
        <v>4030</v>
      </c>
      <c r="AI5" s="118">
        <v>10</v>
      </c>
    </row>
    <row r="6" spans="1:35" x14ac:dyDescent="0.2">
      <c r="A6" s="119" t="s">
        <v>92</v>
      </c>
      <c r="B6" s="114" t="s">
        <v>93</v>
      </c>
      <c r="C6" s="114" t="s">
        <v>94</v>
      </c>
      <c r="D6" s="115">
        <v>291924</v>
      </c>
      <c r="E6" s="115">
        <v>27628</v>
      </c>
      <c r="F6" s="115">
        <v>319552</v>
      </c>
      <c r="G6" s="116">
        <v>-3.84670935438833E-2</v>
      </c>
      <c r="H6" s="115">
        <v>189709</v>
      </c>
      <c r="I6" s="115">
        <v>6580</v>
      </c>
      <c r="J6" s="115">
        <v>196289</v>
      </c>
      <c r="K6" s="142">
        <v>5.9738478814840401E-2</v>
      </c>
      <c r="L6" s="118">
        <v>19199</v>
      </c>
      <c r="M6" s="116">
        <v>-5.7625288371864702E-2</v>
      </c>
      <c r="N6" s="118">
        <v>535040</v>
      </c>
      <c r="O6" s="116">
        <v>-5.37799317015316E-3</v>
      </c>
      <c r="P6" s="118">
        <v>6323</v>
      </c>
      <c r="Q6" s="118">
        <v>541363</v>
      </c>
      <c r="R6" s="116">
        <v>-1.7061878132035701E-2</v>
      </c>
      <c r="S6" s="120">
        <v>2</v>
      </c>
      <c r="T6" s="114" t="s">
        <v>89</v>
      </c>
      <c r="U6" s="114" t="s">
        <v>89</v>
      </c>
      <c r="V6" s="118">
        <v>304296</v>
      </c>
      <c r="W6" s="118">
        <v>332336</v>
      </c>
      <c r="X6" s="118">
        <v>28040</v>
      </c>
      <c r="Y6" s="118">
        <v>178660</v>
      </c>
      <c r="Z6" s="118">
        <v>185224</v>
      </c>
      <c r="AA6" s="118">
        <v>6564</v>
      </c>
      <c r="AB6" s="118">
        <v>20373</v>
      </c>
      <c r="AC6" s="118">
        <v>12827</v>
      </c>
      <c r="AD6" s="118">
        <v>537933</v>
      </c>
      <c r="AE6" s="118">
        <v>550760</v>
      </c>
      <c r="AF6" s="114" t="s">
        <v>95</v>
      </c>
      <c r="AG6" s="114" t="s">
        <v>96</v>
      </c>
      <c r="AH6" s="118">
        <v>4030</v>
      </c>
      <c r="AI6" s="118">
        <v>10</v>
      </c>
    </row>
    <row r="7" spans="1:35" x14ac:dyDescent="0.2">
      <c r="A7" s="121"/>
      <c r="B7" s="114" t="s">
        <v>97</v>
      </c>
      <c r="C7" s="114" t="s">
        <v>98</v>
      </c>
      <c r="D7" s="115">
        <v>206180</v>
      </c>
      <c r="E7" s="115">
        <v>5998</v>
      </c>
      <c r="F7" s="115">
        <v>212178</v>
      </c>
      <c r="G7" s="116">
        <v>-6.9104852826976801E-2</v>
      </c>
      <c r="H7" s="115">
        <v>155275</v>
      </c>
      <c r="I7" s="115">
        <v>4876</v>
      </c>
      <c r="J7" s="115">
        <v>160151</v>
      </c>
      <c r="K7" s="142">
        <v>-2.1231474407945001E-2</v>
      </c>
      <c r="L7" s="118">
        <v>18571</v>
      </c>
      <c r="M7" s="116">
        <v>-0.19578208903516398</v>
      </c>
      <c r="N7" s="118">
        <v>390900</v>
      </c>
      <c r="O7" s="116">
        <v>-5.7268127511178199E-2</v>
      </c>
      <c r="P7" s="118">
        <v>1319</v>
      </c>
      <c r="Q7" s="118">
        <v>392219</v>
      </c>
      <c r="R7" s="116">
        <v>-5.6415080268194195E-2</v>
      </c>
      <c r="S7" s="122">
        <v>0</v>
      </c>
      <c r="T7" s="114" t="s">
        <v>89</v>
      </c>
      <c r="U7" s="114" t="s">
        <v>89</v>
      </c>
      <c r="V7" s="118">
        <v>222449</v>
      </c>
      <c r="W7" s="118">
        <v>227929</v>
      </c>
      <c r="X7" s="118">
        <v>5480</v>
      </c>
      <c r="Y7" s="118">
        <v>158651</v>
      </c>
      <c r="Z7" s="118">
        <v>163625</v>
      </c>
      <c r="AA7" s="118">
        <v>4974</v>
      </c>
      <c r="AB7" s="118">
        <v>23092</v>
      </c>
      <c r="AC7" s="118">
        <v>1023</v>
      </c>
      <c r="AD7" s="118">
        <v>414646</v>
      </c>
      <c r="AE7" s="118">
        <v>415669</v>
      </c>
      <c r="AF7" s="114" t="s">
        <v>99</v>
      </c>
      <c r="AG7" s="114" t="s">
        <v>96</v>
      </c>
      <c r="AH7" s="118">
        <v>4030</v>
      </c>
      <c r="AI7" s="118">
        <v>10</v>
      </c>
    </row>
    <row r="8" spans="1:35" x14ac:dyDescent="0.2">
      <c r="A8" s="123"/>
      <c r="B8" s="114" t="s">
        <v>100</v>
      </c>
      <c r="C8" s="114" t="s">
        <v>101</v>
      </c>
      <c r="D8" s="115">
        <v>255394</v>
      </c>
      <c r="E8" s="115">
        <v>37646</v>
      </c>
      <c r="F8" s="115">
        <v>293040</v>
      </c>
      <c r="G8" s="116">
        <v>-3.1906388545679197E-2</v>
      </c>
      <c r="H8" s="115">
        <v>81876</v>
      </c>
      <c r="I8" s="115">
        <v>1530</v>
      </c>
      <c r="J8" s="115">
        <v>83406</v>
      </c>
      <c r="K8" s="142">
        <v>-4.0129814829733101E-2</v>
      </c>
      <c r="L8" s="118">
        <v>0</v>
      </c>
      <c r="M8" s="116">
        <v>0</v>
      </c>
      <c r="N8" s="118">
        <v>376446</v>
      </c>
      <c r="O8" s="116">
        <v>-3.3740512486171395E-2</v>
      </c>
      <c r="P8" s="118">
        <v>518</v>
      </c>
      <c r="Q8" s="118">
        <v>376964</v>
      </c>
      <c r="R8" s="116">
        <v>-3.3725433903840099E-2</v>
      </c>
      <c r="S8" s="122">
        <v>0</v>
      </c>
      <c r="T8" s="114" t="s">
        <v>89</v>
      </c>
      <c r="U8" s="114" t="s">
        <v>89</v>
      </c>
      <c r="V8" s="118">
        <v>262286</v>
      </c>
      <c r="W8" s="118">
        <v>302698</v>
      </c>
      <c r="X8" s="118">
        <v>40412</v>
      </c>
      <c r="Y8" s="118">
        <v>85115</v>
      </c>
      <c r="Z8" s="118">
        <v>86893</v>
      </c>
      <c r="AA8" s="118">
        <v>1778</v>
      </c>
      <c r="AB8" s="118">
        <v>0</v>
      </c>
      <c r="AC8" s="118">
        <v>530</v>
      </c>
      <c r="AD8" s="118">
        <v>389591</v>
      </c>
      <c r="AE8" s="118">
        <v>390121</v>
      </c>
      <c r="AF8" s="114" t="s">
        <v>102</v>
      </c>
      <c r="AG8" s="114" t="s">
        <v>96</v>
      </c>
      <c r="AH8" s="118">
        <v>4030</v>
      </c>
      <c r="AI8" s="118">
        <v>10</v>
      </c>
    </row>
    <row r="9" spans="1:35" x14ac:dyDescent="0.2">
      <c r="A9" s="124" t="s">
        <v>103</v>
      </c>
      <c r="B9" s="124">
        <v>0</v>
      </c>
      <c r="C9" s="124">
        <v>0</v>
      </c>
      <c r="D9" s="125">
        <v>753498</v>
      </c>
      <c r="E9" s="125">
        <v>71272</v>
      </c>
      <c r="F9" s="125">
        <v>824770</v>
      </c>
      <c r="G9" s="126">
        <v>-4.4257980933133899E-2</v>
      </c>
      <c r="H9" s="125">
        <v>426860</v>
      </c>
      <c r="I9" s="125">
        <v>12986</v>
      </c>
      <c r="J9" s="125">
        <v>439846</v>
      </c>
      <c r="K9" s="143">
        <v>9.4184173203409414E-3</v>
      </c>
      <c r="L9" s="144">
        <v>37770</v>
      </c>
      <c r="M9" s="126">
        <v>-0.13102496261359697</v>
      </c>
      <c r="N9" s="144">
        <v>1302386</v>
      </c>
      <c r="O9" s="126">
        <v>-2.96415506232444E-2</v>
      </c>
      <c r="P9" s="144">
        <v>8160</v>
      </c>
      <c r="Q9" s="144">
        <v>1310546</v>
      </c>
      <c r="R9" s="126">
        <v>-3.3912498617817304E-2</v>
      </c>
      <c r="S9" s="127">
        <v>0</v>
      </c>
      <c r="T9" s="128">
        <v>0</v>
      </c>
      <c r="U9" s="128">
        <v>0</v>
      </c>
      <c r="V9" s="129">
        <v>789031</v>
      </c>
      <c r="W9" s="129">
        <v>862963</v>
      </c>
      <c r="X9" s="129">
        <v>73932</v>
      </c>
      <c r="Y9" s="129">
        <v>422426</v>
      </c>
      <c r="Z9" s="129">
        <v>435742</v>
      </c>
      <c r="AA9" s="129">
        <v>13316</v>
      </c>
      <c r="AB9" s="129">
        <v>43465</v>
      </c>
      <c r="AC9" s="129">
        <v>14380</v>
      </c>
      <c r="AD9" s="129">
        <v>1342170</v>
      </c>
      <c r="AE9" s="129">
        <v>1356550</v>
      </c>
      <c r="AF9" s="128">
        <v>0</v>
      </c>
      <c r="AG9" s="128">
        <v>0</v>
      </c>
      <c r="AH9" s="129">
        <v>12090</v>
      </c>
      <c r="AI9" s="129">
        <v>30</v>
      </c>
    </row>
    <row r="10" spans="1:35" x14ac:dyDescent="0.2">
      <c r="A10" s="119" t="s">
        <v>104</v>
      </c>
      <c r="B10" s="114" t="s">
        <v>105</v>
      </c>
      <c r="C10" s="114" t="s">
        <v>106</v>
      </c>
      <c r="D10" s="115">
        <v>97445</v>
      </c>
      <c r="E10" s="115">
        <v>36908</v>
      </c>
      <c r="F10" s="115">
        <v>134353</v>
      </c>
      <c r="G10" s="116">
        <v>2.22944233505551E-2</v>
      </c>
      <c r="H10" s="115">
        <v>4629</v>
      </c>
      <c r="I10" s="115">
        <v>0</v>
      </c>
      <c r="J10" s="115">
        <v>4629</v>
      </c>
      <c r="K10" s="142">
        <v>-0.16669666966696697</v>
      </c>
      <c r="L10" s="118">
        <v>1</v>
      </c>
      <c r="M10" s="116">
        <v>0</v>
      </c>
      <c r="N10" s="118">
        <v>138983</v>
      </c>
      <c r="O10" s="116">
        <v>1.46373870256538E-2</v>
      </c>
      <c r="P10" s="118">
        <v>10250</v>
      </c>
      <c r="Q10" s="118">
        <v>149233</v>
      </c>
      <c r="R10" s="116">
        <v>1.5632656394620803E-2</v>
      </c>
      <c r="S10" s="120">
        <v>3</v>
      </c>
      <c r="T10" s="114" t="s">
        <v>89</v>
      </c>
      <c r="U10" s="114" t="s">
        <v>89</v>
      </c>
      <c r="V10" s="118">
        <v>94643</v>
      </c>
      <c r="W10" s="118">
        <v>131423</v>
      </c>
      <c r="X10" s="118">
        <v>36780</v>
      </c>
      <c r="Y10" s="118">
        <v>5555</v>
      </c>
      <c r="Z10" s="118">
        <v>5555</v>
      </c>
      <c r="AA10" s="118">
        <v>0</v>
      </c>
      <c r="AB10" s="118">
        <v>0</v>
      </c>
      <c r="AC10" s="118">
        <v>9958</v>
      </c>
      <c r="AD10" s="118">
        <v>136978</v>
      </c>
      <c r="AE10" s="118">
        <v>146936</v>
      </c>
      <c r="AF10" s="114" t="s">
        <v>107</v>
      </c>
      <c r="AG10" s="114" t="s">
        <v>108</v>
      </c>
      <c r="AH10" s="118">
        <v>4030</v>
      </c>
      <c r="AI10" s="118">
        <v>10</v>
      </c>
    </row>
    <row r="11" spans="1:35" x14ac:dyDescent="0.2">
      <c r="A11" s="121"/>
      <c r="B11" s="114" t="s">
        <v>109</v>
      </c>
      <c r="C11" s="114" t="s">
        <v>110</v>
      </c>
      <c r="D11" s="115">
        <v>63466</v>
      </c>
      <c r="E11" s="115">
        <v>366</v>
      </c>
      <c r="F11" s="115">
        <v>63832</v>
      </c>
      <c r="G11" s="116">
        <v>1.4317268119050999E-2</v>
      </c>
      <c r="H11" s="115">
        <v>30657</v>
      </c>
      <c r="I11" s="115">
        <v>64</v>
      </c>
      <c r="J11" s="115">
        <v>30721</v>
      </c>
      <c r="K11" s="142">
        <v>-3.9368355222013804E-2</v>
      </c>
      <c r="L11" s="118">
        <v>0</v>
      </c>
      <c r="M11" s="116">
        <v>0</v>
      </c>
      <c r="N11" s="118">
        <v>94553</v>
      </c>
      <c r="O11" s="116">
        <v>-3.7719547786874007E-3</v>
      </c>
      <c r="P11" s="118">
        <v>158</v>
      </c>
      <c r="Q11" s="118">
        <v>94711</v>
      </c>
      <c r="R11" s="116">
        <v>-2.1177511800404606E-3</v>
      </c>
      <c r="S11" s="122">
        <v>0</v>
      </c>
      <c r="T11" s="114" t="s">
        <v>89</v>
      </c>
      <c r="U11" s="114" t="s">
        <v>89</v>
      </c>
      <c r="V11" s="118">
        <v>62625</v>
      </c>
      <c r="W11" s="118">
        <v>62931</v>
      </c>
      <c r="X11" s="118">
        <v>306</v>
      </c>
      <c r="Y11" s="118">
        <v>31866</v>
      </c>
      <c r="Z11" s="118">
        <v>31980</v>
      </c>
      <c r="AA11" s="118">
        <v>114</v>
      </c>
      <c r="AB11" s="118">
        <v>0</v>
      </c>
      <c r="AC11" s="118">
        <v>1</v>
      </c>
      <c r="AD11" s="118">
        <v>94911</v>
      </c>
      <c r="AE11" s="118">
        <v>94912</v>
      </c>
      <c r="AF11" s="114" t="s">
        <v>111</v>
      </c>
      <c r="AG11" s="114" t="s">
        <v>108</v>
      </c>
      <c r="AH11" s="118">
        <v>4030</v>
      </c>
      <c r="AI11" s="118">
        <v>10</v>
      </c>
    </row>
    <row r="12" spans="1:35" x14ac:dyDescent="0.2">
      <c r="A12" s="121"/>
      <c r="B12" s="114" t="s">
        <v>112</v>
      </c>
      <c r="C12" s="114" t="s">
        <v>113</v>
      </c>
      <c r="D12" s="115">
        <v>121487</v>
      </c>
      <c r="E12" s="115">
        <v>28842</v>
      </c>
      <c r="F12" s="115">
        <v>150329</v>
      </c>
      <c r="G12" s="116">
        <v>3.3706215292609999E-3</v>
      </c>
      <c r="H12" s="115">
        <v>5184</v>
      </c>
      <c r="I12" s="115">
        <v>30</v>
      </c>
      <c r="J12" s="115">
        <v>5214</v>
      </c>
      <c r="K12" s="142">
        <v>-0.54884485593147003</v>
      </c>
      <c r="L12" s="118">
        <v>0</v>
      </c>
      <c r="M12" s="116">
        <v>-1</v>
      </c>
      <c r="N12" s="118">
        <v>155543</v>
      </c>
      <c r="O12" s="116">
        <v>-3.6229010471528593E-2</v>
      </c>
      <c r="P12" s="118">
        <v>8027</v>
      </c>
      <c r="Q12" s="118">
        <v>163570</v>
      </c>
      <c r="R12" s="116">
        <v>-3.2009894720645797E-2</v>
      </c>
      <c r="S12" s="122">
        <v>0</v>
      </c>
      <c r="T12" s="114" t="s">
        <v>89</v>
      </c>
      <c r="U12" s="114" t="s">
        <v>89</v>
      </c>
      <c r="V12" s="118">
        <v>115812</v>
      </c>
      <c r="W12" s="118">
        <v>149824</v>
      </c>
      <c r="X12" s="118">
        <v>34012</v>
      </c>
      <c r="Y12" s="118">
        <v>11459</v>
      </c>
      <c r="Z12" s="118">
        <v>11557</v>
      </c>
      <c r="AA12" s="118">
        <v>98</v>
      </c>
      <c r="AB12" s="118">
        <v>9</v>
      </c>
      <c r="AC12" s="118">
        <v>7589</v>
      </c>
      <c r="AD12" s="118">
        <v>161390</v>
      </c>
      <c r="AE12" s="118">
        <v>168979</v>
      </c>
      <c r="AF12" s="114" t="s">
        <v>114</v>
      </c>
      <c r="AG12" s="114" t="s">
        <v>108</v>
      </c>
      <c r="AH12" s="118">
        <v>4030</v>
      </c>
      <c r="AI12" s="118">
        <v>10</v>
      </c>
    </row>
    <row r="13" spans="1:35" x14ac:dyDescent="0.2">
      <c r="A13" s="123"/>
      <c r="B13" s="114" t="s">
        <v>115</v>
      </c>
      <c r="C13" s="114" t="s">
        <v>116</v>
      </c>
      <c r="D13" s="115">
        <v>69431</v>
      </c>
      <c r="E13" s="115">
        <v>172</v>
      </c>
      <c r="F13" s="115">
        <v>69603</v>
      </c>
      <c r="G13" s="116">
        <v>-4.39148351648352E-2</v>
      </c>
      <c r="H13" s="115">
        <v>25123</v>
      </c>
      <c r="I13" s="115">
        <v>8</v>
      </c>
      <c r="J13" s="115">
        <v>25131</v>
      </c>
      <c r="K13" s="142">
        <v>3.2710088350112999E-2</v>
      </c>
      <c r="L13" s="118">
        <v>0</v>
      </c>
      <c r="M13" s="116">
        <v>0</v>
      </c>
      <c r="N13" s="118">
        <v>94734</v>
      </c>
      <c r="O13" s="116">
        <v>-2.4718175734802103E-2</v>
      </c>
      <c r="P13" s="118">
        <v>203</v>
      </c>
      <c r="Q13" s="118">
        <v>94937</v>
      </c>
      <c r="R13" s="116">
        <v>-3.35430409642479E-2</v>
      </c>
      <c r="S13" s="122">
        <v>0</v>
      </c>
      <c r="T13" s="114" t="s">
        <v>89</v>
      </c>
      <c r="U13" s="114" t="s">
        <v>89</v>
      </c>
      <c r="V13" s="118">
        <v>72348</v>
      </c>
      <c r="W13" s="118">
        <v>72800</v>
      </c>
      <c r="X13" s="118">
        <v>452</v>
      </c>
      <c r="Y13" s="118">
        <v>24315</v>
      </c>
      <c r="Z13" s="118">
        <v>24335</v>
      </c>
      <c r="AA13" s="118">
        <v>20</v>
      </c>
      <c r="AB13" s="118">
        <v>0</v>
      </c>
      <c r="AC13" s="118">
        <v>1097</v>
      </c>
      <c r="AD13" s="118">
        <v>97135</v>
      </c>
      <c r="AE13" s="118">
        <v>98232</v>
      </c>
      <c r="AF13" s="114" t="s">
        <v>117</v>
      </c>
      <c r="AG13" s="114" t="s">
        <v>108</v>
      </c>
      <c r="AH13" s="118">
        <v>4030</v>
      </c>
      <c r="AI13" s="118">
        <v>10</v>
      </c>
    </row>
    <row r="14" spans="1:35" x14ac:dyDescent="0.2">
      <c r="A14" s="124" t="s">
        <v>103</v>
      </c>
      <c r="B14" s="124">
        <v>0</v>
      </c>
      <c r="C14" s="124">
        <v>0</v>
      </c>
      <c r="D14" s="125">
        <v>351829</v>
      </c>
      <c r="E14" s="125">
        <v>66288</v>
      </c>
      <c r="F14" s="125">
        <v>418117</v>
      </c>
      <c r="G14" s="126">
        <v>2.7315589791307902E-3</v>
      </c>
      <c r="H14" s="125">
        <v>65593</v>
      </c>
      <c r="I14" s="125">
        <v>102</v>
      </c>
      <c r="J14" s="125">
        <v>65695</v>
      </c>
      <c r="K14" s="143">
        <v>-0.105301864436788</v>
      </c>
      <c r="L14" s="144">
        <v>1</v>
      </c>
      <c r="M14" s="126">
        <v>-0.88888888888888906</v>
      </c>
      <c r="N14" s="144">
        <v>483813</v>
      </c>
      <c r="O14" s="126">
        <v>-1.34600561974169E-2</v>
      </c>
      <c r="P14" s="144">
        <v>18638</v>
      </c>
      <c r="Q14" s="144">
        <v>502451</v>
      </c>
      <c r="R14" s="126">
        <v>-1.2980813618853601E-2</v>
      </c>
      <c r="S14" s="127">
        <v>0</v>
      </c>
      <c r="T14" s="128">
        <v>0</v>
      </c>
      <c r="U14" s="128">
        <v>0</v>
      </c>
      <c r="V14" s="129">
        <v>345428</v>
      </c>
      <c r="W14" s="129">
        <v>416978</v>
      </c>
      <c r="X14" s="129">
        <v>71550</v>
      </c>
      <c r="Y14" s="129">
        <v>73195</v>
      </c>
      <c r="Z14" s="129">
        <v>73427</v>
      </c>
      <c r="AA14" s="129">
        <v>232</v>
      </c>
      <c r="AB14" s="129">
        <v>9</v>
      </c>
      <c r="AC14" s="129">
        <v>18645</v>
      </c>
      <c r="AD14" s="129">
        <v>490414</v>
      </c>
      <c r="AE14" s="129">
        <v>509059</v>
      </c>
      <c r="AF14" s="128">
        <v>0</v>
      </c>
      <c r="AG14" s="128">
        <v>0</v>
      </c>
      <c r="AH14" s="129">
        <v>16120</v>
      </c>
      <c r="AI14" s="129">
        <v>40</v>
      </c>
    </row>
    <row r="15" spans="1:35" x14ac:dyDescent="0.2">
      <c r="A15" s="119" t="s">
        <v>118</v>
      </c>
      <c r="B15" s="114" t="s">
        <v>119</v>
      </c>
      <c r="C15" s="114" t="s">
        <v>120</v>
      </c>
      <c r="D15" s="115">
        <v>31744</v>
      </c>
      <c r="E15" s="115">
        <v>1618</v>
      </c>
      <c r="F15" s="115">
        <v>33362</v>
      </c>
      <c r="G15" s="116">
        <v>1.8376068376068401E-2</v>
      </c>
      <c r="H15" s="115">
        <v>620</v>
      </c>
      <c r="I15" s="115">
        <v>0</v>
      </c>
      <c r="J15" s="115">
        <v>620</v>
      </c>
      <c r="K15" s="142">
        <v>-0.58277254374158804</v>
      </c>
      <c r="L15" s="118">
        <v>366</v>
      </c>
      <c r="M15" s="116">
        <v>1.5068493150684898</v>
      </c>
      <c r="N15" s="118">
        <v>34348</v>
      </c>
      <c r="O15" s="116">
        <v>-1.2793672947197E-3</v>
      </c>
      <c r="P15" s="118">
        <v>807</v>
      </c>
      <c r="Q15" s="118">
        <v>35155</v>
      </c>
      <c r="R15" s="116">
        <v>2.1379703534777704E-3</v>
      </c>
      <c r="S15" s="120">
        <v>4</v>
      </c>
      <c r="T15" s="114" t="s">
        <v>89</v>
      </c>
      <c r="U15" s="114" t="s">
        <v>89</v>
      </c>
      <c r="V15" s="118">
        <v>31038</v>
      </c>
      <c r="W15" s="118">
        <v>32760</v>
      </c>
      <c r="X15" s="118">
        <v>1722</v>
      </c>
      <c r="Y15" s="118">
        <v>1486</v>
      </c>
      <c r="Z15" s="118">
        <v>1486</v>
      </c>
      <c r="AA15" s="118">
        <v>0</v>
      </c>
      <c r="AB15" s="118">
        <v>146</v>
      </c>
      <c r="AC15" s="118">
        <v>688</v>
      </c>
      <c r="AD15" s="118">
        <v>34392</v>
      </c>
      <c r="AE15" s="118">
        <v>35080</v>
      </c>
      <c r="AF15" s="114" t="s">
        <v>121</v>
      </c>
      <c r="AG15" s="114" t="s">
        <v>122</v>
      </c>
      <c r="AH15" s="118">
        <v>4030</v>
      </c>
      <c r="AI15" s="118">
        <v>10</v>
      </c>
    </row>
    <row r="16" spans="1:35" x14ac:dyDescent="0.2">
      <c r="A16" s="121"/>
      <c r="B16" s="114" t="s">
        <v>123</v>
      </c>
      <c r="C16" s="114" t="s">
        <v>124</v>
      </c>
      <c r="D16" s="115">
        <v>20104</v>
      </c>
      <c r="E16" s="115">
        <v>0</v>
      </c>
      <c r="F16" s="115">
        <v>20104</v>
      </c>
      <c r="G16" s="116">
        <v>0.107963626343345</v>
      </c>
      <c r="H16" s="115">
        <v>0</v>
      </c>
      <c r="I16" s="115">
        <v>0</v>
      </c>
      <c r="J16" s="115">
        <v>0</v>
      </c>
      <c r="K16" s="142">
        <v>0</v>
      </c>
      <c r="L16" s="118">
        <v>0</v>
      </c>
      <c r="M16" s="116">
        <v>0</v>
      </c>
      <c r="N16" s="118">
        <v>20104</v>
      </c>
      <c r="O16" s="116">
        <v>0.107963626343345</v>
      </c>
      <c r="P16" s="118">
        <v>0</v>
      </c>
      <c r="Q16" s="118">
        <v>20104</v>
      </c>
      <c r="R16" s="116">
        <v>0.107963626343345</v>
      </c>
      <c r="S16" s="122">
        <v>0</v>
      </c>
      <c r="T16" s="114" t="s">
        <v>89</v>
      </c>
      <c r="U16" s="114" t="s">
        <v>89</v>
      </c>
      <c r="V16" s="118">
        <v>18135</v>
      </c>
      <c r="W16" s="118">
        <v>18145</v>
      </c>
      <c r="X16" s="118">
        <v>10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18145</v>
      </c>
      <c r="AE16" s="118">
        <v>18145</v>
      </c>
      <c r="AF16" s="114" t="s">
        <v>125</v>
      </c>
      <c r="AG16" s="114" t="s">
        <v>122</v>
      </c>
      <c r="AH16" s="118">
        <v>4030</v>
      </c>
      <c r="AI16" s="118">
        <v>10</v>
      </c>
    </row>
    <row r="17" spans="1:35" x14ac:dyDescent="0.2">
      <c r="A17" s="121"/>
      <c r="B17" s="114" t="s">
        <v>126</v>
      </c>
      <c r="C17" s="114" t="s">
        <v>127</v>
      </c>
      <c r="D17" s="115">
        <v>57391</v>
      </c>
      <c r="E17" s="115">
        <v>330</v>
      </c>
      <c r="F17" s="115">
        <v>57721</v>
      </c>
      <c r="G17" s="116">
        <v>6.6971052534289602E-2</v>
      </c>
      <c r="H17" s="115">
        <v>6259</v>
      </c>
      <c r="I17" s="115">
        <v>0</v>
      </c>
      <c r="J17" s="115">
        <v>6259</v>
      </c>
      <c r="K17" s="142">
        <v>-0.100459902270767</v>
      </c>
      <c r="L17" s="118">
        <v>0</v>
      </c>
      <c r="M17" s="116">
        <v>0</v>
      </c>
      <c r="N17" s="118">
        <v>63980</v>
      </c>
      <c r="O17" s="116">
        <v>4.7890461215932906E-2</v>
      </c>
      <c r="P17" s="118">
        <v>1237</v>
      </c>
      <c r="Q17" s="118">
        <v>65217</v>
      </c>
      <c r="R17" s="116">
        <v>5.15139789107091E-2</v>
      </c>
      <c r="S17" s="122">
        <v>0</v>
      </c>
      <c r="T17" s="114" t="s">
        <v>89</v>
      </c>
      <c r="U17" s="114" t="s">
        <v>89</v>
      </c>
      <c r="V17" s="118">
        <v>53806</v>
      </c>
      <c r="W17" s="118">
        <v>54098</v>
      </c>
      <c r="X17" s="118">
        <v>292</v>
      </c>
      <c r="Y17" s="118">
        <v>6958</v>
      </c>
      <c r="Z17" s="118">
        <v>6958</v>
      </c>
      <c r="AA17" s="118">
        <v>0</v>
      </c>
      <c r="AB17" s="118">
        <v>0</v>
      </c>
      <c r="AC17" s="118">
        <v>966</v>
      </c>
      <c r="AD17" s="118">
        <v>61056</v>
      </c>
      <c r="AE17" s="118">
        <v>62022</v>
      </c>
      <c r="AF17" s="114" t="s">
        <v>128</v>
      </c>
      <c r="AG17" s="114" t="s">
        <v>122</v>
      </c>
      <c r="AH17" s="118">
        <v>4030</v>
      </c>
      <c r="AI17" s="118">
        <v>10</v>
      </c>
    </row>
    <row r="18" spans="1:35" x14ac:dyDescent="0.2">
      <c r="A18" s="121"/>
      <c r="B18" s="114" t="s">
        <v>129</v>
      </c>
      <c r="C18" s="114" t="s">
        <v>130</v>
      </c>
      <c r="D18" s="115">
        <v>39257</v>
      </c>
      <c r="E18" s="115">
        <v>32</v>
      </c>
      <c r="F18" s="115">
        <v>39289</v>
      </c>
      <c r="G18" s="116">
        <v>-2.4263646749118399E-2</v>
      </c>
      <c r="H18" s="115">
        <v>20136</v>
      </c>
      <c r="I18" s="115">
        <v>14</v>
      </c>
      <c r="J18" s="115">
        <v>20150</v>
      </c>
      <c r="K18" s="142">
        <v>-6.2267311988086396E-2</v>
      </c>
      <c r="L18" s="118">
        <v>0</v>
      </c>
      <c r="M18" s="116">
        <v>0</v>
      </c>
      <c r="N18" s="118">
        <v>59439</v>
      </c>
      <c r="O18" s="116">
        <v>-3.7487450205654693E-2</v>
      </c>
      <c r="P18" s="118">
        <v>61</v>
      </c>
      <c r="Q18" s="118">
        <v>59500</v>
      </c>
      <c r="R18" s="116">
        <v>-3.6764824917841707E-2</v>
      </c>
      <c r="S18" s="122">
        <v>0</v>
      </c>
      <c r="T18" s="114" t="s">
        <v>89</v>
      </c>
      <c r="U18" s="114" t="s">
        <v>89</v>
      </c>
      <c r="V18" s="118">
        <v>40208</v>
      </c>
      <c r="W18" s="118">
        <v>40266</v>
      </c>
      <c r="X18" s="118">
        <v>58</v>
      </c>
      <c r="Y18" s="118">
        <v>21456</v>
      </c>
      <c r="Z18" s="118">
        <v>21488</v>
      </c>
      <c r="AA18" s="118">
        <v>32</v>
      </c>
      <c r="AB18" s="118">
        <v>0</v>
      </c>
      <c r="AC18" s="118">
        <v>17</v>
      </c>
      <c r="AD18" s="118">
        <v>61754</v>
      </c>
      <c r="AE18" s="118">
        <v>61771</v>
      </c>
      <c r="AF18" s="114" t="s">
        <v>131</v>
      </c>
      <c r="AG18" s="114" t="s">
        <v>122</v>
      </c>
      <c r="AH18" s="118">
        <v>4030</v>
      </c>
      <c r="AI18" s="118">
        <v>10</v>
      </c>
    </row>
    <row r="19" spans="1:35" x14ac:dyDescent="0.2">
      <c r="A19" s="121"/>
      <c r="B19" s="114" t="s">
        <v>132</v>
      </c>
      <c r="C19" s="114" t="s">
        <v>133</v>
      </c>
      <c r="D19" s="115">
        <v>22457</v>
      </c>
      <c r="E19" s="115">
        <v>4866</v>
      </c>
      <c r="F19" s="115">
        <v>27323</v>
      </c>
      <c r="G19" s="116">
        <v>2.7219068386029499E-2</v>
      </c>
      <c r="H19" s="115">
        <v>0</v>
      </c>
      <c r="I19" s="115">
        <v>0</v>
      </c>
      <c r="J19" s="115">
        <v>0</v>
      </c>
      <c r="K19" s="142">
        <v>-1</v>
      </c>
      <c r="L19" s="118">
        <v>0</v>
      </c>
      <c r="M19" s="116">
        <v>0</v>
      </c>
      <c r="N19" s="118">
        <v>27323</v>
      </c>
      <c r="O19" s="116">
        <v>-1.76176608060979E-2</v>
      </c>
      <c r="P19" s="118">
        <v>451</v>
      </c>
      <c r="Q19" s="118">
        <v>27774</v>
      </c>
      <c r="R19" s="116">
        <v>-1.3707386363636401E-2</v>
      </c>
      <c r="S19" s="122">
        <v>0</v>
      </c>
      <c r="T19" s="114" t="s">
        <v>89</v>
      </c>
      <c r="U19" s="114" t="s">
        <v>89</v>
      </c>
      <c r="V19" s="118">
        <v>22161</v>
      </c>
      <c r="W19" s="118">
        <v>26599</v>
      </c>
      <c r="X19" s="118">
        <v>4438</v>
      </c>
      <c r="Y19" s="118">
        <v>1214</v>
      </c>
      <c r="Z19" s="118">
        <v>1214</v>
      </c>
      <c r="AA19" s="118">
        <v>0</v>
      </c>
      <c r="AB19" s="118">
        <v>0</v>
      </c>
      <c r="AC19" s="118">
        <v>347</v>
      </c>
      <c r="AD19" s="118">
        <v>27813</v>
      </c>
      <c r="AE19" s="118">
        <v>28160</v>
      </c>
      <c r="AF19" s="114" t="s">
        <v>134</v>
      </c>
      <c r="AG19" s="114" t="s">
        <v>122</v>
      </c>
      <c r="AH19" s="118">
        <v>4030</v>
      </c>
      <c r="AI19" s="118">
        <v>10</v>
      </c>
    </row>
    <row r="20" spans="1:35" x14ac:dyDescent="0.2">
      <c r="A20" s="121"/>
      <c r="B20" s="114" t="s">
        <v>135</v>
      </c>
      <c r="C20" s="114" t="s">
        <v>136</v>
      </c>
      <c r="D20" s="115">
        <v>25727</v>
      </c>
      <c r="E20" s="115">
        <v>252</v>
      </c>
      <c r="F20" s="115">
        <v>25979</v>
      </c>
      <c r="G20" s="116">
        <v>-2.3492707863479203E-2</v>
      </c>
      <c r="H20" s="115">
        <v>0</v>
      </c>
      <c r="I20" s="115">
        <v>0</v>
      </c>
      <c r="J20" s="115">
        <v>0</v>
      </c>
      <c r="K20" s="142">
        <v>-1</v>
      </c>
      <c r="L20" s="118">
        <v>6632</v>
      </c>
      <c r="M20" s="116">
        <v>-4.0925524222704297E-2</v>
      </c>
      <c r="N20" s="118">
        <v>32611</v>
      </c>
      <c r="O20" s="116">
        <v>-3.3146550446203599E-2</v>
      </c>
      <c r="P20" s="118">
        <v>291</v>
      </c>
      <c r="Q20" s="118">
        <v>32902</v>
      </c>
      <c r="R20" s="116">
        <v>-3.5980076179314403E-2</v>
      </c>
      <c r="S20" s="122">
        <v>0</v>
      </c>
      <c r="T20" s="114" t="s">
        <v>89</v>
      </c>
      <c r="U20" s="114" t="s">
        <v>89</v>
      </c>
      <c r="V20" s="118">
        <v>26420</v>
      </c>
      <c r="W20" s="118">
        <v>26604</v>
      </c>
      <c r="X20" s="118">
        <v>184</v>
      </c>
      <c r="Y20" s="118">
        <v>210</v>
      </c>
      <c r="Z20" s="118">
        <v>210</v>
      </c>
      <c r="AA20" s="118">
        <v>0</v>
      </c>
      <c r="AB20" s="118">
        <v>6915</v>
      </c>
      <c r="AC20" s="118">
        <v>401</v>
      </c>
      <c r="AD20" s="118">
        <v>33729</v>
      </c>
      <c r="AE20" s="118">
        <v>34130</v>
      </c>
      <c r="AF20" s="114" t="s">
        <v>137</v>
      </c>
      <c r="AG20" s="114" t="s">
        <v>122</v>
      </c>
      <c r="AH20" s="118">
        <v>4030</v>
      </c>
      <c r="AI20" s="118">
        <v>10</v>
      </c>
    </row>
    <row r="21" spans="1:35" x14ac:dyDescent="0.2">
      <c r="A21" s="121"/>
      <c r="B21" s="114" t="s">
        <v>138</v>
      </c>
      <c r="C21" s="114" t="s">
        <v>139</v>
      </c>
      <c r="D21" s="115">
        <v>3673</v>
      </c>
      <c r="E21" s="115">
        <v>0</v>
      </c>
      <c r="F21" s="115">
        <v>3673</v>
      </c>
      <c r="G21" s="116">
        <v>-0.117067307692308</v>
      </c>
      <c r="H21" s="115">
        <v>0</v>
      </c>
      <c r="I21" s="115">
        <v>0</v>
      </c>
      <c r="J21" s="115">
        <v>0</v>
      </c>
      <c r="K21" s="142">
        <v>0</v>
      </c>
      <c r="L21" s="118">
        <v>0</v>
      </c>
      <c r="M21" s="116">
        <v>0</v>
      </c>
      <c r="N21" s="118">
        <v>3673</v>
      </c>
      <c r="O21" s="116">
        <v>-0.117067307692308</v>
      </c>
      <c r="P21" s="118">
        <v>402</v>
      </c>
      <c r="Q21" s="118">
        <v>4075</v>
      </c>
      <c r="R21" s="116">
        <v>-7.1542492595124199E-2</v>
      </c>
      <c r="S21" s="122">
        <v>0</v>
      </c>
      <c r="T21" s="114" t="s">
        <v>89</v>
      </c>
      <c r="U21" s="114" t="s">
        <v>89</v>
      </c>
      <c r="V21" s="118">
        <v>4156</v>
      </c>
      <c r="W21" s="118">
        <v>4160</v>
      </c>
      <c r="X21" s="118">
        <v>4</v>
      </c>
      <c r="Y21" s="118">
        <v>0</v>
      </c>
      <c r="Z21" s="118">
        <v>0</v>
      </c>
      <c r="AA21" s="118">
        <v>0</v>
      </c>
      <c r="AB21" s="118">
        <v>0</v>
      </c>
      <c r="AC21" s="118">
        <v>229</v>
      </c>
      <c r="AD21" s="118">
        <v>4160</v>
      </c>
      <c r="AE21" s="118">
        <v>4389</v>
      </c>
      <c r="AF21" s="114" t="s">
        <v>140</v>
      </c>
      <c r="AG21" s="114" t="s">
        <v>122</v>
      </c>
      <c r="AH21" s="118">
        <v>4030</v>
      </c>
      <c r="AI21" s="118">
        <v>10</v>
      </c>
    </row>
    <row r="22" spans="1:35" x14ac:dyDescent="0.2">
      <c r="A22" s="121"/>
      <c r="B22" s="114" t="s">
        <v>141</v>
      </c>
      <c r="C22" s="114" t="s">
        <v>142</v>
      </c>
      <c r="D22" s="115">
        <v>41863</v>
      </c>
      <c r="E22" s="115">
        <v>114</v>
      </c>
      <c r="F22" s="115">
        <v>41977</v>
      </c>
      <c r="G22" s="116">
        <v>7.2209450830140506E-2</v>
      </c>
      <c r="H22" s="115">
        <v>5495</v>
      </c>
      <c r="I22" s="115">
        <v>0</v>
      </c>
      <c r="J22" s="115">
        <v>5495</v>
      </c>
      <c r="K22" s="142">
        <v>0.78931943992185005</v>
      </c>
      <c r="L22" s="118">
        <v>0</v>
      </c>
      <c r="M22" s="116">
        <v>0</v>
      </c>
      <c r="N22" s="118">
        <v>47472</v>
      </c>
      <c r="O22" s="116">
        <v>0.12436938964022599</v>
      </c>
      <c r="P22" s="118">
        <v>386</v>
      </c>
      <c r="Q22" s="118">
        <v>47858</v>
      </c>
      <c r="R22" s="116">
        <v>0.12997898614029699</v>
      </c>
      <c r="S22" s="122">
        <v>0</v>
      </c>
      <c r="T22" s="114" t="s">
        <v>89</v>
      </c>
      <c r="U22" s="114" t="s">
        <v>89</v>
      </c>
      <c r="V22" s="118">
        <v>39042</v>
      </c>
      <c r="W22" s="118">
        <v>39150</v>
      </c>
      <c r="X22" s="118">
        <v>108</v>
      </c>
      <c r="Y22" s="118">
        <v>3071</v>
      </c>
      <c r="Z22" s="118">
        <v>3071</v>
      </c>
      <c r="AA22" s="118">
        <v>0</v>
      </c>
      <c r="AB22" s="118">
        <v>0</v>
      </c>
      <c r="AC22" s="118">
        <v>132</v>
      </c>
      <c r="AD22" s="118">
        <v>42221</v>
      </c>
      <c r="AE22" s="118">
        <v>42353</v>
      </c>
      <c r="AF22" s="114" t="s">
        <v>143</v>
      </c>
      <c r="AG22" s="114" t="s">
        <v>122</v>
      </c>
      <c r="AH22" s="118">
        <v>4030</v>
      </c>
      <c r="AI22" s="118">
        <v>10</v>
      </c>
    </row>
    <row r="23" spans="1:35" x14ac:dyDescent="0.2">
      <c r="A23" s="123"/>
      <c r="B23" s="114" t="s">
        <v>144</v>
      </c>
      <c r="C23" s="114" t="s">
        <v>145</v>
      </c>
      <c r="D23" s="115">
        <v>13876</v>
      </c>
      <c r="E23" s="115">
        <v>0</v>
      </c>
      <c r="F23" s="115">
        <v>13876</v>
      </c>
      <c r="G23" s="116">
        <v>3.6889692585895103E-3</v>
      </c>
      <c r="H23" s="115">
        <v>94</v>
      </c>
      <c r="I23" s="115">
        <v>0</v>
      </c>
      <c r="J23" s="115">
        <v>94</v>
      </c>
      <c r="K23" s="142">
        <v>0</v>
      </c>
      <c r="L23" s="118">
        <v>0</v>
      </c>
      <c r="M23" s="116">
        <v>0</v>
      </c>
      <c r="N23" s="118">
        <v>13970</v>
      </c>
      <c r="O23" s="116">
        <v>1.0488245931283899E-2</v>
      </c>
      <c r="P23" s="118">
        <v>0</v>
      </c>
      <c r="Q23" s="118">
        <v>13970</v>
      </c>
      <c r="R23" s="116">
        <v>1.0488245931283899E-2</v>
      </c>
      <c r="S23" s="122">
        <v>0</v>
      </c>
      <c r="T23" s="114" t="s">
        <v>89</v>
      </c>
      <c r="U23" s="114" t="s">
        <v>89</v>
      </c>
      <c r="V23" s="118">
        <v>13825</v>
      </c>
      <c r="W23" s="118">
        <v>13825</v>
      </c>
      <c r="X23" s="118">
        <v>0</v>
      </c>
      <c r="Y23" s="118">
        <v>0</v>
      </c>
      <c r="Z23" s="118">
        <v>0</v>
      </c>
      <c r="AA23" s="118">
        <v>0</v>
      </c>
      <c r="AB23" s="118">
        <v>0</v>
      </c>
      <c r="AC23" s="118">
        <v>0</v>
      </c>
      <c r="AD23" s="118">
        <v>13825</v>
      </c>
      <c r="AE23" s="118">
        <v>13825</v>
      </c>
      <c r="AF23" s="114" t="s">
        <v>146</v>
      </c>
      <c r="AG23" s="114" t="s">
        <v>122</v>
      </c>
      <c r="AH23" s="118">
        <v>4030</v>
      </c>
      <c r="AI23" s="118">
        <v>10</v>
      </c>
    </row>
    <row r="24" spans="1:35" x14ac:dyDescent="0.2">
      <c r="A24" s="124" t="s">
        <v>103</v>
      </c>
      <c r="B24" s="124">
        <v>0</v>
      </c>
      <c r="C24" s="124">
        <v>0</v>
      </c>
      <c r="D24" s="125">
        <v>256092</v>
      </c>
      <c r="E24" s="125">
        <v>7212</v>
      </c>
      <c r="F24" s="125">
        <v>263304</v>
      </c>
      <c r="G24" s="126">
        <v>3.0112633848055802E-2</v>
      </c>
      <c r="H24" s="125">
        <v>32604</v>
      </c>
      <c r="I24" s="125">
        <v>14</v>
      </c>
      <c r="J24" s="125">
        <v>32618</v>
      </c>
      <c r="K24" s="143">
        <v>-5.2545966828361497E-2</v>
      </c>
      <c r="L24" s="144">
        <v>6998</v>
      </c>
      <c r="M24" s="126">
        <v>-8.9222489732332499E-3</v>
      </c>
      <c r="N24" s="144">
        <v>302920</v>
      </c>
      <c r="O24" s="126">
        <v>1.9606523165990701E-2</v>
      </c>
      <c r="P24" s="144">
        <v>3635</v>
      </c>
      <c r="Q24" s="144">
        <v>306555</v>
      </c>
      <c r="R24" s="126">
        <v>2.2275948311796603E-2</v>
      </c>
      <c r="S24" s="127">
        <v>0</v>
      </c>
      <c r="T24" s="128">
        <v>0</v>
      </c>
      <c r="U24" s="128">
        <v>0</v>
      </c>
      <c r="V24" s="129">
        <v>248791</v>
      </c>
      <c r="W24" s="129">
        <v>255607</v>
      </c>
      <c r="X24" s="129">
        <v>6816</v>
      </c>
      <c r="Y24" s="129">
        <v>34395</v>
      </c>
      <c r="Z24" s="129">
        <v>34427</v>
      </c>
      <c r="AA24" s="129">
        <v>32</v>
      </c>
      <c r="AB24" s="129">
        <v>7061</v>
      </c>
      <c r="AC24" s="129">
        <v>2780</v>
      </c>
      <c r="AD24" s="129">
        <v>297095</v>
      </c>
      <c r="AE24" s="129">
        <v>299875</v>
      </c>
      <c r="AF24" s="128">
        <v>0</v>
      </c>
      <c r="AG24" s="128">
        <v>0</v>
      </c>
      <c r="AH24" s="129">
        <v>36270</v>
      </c>
      <c r="AI24" s="129">
        <v>90</v>
      </c>
    </row>
    <row r="25" spans="1:35" x14ac:dyDescent="0.2">
      <c r="A25" s="119" t="s">
        <v>147</v>
      </c>
      <c r="B25" s="114" t="s">
        <v>148</v>
      </c>
      <c r="C25" s="114" t="s">
        <v>149</v>
      </c>
      <c r="D25" s="115">
        <v>3512</v>
      </c>
      <c r="E25" s="115">
        <v>24</v>
      </c>
      <c r="F25" s="115">
        <v>3536</v>
      </c>
      <c r="G25" s="116">
        <v>-2.48207391064534E-2</v>
      </c>
      <c r="H25" s="115">
        <v>0</v>
      </c>
      <c r="I25" s="115">
        <v>0</v>
      </c>
      <c r="J25" s="115">
        <v>0</v>
      </c>
      <c r="K25" s="142">
        <v>0</v>
      </c>
      <c r="L25" s="118">
        <v>0</v>
      </c>
      <c r="M25" s="116">
        <v>0</v>
      </c>
      <c r="N25" s="118">
        <v>3536</v>
      </c>
      <c r="O25" s="116">
        <v>-2.48207391064534E-2</v>
      </c>
      <c r="P25" s="118">
        <v>928</v>
      </c>
      <c r="Q25" s="118">
        <v>4464</v>
      </c>
      <c r="R25" s="116">
        <v>5.8584948174853499E-3</v>
      </c>
      <c r="S25" s="120">
        <v>5</v>
      </c>
      <c r="T25" s="114" t="s">
        <v>89</v>
      </c>
      <c r="U25" s="114" t="s">
        <v>89</v>
      </c>
      <c r="V25" s="118">
        <v>3616</v>
      </c>
      <c r="W25" s="118">
        <v>3626</v>
      </c>
      <c r="X25" s="118">
        <v>10</v>
      </c>
      <c r="Y25" s="118">
        <v>0</v>
      </c>
      <c r="Z25" s="118">
        <v>0</v>
      </c>
      <c r="AA25" s="118">
        <v>0</v>
      </c>
      <c r="AB25" s="118">
        <v>0</v>
      </c>
      <c r="AC25" s="118">
        <v>812</v>
      </c>
      <c r="AD25" s="118">
        <v>3626</v>
      </c>
      <c r="AE25" s="118">
        <v>4438</v>
      </c>
      <c r="AF25" s="114" t="s">
        <v>150</v>
      </c>
      <c r="AG25" s="114" t="s">
        <v>151</v>
      </c>
      <c r="AH25" s="118">
        <v>4030</v>
      </c>
      <c r="AI25" s="118">
        <v>10</v>
      </c>
    </row>
    <row r="26" spans="1:35" x14ac:dyDescent="0.2">
      <c r="A26" s="121"/>
      <c r="B26" s="114" t="s">
        <v>152</v>
      </c>
      <c r="C26" s="114" t="s">
        <v>153</v>
      </c>
      <c r="D26" s="115">
        <v>468</v>
      </c>
      <c r="E26" s="115">
        <v>6</v>
      </c>
      <c r="F26" s="115">
        <v>474</v>
      </c>
      <c r="G26" s="116">
        <v>-0.13186813186813198</v>
      </c>
      <c r="H26" s="115">
        <v>0</v>
      </c>
      <c r="I26" s="115">
        <v>0</v>
      </c>
      <c r="J26" s="115">
        <v>0</v>
      </c>
      <c r="K26" s="142">
        <v>0</v>
      </c>
      <c r="L26" s="118">
        <v>0</v>
      </c>
      <c r="M26" s="116">
        <v>0</v>
      </c>
      <c r="N26" s="118">
        <v>474</v>
      </c>
      <c r="O26" s="116">
        <v>-0.13186813186813198</v>
      </c>
      <c r="P26" s="118">
        <v>741</v>
      </c>
      <c r="Q26" s="118">
        <v>1215</v>
      </c>
      <c r="R26" s="116">
        <v>-8.2236842105263197E-4</v>
      </c>
      <c r="S26" s="122">
        <v>0</v>
      </c>
      <c r="T26" s="114" t="s">
        <v>89</v>
      </c>
      <c r="U26" s="114" t="s">
        <v>89</v>
      </c>
      <c r="V26" s="118">
        <v>530</v>
      </c>
      <c r="W26" s="118">
        <v>546</v>
      </c>
      <c r="X26" s="118">
        <v>16</v>
      </c>
      <c r="Y26" s="118">
        <v>0</v>
      </c>
      <c r="Z26" s="118">
        <v>0</v>
      </c>
      <c r="AA26" s="118">
        <v>0</v>
      </c>
      <c r="AB26" s="118">
        <v>0</v>
      </c>
      <c r="AC26" s="118">
        <v>670</v>
      </c>
      <c r="AD26" s="118">
        <v>546</v>
      </c>
      <c r="AE26" s="118">
        <v>1216</v>
      </c>
      <c r="AF26" s="114" t="s">
        <v>154</v>
      </c>
      <c r="AG26" s="114" t="s">
        <v>151</v>
      </c>
      <c r="AH26" s="118">
        <v>4030</v>
      </c>
      <c r="AI26" s="118">
        <v>10</v>
      </c>
    </row>
    <row r="27" spans="1:35" x14ac:dyDescent="0.2">
      <c r="A27" s="121"/>
      <c r="B27" s="114" t="s">
        <v>155</v>
      </c>
      <c r="C27" s="114" t="s">
        <v>156</v>
      </c>
      <c r="D27" s="115">
        <v>7658</v>
      </c>
      <c r="E27" s="115">
        <v>168</v>
      </c>
      <c r="F27" s="115">
        <v>7826</v>
      </c>
      <c r="G27" s="116">
        <v>-0.10997384282952299</v>
      </c>
      <c r="H27" s="115">
        <v>0</v>
      </c>
      <c r="I27" s="115">
        <v>0</v>
      </c>
      <c r="J27" s="115">
        <v>0</v>
      </c>
      <c r="K27" s="142">
        <v>0</v>
      </c>
      <c r="L27" s="118">
        <v>1076</v>
      </c>
      <c r="M27" s="116">
        <v>-0.43398211467648601</v>
      </c>
      <c r="N27" s="118">
        <v>8902</v>
      </c>
      <c r="O27" s="116">
        <v>-0.16757060033663701</v>
      </c>
      <c r="P27" s="118">
        <v>2244</v>
      </c>
      <c r="Q27" s="118">
        <v>11146</v>
      </c>
      <c r="R27" s="116">
        <v>-0.14314268142681399</v>
      </c>
      <c r="S27" s="122">
        <v>0</v>
      </c>
      <c r="T27" s="114" t="s">
        <v>89</v>
      </c>
      <c r="U27" s="114" t="s">
        <v>89</v>
      </c>
      <c r="V27" s="118">
        <v>8579</v>
      </c>
      <c r="W27" s="118">
        <v>8793</v>
      </c>
      <c r="X27" s="118">
        <v>214</v>
      </c>
      <c r="Y27" s="118">
        <v>0</v>
      </c>
      <c r="Z27" s="118">
        <v>0</v>
      </c>
      <c r="AA27" s="118">
        <v>0</v>
      </c>
      <c r="AB27" s="118">
        <v>1901</v>
      </c>
      <c r="AC27" s="118">
        <v>2314</v>
      </c>
      <c r="AD27" s="118">
        <v>10694</v>
      </c>
      <c r="AE27" s="118">
        <v>13008</v>
      </c>
      <c r="AF27" s="114" t="s">
        <v>157</v>
      </c>
      <c r="AG27" s="114" t="s">
        <v>151</v>
      </c>
      <c r="AH27" s="118">
        <v>4030</v>
      </c>
      <c r="AI27" s="118">
        <v>10</v>
      </c>
    </row>
    <row r="28" spans="1:35" x14ac:dyDescent="0.2">
      <c r="A28" s="121"/>
      <c r="B28" s="114" t="s">
        <v>158</v>
      </c>
      <c r="C28" s="114" t="s">
        <v>159</v>
      </c>
      <c r="D28" s="115">
        <v>998</v>
      </c>
      <c r="E28" s="115">
        <v>20</v>
      </c>
      <c r="F28" s="115">
        <v>1018</v>
      </c>
      <c r="G28" s="116">
        <v>3.0364372469635602E-2</v>
      </c>
      <c r="H28" s="115">
        <v>0</v>
      </c>
      <c r="I28" s="115">
        <v>0</v>
      </c>
      <c r="J28" s="115">
        <v>0</v>
      </c>
      <c r="K28" s="142">
        <v>0</v>
      </c>
      <c r="L28" s="118">
        <v>0</v>
      </c>
      <c r="M28" s="116">
        <v>0</v>
      </c>
      <c r="N28" s="118">
        <v>1018</v>
      </c>
      <c r="O28" s="116">
        <v>3.0364372469635602E-2</v>
      </c>
      <c r="P28" s="118">
        <v>1222</v>
      </c>
      <c r="Q28" s="118">
        <v>2240</v>
      </c>
      <c r="R28" s="116">
        <v>5.8374494836102393E-3</v>
      </c>
      <c r="S28" s="122">
        <v>0</v>
      </c>
      <c r="T28" s="114" t="s">
        <v>89</v>
      </c>
      <c r="U28" s="114" t="s">
        <v>89</v>
      </c>
      <c r="V28" s="118">
        <v>958</v>
      </c>
      <c r="W28" s="118">
        <v>988</v>
      </c>
      <c r="X28" s="118">
        <v>30</v>
      </c>
      <c r="Y28" s="118">
        <v>0</v>
      </c>
      <c r="Z28" s="118">
        <v>0</v>
      </c>
      <c r="AA28" s="118">
        <v>0</v>
      </c>
      <c r="AB28" s="118">
        <v>0</v>
      </c>
      <c r="AC28" s="118">
        <v>1239</v>
      </c>
      <c r="AD28" s="118">
        <v>988</v>
      </c>
      <c r="AE28" s="118">
        <v>2227</v>
      </c>
      <c r="AF28" s="114" t="s">
        <v>160</v>
      </c>
      <c r="AG28" s="114" t="s">
        <v>151</v>
      </c>
      <c r="AH28" s="118">
        <v>4030</v>
      </c>
      <c r="AI28" s="118">
        <v>10</v>
      </c>
    </row>
    <row r="29" spans="1:35" x14ac:dyDescent="0.2">
      <c r="A29" s="121"/>
      <c r="B29" s="114" t="s">
        <v>161</v>
      </c>
      <c r="C29" s="114" t="s">
        <v>162</v>
      </c>
      <c r="D29" s="115">
        <v>181</v>
      </c>
      <c r="E29" s="115">
        <v>0</v>
      </c>
      <c r="F29" s="115">
        <v>181</v>
      </c>
      <c r="G29" s="116">
        <v>-0.233050847457627</v>
      </c>
      <c r="H29" s="115">
        <v>0</v>
      </c>
      <c r="I29" s="115">
        <v>0</v>
      </c>
      <c r="J29" s="115">
        <v>0</v>
      </c>
      <c r="K29" s="142">
        <v>0</v>
      </c>
      <c r="L29" s="118">
        <v>0</v>
      </c>
      <c r="M29" s="116">
        <v>0</v>
      </c>
      <c r="N29" s="118">
        <v>181</v>
      </c>
      <c r="O29" s="116">
        <v>-0.233050847457627</v>
      </c>
      <c r="P29" s="118">
        <v>0</v>
      </c>
      <c r="Q29" s="118">
        <v>181</v>
      </c>
      <c r="R29" s="116">
        <v>-0.233050847457627</v>
      </c>
      <c r="S29" s="122">
        <v>0</v>
      </c>
      <c r="T29" s="114" t="s">
        <v>89</v>
      </c>
      <c r="U29" s="114" t="s">
        <v>89</v>
      </c>
      <c r="V29" s="118">
        <v>236</v>
      </c>
      <c r="W29" s="118">
        <v>236</v>
      </c>
      <c r="X29" s="118">
        <v>0</v>
      </c>
      <c r="Y29" s="118">
        <v>0</v>
      </c>
      <c r="Z29" s="118">
        <v>0</v>
      </c>
      <c r="AA29" s="118">
        <v>0</v>
      </c>
      <c r="AB29" s="118">
        <v>0</v>
      </c>
      <c r="AC29" s="118">
        <v>0</v>
      </c>
      <c r="AD29" s="118">
        <v>236</v>
      </c>
      <c r="AE29" s="118">
        <v>236</v>
      </c>
      <c r="AF29" s="114" t="s">
        <v>163</v>
      </c>
      <c r="AG29" s="114" t="s">
        <v>151</v>
      </c>
      <c r="AH29" s="118">
        <v>4030</v>
      </c>
      <c r="AI29" s="118">
        <v>10</v>
      </c>
    </row>
    <row r="30" spans="1:35" x14ac:dyDescent="0.2">
      <c r="A30" s="121"/>
      <c r="B30" s="114" t="s">
        <v>164</v>
      </c>
      <c r="C30" s="114" t="s">
        <v>165</v>
      </c>
      <c r="D30" s="115">
        <v>10399</v>
      </c>
      <c r="E30" s="115">
        <v>124</v>
      </c>
      <c r="F30" s="115">
        <v>10523</v>
      </c>
      <c r="G30" s="116">
        <v>-0.14419323357189301</v>
      </c>
      <c r="H30" s="115">
        <v>0</v>
      </c>
      <c r="I30" s="115">
        <v>0</v>
      </c>
      <c r="J30" s="115">
        <v>0</v>
      </c>
      <c r="K30" s="142">
        <v>0</v>
      </c>
      <c r="L30" s="118">
        <v>3375</v>
      </c>
      <c r="M30" s="116">
        <v>-0.31638646951589999</v>
      </c>
      <c r="N30" s="118">
        <v>13898</v>
      </c>
      <c r="O30" s="116">
        <v>-0.19352405268960698</v>
      </c>
      <c r="P30" s="118">
        <v>482</v>
      </c>
      <c r="Q30" s="118">
        <v>14380</v>
      </c>
      <c r="R30" s="116">
        <v>-0.18981351062031698</v>
      </c>
      <c r="S30" s="122">
        <v>0</v>
      </c>
      <c r="T30" s="114" t="s">
        <v>89</v>
      </c>
      <c r="U30" s="114" t="s">
        <v>89</v>
      </c>
      <c r="V30" s="118">
        <v>12112</v>
      </c>
      <c r="W30" s="118">
        <v>12296</v>
      </c>
      <c r="X30" s="118">
        <v>184</v>
      </c>
      <c r="Y30" s="118">
        <v>0</v>
      </c>
      <c r="Z30" s="118">
        <v>0</v>
      </c>
      <c r="AA30" s="118">
        <v>0</v>
      </c>
      <c r="AB30" s="118">
        <v>4937</v>
      </c>
      <c r="AC30" s="118">
        <v>516</v>
      </c>
      <c r="AD30" s="118">
        <v>17233</v>
      </c>
      <c r="AE30" s="118">
        <v>17749</v>
      </c>
      <c r="AF30" s="114" t="s">
        <v>166</v>
      </c>
      <c r="AG30" s="114" t="s">
        <v>151</v>
      </c>
      <c r="AH30" s="118">
        <v>4030</v>
      </c>
      <c r="AI30" s="118">
        <v>10</v>
      </c>
    </row>
    <row r="31" spans="1:35" x14ac:dyDescent="0.2">
      <c r="A31" s="121"/>
      <c r="B31" s="114" t="s">
        <v>167</v>
      </c>
      <c r="C31" s="114" t="s">
        <v>168</v>
      </c>
      <c r="D31" s="115">
        <v>6573</v>
      </c>
      <c r="E31" s="115">
        <v>88</v>
      </c>
      <c r="F31" s="115">
        <v>6661</v>
      </c>
      <c r="G31" s="116">
        <v>-4.3348281016442501E-3</v>
      </c>
      <c r="H31" s="115">
        <v>0</v>
      </c>
      <c r="I31" s="115">
        <v>0</v>
      </c>
      <c r="J31" s="115">
        <v>0</v>
      </c>
      <c r="K31" s="142">
        <v>0</v>
      </c>
      <c r="L31" s="118">
        <v>0</v>
      </c>
      <c r="M31" s="116">
        <v>0</v>
      </c>
      <c r="N31" s="118">
        <v>6661</v>
      </c>
      <c r="O31" s="116">
        <v>-4.3348281016442501E-3</v>
      </c>
      <c r="P31" s="118">
        <v>243</v>
      </c>
      <c r="Q31" s="118">
        <v>6904</v>
      </c>
      <c r="R31" s="116">
        <v>-1.9875070982396402E-2</v>
      </c>
      <c r="S31" s="122">
        <v>0</v>
      </c>
      <c r="T31" s="114" t="s">
        <v>89</v>
      </c>
      <c r="U31" s="114" t="s">
        <v>89</v>
      </c>
      <c r="V31" s="118">
        <v>6664</v>
      </c>
      <c r="W31" s="118">
        <v>6690</v>
      </c>
      <c r="X31" s="118">
        <v>26</v>
      </c>
      <c r="Y31" s="118">
        <v>0</v>
      </c>
      <c r="Z31" s="118">
        <v>0</v>
      </c>
      <c r="AA31" s="118">
        <v>0</v>
      </c>
      <c r="AB31" s="118">
        <v>0</v>
      </c>
      <c r="AC31" s="118">
        <v>354</v>
      </c>
      <c r="AD31" s="118">
        <v>6690</v>
      </c>
      <c r="AE31" s="118">
        <v>7044</v>
      </c>
      <c r="AF31" s="114" t="s">
        <v>169</v>
      </c>
      <c r="AG31" s="114" t="s">
        <v>151</v>
      </c>
      <c r="AH31" s="118">
        <v>4030</v>
      </c>
      <c r="AI31" s="118">
        <v>10</v>
      </c>
    </row>
    <row r="32" spans="1:35" x14ac:dyDescent="0.2">
      <c r="A32" s="121"/>
      <c r="B32" s="114" t="s">
        <v>170</v>
      </c>
      <c r="C32" s="114" t="s">
        <v>171</v>
      </c>
      <c r="D32" s="115">
        <v>9646</v>
      </c>
      <c r="E32" s="115">
        <v>920</v>
      </c>
      <c r="F32" s="115">
        <v>10566</v>
      </c>
      <c r="G32" s="116">
        <v>-0.150847866270192</v>
      </c>
      <c r="H32" s="115">
        <v>0</v>
      </c>
      <c r="I32" s="115">
        <v>0</v>
      </c>
      <c r="J32" s="115">
        <v>0</v>
      </c>
      <c r="K32" s="142">
        <v>0</v>
      </c>
      <c r="L32" s="118">
        <v>2708</v>
      </c>
      <c r="M32" s="116">
        <v>0.29880095923261402</v>
      </c>
      <c r="N32" s="118">
        <v>13274</v>
      </c>
      <c r="O32" s="116">
        <v>-8.6316079295154211E-2</v>
      </c>
      <c r="P32" s="118">
        <v>2176</v>
      </c>
      <c r="Q32" s="118">
        <v>15450</v>
      </c>
      <c r="R32" s="116">
        <v>-7.8162291169451087E-2</v>
      </c>
      <c r="S32" s="122">
        <v>0</v>
      </c>
      <c r="T32" s="114" t="s">
        <v>89</v>
      </c>
      <c r="U32" s="114" t="s">
        <v>89</v>
      </c>
      <c r="V32" s="118">
        <v>11539</v>
      </c>
      <c r="W32" s="118">
        <v>12443</v>
      </c>
      <c r="X32" s="118">
        <v>904</v>
      </c>
      <c r="Y32" s="118">
        <v>0</v>
      </c>
      <c r="Z32" s="118">
        <v>0</v>
      </c>
      <c r="AA32" s="118">
        <v>0</v>
      </c>
      <c r="AB32" s="118">
        <v>2085</v>
      </c>
      <c r="AC32" s="118">
        <v>2232</v>
      </c>
      <c r="AD32" s="118">
        <v>14528</v>
      </c>
      <c r="AE32" s="118">
        <v>16760</v>
      </c>
      <c r="AF32" s="114" t="s">
        <v>172</v>
      </c>
      <c r="AG32" s="114" t="s">
        <v>151</v>
      </c>
      <c r="AH32" s="118">
        <v>4030</v>
      </c>
      <c r="AI32" s="118">
        <v>10</v>
      </c>
    </row>
    <row r="33" spans="1:35" x14ac:dyDescent="0.2">
      <c r="A33" s="121"/>
      <c r="B33" s="114" t="s">
        <v>173</v>
      </c>
      <c r="C33" s="114" t="s">
        <v>174</v>
      </c>
      <c r="D33" s="115">
        <v>640</v>
      </c>
      <c r="E33" s="115">
        <v>0</v>
      </c>
      <c r="F33" s="115">
        <v>640</v>
      </c>
      <c r="G33" s="116">
        <v>5.2631578947368404E-2</v>
      </c>
      <c r="H33" s="115">
        <v>0</v>
      </c>
      <c r="I33" s="115">
        <v>0</v>
      </c>
      <c r="J33" s="115">
        <v>0</v>
      </c>
      <c r="K33" s="142">
        <v>0</v>
      </c>
      <c r="L33" s="118">
        <v>0</v>
      </c>
      <c r="M33" s="116">
        <v>0</v>
      </c>
      <c r="N33" s="118">
        <v>640</v>
      </c>
      <c r="O33" s="116">
        <v>5.2631578947368404E-2</v>
      </c>
      <c r="P33" s="118">
        <v>585</v>
      </c>
      <c r="Q33" s="118">
        <v>1225</v>
      </c>
      <c r="R33" s="116">
        <v>0.13320999074930598</v>
      </c>
      <c r="S33" s="122">
        <v>0</v>
      </c>
      <c r="T33" s="114" t="s">
        <v>89</v>
      </c>
      <c r="U33" s="114" t="s">
        <v>89</v>
      </c>
      <c r="V33" s="118">
        <v>608</v>
      </c>
      <c r="W33" s="118">
        <v>608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473</v>
      </c>
      <c r="AD33" s="118">
        <v>608</v>
      </c>
      <c r="AE33" s="118">
        <v>1081</v>
      </c>
      <c r="AF33" s="114" t="s">
        <v>175</v>
      </c>
      <c r="AG33" s="114" t="s">
        <v>151</v>
      </c>
      <c r="AH33" s="118">
        <v>4030</v>
      </c>
      <c r="AI33" s="118">
        <v>10</v>
      </c>
    </row>
    <row r="34" spans="1:35" x14ac:dyDescent="0.2">
      <c r="A34" s="121"/>
      <c r="B34" s="114" t="s">
        <v>176</v>
      </c>
      <c r="C34" s="114" t="s">
        <v>177</v>
      </c>
      <c r="D34" s="115">
        <v>1083</v>
      </c>
      <c r="E34" s="115">
        <v>10</v>
      </c>
      <c r="F34" s="115">
        <v>1093</v>
      </c>
      <c r="G34" s="116">
        <v>-0.14809041309431001</v>
      </c>
      <c r="H34" s="115">
        <v>0</v>
      </c>
      <c r="I34" s="115">
        <v>0</v>
      </c>
      <c r="J34" s="115">
        <v>0</v>
      </c>
      <c r="K34" s="142">
        <v>0</v>
      </c>
      <c r="L34" s="118">
        <v>0</v>
      </c>
      <c r="M34" s="116">
        <v>0</v>
      </c>
      <c r="N34" s="118">
        <v>1093</v>
      </c>
      <c r="O34" s="116">
        <v>-0.14809041309431001</v>
      </c>
      <c r="P34" s="118">
        <v>952</v>
      </c>
      <c r="Q34" s="118">
        <v>2045</v>
      </c>
      <c r="R34" s="116">
        <v>-6.0202205882352908E-2</v>
      </c>
      <c r="S34" s="122">
        <v>0</v>
      </c>
      <c r="T34" s="114" t="s">
        <v>89</v>
      </c>
      <c r="U34" s="114" t="s">
        <v>89</v>
      </c>
      <c r="V34" s="118">
        <v>1267</v>
      </c>
      <c r="W34" s="118">
        <v>1283</v>
      </c>
      <c r="X34" s="118">
        <v>16</v>
      </c>
      <c r="Y34" s="118">
        <v>0</v>
      </c>
      <c r="Z34" s="118">
        <v>0</v>
      </c>
      <c r="AA34" s="118">
        <v>0</v>
      </c>
      <c r="AB34" s="118">
        <v>0</v>
      </c>
      <c r="AC34" s="118">
        <v>893</v>
      </c>
      <c r="AD34" s="118">
        <v>1283</v>
      </c>
      <c r="AE34" s="118">
        <v>2176</v>
      </c>
      <c r="AF34" s="114" t="s">
        <v>178</v>
      </c>
      <c r="AG34" s="114" t="s">
        <v>151</v>
      </c>
      <c r="AH34" s="118">
        <v>4030</v>
      </c>
      <c r="AI34" s="118">
        <v>10</v>
      </c>
    </row>
    <row r="35" spans="1:35" x14ac:dyDescent="0.2">
      <c r="A35" s="121"/>
      <c r="B35" s="114" t="s">
        <v>179</v>
      </c>
      <c r="C35" s="114" t="s">
        <v>180</v>
      </c>
      <c r="D35" s="115">
        <v>7837</v>
      </c>
      <c r="E35" s="115">
        <v>106</v>
      </c>
      <c r="F35" s="115">
        <v>7943</v>
      </c>
      <c r="G35" s="116">
        <v>-4.6916246700263994E-2</v>
      </c>
      <c r="H35" s="115">
        <v>0</v>
      </c>
      <c r="I35" s="115">
        <v>0</v>
      </c>
      <c r="J35" s="115">
        <v>0</v>
      </c>
      <c r="K35" s="142">
        <v>0</v>
      </c>
      <c r="L35" s="118">
        <v>0</v>
      </c>
      <c r="M35" s="116">
        <v>0</v>
      </c>
      <c r="N35" s="118">
        <v>7943</v>
      </c>
      <c r="O35" s="116">
        <v>-4.6916246700263994E-2</v>
      </c>
      <c r="P35" s="118">
        <v>371</v>
      </c>
      <c r="Q35" s="118">
        <v>8314</v>
      </c>
      <c r="R35" s="116">
        <v>-4.9176578225068601E-2</v>
      </c>
      <c r="S35" s="122">
        <v>0</v>
      </c>
      <c r="T35" s="114" t="s">
        <v>89</v>
      </c>
      <c r="U35" s="114" t="s">
        <v>89</v>
      </c>
      <c r="V35" s="118">
        <v>8292</v>
      </c>
      <c r="W35" s="118">
        <v>8334</v>
      </c>
      <c r="X35" s="118">
        <v>42</v>
      </c>
      <c r="Y35" s="118">
        <v>0</v>
      </c>
      <c r="Z35" s="118">
        <v>0</v>
      </c>
      <c r="AA35" s="118">
        <v>0</v>
      </c>
      <c r="AB35" s="118">
        <v>0</v>
      </c>
      <c r="AC35" s="118">
        <v>410</v>
      </c>
      <c r="AD35" s="118">
        <v>8334</v>
      </c>
      <c r="AE35" s="118">
        <v>8744</v>
      </c>
      <c r="AF35" s="114" t="s">
        <v>181</v>
      </c>
      <c r="AG35" s="114" t="s">
        <v>151</v>
      </c>
      <c r="AH35" s="118">
        <v>4030</v>
      </c>
      <c r="AI35" s="118">
        <v>10</v>
      </c>
    </row>
    <row r="36" spans="1:35" x14ac:dyDescent="0.2">
      <c r="A36" s="121"/>
      <c r="B36" s="114" t="s">
        <v>182</v>
      </c>
      <c r="C36" s="114" t="s">
        <v>183</v>
      </c>
      <c r="D36" s="115">
        <v>1147</v>
      </c>
      <c r="E36" s="115">
        <v>0</v>
      </c>
      <c r="F36" s="115">
        <v>1147</v>
      </c>
      <c r="G36" s="116">
        <v>7.902163687676389E-2</v>
      </c>
      <c r="H36" s="115">
        <v>0</v>
      </c>
      <c r="I36" s="115">
        <v>0</v>
      </c>
      <c r="J36" s="115">
        <v>0</v>
      </c>
      <c r="K36" s="142">
        <v>0</v>
      </c>
      <c r="L36" s="118">
        <v>0</v>
      </c>
      <c r="M36" s="116">
        <v>0</v>
      </c>
      <c r="N36" s="118">
        <v>1147</v>
      </c>
      <c r="O36" s="116">
        <v>7.902163687676389E-2</v>
      </c>
      <c r="P36" s="118">
        <v>800</v>
      </c>
      <c r="Q36" s="118">
        <v>1947</v>
      </c>
      <c r="R36" s="116">
        <v>6.451612903225809E-2</v>
      </c>
      <c r="S36" s="122">
        <v>0</v>
      </c>
      <c r="T36" s="114" t="s">
        <v>89</v>
      </c>
      <c r="U36" s="114" t="s">
        <v>89</v>
      </c>
      <c r="V36" s="118">
        <v>1061</v>
      </c>
      <c r="W36" s="118">
        <v>1063</v>
      </c>
      <c r="X36" s="118">
        <v>2</v>
      </c>
      <c r="Y36" s="118">
        <v>0</v>
      </c>
      <c r="Z36" s="118">
        <v>0</v>
      </c>
      <c r="AA36" s="118">
        <v>0</v>
      </c>
      <c r="AB36" s="118">
        <v>0</v>
      </c>
      <c r="AC36" s="118">
        <v>766</v>
      </c>
      <c r="AD36" s="118">
        <v>1063</v>
      </c>
      <c r="AE36" s="118">
        <v>1829</v>
      </c>
      <c r="AF36" s="114" t="s">
        <v>184</v>
      </c>
      <c r="AG36" s="114" t="s">
        <v>151</v>
      </c>
      <c r="AH36" s="118">
        <v>4030</v>
      </c>
      <c r="AI36" s="118">
        <v>10</v>
      </c>
    </row>
    <row r="37" spans="1:35" x14ac:dyDescent="0.2">
      <c r="A37" s="121"/>
      <c r="B37" s="114" t="s">
        <v>185</v>
      </c>
      <c r="C37" s="114" t="s">
        <v>186</v>
      </c>
      <c r="D37" s="115">
        <v>8344</v>
      </c>
      <c r="E37" s="115">
        <v>138</v>
      </c>
      <c r="F37" s="115">
        <v>8482</v>
      </c>
      <c r="G37" s="116">
        <v>-6.3796909492273707E-2</v>
      </c>
      <c r="H37" s="115">
        <v>0</v>
      </c>
      <c r="I37" s="115">
        <v>0</v>
      </c>
      <c r="J37" s="115">
        <v>0</v>
      </c>
      <c r="K37" s="142">
        <v>0</v>
      </c>
      <c r="L37" s="118">
        <v>0</v>
      </c>
      <c r="M37" s="116">
        <v>0</v>
      </c>
      <c r="N37" s="118">
        <v>8482</v>
      </c>
      <c r="O37" s="116">
        <v>-6.3796909492273707E-2</v>
      </c>
      <c r="P37" s="118">
        <v>1339</v>
      </c>
      <c r="Q37" s="118">
        <v>9821</v>
      </c>
      <c r="R37" s="116">
        <v>-4.7337278106508895E-2</v>
      </c>
      <c r="S37" s="122">
        <v>0</v>
      </c>
      <c r="T37" s="114" t="s">
        <v>89</v>
      </c>
      <c r="U37" s="114" t="s">
        <v>89</v>
      </c>
      <c r="V37" s="118">
        <v>8900</v>
      </c>
      <c r="W37" s="118">
        <v>9060</v>
      </c>
      <c r="X37" s="118">
        <v>160</v>
      </c>
      <c r="Y37" s="118">
        <v>0</v>
      </c>
      <c r="Z37" s="118">
        <v>0</v>
      </c>
      <c r="AA37" s="118">
        <v>0</v>
      </c>
      <c r="AB37" s="118">
        <v>0</v>
      </c>
      <c r="AC37" s="118">
        <v>1249</v>
      </c>
      <c r="AD37" s="118">
        <v>9060</v>
      </c>
      <c r="AE37" s="118">
        <v>10309</v>
      </c>
      <c r="AF37" s="114" t="s">
        <v>187</v>
      </c>
      <c r="AG37" s="114" t="s">
        <v>151</v>
      </c>
      <c r="AH37" s="118">
        <v>4030</v>
      </c>
      <c r="AI37" s="118">
        <v>10</v>
      </c>
    </row>
    <row r="38" spans="1:35" x14ac:dyDescent="0.2">
      <c r="A38" s="121"/>
      <c r="B38" s="114" t="s">
        <v>188</v>
      </c>
      <c r="C38" s="114" t="s">
        <v>189</v>
      </c>
      <c r="D38" s="115">
        <v>5134</v>
      </c>
      <c r="E38" s="115">
        <v>30</v>
      </c>
      <c r="F38" s="115">
        <v>5164</v>
      </c>
      <c r="G38" s="116">
        <v>7.76293823038397E-2</v>
      </c>
      <c r="H38" s="115">
        <v>0</v>
      </c>
      <c r="I38" s="115">
        <v>0</v>
      </c>
      <c r="J38" s="115">
        <v>0</v>
      </c>
      <c r="K38" s="142">
        <v>0</v>
      </c>
      <c r="L38" s="118">
        <v>0</v>
      </c>
      <c r="M38" s="116">
        <v>0</v>
      </c>
      <c r="N38" s="118">
        <v>5164</v>
      </c>
      <c r="O38" s="116">
        <v>7.76293823038397E-2</v>
      </c>
      <c r="P38" s="118">
        <v>1974</v>
      </c>
      <c r="Q38" s="118">
        <v>7138</v>
      </c>
      <c r="R38" s="116">
        <v>3.0311778290993102E-2</v>
      </c>
      <c r="S38" s="122">
        <v>0</v>
      </c>
      <c r="T38" s="114" t="s">
        <v>89</v>
      </c>
      <c r="U38" s="114" t="s">
        <v>89</v>
      </c>
      <c r="V38" s="118">
        <v>4762</v>
      </c>
      <c r="W38" s="118">
        <v>4792</v>
      </c>
      <c r="X38" s="118">
        <v>30</v>
      </c>
      <c r="Y38" s="118">
        <v>0</v>
      </c>
      <c r="Z38" s="118">
        <v>0</v>
      </c>
      <c r="AA38" s="118">
        <v>0</v>
      </c>
      <c r="AB38" s="118">
        <v>0</v>
      </c>
      <c r="AC38" s="118">
        <v>2136</v>
      </c>
      <c r="AD38" s="118">
        <v>4792</v>
      </c>
      <c r="AE38" s="118">
        <v>6928</v>
      </c>
      <c r="AF38" s="114" t="s">
        <v>190</v>
      </c>
      <c r="AG38" s="114" t="s">
        <v>151</v>
      </c>
      <c r="AH38" s="118">
        <v>4030</v>
      </c>
      <c r="AI38" s="118">
        <v>10</v>
      </c>
    </row>
    <row r="39" spans="1:35" x14ac:dyDescent="0.2">
      <c r="A39" s="121"/>
      <c r="B39" s="114" t="s">
        <v>191</v>
      </c>
      <c r="C39" s="114" t="s">
        <v>192</v>
      </c>
      <c r="D39" s="115">
        <v>2343</v>
      </c>
      <c r="E39" s="115">
        <v>26</v>
      </c>
      <c r="F39" s="115">
        <v>2369</v>
      </c>
      <c r="G39" s="116">
        <v>0</v>
      </c>
      <c r="H39" s="115">
        <v>0</v>
      </c>
      <c r="I39" s="115">
        <v>0</v>
      </c>
      <c r="J39" s="115">
        <v>0</v>
      </c>
      <c r="K39" s="142">
        <v>0</v>
      </c>
      <c r="L39" s="118">
        <v>0</v>
      </c>
      <c r="M39" s="116">
        <v>0</v>
      </c>
      <c r="N39" s="118">
        <v>2369</v>
      </c>
      <c r="O39" s="116">
        <v>0</v>
      </c>
      <c r="P39" s="118">
        <v>1452</v>
      </c>
      <c r="Q39" s="118">
        <v>3821</v>
      </c>
      <c r="R39" s="116">
        <v>1.13816834303864E-2</v>
      </c>
      <c r="S39" s="122">
        <v>0</v>
      </c>
      <c r="T39" s="114" t="s">
        <v>89</v>
      </c>
      <c r="U39" s="114" t="s">
        <v>89</v>
      </c>
      <c r="V39" s="118">
        <v>2343</v>
      </c>
      <c r="W39" s="118">
        <v>2369</v>
      </c>
      <c r="X39" s="118">
        <v>26</v>
      </c>
      <c r="Y39" s="118">
        <v>0</v>
      </c>
      <c r="Z39" s="118">
        <v>0</v>
      </c>
      <c r="AA39" s="118">
        <v>0</v>
      </c>
      <c r="AB39" s="118">
        <v>0</v>
      </c>
      <c r="AC39" s="118">
        <v>1409</v>
      </c>
      <c r="AD39" s="118">
        <v>2369</v>
      </c>
      <c r="AE39" s="118">
        <v>3778</v>
      </c>
      <c r="AF39" s="114" t="s">
        <v>193</v>
      </c>
      <c r="AG39" s="114" t="s">
        <v>151</v>
      </c>
      <c r="AH39" s="118">
        <v>4030</v>
      </c>
      <c r="AI39" s="118">
        <v>10</v>
      </c>
    </row>
    <row r="40" spans="1:35" x14ac:dyDescent="0.2">
      <c r="A40" s="121"/>
      <c r="B40" s="114" t="s">
        <v>194</v>
      </c>
      <c r="C40" s="114" t="s">
        <v>195</v>
      </c>
      <c r="D40" s="115">
        <v>2133</v>
      </c>
      <c r="E40" s="115">
        <v>0</v>
      </c>
      <c r="F40" s="115">
        <v>2133</v>
      </c>
      <c r="G40" s="116">
        <v>-3.2214156079854804E-2</v>
      </c>
      <c r="H40" s="115">
        <v>0</v>
      </c>
      <c r="I40" s="115">
        <v>0</v>
      </c>
      <c r="J40" s="115">
        <v>0</v>
      </c>
      <c r="K40" s="142">
        <v>0</v>
      </c>
      <c r="L40" s="118">
        <v>0</v>
      </c>
      <c r="M40" s="116">
        <v>0</v>
      </c>
      <c r="N40" s="118">
        <v>2133</v>
      </c>
      <c r="O40" s="116">
        <v>-3.2214156079854804E-2</v>
      </c>
      <c r="P40" s="118">
        <v>0</v>
      </c>
      <c r="Q40" s="118">
        <v>2133</v>
      </c>
      <c r="R40" s="116">
        <v>-3.2214156079854804E-2</v>
      </c>
      <c r="S40" s="122">
        <v>0</v>
      </c>
      <c r="T40" s="114" t="s">
        <v>89</v>
      </c>
      <c r="U40" s="114" t="s">
        <v>89</v>
      </c>
      <c r="V40" s="118">
        <v>2204</v>
      </c>
      <c r="W40" s="118">
        <v>2204</v>
      </c>
      <c r="X40" s="118">
        <v>0</v>
      </c>
      <c r="Y40" s="118">
        <v>0</v>
      </c>
      <c r="Z40" s="118">
        <v>0</v>
      </c>
      <c r="AA40" s="118">
        <v>0</v>
      </c>
      <c r="AB40" s="118">
        <v>0</v>
      </c>
      <c r="AC40" s="118">
        <v>0</v>
      </c>
      <c r="AD40" s="118">
        <v>2204</v>
      </c>
      <c r="AE40" s="118">
        <v>2204</v>
      </c>
      <c r="AF40" s="114" t="s">
        <v>196</v>
      </c>
      <c r="AG40" s="114" t="s">
        <v>151</v>
      </c>
      <c r="AH40" s="118">
        <v>4030</v>
      </c>
      <c r="AI40" s="118">
        <v>10</v>
      </c>
    </row>
    <row r="41" spans="1:35" x14ac:dyDescent="0.2">
      <c r="A41" s="121"/>
      <c r="B41" s="114" t="s">
        <v>197</v>
      </c>
      <c r="C41" s="114" t="s">
        <v>198</v>
      </c>
      <c r="D41" s="115">
        <v>1278</v>
      </c>
      <c r="E41" s="115">
        <v>0</v>
      </c>
      <c r="F41" s="115">
        <v>1278</v>
      </c>
      <c r="G41" s="116">
        <v>-0.14856762158561002</v>
      </c>
      <c r="H41" s="115">
        <v>0</v>
      </c>
      <c r="I41" s="115">
        <v>0</v>
      </c>
      <c r="J41" s="115">
        <v>0</v>
      </c>
      <c r="K41" s="142">
        <v>0</v>
      </c>
      <c r="L41" s="118">
        <v>0</v>
      </c>
      <c r="M41" s="116">
        <v>0</v>
      </c>
      <c r="N41" s="118">
        <v>1278</v>
      </c>
      <c r="O41" s="116">
        <v>-0.14856762158561002</v>
      </c>
      <c r="P41" s="118">
        <v>22</v>
      </c>
      <c r="Q41" s="118">
        <v>1300</v>
      </c>
      <c r="R41" s="116">
        <v>-0.13391072618254501</v>
      </c>
      <c r="S41" s="122">
        <v>0</v>
      </c>
      <c r="T41" s="114" t="s">
        <v>89</v>
      </c>
      <c r="U41" s="114" t="s">
        <v>89</v>
      </c>
      <c r="V41" s="118">
        <v>1501</v>
      </c>
      <c r="W41" s="118">
        <v>1501</v>
      </c>
      <c r="X41" s="118">
        <v>0</v>
      </c>
      <c r="Y41" s="118">
        <v>0</v>
      </c>
      <c r="Z41" s="118">
        <v>0</v>
      </c>
      <c r="AA41" s="118">
        <v>0</v>
      </c>
      <c r="AB41" s="118">
        <v>0</v>
      </c>
      <c r="AC41" s="118">
        <v>0</v>
      </c>
      <c r="AD41" s="118">
        <v>1501</v>
      </c>
      <c r="AE41" s="118">
        <v>1501</v>
      </c>
      <c r="AF41" s="114" t="s">
        <v>199</v>
      </c>
      <c r="AG41" s="114" t="s">
        <v>151</v>
      </c>
      <c r="AH41" s="118">
        <v>4030</v>
      </c>
      <c r="AI41" s="118">
        <v>10</v>
      </c>
    </row>
    <row r="42" spans="1:35" x14ac:dyDescent="0.2">
      <c r="A42" s="121"/>
      <c r="B42" s="114" t="s">
        <v>200</v>
      </c>
      <c r="C42" s="114" t="s">
        <v>201</v>
      </c>
      <c r="D42" s="115">
        <v>2675</v>
      </c>
      <c r="E42" s="115">
        <v>8</v>
      </c>
      <c r="F42" s="115">
        <v>2683</v>
      </c>
      <c r="G42" s="116">
        <v>-1.6495601173020499E-2</v>
      </c>
      <c r="H42" s="115">
        <v>0</v>
      </c>
      <c r="I42" s="115">
        <v>0</v>
      </c>
      <c r="J42" s="115">
        <v>0</v>
      </c>
      <c r="K42" s="142">
        <v>0</v>
      </c>
      <c r="L42" s="118">
        <v>0</v>
      </c>
      <c r="M42" s="116">
        <v>0</v>
      </c>
      <c r="N42" s="118">
        <v>2683</v>
      </c>
      <c r="O42" s="116">
        <v>-1.6495601173020499E-2</v>
      </c>
      <c r="P42" s="118">
        <v>1387</v>
      </c>
      <c r="Q42" s="118">
        <v>4070</v>
      </c>
      <c r="R42" s="116">
        <v>2.0305841062923002E-2</v>
      </c>
      <c r="S42" s="122">
        <v>0</v>
      </c>
      <c r="T42" s="114" t="s">
        <v>89</v>
      </c>
      <c r="U42" s="114" t="s">
        <v>89</v>
      </c>
      <c r="V42" s="118">
        <v>2710</v>
      </c>
      <c r="W42" s="118">
        <v>2728</v>
      </c>
      <c r="X42" s="118">
        <v>18</v>
      </c>
      <c r="Y42" s="118">
        <v>0</v>
      </c>
      <c r="Z42" s="118">
        <v>0</v>
      </c>
      <c r="AA42" s="118">
        <v>0</v>
      </c>
      <c r="AB42" s="118">
        <v>0</v>
      </c>
      <c r="AC42" s="118">
        <v>1261</v>
      </c>
      <c r="AD42" s="118">
        <v>2728</v>
      </c>
      <c r="AE42" s="118">
        <v>3989</v>
      </c>
      <c r="AF42" s="114" t="s">
        <v>202</v>
      </c>
      <c r="AG42" s="114" t="s">
        <v>151</v>
      </c>
      <c r="AH42" s="118">
        <v>4030</v>
      </c>
      <c r="AI42" s="118">
        <v>10</v>
      </c>
    </row>
    <row r="43" spans="1:35" x14ac:dyDescent="0.2">
      <c r="A43" s="121"/>
      <c r="B43" s="114" t="s">
        <v>203</v>
      </c>
      <c r="C43" s="114" t="s">
        <v>204</v>
      </c>
      <c r="D43" s="115">
        <v>842</v>
      </c>
      <c r="E43" s="115">
        <v>0</v>
      </c>
      <c r="F43" s="115">
        <v>842</v>
      </c>
      <c r="G43" s="116">
        <v>0.153424657534247</v>
      </c>
      <c r="H43" s="115">
        <v>0</v>
      </c>
      <c r="I43" s="115">
        <v>0</v>
      </c>
      <c r="J43" s="115">
        <v>0</v>
      </c>
      <c r="K43" s="142">
        <v>0</v>
      </c>
      <c r="L43" s="118">
        <v>0</v>
      </c>
      <c r="M43" s="116">
        <v>0</v>
      </c>
      <c r="N43" s="118">
        <v>842</v>
      </c>
      <c r="O43" s="116">
        <v>0.153424657534247</v>
      </c>
      <c r="P43" s="118">
        <v>579</v>
      </c>
      <c r="Q43" s="118">
        <v>1421</v>
      </c>
      <c r="R43" s="116">
        <v>0.19612794612794598</v>
      </c>
      <c r="S43" s="122">
        <v>0</v>
      </c>
      <c r="T43" s="114" t="s">
        <v>89</v>
      </c>
      <c r="U43" s="114" t="s">
        <v>89</v>
      </c>
      <c r="V43" s="118">
        <v>730</v>
      </c>
      <c r="W43" s="118">
        <v>730</v>
      </c>
      <c r="X43" s="118">
        <v>0</v>
      </c>
      <c r="Y43" s="118">
        <v>0</v>
      </c>
      <c r="Z43" s="118">
        <v>0</v>
      </c>
      <c r="AA43" s="118">
        <v>0</v>
      </c>
      <c r="AB43" s="118">
        <v>0</v>
      </c>
      <c r="AC43" s="118">
        <v>458</v>
      </c>
      <c r="AD43" s="118">
        <v>730</v>
      </c>
      <c r="AE43" s="118">
        <v>1188</v>
      </c>
      <c r="AF43" s="114" t="s">
        <v>205</v>
      </c>
      <c r="AG43" s="114" t="s">
        <v>151</v>
      </c>
      <c r="AH43" s="118">
        <v>4030</v>
      </c>
      <c r="AI43" s="118">
        <v>10</v>
      </c>
    </row>
    <row r="44" spans="1:35" x14ac:dyDescent="0.2">
      <c r="A44" s="121"/>
      <c r="B44" s="114" t="s">
        <v>206</v>
      </c>
      <c r="C44" s="114" t="s">
        <v>207</v>
      </c>
      <c r="D44" s="115">
        <v>2891</v>
      </c>
      <c r="E44" s="115">
        <v>6</v>
      </c>
      <c r="F44" s="115">
        <v>2897</v>
      </c>
      <c r="G44" s="116">
        <v>-5.4195233431276503E-2</v>
      </c>
      <c r="H44" s="115">
        <v>0</v>
      </c>
      <c r="I44" s="115">
        <v>0</v>
      </c>
      <c r="J44" s="115">
        <v>0</v>
      </c>
      <c r="K44" s="142">
        <v>0</v>
      </c>
      <c r="L44" s="118">
        <v>0</v>
      </c>
      <c r="M44" s="116">
        <v>0</v>
      </c>
      <c r="N44" s="118">
        <v>2897</v>
      </c>
      <c r="O44" s="116">
        <v>-5.4195233431276503E-2</v>
      </c>
      <c r="P44" s="118">
        <v>524</v>
      </c>
      <c r="Q44" s="118">
        <v>3421</v>
      </c>
      <c r="R44" s="116">
        <v>-7.340195016251351E-2</v>
      </c>
      <c r="S44" s="122">
        <v>0</v>
      </c>
      <c r="T44" s="114" t="s">
        <v>89</v>
      </c>
      <c r="U44" s="114" t="s">
        <v>89</v>
      </c>
      <c r="V44" s="118">
        <v>3049</v>
      </c>
      <c r="W44" s="118">
        <v>3063</v>
      </c>
      <c r="X44" s="118">
        <v>14</v>
      </c>
      <c r="Y44" s="118">
        <v>0</v>
      </c>
      <c r="Z44" s="118">
        <v>0</v>
      </c>
      <c r="AA44" s="118">
        <v>0</v>
      </c>
      <c r="AB44" s="118">
        <v>0</v>
      </c>
      <c r="AC44" s="118">
        <v>629</v>
      </c>
      <c r="AD44" s="118">
        <v>3063</v>
      </c>
      <c r="AE44" s="118">
        <v>3692</v>
      </c>
      <c r="AF44" s="114" t="s">
        <v>208</v>
      </c>
      <c r="AG44" s="114" t="s">
        <v>151</v>
      </c>
      <c r="AH44" s="118">
        <v>4030</v>
      </c>
      <c r="AI44" s="118">
        <v>10</v>
      </c>
    </row>
    <row r="45" spans="1:35" x14ac:dyDescent="0.2">
      <c r="A45" s="121"/>
      <c r="B45" s="114" t="s">
        <v>209</v>
      </c>
      <c r="C45" s="114" t="s">
        <v>210</v>
      </c>
      <c r="D45" s="115">
        <v>6394</v>
      </c>
      <c r="E45" s="115">
        <v>34</v>
      </c>
      <c r="F45" s="115">
        <v>6428</v>
      </c>
      <c r="G45" s="116">
        <v>-4.5299272241200103E-2</v>
      </c>
      <c r="H45" s="115">
        <v>0</v>
      </c>
      <c r="I45" s="115">
        <v>0</v>
      </c>
      <c r="J45" s="115">
        <v>0</v>
      </c>
      <c r="K45" s="142">
        <v>0</v>
      </c>
      <c r="L45" s="118">
        <v>0</v>
      </c>
      <c r="M45" s="116">
        <v>0</v>
      </c>
      <c r="N45" s="118">
        <v>6428</v>
      </c>
      <c r="O45" s="116">
        <v>-4.5299272241200103E-2</v>
      </c>
      <c r="P45" s="118">
        <v>2089</v>
      </c>
      <c r="Q45" s="118">
        <v>8517</v>
      </c>
      <c r="R45" s="116">
        <v>-2.4063251976624303E-2</v>
      </c>
      <c r="S45" s="122">
        <v>0</v>
      </c>
      <c r="T45" s="114" t="s">
        <v>89</v>
      </c>
      <c r="U45" s="114" t="s">
        <v>89</v>
      </c>
      <c r="V45" s="118">
        <v>6675</v>
      </c>
      <c r="W45" s="118">
        <v>6733</v>
      </c>
      <c r="X45" s="118">
        <v>58</v>
      </c>
      <c r="Y45" s="118">
        <v>0</v>
      </c>
      <c r="Z45" s="118">
        <v>0</v>
      </c>
      <c r="AA45" s="118">
        <v>0</v>
      </c>
      <c r="AB45" s="118">
        <v>0</v>
      </c>
      <c r="AC45" s="118">
        <v>1994</v>
      </c>
      <c r="AD45" s="118">
        <v>6733</v>
      </c>
      <c r="AE45" s="118">
        <v>8727</v>
      </c>
      <c r="AF45" s="114" t="s">
        <v>211</v>
      </c>
      <c r="AG45" s="114" t="s">
        <v>151</v>
      </c>
      <c r="AH45" s="118">
        <v>4030</v>
      </c>
      <c r="AI45" s="118">
        <v>10</v>
      </c>
    </row>
    <row r="46" spans="1:35" x14ac:dyDescent="0.2">
      <c r="A46" s="121"/>
      <c r="B46" s="114" t="s">
        <v>212</v>
      </c>
      <c r="C46" s="114" t="s">
        <v>213</v>
      </c>
      <c r="D46" s="115">
        <v>4605</v>
      </c>
      <c r="E46" s="115">
        <v>954</v>
      </c>
      <c r="F46" s="115">
        <v>5559</v>
      </c>
      <c r="G46" s="116">
        <v>-0.11268954509178002</v>
      </c>
      <c r="H46" s="115">
        <v>0</v>
      </c>
      <c r="I46" s="115">
        <v>0</v>
      </c>
      <c r="J46" s="115">
        <v>0</v>
      </c>
      <c r="K46" s="142">
        <v>0</v>
      </c>
      <c r="L46" s="118">
        <v>0</v>
      </c>
      <c r="M46" s="116">
        <v>0</v>
      </c>
      <c r="N46" s="118">
        <v>5559</v>
      </c>
      <c r="O46" s="116">
        <v>-0.11268954509178002</v>
      </c>
      <c r="P46" s="118">
        <v>1687</v>
      </c>
      <c r="Q46" s="118">
        <v>7246</v>
      </c>
      <c r="R46" s="116">
        <v>-0.10355066188296401</v>
      </c>
      <c r="S46" s="122">
        <v>0</v>
      </c>
      <c r="T46" s="114" t="s">
        <v>89</v>
      </c>
      <c r="U46" s="114" t="s">
        <v>89</v>
      </c>
      <c r="V46" s="118">
        <v>5111</v>
      </c>
      <c r="W46" s="118">
        <v>6265</v>
      </c>
      <c r="X46" s="118">
        <v>1154</v>
      </c>
      <c r="Y46" s="118">
        <v>0</v>
      </c>
      <c r="Z46" s="118">
        <v>0</v>
      </c>
      <c r="AA46" s="118">
        <v>0</v>
      </c>
      <c r="AB46" s="118">
        <v>0</v>
      </c>
      <c r="AC46" s="118">
        <v>1818</v>
      </c>
      <c r="AD46" s="118">
        <v>6265</v>
      </c>
      <c r="AE46" s="118">
        <v>8083</v>
      </c>
      <c r="AF46" s="114" t="s">
        <v>214</v>
      </c>
      <c r="AG46" s="114" t="s">
        <v>151</v>
      </c>
      <c r="AH46" s="118">
        <v>4030</v>
      </c>
      <c r="AI46" s="118">
        <v>10</v>
      </c>
    </row>
    <row r="47" spans="1:35" x14ac:dyDescent="0.2">
      <c r="A47" s="121"/>
      <c r="B47" s="114" t="s">
        <v>215</v>
      </c>
      <c r="C47" s="114" t="s">
        <v>216</v>
      </c>
      <c r="D47" s="115">
        <v>7956</v>
      </c>
      <c r="E47" s="115">
        <v>124</v>
      </c>
      <c r="F47" s="115">
        <v>8080</v>
      </c>
      <c r="G47" s="116">
        <v>-3.0244839174267901E-2</v>
      </c>
      <c r="H47" s="115">
        <v>0</v>
      </c>
      <c r="I47" s="115">
        <v>0</v>
      </c>
      <c r="J47" s="115">
        <v>0</v>
      </c>
      <c r="K47" s="142">
        <v>0</v>
      </c>
      <c r="L47" s="118">
        <v>0</v>
      </c>
      <c r="M47" s="116">
        <v>0</v>
      </c>
      <c r="N47" s="118">
        <v>8080</v>
      </c>
      <c r="O47" s="116">
        <v>-3.0244839174267901E-2</v>
      </c>
      <c r="P47" s="118">
        <v>1026</v>
      </c>
      <c r="Q47" s="118">
        <v>9106</v>
      </c>
      <c r="R47" s="116">
        <v>-1.6630669546436303E-2</v>
      </c>
      <c r="S47" s="122">
        <v>0</v>
      </c>
      <c r="T47" s="114" t="s">
        <v>89</v>
      </c>
      <c r="U47" s="114" t="s">
        <v>89</v>
      </c>
      <c r="V47" s="118">
        <v>8154</v>
      </c>
      <c r="W47" s="118">
        <v>8332</v>
      </c>
      <c r="X47" s="118">
        <v>178</v>
      </c>
      <c r="Y47" s="118">
        <v>0</v>
      </c>
      <c r="Z47" s="118">
        <v>0</v>
      </c>
      <c r="AA47" s="118">
        <v>0</v>
      </c>
      <c r="AB47" s="118">
        <v>0</v>
      </c>
      <c r="AC47" s="118">
        <v>928</v>
      </c>
      <c r="AD47" s="118">
        <v>8332</v>
      </c>
      <c r="AE47" s="118">
        <v>9260</v>
      </c>
      <c r="AF47" s="114" t="s">
        <v>217</v>
      </c>
      <c r="AG47" s="114" t="s">
        <v>151</v>
      </c>
      <c r="AH47" s="118">
        <v>4030</v>
      </c>
      <c r="AI47" s="118">
        <v>10</v>
      </c>
    </row>
    <row r="48" spans="1:35" x14ac:dyDescent="0.2">
      <c r="A48" s="121"/>
      <c r="B48" s="114" t="s">
        <v>218</v>
      </c>
      <c r="C48" s="114" t="s">
        <v>219</v>
      </c>
      <c r="D48" s="115">
        <v>6581</v>
      </c>
      <c r="E48" s="115">
        <v>6</v>
      </c>
      <c r="F48" s="115">
        <v>6587</v>
      </c>
      <c r="G48" s="116">
        <v>3.6343612334801795E-2</v>
      </c>
      <c r="H48" s="115">
        <v>0</v>
      </c>
      <c r="I48" s="115">
        <v>0</v>
      </c>
      <c r="J48" s="115">
        <v>0</v>
      </c>
      <c r="K48" s="142">
        <v>0</v>
      </c>
      <c r="L48" s="118">
        <v>0</v>
      </c>
      <c r="M48" s="116">
        <v>0</v>
      </c>
      <c r="N48" s="118">
        <v>6587</v>
      </c>
      <c r="O48" s="116">
        <v>3.6343612334801795E-2</v>
      </c>
      <c r="P48" s="118">
        <v>403</v>
      </c>
      <c r="Q48" s="118">
        <v>6990</v>
      </c>
      <c r="R48" s="116">
        <v>4.34393193013883E-2</v>
      </c>
      <c r="S48" s="122">
        <v>0</v>
      </c>
      <c r="T48" s="114" t="s">
        <v>89</v>
      </c>
      <c r="U48" s="114" t="s">
        <v>89</v>
      </c>
      <c r="V48" s="118">
        <v>6348</v>
      </c>
      <c r="W48" s="118">
        <v>6356</v>
      </c>
      <c r="X48" s="118">
        <v>8</v>
      </c>
      <c r="Y48" s="118">
        <v>0</v>
      </c>
      <c r="Z48" s="118">
        <v>0</v>
      </c>
      <c r="AA48" s="118">
        <v>0</v>
      </c>
      <c r="AB48" s="118">
        <v>0</v>
      </c>
      <c r="AC48" s="118">
        <v>343</v>
      </c>
      <c r="AD48" s="118">
        <v>6356</v>
      </c>
      <c r="AE48" s="118">
        <v>6699</v>
      </c>
      <c r="AF48" s="114" t="s">
        <v>220</v>
      </c>
      <c r="AG48" s="114" t="s">
        <v>151</v>
      </c>
      <c r="AH48" s="118">
        <v>4030</v>
      </c>
      <c r="AI48" s="118">
        <v>10</v>
      </c>
    </row>
    <row r="49" spans="1:35" x14ac:dyDescent="0.2">
      <c r="A49" s="121"/>
      <c r="B49" s="114" t="s">
        <v>221</v>
      </c>
      <c r="C49" s="114" t="s">
        <v>222</v>
      </c>
      <c r="D49" s="115">
        <v>1365</v>
      </c>
      <c r="E49" s="115">
        <v>0</v>
      </c>
      <c r="F49" s="115">
        <v>1365</v>
      </c>
      <c r="G49" s="116">
        <v>4.0396341463414601E-2</v>
      </c>
      <c r="H49" s="115">
        <v>0</v>
      </c>
      <c r="I49" s="115">
        <v>0</v>
      </c>
      <c r="J49" s="115">
        <v>0</v>
      </c>
      <c r="K49" s="142">
        <v>0</v>
      </c>
      <c r="L49" s="118">
        <v>0</v>
      </c>
      <c r="M49" s="116">
        <v>0</v>
      </c>
      <c r="N49" s="118">
        <v>1365</v>
      </c>
      <c r="O49" s="116">
        <v>4.0396341463414601E-2</v>
      </c>
      <c r="P49" s="118">
        <v>905</v>
      </c>
      <c r="Q49" s="118">
        <v>2270</v>
      </c>
      <c r="R49" s="116">
        <v>-2.3655913978494602E-2</v>
      </c>
      <c r="S49" s="122">
        <v>0</v>
      </c>
      <c r="T49" s="114" t="s">
        <v>89</v>
      </c>
      <c r="U49" s="114" t="s">
        <v>89</v>
      </c>
      <c r="V49" s="118">
        <v>1310</v>
      </c>
      <c r="W49" s="118">
        <v>1312</v>
      </c>
      <c r="X49" s="118">
        <v>2</v>
      </c>
      <c r="Y49" s="118">
        <v>0</v>
      </c>
      <c r="Z49" s="118">
        <v>0</v>
      </c>
      <c r="AA49" s="118">
        <v>0</v>
      </c>
      <c r="AB49" s="118">
        <v>0</v>
      </c>
      <c r="AC49" s="118">
        <v>1013</v>
      </c>
      <c r="AD49" s="118">
        <v>1312</v>
      </c>
      <c r="AE49" s="118">
        <v>2325</v>
      </c>
      <c r="AF49" s="114" t="s">
        <v>223</v>
      </c>
      <c r="AG49" s="114" t="s">
        <v>151</v>
      </c>
      <c r="AH49" s="118">
        <v>4030</v>
      </c>
      <c r="AI49" s="118">
        <v>10</v>
      </c>
    </row>
    <row r="50" spans="1:35" x14ac:dyDescent="0.2">
      <c r="A50" s="121"/>
      <c r="B50" s="114" t="s">
        <v>224</v>
      </c>
      <c r="C50" s="114" t="s">
        <v>225</v>
      </c>
      <c r="D50" s="115">
        <v>5207</v>
      </c>
      <c r="E50" s="115">
        <v>1208</v>
      </c>
      <c r="F50" s="115">
        <v>6415</v>
      </c>
      <c r="G50" s="116">
        <v>-1.0183613639870401E-2</v>
      </c>
      <c r="H50" s="115">
        <v>0</v>
      </c>
      <c r="I50" s="115">
        <v>0</v>
      </c>
      <c r="J50" s="115">
        <v>0</v>
      </c>
      <c r="K50" s="142">
        <v>0</v>
      </c>
      <c r="L50" s="118">
        <v>0</v>
      </c>
      <c r="M50" s="116">
        <v>0</v>
      </c>
      <c r="N50" s="118">
        <v>6415</v>
      </c>
      <c r="O50" s="116">
        <v>-1.0183613639870401E-2</v>
      </c>
      <c r="P50" s="118">
        <v>2114</v>
      </c>
      <c r="Q50" s="118">
        <v>8529</v>
      </c>
      <c r="R50" s="116">
        <v>-1.9892347296981E-3</v>
      </c>
      <c r="S50" s="122">
        <v>0</v>
      </c>
      <c r="T50" s="114" t="s">
        <v>89</v>
      </c>
      <c r="U50" s="114" t="s">
        <v>89</v>
      </c>
      <c r="V50" s="118">
        <v>5381</v>
      </c>
      <c r="W50" s="118">
        <v>6481</v>
      </c>
      <c r="X50" s="118">
        <v>1100</v>
      </c>
      <c r="Y50" s="118">
        <v>0</v>
      </c>
      <c r="Z50" s="118">
        <v>0</v>
      </c>
      <c r="AA50" s="118">
        <v>0</v>
      </c>
      <c r="AB50" s="118">
        <v>0</v>
      </c>
      <c r="AC50" s="118">
        <v>2065</v>
      </c>
      <c r="AD50" s="118">
        <v>6481</v>
      </c>
      <c r="AE50" s="118">
        <v>8546</v>
      </c>
      <c r="AF50" s="114" t="s">
        <v>226</v>
      </c>
      <c r="AG50" s="114" t="s">
        <v>151</v>
      </c>
      <c r="AH50" s="118">
        <v>4030</v>
      </c>
      <c r="AI50" s="118">
        <v>10</v>
      </c>
    </row>
    <row r="51" spans="1:35" x14ac:dyDescent="0.2">
      <c r="A51" s="121"/>
      <c r="B51" s="114" t="s">
        <v>227</v>
      </c>
      <c r="C51" s="114" t="s">
        <v>228</v>
      </c>
      <c r="D51" s="115">
        <v>970</v>
      </c>
      <c r="E51" s="115">
        <v>12</v>
      </c>
      <c r="F51" s="115">
        <v>982</v>
      </c>
      <c r="G51" s="116">
        <v>-7.61994355597366E-2</v>
      </c>
      <c r="H51" s="115">
        <v>0</v>
      </c>
      <c r="I51" s="115">
        <v>0</v>
      </c>
      <c r="J51" s="115">
        <v>0</v>
      </c>
      <c r="K51" s="142">
        <v>0</v>
      </c>
      <c r="L51" s="118">
        <v>0</v>
      </c>
      <c r="M51" s="116">
        <v>0</v>
      </c>
      <c r="N51" s="118">
        <v>982</v>
      </c>
      <c r="O51" s="116">
        <v>-7.61994355597366E-2</v>
      </c>
      <c r="P51" s="118">
        <v>1573</v>
      </c>
      <c r="Q51" s="118">
        <v>2555</v>
      </c>
      <c r="R51" s="116">
        <v>9.0837282780410703E-3</v>
      </c>
      <c r="S51" s="122">
        <v>0</v>
      </c>
      <c r="T51" s="114" t="s">
        <v>89</v>
      </c>
      <c r="U51" s="114" t="s">
        <v>89</v>
      </c>
      <c r="V51" s="118">
        <v>1043</v>
      </c>
      <c r="W51" s="118">
        <v>1063</v>
      </c>
      <c r="X51" s="118">
        <v>20</v>
      </c>
      <c r="Y51" s="118">
        <v>0</v>
      </c>
      <c r="Z51" s="118">
        <v>0</v>
      </c>
      <c r="AA51" s="118">
        <v>0</v>
      </c>
      <c r="AB51" s="118">
        <v>0</v>
      </c>
      <c r="AC51" s="118">
        <v>1469</v>
      </c>
      <c r="AD51" s="118">
        <v>1063</v>
      </c>
      <c r="AE51" s="118">
        <v>2532</v>
      </c>
      <c r="AF51" s="114" t="s">
        <v>229</v>
      </c>
      <c r="AG51" s="114" t="s">
        <v>151</v>
      </c>
      <c r="AH51" s="118">
        <v>4030</v>
      </c>
      <c r="AI51" s="118">
        <v>10</v>
      </c>
    </row>
    <row r="52" spans="1:35" x14ac:dyDescent="0.2">
      <c r="A52" s="121"/>
      <c r="B52" s="114" t="s">
        <v>230</v>
      </c>
      <c r="C52" s="114" t="s">
        <v>231</v>
      </c>
      <c r="D52" s="115">
        <v>735</v>
      </c>
      <c r="E52" s="115">
        <v>0</v>
      </c>
      <c r="F52" s="115">
        <v>735</v>
      </c>
      <c r="G52" s="116">
        <v>-6.84410646387833E-2</v>
      </c>
      <c r="H52" s="115">
        <v>0</v>
      </c>
      <c r="I52" s="115">
        <v>0</v>
      </c>
      <c r="J52" s="115">
        <v>0</v>
      </c>
      <c r="K52" s="142">
        <v>0</v>
      </c>
      <c r="L52" s="118">
        <v>0</v>
      </c>
      <c r="M52" s="116">
        <v>0</v>
      </c>
      <c r="N52" s="118">
        <v>735</v>
      </c>
      <c r="O52" s="116">
        <v>-6.84410646387833E-2</v>
      </c>
      <c r="P52" s="118">
        <v>0</v>
      </c>
      <c r="Q52" s="118">
        <v>735</v>
      </c>
      <c r="R52" s="116">
        <v>-6.84410646387833E-2</v>
      </c>
      <c r="S52" s="122">
        <v>0</v>
      </c>
      <c r="T52" s="114" t="s">
        <v>89</v>
      </c>
      <c r="U52" s="114" t="s">
        <v>89</v>
      </c>
      <c r="V52" s="118">
        <v>789</v>
      </c>
      <c r="W52" s="118">
        <v>789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789</v>
      </c>
      <c r="AE52" s="118">
        <v>789</v>
      </c>
      <c r="AF52" s="114" t="s">
        <v>232</v>
      </c>
      <c r="AG52" s="114" t="s">
        <v>151</v>
      </c>
      <c r="AH52" s="118">
        <v>4030</v>
      </c>
      <c r="AI52" s="118">
        <v>10</v>
      </c>
    </row>
    <row r="53" spans="1:35" x14ac:dyDescent="0.2">
      <c r="A53" s="123"/>
      <c r="B53" s="114" t="s">
        <v>233</v>
      </c>
      <c r="C53" s="114" t="s">
        <v>234</v>
      </c>
      <c r="D53" s="115">
        <v>9317</v>
      </c>
      <c r="E53" s="115">
        <v>50</v>
      </c>
      <c r="F53" s="115">
        <v>9367</v>
      </c>
      <c r="G53" s="116">
        <v>-5.0192658689920899E-2</v>
      </c>
      <c r="H53" s="115">
        <v>0</v>
      </c>
      <c r="I53" s="115">
        <v>0</v>
      </c>
      <c r="J53" s="115">
        <v>0</v>
      </c>
      <c r="K53" s="142">
        <v>0</v>
      </c>
      <c r="L53" s="118">
        <v>0</v>
      </c>
      <c r="M53" s="116">
        <v>0</v>
      </c>
      <c r="N53" s="118">
        <v>9367</v>
      </c>
      <c r="O53" s="116">
        <v>-5.0192658689920899E-2</v>
      </c>
      <c r="P53" s="118">
        <v>181</v>
      </c>
      <c r="Q53" s="118">
        <v>9548</v>
      </c>
      <c r="R53" s="116">
        <v>-5.0139275766016698E-2</v>
      </c>
      <c r="S53" s="122">
        <v>0</v>
      </c>
      <c r="T53" s="114" t="s">
        <v>89</v>
      </c>
      <c r="U53" s="114" t="s">
        <v>89</v>
      </c>
      <c r="V53" s="118">
        <v>9772</v>
      </c>
      <c r="W53" s="118">
        <v>9862</v>
      </c>
      <c r="X53" s="118">
        <v>90</v>
      </c>
      <c r="Y53" s="118">
        <v>0</v>
      </c>
      <c r="Z53" s="118">
        <v>0</v>
      </c>
      <c r="AA53" s="118">
        <v>0</v>
      </c>
      <c r="AB53" s="118">
        <v>0</v>
      </c>
      <c r="AC53" s="118">
        <v>190</v>
      </c>
      <c r="AD53" s="118">
        <v>9862</v>
      </c>
      <c r="AE53" s="118">
        <v>10052</v>
      </c>
      <c r="AF53" s="114" t="s">
        <v>235</v>
      </c>
      <c r="AG53" s="114" t="s">
        <v>151</v>
      </c>
      <c r="AH53" s="118">
        <v>4030</v>
      </c>
      <c r="AI53" s="118">
        <v>10</v>
      </c>
    </row>
    <row r="54" spans="1:35" x14ac:dyDescent="0.2">
      <c r="A54" s="124" t="s">
        <v>103</v>
      </c>
      <c r="B54" s="124">
        <v>0</v>
      </c>
      <c r="C54" s="124">
        <v>0</v>
      </c>
      <c r="D54" s="125">
        <v>118912</v>
      </c>
      <c r="E54" s="125">
        <v>4062</v>
      </c>
      <c r="F54" s="125">
        <v>122974</v>
      </c>
      <c r="G54" s="126">
        <v>-5.8002543164861399E-2</v>
      </c>
      <c r="H54" s="125">
        <v>0</v>
      </c>
      <c r="I54" s="125">
        <v>0</v>
      </c>
      <c r="J54" s="125">
        <v>0</v>
      </c>
      <c r="K54" s="143">
        <v>0</v>
      </c>
      <c r="L54" s="144">
        <v>7159</v>
      </c>
      <c r="M54" s="126">
        <v>-0.19769135940827101</v>
      </c>
      <c r="N54" s="144">
        <v>130133</v>
      </c>
      <c r="O54" s="126">
        <v>-6.6939606650940398E-2</v>
      </c>
      <c r="P54" s="144">
        <v>27999</v>
      </c>
      <c r="Q54" s="144">
        <v>158132</v>
      </c>
      <c r="R54" s="126">
        <v>-5.3725091257255699E-2</v>
      </c>
      <c r="S54" s="127">
        <v>0</v>
      </c>
      <c r="T54" s="128">
        <v>0</v>
      </c>
      <c r="U54" s="128">
        <v>0</v>
      </c>
      <c r="V54" s="129">
        <v>126244</v>
      </c>
      <c r="W54" s="129">
        <v>130546</v>
      </c>
      <c r="X54" s="129">
        <v>4302</v>
      </c>
      <c r="Y54" s="129">
        <v>0</v>
      </c>
      <c r="Z54" s="129">
        <v>0</v>
      </c>
      <c r="AA54" s="129">
        <v>0</v>
      </c>
      <c r="AB54" s="129">
        <v>8923</v>
      </c>
      <c r="AC54" s="129">
        <v>27641</v>
      </c>
      <c r="AD54" s="129">
        <v>139469</v>
      </c>
      <c r="AE54" s="129">
        <v>167110</v>
      </c>
      <c r="AF54" s="128">
        <v>0</v>
      </c>
      <c r="AG54" s="128">
        <v>0</v>
      </c>
      <c r="AH54" s="129">
        <v>116870</v>
      </c>
      <c r="AI54" s="129">
        <v>290</v>
      </c>
    </row>
    <row r="55" spans="1:35" s="136" customFormat="1" ht="22.5" x14ac:dyDescent="0.2">
      <c r="A55" s="130" t="s">
        <v>236</v>
      </c>
      <c r="B55" s="131"/>
      <c r="C55" s="131"/>
      <c r="D55" s="132">
        <f>D54+D24+D14</f>
        <v>726833</v>
      </c>
      <c r="E55" s="132">
        <f>E54+E24+E14</f>
        <v>77562</v>
      </c>
      <c r="F55" s="132">
        <f>F54+F24+F14</f>
        <v>804395</v>
      </c>
      <c r="G55" s="133">
        <f>((F54+F24+F14)-(W54+W24+W14))/(W54+W24+W14)</f>
        <v>1.5738403822041485E-3</v>
      </c>
      <c r="H55" s="132">
        <f>H54+H24+H14</f>
        <v>98197</v>
      </c>
      <c r="I55" s="132">
        <f>I54+I24+I14</f>
        <v>116</v>
      </c>
      <c r="J55" s="132">
        <f>J54+J24+J14</f>
        <v>98313</v>
      </c>
      <c r="K55" s="133">
        <f>((J54+J24+J14)-(Z54+Z24+Z14))/(Z54+Z24+Z14)</f>
        <v>-8.8462180354924244E-2</v>
      </c>
      <c r="L55" s="132">
        <f>L54+L24+L14</f>
        <v>14158</v>
      </c>
      <c r="M55" s="133">
        <f>((L54+L24+L14)-(AB54+AB24+AB14))/(AB54+AB24+AB14)</f>
        <v>-0.11473769774276246</v>
      </c>
      <c r="N55" s="132">
        <f>N54+N24+N14</f>
        <v>916866</v>
      </c>
      <c r="O55" s="133">
        <f>((N54+N24+N14)-(AD54+AD24+AD14))/(AD54+AD24+AD14)</f>
        <v>-1.0908565251818275E-2</v>
      </c>
      <c r="P55" s="132">
        <f>P54+P24+P14</f>
        <v>50272</v>
      </c>
      <c r="Q55" s="132">
        <f>Q54+Q24+Q14</f>
        <v>967138</v>
      </c>
      <c r="R55" s="133">
        <f>((Q54+Q24+Q14)-(AE54+AE24+AE14))/(AE54+AE24+AE14)</f>
        <v>-9.1245886455938469E-3</v>
      </c>
    </row>
    <row r="56" spans="1:35" s="136" customFormat="1" x14ac:dyDescent="0.2">
      <c r="A56" s="130" t="s">
        <v>237</v>
      </c>
      <c r="B56" s="131"/>
      <c r="C56" s="131"/>
      <c r="D56" s="132">
        <f>D54+D24+D14+D9</f>
        <v>1480331</v>
      </c>
      <c r="E56" s="132">
        <f t="shared" ref="E56:Q56" si="0">E54+E24+E14+E9</f>
        <v>148834</v>
      </c>
      <c r="F56" s="132">
        <f t="shared" si="0"/>
        <v>1629165</v>
      </c>
      <c r="G56" s="133">
        <f>((F54+F24+F14+F9)-(W54+W24+W14+W9))/(W54+W24+W14+W9)</f>
        <v>-2.2165015899463056E-2</v>
      </c>
      <c r="H56" s="132">
        <f t="shared" si="0"/>
        <v>525057</v>
      </c>
      <c r="I56" s="132">
        <f t="shared" si="0"/>
        <v>13102</v>
      </c>
      <c r="J56" s="132">
        <f t="shared" si="0"/>
        <v>538159</v>
      </c>
      <c r="K56" s="133">
        <f>((J54+J24+J14+J9)-(Z54+Z24+Z14+Z9))/(Z54+Z24+Z14+Z9)</f>
        <v>-1.0001913185527487E-2</v>
      </c>
      <c r="L56" s="132">
        <f t="shared" si="0"/>
        <v>51928</v>
      </c>
      <c r="M56" s="133">
        <f>((L54+L24+L14+L9)-(AB54+AB24+AB14+AB9))/(AB54+AB24+AB14+AB9)</f>
        <v>-0.12664401762588717</v>
      </c>
      <c r="N56" s="132">
        <f t="shared" si="0"/>
        <v>2219252</v>
      </c>
      <c r="O56" s="133">
        <f>((N54+N24+N14+N9)-(AD54+AD24+AD14+AD9))/(AD54+AD24+AD14+AD9)</f>
        <v>-2.1988869831319948E-2</v>
      </c>
      <c r="P56" s="132">
        <f t="shared" si="0"/>
        <v>58432</v>
      </c>
      <c r="Q56" s="132">
        <f t="shared" si="0"/>
        <v>2277684</v>
      </c>
      <c r="R56" s="133">
        <f>((Q54+Q24+Q14+Q9)-(AE54+AE24+AE14+AE9))/(AE54+AE24+AE14+AE9)</f>
        <v>-2.3540316060145915E-2</v>
      </c>
    </row>
    <row r="57" spans="1:35" s="136" customFormat="1" x14ac:dyDescent="0.2">
      <c r="A57" s="130" t="s">
        <v>238</v>
      </c>
      <c r="B57" s="131"/>
      <c r="C57" s="131"/>
      <c r="D57" s="132">
        <f>D54+D24+D14+D9+D5</f>
        <v>2168271</v>
      </c>
      <c r="E57" s="132">
        <f t="shared" ref="E57:Q57" si="1">E54+E24+E14+E9+E5</f>
        <v>429980</v>
      </c>
      <c r="F57" s="132">
        <f t="shared" si="1"/>
        <v>2598251</v>
      </c>
      <c r="G57" s="133">
        <f>((F54+F24+F14+F9+F5)-(W54+W24+W14+W9+W5))/(W54+W24+W14+W9+W5)</f>
        <v>-1.4101389762671064E-2</v>
      </c>
      <c r="H57" s="132">
        <f t="shared" si="1"/>
        <v>1475973</v>
      </c>
      <c r="I57" s="132">
        <f t="shared" si="1"/>
        <v>242732</v>
      </c>
      <c r="J57" s="132">
        <f t="shared" si="1"/>
        <v>1718705</v>
      </c>
      <c r="K57" s="133">
        <f>((J54+J24+J14+J9+J5)-(Z54+Z24+Z14+Z9+Z5))/(Z54+Z24+Z14+Z9+Z5)</f>
        <v>3.0648928546799431E-2</v>
      </c>
      <c r="L57" s="132">
        <f t="shared" si="1"/>
        <v>51928</v>
      </c>
      <c r="M57" s="133">
        <f>((L54+L24+L14+L9+L5)-(AB54+AB24+AB14+AB9+AB5))/(AB54+AB24+AB14+AB9+AB5)</f>
        <v>-0.12664401762588717</v>
      </c>
      <c r="N57" s="132">
        <f t="shared" si="1"/>
        <v>4368884</v>
      </c>
      <c r="O57" s="133">
        <f>((N54+N24+N14+N9+N5)-(AD54+AD24+AD14+AD9+AD5))/(AD54+AD24+AD14+AD9+AD5)</f>
        <v>1.4709566857468491E-3</v>
      </c>
      <c r="P57" s="132">
        <f t="shared" si="1"/>
        <v>59659</v>
      </c>
      <c r="Q57" s="132">
        <f t="shared" si="1"/>
        <v>4428543</v>
      </c>
      <c r="R57" s="133">
        <f>((Q54+Q24+Q14+Q9+Q5)-(AE54+AE24+AE14+AE9+AE5))/(AE54+AE24+AE14+AE9+AE5)</f>
        <v>4.4051937912520985E-4</v>
      </c>
    </row>
    <row r="58" spans="1:35" x14ac:dyDescent="0.2">
      <c r="A58" s="119" t="s">
        <v>239</v>
      </c>
      <c r="B58" s="114" t="s">
        <v>240</v>
      </c>
      <c r="C58" s="114" t="s">
        <v>241</v>
      </c>
      <c r="D58" s="115">
        <v>134</v>
      </c>
      <c r="E58" s="115">
        <v>0</v>
      </c>
      <c r="F58" s="115">
        <v>134</v>
      </c>
      <c r="G58" s="116">
        <v>0</v>
      </c>
      <c r="H58" s="115">
        <v>153518</v>
      </c>
      <c r="I58" s="115">
        <v>0</v>
      </c>
      <c r="J58" s="115">
        <v>153518</v>
      </c>
      <c r="K58" s="142">
        <v>-6.6192214111922096E-2</v>
      </c>
      <c r="L58" s="118">
        <v>0</v>
      </c>
      <c r="M58" s="116">
        <v>0</v>
      </c>
      <c r="N58" s="118">
        <v>153652</v>
      </c>
      <c r="O58" s="116">
        <v>-6.5377128953771291E-2</v>
      </c>
      <c r="P58" s="118">
        <v>0</v>
      </c>
      <c r="Q58" s="118">
        <v>153652</v>
      </c>
      <c r="R58" s="116">
        <v>-6.5377128953771291E-2</v>
      </c>
      <c r="S58" s="120">
        <v>6</v>
      </c>
      <c r="T58" s="114" t="s">
        <v>90</v>
      </c>
      <c r="U58" s="114" t="s">
        <v>90</v>
      </c>
      <c r="V58" s="118">
        <v>0</v>
      </c>
      <c r="W58" s="118">
        <v>0</v>
      </c>
      <c r="X58" s="118">
        <v>0</v>
      </c>
      <c r="Y58" s="118">
        <v>164400</v>
      </c>
      <c r="Z58" s="118">
        <v>164400</v>
      </c>
      <c r="AA58" s="118">
        <v>0</v>
      </c>
      <c r="AB58" s="118">
        <v>0</v>
      </c>
      <c r="AC58" s="118">
        <v>0</v>
      </c>
      <c r="AD58" s="118">
        <v>164400</v>
      </c>
      <c r="AE58" s="118">
        <v>164400</v>
      </c>
      <c r="AF58" s="114" t="s">
        <v>242</v>
      </c>
      <c r="AG58" s="114" t="s">
        <v>243</v>
      </c>
      <c r="AH58" s="118">
        <v>4030</v>
      </c>
      <c r="AI58" s="118">
        <v>10</v>
      </c>
    </row>
    <row r="59" spans="1:35" x14ac:dyDescent="0.2">
      <c r="A59" s="121"/>
      <c r="B59" s="114" t="s">
        <v>244</v>
      </c>
      <c r="C59" s="114" t="s">
        <v>245</v>
      </c>
      <c r="D59" s="115">
        <v>429</v>
      </c>
      <c r="E59" s="115">
        <v>0</v>
      </c>
      <c r="F59" s="115">
        <v>429</v>
      </c>
      <c r="G59" s="116">
        <v>-0.19056603773584899</v>
      </c>
      <c r="H59" s="115">
        <v>0</v>
      </c>
      <c r="I59" s="115">
        <v>0</v>
      </c>
      <c r="J59" s="115">
        <v>0</v>
      </c>
      <c r="K59" s="142">
        <v>0</v>
      </c>
      <c r="L59" s="118">
        <v>0</v>
      </c>
      <c r="M59" s="116">
        <v>0</v>
      </c>
      <c r="N59" s="118">
        <v>429</v>
      </c>
      <c r="O59" s="116">
        <v>-0.19056603773584899</v>
      </c>
      <c r="P59" s="118">
        <v>0</v>
      </c>
      <c r="Q59" s="118">
        <v>429</v>
      </c>
      <c r="R59" s="116">
        <v>-0.19056603773584899</v>
      </c>
      <c r="S59" s="122">
        <v>0</v>
      </c>
      <c r="T59" s="114" t="s">
        <v>90</v>
      </c>
      <c r="U59" s="114" t="s">
        <v>90</v>
      </c>
      <c r="V59" s="118">
        <v>530</v>
      </c>
      <c r="W59" s="118">
        <v>530</v>
      </c>
      <c r="X59" s="118">
        <v>0</v>
      </c>
      <c r="Y59" s="118">
        <v>0</v>
      </c>
      <c r="Z59" s="118">
        <v>0</v>
      </c>
      <c r="AA59" s="118">
        <v>0</v>
      </c>
      <c r="AB59" s="118">
        <v>0</v>
      </c>
      <c r="AC59" s="118">
        <v>0</v>
      </c>
      <c r="AD59" s="118">
        <v>530</v>
      </c>
      <c r="AE59" s="118">
        <v>530</v>
      </c>
      <c r="AF59" s="114" t="s">
        <v>246</v>
      </c>
      <c r="AG59" s="114" t="s">
        <v>243</v>
      </c>
      <c r="AH59" s="118">
        <v>4030</v>
      </c>
      <c r="AI59" s="118">
        <v>10</v>
      </c>
    </row>
    <row r="60" spans="1:35" x14ac:dyDescent="0.2">
      <c r="A60" s="121"/>
      <c r="B60" s="114" t="s">
        <v>247</v>
      </c>
      <c r="C60" s="114" t="s">
        <v>248</v>
      </c>
      <c r="D60" s="115">
        <v>42498</v>
      </c>
      <c r="E60" s="115">
        <v>208</v>
      </c>
      <c r="F60" s="115">
        <v>42706</v>
      </c>
      <c r="G60" s="116">
        <v>-0.23084127298597001</v>
      </c>
      <c r="H60" s="115">
        <v>86138</v>
      </c>
      <c r="I60" s="115">
        <v>48</v>
      </c>
      <c r="J60" s="115">
        <v>86186</v>
      </c>
      <c r="K60" s="142">
        <v>-7.1701689949699998E-2</v>
      </c>
      <c r="L60" s="118">
        <v>886</v>
      </c>
      <c r="M60" s="116">
        <v>0</v>
      </c>
      <c r="N60" s="118">
        <v>129778</v>
      </c>
      <c r="O60" s="116">
        <v>-0.12528476874755701</v>
      </c>
      <c r="P60" s="118">
        <v>724</v>
      </c>
      <c r="Q60" s="118">
        <v>130502</v>
      </c>
      <c r="R60" s="116">
        <v>-0.12174275869494999</v>
      </c>
      <c r="S60" s="122">
        <v>0</v>
      </c>
      <c r="T60" s="114" t="s">
        <v>90</v>
      </c>
      <c r="U60" s="114" t="s">
        <v>90</v>
      </c>
      <c r="V60" s="118">
        <v>55419</v>
      </c>
      <c r="W60" s="118">
        <v>55523</v>
      </c>
      <c r="X60" s="118">
        <v>104</v>
      </c>
      <c r="Y60" s="118">
        <v>92789</v>
      </c>
      <c r="Z60" s="118">
        <v>92843</v>
      </c>
      <c r="AA60" s="118">
        <v>54</v>
      </c>
      <c r="AB60" s="118">
        <v>0</v>
      </c>
      <c r="AC60" s="118">
        <v>226</v>
      </c>
      <c r="AD60" s="118">
        <v>148366</v>
      </c>
      <c r="AE60" s="118">
        <v>148592</v>
      </c>
      <c r="AF60" s="114" t="s">
        <v>249</v>
      </c>
      <c r="AG60" s="114" t="s">
        <v>243</v>
      </c>
      <c r="AH60" s="118">
        <v>4030</v>
      </c>
      <c r="AI60" s="118">
        <v>10</v>
      </c>
    </row>
    <row r="61" spans="1:35" x14ac:dyDescent="0.2">
      <c r="A61" s="121"/>
      <c r="B61" s="114" t="s">
        <v>250</v>
      </c>
      <c r="C61" s="114" t="s">
        <v>251</v>
      </c>
      <c r="D61" s="115">
        <v>2227</v>
      </c>
      <c r="E61" s="115">
        <v>0</v>
      </c>
      <c r="F61" s="115">
        <v>2227</v>
      </c>
      <c r="G61" s="116">
        <v>-0.20521056388294101</v>
      </c>
      <c r="H61" s="115">
        <v>0</v>
      </c>
      <c r="I61" s="115">
        <v>0</v>
      </c>
      <c r="J61" s="115">
        <v>0</v>
      </c>
      <c r="K61" s="142">
        <v>0</v>
      </c>
      <c r="L61" s="118">
        <v>0</v>
      </c>
      <c r="M61" s="116">
        <v>0</v>
      </c>
      <c r="N61" s="118">
        <v>2227</v>
      </c>
      <c r="O61" s="116">
        <v>-0.20521056388294101</v>
      </c>
      <c r="P61" s="118">
        <v>0</v>
      </c>
      <c r="Q61" s="118">
        <v>2227</v>
      </c>
      <c r="R61" s="116">
        <v>-0.20521056388294101</v>
      </c>
      <c r="S61" s="122">
        <v>0</v>
      </c>
      <c r="T61" s="114" t="s">
        <v>90</v>
      </c>
      <c r="U61" s="114" t="s">
        <v>90</v>
      </c>
      <c r="V61" s="118">
        <v>2802</v>
      </c>
      <c r="W61" s="118">
        <v>2802</v>
      </c>
      <c r="X61" s="118">
        <v>0</v>
      </c>
      <c r="Y61" s="118">
        <v>0</v>
      </c>
      <c r="Z61" s="118">
        <v>0</v>
      </c>
      <c r="AA61" s="118">
        <v>0</v>
      </c>
      <c r="AB61" s="118">
        <v>0</v>
      </c>
      <c r="AC61" s="118">
        <v>0</v>
      </c>
      <c r="AD61" s="118">
        <v>2802</v>
      </c>
      <c r="AE61" s="118">
        <v>2802</v>
      </c>
      <c r="AF61" s="114" t="s">
        <v>252</v>
      </c>
      <c r="AG61" s="114" t="s">
        <v>243</v>
      </c>
      <c r="AH61" s="118">
        <v>4030</v>
      </c>
      <c r="AI61" s="118">
        <v>10</v>
      </c>
    </row>
    <row r="62" spans="1:35" x14ac:dyDescent="0.2">
      <c r="A62" s="121"/>
      <c r="B62" s="114" t="s">
        <v>253</v>
      </c>
      <c r="C62" s="114" t="s">
        <v>254</v>
      </c>
      <c r="D62" s="115">
        <v>4348</v>
      </c>
      <c r="E62" s="115">
        <v>0</v>
      </c>
      <c r="F62" s="115">
        <v>4348</v>
      </c>
      <c r="G62" s="116">
        <v>0.463480309660047</v>
      </c>
      <c r="H62" s="115">
        <v>0</v>
      </c>
      <c r="I62" s="115">
        <v>0</v>
      </c>
      <c r="J62" s="115">
        <v>0</v>
      </c>
      <c r="K62" s="142">
        <v>-1</v>
      </c>
      <c r="L62" s="118">
        <v>0</v>
      </c>
      <c r="M62" s="116">
        <v>0</v>
      </c>
      <c r="N62" s="118">
        <v>4348</v>
      </c>
      <c r="O62" s="116">
        <v>0.438782263401721</v>
      </c>
      <c r="P62" s="118">
        <v>17</v>
      </c>
      <c r="Q62" s="118">
        <v>4365</v>
      </c>
      <c r="R62" s="116">
        <v>0.44106965995378</v>
      </c>
      <c r="S62" s="122">
        <v>0</v>
      </c>
      <c r="T62" s="114" t="s">
        <v>90</v>
      </c>
      <c r="U62" s="114" t="s">
        <v>90</v>
      </c>
      <c r="V62" s="118">
        <v>2971</v>
      </c>
      <c r="W62" s="118">
        <v>2971</v>
      </c>
      <c r="X62" s="118">
        <v>0</v>
      </c>
      <c r="Y62" s="118">
        <v>51</v>
      </c>
      <c r="Z62" s="118">
        <v>51</v>
      </c>
      <c r="AA62" s="118">
        <v>0</v>
      </c>
      <c r="AB62" s="118">
        <v>0</v>
      </c>
      <c r="AC62" s="118">
        <v>7</v>
      </c>
      <c r="AD62" s="118">
        <v>3022</v>
      </c>
      <c r="AE62" s="118">
        <v>3029</v>
      </c>
      <c r="AF62" s="114" t="s">
        <v>255</v>
      </c>
      <c r="AG62" s="114" t="s">
        <v>243</v>
      </c>
      <c r="AH62" s="118">
        <v>4030</v>
      </c>
      <c r="AI62" s="118">
        <v>10</v>
      </c>
    </row>
    <row r="63" spans="1:35" x14ac:dyDescent="0.2">
      <c r="A63" s="123"/>
      <c r="B63" s="114" t="s">
        <v>256</v>
      </c>
      <c r="C63" s="114" t="s">
        <v>257</v>
      </c>
      <c r="D63" s="115">
        <v>401</v>
      </c>
      <c r="E63" s="115">
        <v>0</v>
      </c>
      <c r="F63" s="115">
        <v>401</v>
      </c>
      <c r="G63" s="116">
        <v>-0.33277870216306199</v>
      </c>
      <c r="H63" s="115">
        <v>0</v>
      </c>
      <c r="I63" s="115">
        <v>0</v>
      </c>
      <c r="J63" s="115">
        <v>0</v>
      </c>
      <c r="K63" s="142">
        <v>0</v>
      </c>
      <c r="L63" s="118">
        <v>0</v>
      </c>
      <c r="M63" s="116">
        <v>0</v>
      </c>
      <c r="N63" s="118">
        <v>401</v>
      </c>
      <c r="O63" s="116">
        <v>-0.33277870216306199</v>
      </c>
      <c r="P63" s="118">
        <v>0</v>
      </c>
      <c r="Q63" s="118">
        <v>401</v>
      </c>
      <c r="R63" s="116">
        <v>-0.33277870216306199</v>
      </c>
      <c r="S63" s="122">
        <v>0</v>
      </c>
      <c r="T63" s="114" t="s">
        <v>90</v>
      </c>
      <c r="U63" s="114" t="s">
        <v>90</v>
      </c>
      <c r="V63" s="118">
        <v>601</v>
      </c>
      <c r="W63" s="118">
        <v>601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601</v>
      </c>
      <c r="AE63" s="118">
        <v>601</v>
      </c>
      <c r="AF63" s="114" t="s">
        <v>258</v>
      </c>
      <c r="AG63" s="114" t="s">
        <v>243</v>
      </c>
      <c r="AH63" s="118">
        <v>4030</v>
      </c>
      <c r="AI63" s="118">
        <v>10</v>
      </c>
    </row>
    <row r="64" spans="1:35" x14ac:dyDescent="0.2">
      <c r="A64" s="124" t="s">
        <v>103</v>
      </c>
      <c r="B64" s="124">
        <v>0</v>
      </c>
      <c r="C64" s="124">
        <v>0</v>
      </c>
      <c r="D64" s="125">
        <v>50037</v>
      </c>
      <c r="E64" s="125">
        <v>208</v>
      </c>
      <c r="F64" s="125">
        <v>50245</v>
      </c>
      <c r="G64" s="126">
        <v>-0.19513992343056702</v>
      </c>
      <c r="H64" s="125">
        <v>239656</v>
      </c>
      <c r="I64" s="125">
        <v>48</v>
      </c>
      <c r="J64" s="125">
        <v>239704</v>
      </c>
      <c r="K64" s="143">
        <v>-6.8365371909177797E-2</v>
      </c>
      <c r="L64" s="144">
        <v>886</v>
      </c>
      <c r="M64" s="126">
        <v>0</v>
      </c>
      <c r="N64" s="144">
        <v>290835</v>
      </c>
      <c r="O64" s="126">
        <v>-9.0347521745521894E-2</v>
      </c>
      <c r="P64" s="144">
        <v>741</v>
      </c>
      <c r="Q64" s="144">
        <v>291576</v>
      </c>
      <c r="R64" s="126">
        <v>-8.8693999762465892E-2</v>
      </c>
      <c r="S64" s="127">
        <v>0</v>
      </c>
      <c r="T64" s="128">
        <v>0</v>
      </c>
      <c r="U64" s="128">
        <v>0</v>
      </c>
      <c r="V64" s="129">
        <v>62323</v>
      </c>
      <c r="W64" s="129">
        <v>62427</v>
      </c>
      <c r="X64" s="129">
        <v>104</v>
      </c>
      <c r="Y64" s="129">
        <v>257240</v>
      </c>
      <c r="Z64" s="129">
        <v>257294</v>
      </c>
      <c r="AA64" s="129">
        <v>54</v>
      </c>
      <c r="AB64" s="129">
        <v>0</v>
      </c>
      <c r="AC64" s="129">
        <v>233</v>
      </c>
      <c r="AD64" s="129">
        <v>319721</v>
      </c>
      <c r="AE64" s="129">
        <v>319954</v>
      </c>
      <c r="AF64" s="128">
        <v>0</v>
      </c>
      <c r="AG64" s="128">
        <v>0</v>
      </c>
      <c r="AH64" s="129">
        <v>24180</v>
      </c>
      <c r="AI64" s="129">
        <v>60</v>
      </c>
    </row>
    <row r="65" spans="1:35" x14ac:dyDescent="0.2">
      <c r="A65" s="124" t="s">
        <v>259</v>
      </c>
      <c r="B65" s="124">
        <v>0</v>
      </c>
      <c r="C65" s="124">
        <v>0</v>
      </c>
      <c r="D65" s="125">
        <v>2218308</v>
      </c>
      <c r="E65" s="125">
        <v>430188</v>
      </c>
      <c r="F65" s="125">
        <v>2648496</v>
      </c>
      <c r="G65" s="126">
        <v>-1.8290551592921901E-2</v>
      </c>
      <c r="H65" s="125">
        <v>1715629</v>
      </c>
      <c r="I65" s="125">
        <v>242780</v>
      </c>
      <c r="J65" s="125">
        <v>1958409</v>
      </c>
      <c r="K65" s="143">
        <v>1.74139911444244E-2</v>
      </c>
      <c r="L65" s="144">
        <v>52814</v>
      </c>
      <c r="M65" s="126">
        <v>-0.11174274277641401</v>
      </c>
      <c r="N65" s="144">
        <v>4659719</v>
      </c>
      <c r="O65" s="126">
        <v>-4.7988248229246704E-3</v>
      </c>
      <c r="P65" s="144">
        <v>60400</v>
      </c>
      <c r="Q65" s="144">
        <v>4720119</v>
      </c>
      <c r="R65" s="126">
        <v>-5.5678369981378003E-3</v>
      </c>
      <c r="S65" s="137">
        <v>0</v>
      </c>
      <c r="T65" s="128">
        <v>0</v>
      </c>
      <c r="U65" s="128">
        <v>0</v>
      </c>
      <c r="V65" s="129">
        <v>2278091</v>
      </c>
      <c r="W65" s="129">
        <v>2697841</v>
      </c>
      <c r="X65" s="129">
        <v>419750</v>
      </c>
      <c r="Y65" s="129">
        <v>1692877</v>
      </c>
      <c r="Z65" s="129">
        <v>1924889</v>
      </c>
      <c r="AA65" s="129">
        <v>232012</v>
      </c>
      <c r="AB65" s="129">
        <v>59458</v>
      </c>
      <c r="AC65" s="129">
        <v>64359</v>
      </c>
      <c r="AD65" s="129">
        <v>4682188</v>
      </c>
      <c r="AE65" s="129">
        <v>4746547</v>
      </c>
      <c r="AF65" s="128">
        <v>0</v>
      </c>
      <c r="AG65" s="128">
        <v>0</v>
      </c>
      <c r="AH65" s="129">
        <v>209560</v>
      </c>
      <c r="AI65" s="129">
        <v>520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5"/>
  <sheetViews>
    <sheetView zoomScaleNormal="16687" zoomScaleSheetLayoutView="63984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8.28515625" style="111" hidden="1" customWidth="1"/>
    <col min="20" max="20" width="8.85546875" style="111" hidden="1" customWidth="1"/>
    <col min="21" max="21" width="6.7109375" style="111" hidden="1" customWidth="1"/>
    <col min="22" max="23" width="10.140625" style="111" hidden="1" customWidth="1"/>
    <col min="24" max="26" width="9" style="111" hidden="1" customWidth="1"/>
    <col min="27" max="27" width="8.85546875" style="111" hidden="1" customWidth="1"/>
    <col min="28" max="28" width="0" style="111" hidden="1" customWidth="1"/>
    <col min="29" max="29" width="8" style="111" hidden="1" customWidth="1"/>
    <col min="30" max="31" width="10.140625" style="111" hidden="1" customWidth="1"/>
    <col min="32" max="32" width="32.42578125" style="111" hidden="1" customWidth="1"/>
    <col min="33" max="33" width="23.28515625" style="111" hidden="1" customWidth="1"/>
    <col min="34" max="34" width="5.5703125" style="111" hidden="1" customWidth="1"/>
    <col min="35" max="35" width="0" style="111" hidden="1" customWidth="1"/>
    <col min="36" max="16384" width="9.140625" style="111"/>
  </cols>
  <sheetData>
    <row r="1" spans="1:35" ht="15.75" x14ac:dyDescent="0.25">
      <c r="A1" s="110" t="s">
        <v>300</v>
      </c>
    </row>
    <row r="4" spans="1:35" ht="45" x14ac:dyDescent="0.2">
      <c r="A4" s="112" t="s">
        <v>60</v>
      </c>
      <c r="B4" s="112" t="s">
        <v>61</v>
      </c>
      <c r="C4" s="112" t="s">
        <v>62</v>
      </c>
      <c r="D4" s="112" t="s">
        <v>277</v>
      </c>
      <c r="E4" s="112" t="s">
        <v>278</v>
      </c>
      <c r="F4" s="112" t="s">
        <v>279</v>
      </c>
      <c r="G4" s="112" t="s">
        <v>280</v>
      </c>
      <c r="H4" s="112" t="s">
        <v>281</v>
      </c>
      <c r="I4" s="112" t="s">
        <v>282</v>
      </c>
      <c r="J4" s="112" t="s">
        <v>283</v>
      </c>
      <c r="K4" s="112" t="s">
        <v>284</v>
      </c>
      <c r="L4" s="112" t="s">
        <v>285</v>
      </c>
      <c r="M4" s="112" t="s">
        <v>286</v>
      </c>
      <c r="N4" s="112" t="s">
        <v>287</v>
      </c>
      <c r="O4" s="112" t="s">
        <v>288</v>
      </c>
      <c r="P4" s="112" t="s">
        <v>289</v>
      </c>
      <c r="Q4" s="112" t="s">
        <v>72</v>
      </c>
      <c r="R4" s="112" t="s">
        <v>73</v>
      </c>
      <c r="S4" s="141" t="s">
        <v>74</v>
      </c>
      <c r="T4" s="141" t="s">
        <v>75</v>
      </c>
      <c r="U4" s="141" t="s">
        <v>76</v>
      </c>
      <c r="V4" s="141" t="s">
        <v>290</v>
      </c>
      <c r="W4" s="141" t="s">
        <v>291</v>
      </c>
      <c r="X4" s="141" t="s">
        <v>292</v>
      </c>
      <c r="Y4" s="141" t="s">
        <v>293</v>
      </c>
      <c r="Z4" s="141" t="s">
        <v>294</v>
      </c>
      <c r="AA4" s="141" t="s">
        <v>295</v>
      </c>
      <c r="AB4" s="141" t="s">
        <v>79</v>
      </c>
      <c r="AC4" s="141" t="s">
        <v>296</v>
      </c>
      <c r="AD4" s="141" t="s">
        <v>297</v>
      </c>
      <c r="AE4" s="141" t="s">
        <v>82</v>
      </c>
      <c r="AF4" s="141" t="s">
        <v>83</v>
      </c>
      <c r="AG4" s="141" t="s">
        <v>84</v>
      </c>
      <c r="AH4" s="141" t="s">
        <v>299</v>
      </c>
      <c r="AI4" s="141" t="s">
        <v>298</v>
      </c>
    </row>
    <row r="5" spans="1:35" x14ac:dyDescent="0.2">
      <c r="A5" s="114" t="s">
        <v>85</v>
      </c>
      <c r="B5" s="114" t="s">
        <v>86</v>
      </c>
      <c r="C5" s="114" t="s">
        <v>87</v>
      </c>
      <c r="D5" s="115">
        <v>3140879</v>
      </c>
      <c r="E5" s="115">
        <v>1202894</v>
      </c>
      <c r="F5" s="115">
        <v>4343773</v>
      </c>
      <c r="G5" s="116">
        <v>-1.2106647113968E-2</v>
      </c>
      <c r="H5" s="115">
        <v>4057765</v>
      </c>
      <c r="I5" s="115">
        <v>951652</v>
      </c>
      <c r="J5" s="115">
        <v>5009417</v>
      </c>
      <c r="K5" s="116">
        <v>2.9577807529165501E-2</v>
      </c>
      <c r="L5" s="115">
        <v>0</v>
      </c>
      <c r="M5" s="145">
        <v>0</v>
      </c>
      <c r="N5" s="115">
        <v>9353190</v>
      </c>
      <c r="O5" s="116">
        <v>9.7897848877280796E-3</v>
      </c>
      <c r="P5" s="115">
        <v>10474</v>
      </c>
      <c r="Q5" s="115">
        <v>9363664</v>
      </c>
      <c r="R5" s="116">
        <v>7.86364204875333E-3</v>
      </c>
      <c r="S5" s="117">
        <v>1</v>
      </c>
      <c r="T5" s="114" t="s">
        <v>89</v>
      </c>
      <c r="U5" s="114" t="s">
        <v>90</v>
      </c>
      <c r="V5" s="118">
        <v>3224828</v>
      </c>
      <c r="W5" s="118">
        <v>4397006</v>
      </c>
      <c r="X5" s="118">
        <v>1172178</v>
      </c>
      <c r="Y5" s="118">
        <v>3964500</v>
      </c>
      <c r="Z5" s="118">
        <v>4865506</v>
      </c>
      <c r="AA5" s="118">
        <v>901006</v>
      </c>
      <c r="AB5" s="118">
        <v>0</v>
      </c>
      <c r="AC5" s="118">
        <v>28094</v>
      </c>
      <c r="AD5" s="118">
        <v>9262512</v>
      </c>
      <c r="AE5" s="118">
        <v>9290606</v>
      </c>
      <c r="AF5" s="114" t="s">
        <v>91</v>
      </c>
      <c r="AG5" s="114" t="s">
        <v>91</v>
      </c>
      <c r="AH5" s="118">
        <v>30</v>
      </c>
      <c r="AI5" s="118">
        <v>20150</v>
      </c>
    </row>
    <row r="6" spans="1:35" x14ac:dyDescent="0.2">
      <c r="A6" s="119" t="s">
        <v>92</v>
      </c>
      <c r="B6" s="114" t="s">
        <v>93</v>
      </c>
      <c r="C6" s="114" t="s">
        <v>94</v>
      </c>
      <c r="D6" s="115">
        <v>1346074</v>
      </c>
      <c r="E6" s="115">
        <v>123944</v>
      </c>
      <c r="F6" s="115">
        <v>1470018</v>
      </c>
      <c r="G6" s="116">
        <v>-3.4907050213105702E-2</v>
      </c>
      <c r="H6" s="115">
        <v>716955</v>
      </c>
      <c r="I6" s="115">
        <v>23710</v>
      </c>
      <c r="J6" s="115">
        <v>740665</v>
      </c>
      <c r="K6" s="116">
        <v>-3.4445852366351698E-2</v>
      </c>
      <c r="L6" s="115">
        <v>92700</v>
      </c>
      <c r="M6" s="145">
        <v>-9.9326681111121903E-2</v>
      </c>
      <c r="N6" s="115">
        <v>2303383</v>
      </c>
      <c r="O6" s="116">
        <v>-3.7529683072740704E-2</v>
      </c>
      <c r="P6" s="115">
        <v>28685</v>
      </c>
      <c r="Q6" s="115">
        <v>2332068</v>
      </c>
      <c r="R6" s="116">
        <v>-4.88374293582532E-2</v>
      </c>
      <c r="S6" s="120">
        <v>2</v>
      </c>
      <c r="T6" s="114" t="s">
        <v>89</v>
      </c>
      <c r="U6" s="114" t="s">
        <v>89</v>
      </c>
      <c r="V6" s="118">
        <v>1440650</v>
      </c>
      <c r="W6" s="118">
        <v>1523188</v>
      </c>
      <c r="X6" s="118">
        <v>82538</v>
      </c>
      <c r="Y6" s="118">
        <v>747334</v>
      </c>
      <c r="Z6" s="118">
        <v>767088</v>
      </c>
      <c r="AA6" s="118">
        <v>19754</v>
      </c>
      <c r="AB6" s="118">
        <v>102923</v>
      </c>
      <c r="AC6" s="118">
        <v>58609</v>
      </c>
      <c r="AD6" s="118">
        <v>2393199</v>
      </c>
      <c r="AE6" s="118">
        <v>2451808</v>
      </c>
      <c r="AF6" s="114" t="s">
        <v>95</v>
      </c>
      <c r="AG6" s="114" t="s">
        <v>96</v>
      </c>
      <c r="AH6" s="118">
        <v>30</v>
      </c>
      <c r="AI6" s="118">
        <v>20150</v>
      </c>
    </row>
    <row r="7" spans="1:35" x14ac:dyDescent="0.2">
      <c r="A7" s="121"/>
      <c r="B7" s="114" t="s">
        <v>97</v>
      </c>
      <c r="C7" s="114" t="s">
        <v>98</v>
      </c>
      <c r="D7" s="115">
        <v>960989</v>
      </c>
      <c r="E7" s="115">
        <v>27944</v>
      </c>
      <c r="F7" s="115">
        <v>988933</v>
      </c>
      <c r="G7" s="116">
        <v>-6.5769908762330506E-2</v>
      </c>
      <c r="H7" s="115">
        <v>653284</v>
      </c>
      <c r="I7" s="115">
        <v>24432</v>
      </c>
      <c r="J7" s="115">
        <v>677716</v>
      </c>
      <c r="K7" s="116">
        <v>-2.7863803735542703E-2</v>
      </c>
      <c r="L7" s="115">
        <v>97885</v>
      </c>
      <c r="M7" s="145">
        <v>-0.144257164338293</v>
      </c>
      <c r="N7" s="115">
        <v>1764534</v>
      </c>
      <c r="O7" s="116">
        <v>-5.6439801270640098E-2</v>
      </c>
      <c r="P7" s="115">
        <v>3585</v>
      </c>
      <c r="Q7" s="115">
        <v>1768119</v>
      </c>
      <c r="R7" s="116">
        <v>-5.64219559248497E-2</v>
      </c>
      <c r="S7" s="122">
        <v>0</v>
      </c>
      <c r="T7" s="114" t="s">
        <v>89</v>
      </c>
      <c r="U7" s="114" t="s">
        <v>89</v>
      </c>
      <c r="V7" s="118">
        <v>1033760</v>
      </c>
      <c r="W7" s="118">
        <v>1058554</v>
      </c>
      <c r="X7" s="118">
        <v>24794</v>
      </c>
      <c r="Y7" s="118">
        <v>675361</v>
      </c>
      <c r="Z7" s="118">
        <v>697141</v>
      </c>
      <c r="AA7" s="118">
        <v>21780</v>
      </c>
      <c r="AB7" s="118">
        <v>114386</v>
      </c>
      <c r="AC7" s="118">
        <v>3764</v>
      </c>
      <c r="AD7" s="118">
        <v>1870081</v>
      </c>
      <c r="AE7" s="118">
        <v>1873845</v>
      </c>
      <c r="AF7" s="114" t="s">
        <v>99</v>
      </c>
      <c r="AG7" s="114" t="s">
        <v>96</v>
      </c>
      <c r="AH7" s="118">
        <v>30</v>
      </c>
      <c r="AI7" s="118">
        <v>20150</v>
      </c>
    </row>
    <row r="8" spans="1:35" x14ac:dyDescent="0.2">
      <c r="A8" s="123"/>
      <c r="B8" s="114" t="s">
        <v>100</v>
      </c>
      <c r="C8" s="114" t="s">
        <v>101</v>
      </c>
      <c r="D8" s="115">
        <v>1198328</v>
      </c>
      <c r="E8" s="115">
        <v>181596</v>
      </c>
      <c r="F8" s="115">
        <v>1379924</v>
      </c>
      <c r="G8" s="116">
        <v>-1.9096680454567101E-2</v>
      </c>
      <c r="H8" s="115">
        <v>307398</v>
      </c>
      <c r="I8" s="115">
        <v>7800</v>
      </c>
      <c r="J8" s="115">
        <v>315198</v>
      </c>
      <c r="K8" s="116">
        <v>-8.9654574861367797E-2</v>
      </c>
      <c r="L8" s="115">
        <v>0</v>
      </c>
      <c r="M8" s="145">
        <v>0</v>
      </c>
      <c r="N8" s="115">
        <v>1695122</v>
      </c>
      <c r="O8" s="116">
        <v>-3.3032539678465096E-2</v>
      </c>
      <c r="P8" s="115">
        <v>1589</v>
      </c>
      <c r="Q8" s="115">
        <v>1696711</v>
      </c>
      <c r="R8" s="116">
        <v>-3.2680114912319196E-2</v>
      </c>
      <c r="S8" s="122">
        <v>0</v>
      </c>
      <c r="T8" s="114" t="s">
        <v>89</v>
      </c>
      <c r="U8" s="114" t="s">
        <v>89</v>
      </c>
      <c r="V8" s="118">
        <v>1236095</v>
      </c>
      <c r="W8" s="118">
        <v>1406789</v>
      </c>
      <c r="X8" s="118">
        <v>170694</v>
      </c>
      <c r="Y8" s="118">
        <v>338528</v>
      </c>
      <c r="Z8" s="118">
        <v>346240</v>
      </c>
      <c r="AA8" s="118">
        <v>7712</v>
      </c>
      <c r="AB8" s="118">
        <v>0</v>
      </c>
      <c r="AC8" s="118">
        <v>1004</v>
      </c>
      <c r="AD8" s="118">
        <v>1753029</v>
      </c>
      <c r="AE8" s="118">
        <v>1754033</v>
      </c>
      <c r="AF8" s="114" t="s">
        <v>102</v>
      </c>
      <c r="AG8" s="114" t="s">
        <v>96</v>
      </c>
      <c r="AH8" s="118">
        <v>30</v>
      </c>
      <c r="AI8" s="118">
        <v>20150</v>
      </c>
    </row>
    <row r="9" spans="1:35" x14ac:dyDescent="0.2">
      <c r="A9" s="124" t="s">
        <v>103</v>
      </c>
      <c r="B9" s="124">
        <v>0</v>
      </c>
      <c r="C9" s="124">
        <v>0</v>
      </c>
      <c r="D9" s="125">
        <v>3505391</v>
      </c>
      <c r="E9" s="125">
        <v>333484</v>
      </c>
      <c r="F9" s="125">
        <v>3838875</v>
      </c>
      <c r="G9" s="126">
        <v>-3.7521583761038799E-2</v>
      </c>
      <c r="H9" s="125">
        <v>1677637</v>
      </c>
      <c r="I9" s="125">
        <v>55942</v>
      </c>
      <c r="J9" s="125">
        <v>1733579</v>
      </c>
      <c r="K9" s="126">
        <v>-4.2469658414477099E-2</v>
      </c>
      <c r="L9" s="125">
        <v>190585</v>
      </c>
      <c r="M9" s="146">
        <v>-0.122976959076706</v>
      </c>
      <c r="N9" s="125">
        <v>5763039</v>
      </c>
      <c r="O9" s="126">
        <v>-4.2097239353896199E-2</v>
      </c>
      <c r="P9" s="125">
        <v>33859</v>
      </c>
      <c r="Q9" s="125">
        <v>5796898</v>
      </c>
      <c r="R9" s="126">
        <v>-4.6513586392455099E-2</v>
      </c>
      <c r="S9" s="127">
        <v>0</v>
      </c>
      <c r="T9" s="128">
        <v>0</v>
      </c>
      <c r="U9" s="128">
        <v>0</v>
      </c>
      <c r="V9" s="129">
        <v>3710505</v>
      </c>
      <c r="W9" s="129">
        <v>3988531</v>
      </c>
      <c r="X9" s="129">
        <v>278026</v>
      </c>
      <c r="Y9" s="129">
        <v>1761223</v>
      </c>
      <c r="Z9" s="129">
        <v>1810469</v>
      </c>
      <c r="AA9" s="129">
        <v>49246</v>
      </c>
      <c r="AB9" s="129">
        <v>217309</v>
      </c>
      <c r="AC9" s="129">
        <v>63377</v>
      </c>
      <c r="AD9" s="129">
        <v>6016309</v>
      </c>
      <c r="AE9" s="129">
        <v>6079686</v>
      </c>
      <c r="AF9" s="128">
        <v>0</v>
      </c>
      <c r="AG9" s="128">
        <v>0</v>
      </c>
      <c r="AH9" s="129">
        <v>90</v>
      </c>
      <c r="AI9" s="129">
        <v>60450</v>
      </c>
    </row>
    <row r="10" spans="1:35" x14ac:dyDescent="0.2">
      <c r="A10" s="119" t="s">
        <v>104</v>
      </c>
      <c r="B10" s="114" t="s">
        <v>105</v>
      </c>
      <c r="C10" s="114" t="s">
        <v>106</v>
      </c>
      <c r="D10" s="115">
        <v>431261</v>
      </c>
      <c r="E10" s="115">
        <v>172436</v>
      </c>
      <c r="F10" s="115">
        <v>603697</v>
      </c>
      <c r="G10" s="116">
        <v>-5.7740162680355702E-3</v>
      </c>
      <c r="H10" s="115">
        <v>16644</v>
      </c>
      <c r="I10" s="115">
        <v>0</v>
      </c>
      <c r="J10" s="115">
        <v>16644</v>
      </c>
      <c r="K10" s="116">
        <v>0.22979163588000601</v>
      </c>
      <c r="L10" s="115">
        <v>1</v>
      </c>
      <c r="M10" s="145">
        <v>0</v>
      </c>
      <c r="N10" s="115">
        <v>620342</v>
      </c>
      <c r="O10" s="116">
        <v>-6.3634035026106093E-4</v>
      </c>
      <c r="P10" s="115">
        <v>50108</v>
      </c>
      <c r="Q10" s="115">
        <v>670450</v>
      </c>
      <c r="R10" s="116">
        <v>7.1595531813893696E-3</v>
      </c>
      <c r="S10" s="120">
        <v>3</v>
      </c>
      <c r="T10" s="114" t="s">
        <v>89</v>
      </c>
      <c r="U10" s="114" t="s">
        <v>89</v>
      </c>
      <c r="V10" s="118">
        <v>444947</v>
      </c>
      <c r="W10" s="118">
        <v>607203</v>
      </c>
      <c r="X10" s="118">
        <v>162256</v>
      </c>
      <c r="Y10" s="118">
        <v>13530</v>
      </c>
      <c r="Z10" s="118">
        <v>13534</v>
      </c>
      <c r="AA10" s="118">
        <v>4</v>
      </c>
      <c r="AB10" s="118">
        <v>0</v>
      </c>
      <c r="AC10" s="118">
        <v>44947</v>
      </c>
      <c r="AD10" s="118">
        <v>620737</v>
      </c>
      <c r="AE10" s="118">
        <v>665684</v>
      </c>
      <c r="AF10" s="114" t="s">
        <v>107</v>
      </c>
      <c r="AG10" s="114" t="s">
        <v>108</v>
      </c>
      <c r="AH10" s="118">
        <v>30</v>
      </c>
      <c r="AI10" s="118">
        <v>20150</v>
      </c>
    </row>
    <row r="11" spans="1:35" x14ac:dyDescent="0.2">
      <c r="A11" s="121"/>
      <c r="B11" s="114" t="s">
        <v>109</v>
      </c>
      <c r="C11" s="114" t="s">
        <v>110</v>
      </c>
      <c r="D11" s="115">
        <v>290845</v>
      </c>
      <c r="E11" s="115">
        <v>1608</v>
      </c>
      <c r="F11" s="115">
        <v>292453</v>
      </c>
      <c r="G11" s="116">
        <v>-7.1631535528902104E-3</v>
      </c>
      <c r="H11" s="115">
        <v>124888</v>
      </c>
      <c r="I11" s="115">
        <v>316</v>
      </c>
      <c r="J11" s="115">
        <v>125204</v>
      </c>
      <c r="K11" s="116">
        <v>-8.6522256188759888E-2</v>
      </c>
      <c r="L11" s="115">
        <v>31</v>
      </c>
      <c r="M11" s="145">
        <v>0</v>
      </c>
      <c r="N11" s="115">
        <v>417688</v>
      </c>
      <c r="O11" s="116">
        <v>-3.22918452549198E-2</v>
      </c>
      <c r="P11" s="115">
        <v>315</v>
      </c>
      <c r="Q11" s="115">
        <v>418003</v>
      </c>
      <c r="R11" s="116">
        <v>-3.1763937403292905E-2</v>
      </c>
      <c r="S11" s="122">
        <v>0</v>
      </c>
      <c r="T11" s="114" t="s">
        <v>89</v>
      </c>
      <c r="U11" s="114" t="s">
        <v>89</v>
      </c>
      <c r="V11" s="118">
        <v>293139</v>
      </c>
      <c r="W11" s="118">
        <v>294563</v>
      </c>
      <c r="X11" s="118">
        <v>1424</v>
      </c>
      <c r="Y11" s="118">
        <v>136739</v>
      </c>
      <c r="Z11" s="118">
        <v>137063</v>
      </c>
      <c r="AA11" s="118">
        <v>324</v>
      </c>
      <c r="AB11" s="118">
        <v>0</v>
      </c>
      <c r="AC11" s="118">
        <v>90</v>
      </c>
      <c r="AD11" s="118">
        <v>431626</v>
      </c>
      <c r="AE11" s="118">
        <v>431716</v>
      </c>
      <c r="AF11" s="114" t="s">
        <v>111</v>
      </c>
      <c r="AG11" s="114" t="s">
        <v>108</v>
      </c>
      <c r="AH11" s="118">
        <v>30</v>
      </c>
      <c r="AI11" s="118">
        <v>20150</v>
      </c>
    </row>
    <row r="12" spans="1:35" x14ac:dyDescent="0.2">
      <c r="A12" s="121"/>
      <c r="B12" s="114" t="s">
        <v>112</v>
      </c>
      <c r="C12" s="114" t="s">
        <v>113</v>
      </c>
      <c r="D12" s="115">
        <v>578150</v>
      </c>
      <c r="E12" s="115">
        <v>145310</v>
      </c>
      <c r="F12" s="115">
        <v>723460</v>
      </c>
      <c r="G12" s="116">
        <v>-2.3563979328374601E-2</v>
      </c>
      <c r="H12" s="115">
        <v>36700</v>
      </c>
      <c r="I12" s="115">
        <v>356</v>
      </c>
      <c r="J12" s="115">
        <v>37056</v>
      </c>
      <c r="K12" s="116">
        <v>-0.13081415804658397</v>
      </c>
      <c r="L12" s="115">
        <v>0</v>
      </c>
      <c r="M12" s="145">
        <v>-1</v>
      </c>
      <c r="N12" s="115">
        <v>760516</v>
      </c>
      <c r="O12" s="116">
        <v>-2.9413078463378199E-2</v>
      </c>
      <c r="P12" s="115">
        <v>44011</v>
      </c>
      <c r="Q12" s="115">
        <v>804527</v>
      </c>
      <c r="R12" s="116">
        <v>-2.1737491549165603E-2</v>
      </c>
      <c r="S12" s="122">
        <v>0</v>
      </c>
      <c r="T12" s="114" t="s">
        <v>89</v>
      </c>
      <c r="U12" s="114" t="s">
        <v>89</v>
      </c>
      <c r="V12" s="118">
        <v>614389</v>
      </c>
      <c r="W12" s="118">
        <v>740919</v>
      </c>
      <c r="X12" s="118">
        <v>126530</v>
      </c>
      <c r="Y12" s="118">
        <v>42145</v>
      </c>
      <c r="Z12" s="118">
        <v>42633</v>
      </c>
      <c r="AA12" s="118">
        <v>488</v>
      </c>
      <c r="AB12" s="118">
        <v>11</v>
      </c>
      <c r="AC12" s="118">
        <v>38841</v>
      </c>
      <c r="AD12" s="118">
        <v>783563</v>
      </c>
      <c r="AE12" s="118">
        <v>822404</v>
      </c>
      <c r="AF12" s="114" t="s">
        <v>114</v>
      </c>
      <c r="AG12" s="114" t="s">
        <v>108</v>
      </c>
      <c r="AH12" s="118">
        <v>30</v>
      </c>
      <c r="AI12" s="118">
        <v>20150</v>
      </c>
    </row>
    <row r="13" spans="1:35" x14ac:dyDescent="0.2">
      <c r="A13" s="123"/>
      <c r="B13" s="114" t="s">
        <v>115</v>
      </c>
      <c r="C13" s="114" t="s">
        <v>116</v>
      </c>
      <c r="D13" s="115">
        <v>307705</v>
      </c>
      <c r="E13" s="115">
        <v>1236</v>
      </c>
      <c r="F13" s="115">
        <v>308941</v>
      </c>
      <c r="G13" s="116">
        <v>-4.6849064869834596E-2</v>
      </c>
      <c r="H13" s="115">
        <v>115668</v>
      </c>
      <c r="I13" s="115">
        <v>52</v>
      </c>
      <c r="J13" s="115">
        <v>115720</v>
      </c>
      <c r="K13" s="116">
        <v>7.0302167056669002E-2</v>
      </c>
      <c r="L13" s="115">
        <v>0</v>
      </c>
      <c r="M13" s="145">
        <v>0</v>
      </c>
      <c r="N13" s="115">
        <v>424661</v>
      </c>
      <c r="O13" s="116">
        <v>-1.7545604923133902E-2</v>
      </c>
      <c r="P13" s="115">
        <v>2483</v>
      </c>
      <c r="Q13" s="115">
        <v>427144</v>
      </c>
      <c r="R13" s="116">
        <v>-2.8255271132303798E-2</v>
      </c>
      <c r="S13" s="122">
        <v>0</v>
      </c>
      <c r="T13" s="114" t="s">
        <v>89</v>
      </c>
      <c r="U13" s="114" t="s">
        <v>89</v>
      </c>
      <c r="V13" s="118">
        <v>321654</v>
      </c>
      <c r="W13" s="118">
        <v>324126</v>
      </c>
      <c r="X13" s="118">
        <v>2472</v>
      </c>
      <c r="Y13" s="118">
        <v>108013</v>
      </c>
      <c r="Z13" s="118">
        <v>108119</v>
      </c>
      <c r="AA13" s="118">
        <v>106</v>
      </c>
      <c r="AB13" s="118">
        <v>0</v>
      </c>
      <c r="AC13" s="118">
        <v>7319</v>
      </c>
      <c r="AD13" s="118">
        <v>432245</v>
      </c>
      <c r="AE13" s="118">
        <v>439564</v>
      </c>
      <c r="AF13" s="114" t="s">
        <v>117</v>
      </c>
      <c r="AG13" s="114" t="s">
        <v>108</v>
      </c>
      <c r="AH13" s="118">
        <v>30</v>
      </c>
      <c r="AI13" s="118">
        <v>20150</v>
      </c>
    </row>
    <row r="14" spans="1:35" x14ac:dyDescent="0.2">
      <c r="A14" s="124" t="s">
        <v>103</v>
      </c>
      <c r="B14" s="124">
        <v>0</v>
      </c>
      <c r="C14" s="124">
        <v>0</v>
      </c>
      <c r="D14" s="125">
        <v>1607961</v>
      </c>
      <c r="E14" s="125">
        <v>320590</v>
      </c>
      <c r="F14" s="125">
        <v>1928551</v>
      </c>
      <c r="G14" s="126">
        <v>-1.9452809649732498E-2</v>
      </c>
      <c r="H14" s="125">
        <v>293900</v>
      </c>
      <c r="I14" s="125">
        <v>724</v>
      </c>
      <c r="J14" s="125">
        <v>294624</v>
      </c>
      <c r="K14" s="126">
        <v>-2.2316317625079199E-2</v>
      </c>
      <c r="L14" s="125">
        <v>32</v>
      </c>
      <c r="M14" s="146">
        <v>1.9090909090909098</v>
      </c>
      <c r="N14" s="125">
        <v>2223207</v>
      </c>
      <c r="O14" s="126">
        <v>-1.9823902166106501E-2</v>
      </c>
      <c r="P14" s="125">
        <v>96917</v>
      </c>
      <c r="Q14" s="125">
        <v>2320124</v>
      </c>
      <c r="R14" s="126">
        <v>-1.6633267892079601E-2</v>
      </c>
      <c r="S14" s="127">
        <v>0</v>
      </c>
      <c r="T14" s="128">
        <v>0</v>
      </c>
      <c r="U14" s="128">
        <v>0</v>
      </c>
      <c r="V14" s="129">
        <v>1674129</v>
      </c>
      <c r="W14" s="129">
        <v>1966811</v>
      </c>
      <c r="X14" s="129">
        <v>292682</v>
      </c>
      <c r="Y14" s="129">
        <v>300427</v>
      </c>
      <c r="Z14" s="129">
        <v>301349</v>
      </c>
      <c r="AA14" s="129">
        <v>922</v>
      </c>
      <c r="AB14" s="129">
        <v>11</v>
      </c>
      <c r="AC14" s="129">
        <v>91197</v>
      </c>
      <c r="AD14" s="129">
        <v>2268171</v>
      </c>
      <c r="AE14" s="129">
        <v>2359368</v>
      </c>
      <c r="AF14" s="128">
        <v>0</v>
      </c>
      <c r="AG14" s="128">
        <v>0</v>
      </c>
      <c r="AH14" s="129">
        <v>120</v>
      </c>
      <c r="AI14" s="129">
        <v>80600</v>
      </c>
    </row>
    <row r="15" spans="1:35" x14ac:dyDescent="0.2">
      <c r="A15" s="119" t="s">
        <v>118</v>
      </c>
      <c r="B15" s="114" t="s">
        <v>119</v>
      </c>
      <c r="C15" s="114" t="s">
        <v>120</v>
      </c>
      <c r="D15" s="115">
        <v>133189</v>
      </c>
      <c r="E15" s="115">
        <v>6974</v>
      </c>
      <c r="F15" s="115">
        <v>140163</v>
      </c>
      <c r="G15" s="116">
        <v>4.33685432903817E-2</v>
      </c>
      <c r="H15" s="115">
        <v>622</v>
      </c>
      <c r="I15" s="115">
        <v>0</v>
      </c>
      <c r="J15" s="115">
        <v>622</v>
      </c>
      <c r="K15" s="116">
        <v>-0.58283031522468087</v>
      </c>
      <c r="L15" s="115">
        <v>688</v>
      </c>
      <c r="M15" s="145">
        <v>3.7123287671232901</v>
      </c>
      <c r="N15" s="115">
        <v>141473</v>
      </c>
      <c r="O15" s="116">
        <v>4.0441555003162398E-2</v>
      </c>
      <c r="P15" s="115">
        <v>3511</v>
      </c>
      <c r="Q15" s="115">
        <v>144984</v>
      </c>
      <c r="R15" s="116">
        <v>3.9408690415594298E-2</v>
      </c>
      <c r="S15" s="120">
        <v>4</v>
      </c>
      <c r="T15" s="114" t="s">
        <v>89</v>
      </c>
      <c r="U15" s="114" t="s">
        <v>89</v>
      </c>
      <c r="V15" s="118">
        <v>131293</v>
      </c>
      <c r="W15" s="118">
        <v>134337</v>
      </c>
      <c r="X15" s="118">
        <v>3044</v>
      </c>
      <c r="Y15" s="118">
        <v>1491</v>
      </c>
      <c r="Z15" s="118">
        <v>1491</v>
      </c>
      <c r="AA15" s="118">
        <v>0</v>
      </c>
      <c r="AB15" s="118">
        <v>146</v>
      </c>
      <c r="AC15" s="118">
        <v>3513</v>
      </c>
      <c r="AD15" s="118">
        <v>135974</v>
      </c>
      <c r="AE15" s="118">
        <v>139487</v>
      </c>
      <c r="AF15" s="114" t="s">
        <v>121</v>
      </c>
      <c r="AG15" s="114" t="s">
        <v>122</v>
      </c>
      <c r="AH15" s="118">
        <v>30</v>
      </c>
      <c r="AI15" s="118">
        <v>20150</v>
      </c>
    </row>
    <row r="16" spans="1:35" x14ac:dyDescent="0.2">
      <c r="A16" s="121"/>
      <c r="B16" s="114" t="s">
        <v>123</v>
      </c>
      <c r="C16" s="114" t="s">
        <v>124</v>
      </c>
      <c r="D16" s="115">
        <v>85946</v>
      </c>
      <c r="E16" s="115">
        <v>6</v>
      </c>
      <c r="F16" s="115">
        <v>85952</v>
      </c>
      <c r="G16" s="116">
        <v>1.7436285940884703E-2</v>
      </c>
      <c r="H16" s="115">
        <v>0</v>
      </c>
      <c r="I16" s="115">
        <v>0</v>
      </c>
      <c r="J16" s="115">
        <v>0</v>
      </c>
      <c r="K16" s="116">
        <v>0</v>
      </c>
      <c r="L16" s="115">
        <v>0</v>
      </c>
      <c r="M16" s="145">
        <v>0</v>
      </c>
      <c r="N16" s="115">
        <v>85952</v>
      </c>
      <c r="O16" s="116">
        <v>1.7436285940884703E-2</v>
      </c>
      <c r="P16" s="115">
        <v>218</v>
      </c>
      <c r="Q16" s="115">
        <v>86170</v>
      </c>
      <c r="R16" s="116">
        <v>2.0016808911090301E-2</v>
      </c>
      <c r="S16" s="122">
        <v>0</v>
      </c>
      <c r="T16" s="114" t="s">
        <v>89</v>
      </c>
      <c r="U16" s="114" t="s">
        <v>89</v>
      </c>
      <c r="V16" s="118">
        <v>84443</v>
      </c>
      <c r="W16" s="118">
        <v>84479</v>
      </c>
      <c r="X16" s="118">
        <v>36</v>
      </c>
      <c r="Y16" s="118">
        <v>0</v>
      </c>
      <c r="Z16" s="118">
        <v>0</v>
      </c>
      <c r="AA16" s="118">
        <v>0</v>
      </c>
      <c r="AB16" s="118">
        <v>0</v>
      </c>
      <c r="AC16" s="118">
        <v>0</v>
      </c>
      <c r="AD16" s="118">
        <v>84479</v>
      </c>
      <c r="AE16" s="118">
        <v>84479</v>
      </c>
      <c r="AF16" s="114" t="s">
        <v>125</v>
      </c>
      <c r="AG16" s="114" t="s">
        <v>122</v>
      </c>
      <c r="AH16" s="118">
        <v>30</v>
      </c>
      <c r="AI16" s="118">
        <v>20150</v>
      </c>
    </row>
    <row r="17" spans="1:35" x14ac:dyDescent="0.2">
      <c r="A17" s="121"/>
      <c r="B17" s="114" t="s">
        <v>126</v>
      </c>
      <c r="C17" s="114" t="s">
        <v>127</v>
      </c>
      <c r="D17" s="115">
        <v>234704</v>
      </c>
      <c r="E17" s="115">
        <v>1372</v>
      </c>
      <c r="F17" s="115">
        <v>236076</v>
      </c>
      <c r="G17" s="116">
        <v>-1.6034311008115098E-2</v>
      </c>
      <c r="H17" s="115">
        <v>18039</v>
      </c>
      <c r="I17" s="115">
        <v>6</v>
      </c>
      <c r="J17" s="115">
        <v>18045</v>
      </c>
      <c r="K17" s="116">
        <v>6.8004261363636395E-2</v>
      </c>
      <c r="L17" s="115">
        <v>0</v>
      </c>
      <c r="M17" s="145">
        <v>0</v>
      </c>
      <c r="N17" s="115">
        <v>254121</v>
      </c>
      <c r="O17" s="116">
        <v>-1.05054532569631E-2</v>
      </c>
      <c r="P17" s="115">
        <v>4969</v>
      </c>
      <c r="Q17" s="115">
        <v>259090</v>
      </c>
      <c r="R17" s="116">
        <v>-1.3261124567737599E-2</v>
      </c>
      <c r="S17" s="122">
        <v>0</v>
      </c>
      <c r="T17" s="114" t="s">
        <v>89</v>
      </c>
      <c r="U17" s="114" t="s">
        <v>89</v>
      </c>
      <c r="V17" s="118">
        <v>238339</v>
      </c>
      <c r="W17" s="118">
        <v>239923</v>
      </c>
      <c r="X17" s="118">
        <v>1584</v>
      </c>
      <c r="Y17" s="118">
        <v>16896</v>
      </c>
      <c r="Z17" s="118">
        <v>16896</v>
      </c>
      <c r="AA17" s="118">
        <v>0</v>
      </c>
      <c r="AB17" s="118">
        <v>0</v>
      </c>
      <c r="AC17" s="118">
        <v>5753</v>
      </c>
      <c r="AD17" s="118">
        <v>256819</v>
      </c>
      <c r="AE17" s="118">
        <v>262572</v>
      </c>
      <c r="AF17" s="114" t="s">
        <v>128</v>
      </c>
      <c r="AG17" s="114" t="s">
        <v>122</v>
      </c>
      <c r="AH17" s="118">
        <v>30</v>
      </c>
      <c r="AI17" s="118">
        <v>20150</v>
      </c>
    </row>
    <row r="18" spans="1:35" x14ac:dyDescent="0.2">
      <c r="A18" s="121"/>
      <c r="B18" s="114" t="s">
        <v>129</v>
      </c>
      <c r="C18" s="114" t="s">
        <v>130</v>
      </c>
      <c r="D18" s="115">
        <v>186128</v>
      </c>
      <c r="E18" s="115">
        <v>196</v>
      </c>
      <c r="F18" s="115">
        <v>186324</v>
      </c>
      <c r="G18" s="116">
        <v>-1.7345857087857901E-2</v>
      </c>
      <c r="H18" s="115">
        <v>74691</v>
      </c>
      <c r="I18" s="115">
        <v>74</v>
      </c>
      <c r="J18" s="115">
        <v>74765</v>
      </c>
      <c r="K18" s="116">
        <v>-2.65460754495491E-3</v>
      </c>
      <c r="L18" s="115">
        <v>60</v>
      </c>
      <c r="M18" s="145">
        <v>0</v>
      </c>
      <c r="N18" s="115">
        <v>261149</v>
      </c>
      <c r="O18" s="116">
        <v>-1.2956530613016201E-2</v>
      </c>
      <c r="P18" s="115">
        <v>373</v>
      </c>
      <c r="Q18" s="115">
        <v>261522</v>
      </c>
      <c r="R18" s="116">
        <v>-1.27892491789664E-2</v>
      </c>
      <c r="S18" s="122">
        <v>0</v>
      </c>
      <c r="T18" s="114" t="s">
        <v>89</v>
      </c>
      <c r="U18" s="114" t="s">
        <v>89</v>
      </c>
      <c r="V18" s="118">
        <v>189343</v>
      </c>
      <c r="W18" s="118">
        <v>189613</v>
      </c>
      <c r="X18" s="118">
        <v>270</v>
      </c>
      <c r="Y18" s="118">
        <v>74906</v>
      </c>
      <c r="Z18" s="118">
        <v>74964</v>
      </c>
      <c r="AA18" s="118">
        <v>58</v>
      </c>
      <c r="AB18" s="118">
        <v>0</v>
      </c>
      <c r="AC18" s="118">
        <v>333</v>
      </c>
      <c r="AD18" s="118">
        <v>264577</v>
      </c>
      <c r="AE18" s="118">
        <v>264910</v>
      </c>
      <c r="AF18" s="114" t="s">
        <v>131</v>
      </c>
      <c r="AG18" s="114" t="s">
        <v>122</v>
      </c>
      <c r="AH18" s="118">
        <v>30</v>
      </c>
      <c r="AI18" s="118">
        <v>20150</v>
      </c>
    </row>
    <row r="19" spans="1:35" x14ac:dyDescent="0.2">
      <c r="A19" s="121"/>
      <c r="B19" s="114" t="s">
        <v>132</v>
      </c>
      <c r="C19" s="114" t="s">
        <v>133</v>
      </c>
      <c r="D19" s="115">
        <v>93756</v>
      </c>
      <c r="E19" s="115">
        <v>19648</v>
      </c>
      <c r="F19" s="115">
        <v>113404</v>
      </c>
      <c r="G19" s="116">
        <v>-9.2518979932379904E-3</v>
      </c>
      <c r="H19" s="115">
        <v>19</v>
      </c>
      <c r="I19" s="115">
        <v>0</v>
      </c>
      <c r="J19" s="115">
        <v>19</v>
      </c>
      <c r="K19" s="116">
        <v>-0.98581030619865606</v>
      </c>
      <c r="L19" s="115">
        <v>0</v>
      </c>
      <c r="M19" s="145">
        <v>0</v>
      </c>
      <c r="N19" s="115">
        <v>113423</v>
      </c>
      <c r="O19" s="116">
        <v>-2.0543686637536501E-2</v>
      </c>
      <c r="P19" s="115">
        <v>2253</v>
      </c>
      <c r="Q19" s="115">
        <v>115676</v>
      </c>
      <c r="R19" s="116">
        <v>-1.7012525705739402E-2</v>
      </c>
      <c r="S19" s="122">
        <v>0</v>
      </c>
      <c r="T19" s="114" t="s">
        <v>89</v>
      </c>
      <c r="U19" s="114" t="s">
        <v>89</v>
      </c>
      <c r="V19" s="118">
        <v>102867</v>
      </c>
      <c r="W19" s="118">
        <v>114463</v>
      </c>
      <c r="X19" s="118">
        <v>11596</v>
      </c>
      <c r="Y19" s="118">
        <v>1339</v>
      </c>
      <c r="Z19" s="118">
        <v>1339</v>
      </c>
      <c r="AA19" s="118">
        <v>0</v>
      </c>
      <c r="AB19" s="118">
        <v>0</v>
      </c>
      <c r="AC19" s="118">
        <v>1876</v>
      </c>
      <c r="AD19" s="118">
        <v>115802</v>
      </c>
      <c r="AE19" s="118">
        <v>117678</v>
      </c>
      <c r="AF19" s="114" t="s">
        <v>134</v>
      </c>
      <c r="AG19" s="114" t="s">
        <v>122</v>
      </c>
      <c r="AH19" s="118">
        <v>30</v>
      </c>
      <c r="AI19" s="118">
        <v>20150</v>
      </c>
    </row>
    <row r="20" spans="1:35" x14ac:dyDescent="0.2">
      <c r="A20" s="121"/>
      <c r="B20" s="114" t="s">
        <v>135</v>
      </c>
      <c r="C20" s="114" t="s">
        <v>136</v>
      </c>
      <c r="D20" s="115">
        <v>114692</v>
      </c>
      <c r="E20" s="115">
        <v>872</v>
      </c>
      <c r="F20" s="115">
        <v>115564</v>
      </c>
      <c r="G20" s="116">
        <v>-5.1782564102564099E-2</v>
      </c>
      <c r="H20" s="115">
        <v>147</v>
      </c>
      <c r="I20" s="115">
        <v>0</v>
      </c>
      <c r="J20" s="115">
        <v>147</v>
      </c>
      <c r="K20" s="116">
        <v>-0.88812785388127913</v>
      </c>
      <c r="L20" s="115">
        <v>30309</v>
      </c>
      <c r="M20" s="145">
        <v>-7.4619118859341096E-2</v>
      </c>
      <c r="N20" s="115">
        <v>146020</v>
      </c>
      <c r="O20" s="116">
        <v>-6.3626220004873599E-2</v>
      </c>
      <c r="P20" s="115">
        <v>1255</v>
      </c>
      <c r="Q20" s="115">
        <v>147275</v>
      </c>
      <c r="R20" s="116">
        <v>-6.27426273117212E-2</v>
      </c>
      <c r="S20" s="122">
        <v>0</v>
      </c>
      <c r="T20" s="114" t="s">
        <v>89</v>
      </c>
      <c r="U20" s="114" t="s">
        <v>89</v>
      </c>
      <c r="V20" s="118">
        <v>121279</v>
      </c>
      <c r="W20" s="118">
        <v>121875</v>
      </c>
      <c r="X20" s="118">
        <v>596</v>
      </c>
      <c r="Y20" s="118">
        <v>1314</v>
      </c>
      <c r="Z20" s="118">
        <v>1314</v>
      </c>
      <c r="AA20" s="118">
        <v>0</v>
      </c>
      <c r="AB20" s="118">
        <v>32753</v>
      </c>
      <c r="AC20" s="118">
        <v>1192</v>
      </c>
      <c r="AD20" s="118">
        <v>155942</v>
      </c>
      <c r="AE20" s="118">
        <v>157134</v>
      </c>
      <c r="AF20" s="114" t="s">
        <v>137</v>
      </c>
      <c r="AG20" s="114" t="s">
        <v>122</v>
      </c>
      <c r="AH20" s="118">
        <v>30</v>
      </c>
      <c r="AI20" s="118">
        <v>20150</v>
      </c>
    </row>
    <row r="21" spans="1:35" x14ac:dyDescent="0.2">
      <c r="A21" s="121"/>
      <c r="B21" s="114" t="s">
        <v>138</v>
      </c>
      <c r="C21" s="114" t="s">
        <v>139</v>
      </c>
      <c r="D21" s="115">
        <v>19167</v>
      </c>
      <c r="E21" s="115">
        <v>8</v>
      </c>
      <c r="F21" s="115">
        <v>19175</v>
      </c>
      <c r="G21" s="116">
        <v>-0.12534780823792399</v>
      </c>
      <c r="H21" s="115">
        <v>0</v>
      </c>
      <c r="I21" s="115">
        <v>0</v>
      </c>
      <c r="J21" s="115">
        <v>0</v>
      </c>
      <c r="K21" s="116">
        <v>0</v>
      </c>
      <c r="L21" s="115">
        <v>0</v>
      </c>
      <c r="M21" s="145">
        <v>-1</v>
      </c>
      <c r="N21" s="115">
        <v>19175</v>
      </c>
      <c r="O21" s="116">
        <v>-0.12598568758831299</v>
      </c>
      <c r="P21" s="115">
        <v>1631</v>
      </c>
      <c r="Q21" s="115">
        <v>20806</v>
      </c>
      <c r="R21" s="116">
        <v>-9.2590169654149804E-2</v>
      </c>
      <c r="S21" s="122">
        <v>0</v>
      </c>
      <c r="T21" s="114" t="s">
        <v>89</v>
      </c>
      <c r="U21" s="114" t="s">
        <v>89</v>
      </c>
      <c r="V21" s="118">
        <v>21907</v>
      </c>
      <c r="W21" s="118">
        <v>21923</v>
      </c>
      <c r="X21" s="118">
        <v>16</v>
      </c>
      <c r="Y21" s="118">
        <v>0</v>
      </c>
      <c r="Z21" s="118">
        <v>0</v>
      </c>
      <c r="AA21" s="118">
        <v>0</v>
      </c>
      <c r="AB21" s="118">
        <v>16</v>
      </c>
      <c r="AC21" s="118">
        <v>990</v>
      </c>
      <c r="AD21" s="118">
        <v>21939</v>
      </c>
      <c r="AE21" s="118">
        <v>22929</v>
      </c>
      <c r="AF21" s="114" t="s">
        <v>140</v>
      </c>
      <c r="AG21" s="114" t="s">
        <v>122</v>
      </c>
      <c r="AH21" s="118">
        <v>30</v>
      </c>
      <c r="AI21" s="118">
        <v>20150</v>
      </c>
    </row>
    <row r="22" spans="1:35" x14ac:dyDescent="0.2">
      <c r="A22" s="121"/>
      <c r="B22" s="114" t="s">
        <v>141</v>
      </c>
      <c r="C22" s="114" t="s">
        <v>142</v>
      </c>
      <c r="D22" s="115">
        <v>178445</v>
      </c>
      <c r="E22" s="115">
        <v>604</v>
      </c>
      <c r="F22" s="115">
        <v>179049</v>
      </c>
      <c r="G22" s="116">
        <v>4.6452095545905604E-2</v>
      </c>
      <c r="H22" s="115">
        <v>12700</v>
      </c>
      <c r="I22" s="115">
        <v>0</v>
      </c>
      <c r="J22" s="115">
        <v>12700</v>
      </c>
      <c r="K22" s="116">
        <v>6.0100166944908197E-2</v>
      </c>
      <c r="L22" s="115">
        <v>34</v>
      </c>
      <c r="M22" s="145">
        <v>0</v>
      </c>
      <c r="N22" s="115">
        <v>191783</v>
      </c>
      <c r="O22" s="116">
        <v>4.7530874312462799E-2</v>
      </c>
      <c r="P22" s="115">
        <v>1483</v>
      </c>
      <c r="Q22" s="115">
        <v>193266</v>
      </c>
      <c r="R22" s="116">
        <v>5.3628379372945401E-2</v>
      </c>
      <c r="S22" s="122">
        <v>0</v>
      </c>
      <c r="T22" s="114" t="s">
        <v>89</v>
      </c>
      <c r="U22" s="114" t="s">
        <v>89</v>
      </c>
      <c r="V22" s="118">
        <v>170667</v>
      </c>
      <c r="W22" s="118">
        <v>171101</v>
      </c>
      <c r="X22" s="118">
        <v>434</v>
      </c>
      <c r="Y22" s="118">
        <v>11980</v>
      </c>
      <c r="Z22" s="118">
        <v>11980</v>
      </c>
      <c r="AA22" s="118">
        <v>0</v>
      </c>
      <c r="AB22" s="118">
        <v>0</v>
      </c>
      <c r="AC22" s="118">
        <v>348</v>
      </c>
      <c r="AD22" s="118">
        <v>183081</v>
      </c>
      <c r="AE22" s="118">
        <v>183429</v>
      </c>
      <c r="AF22" s="114" t="s">
        <v>143</v>
      </c>
      <c r="AG22" s="114" t="s">
        <v>122</v>
      </c>
      <c r="AH22" s="118">
        <v>30</v>
      </c>
      <c r="AI22" s="118">
        <v>20150</v>
      </c>
    </row>
    <row r="23" spans="1:35" x14ac:dyDescent="0.2">
      <c r="A23" s="123"/>
      <c r="B23" s="114" t="s">
        <v>144</v>
      </c>
      <c r="C23" s="114" t="s">
        <v>145</v>
      </c>
      <c r="D23" s="115">
        <v>65145</v>
      </c>
      <c r="E23" s="115">
        <v>4</v>
      </c>
      <c r="F23" s="115">
        <v>65149</v>
      </c>
      <c r="G23" s="116">
        <v>4.2584176161823098E-2</v>
      </c>
      <c r="H23" s="115">
        <v>1946</v>
      </c>
      <c r="I23" s="115">
        <v>0</v>
      </c>
      <c r="J23" s="115">
        <v>1946</v>
      </c>
      <c r="K23" s="116">
        <v>2.2165289256198299</v>
      </c>
      <c r="L23" s="115">
        <v>0</v>
      </c>
      <c r="M23" s="145">
        <v>0</v>
      </c>
      <c r="N23" s="115">
        <v>67095</v>
      </c>
      <c r="O23" s="116">
        <v>6.3430174504303202E-2</v>
      </c>
      <c r="P23" s="115">
        <v>0</v>
      </c>
      <c r="Q23" s="115">
        <v>67095</v>
      </c>
      <c r="R23" s="116">
        <v>6.3430174504303202E-2</v>
      </c>
      <c r="S23" s="122">
        <v>0</v>
      </c>
      <c r="T23" s="114" t="s">
        <v>89</v>
      </c>
      <c r="U23" s="114" t="s">
        <v>89</v>
      </c>
      <c r="V23" s="118">
        <v>62482</v>
      </c>
      <c r="W23" s="118">
        <v>62488</v>
      </c>
      <c r="X23" s="118">
        <v>6</v>
      </c>
      <c r="Y23" s="118">
        <v>605</v>
      </c>
      <c r="Z23" s="118">
        <v>605</v>
      </c>
      <c r="AA23" s="118">
        <v>0</v>
      </c>
      <c r="AB23" s="118">
        <v>0</v>
      </c>
      <c r="AC23" s="118">
        <v>0</v>
      </c>
      <c r="AD23" s="118">
        <v>63093</v>
      </c>
      <c r="AE23" s="118">
        <v>63093</v>
      </c>
      <c r="AF23" s="114" t="s">
        <v>146</v>
      </c>
      <c r="AG23" s="114" t="s">
        <v>122</v>
      </c>
      <c r="AH23" s="118">
        <v>30</v>
      </c>
      <c r="AI23" s="118">
        <v>20150</v>
      </c>
    </row>
    <row r="24" spans="1:35" x14ac:dyDescent="0.2">
      <c r="A24" s="124" t="s">
        <v>103</v>
      </c>
      <c r="B24" s="124">
        <v>0</v>
      </c>
      <c r="C24" s="124">
        <v>0</v>
      </c>
      <c r="D24" s="125">
        <v>1111172</v>
      </c>
      <c r="E24" s="125">
        <v>29684</v>
      </c>
      <c r="F24" s="125">
        <v>1140856</v>
      </c>
      <c r="G24" s="126">
        <v>5.7358257571903906E-4</v>
      </c>
      <c r="H24" s="125">
        <v>108164</v>
      </c>
      <c r="I24" s="125">
        <v>80</v>
      </c>
      <c r="J24" s="125">
        <v>108244</v>
      </c>
      <c r="K24" s="126">
        <v>-3.1771173875806903E-3</v>
      </c>
      <c r="L24" s="125">
        <v>31091</v>
      </c>
      <c r="M24" s="146">
        <v>-5.5415464074130297E-2</v>
      </c>
      <c r="N24" s="125">
        <v>1280191</v>
      </c>
      <c r="O24" s="126">
        <v>-1.18201834117965E-3</v>
      </c>
      <c r="P24" s="125">
        <v>15693</v>
      </c>
      <c r="Q24" s="125">
        <v>1295884</v>
      </c>
      <c r="R24" s="126">
        <v>1.3351742788322401E-4</v>
      </c>
      <c r="S24" s="127">
        <v>0</v>
      </c>
      <c r="T24" s="128">
        <v>0</v>
      </c>
      <c r="U24" s="128">
        <v>0</v>
      </c>
      <c r="V24" s="129">
        <v>1122620</v>
      </c>
      <c r="W24" s="129">
        <v>1140202</v>
      </c>
      <c r="X24" s="129">
        <v>17582</v>
      </c>
      <c r="Y24" s="129">
        <v>108531</v>
      </c>
      <c r="Z24" s="129">
        <v>108589</v>
      </c>
      <c r="AA24" s="129">
        <v>58</v>
      </c>
      <c r="AB24" s="129">
        <v>32915</v>
      </c>
      <c r="AC24" s="129">
        <v>14005</v>
      </c>
      <c r="AD24" s="129">
        <v>1281706</v>
      </c>
      <c r="AE24" s="129">
        <v>1295711</v>
      </c>
      <c r="AF24" s="128">
        <v>0</v>
      </c>
      <c r="AG24" s="128">
        <v>0</v>
      </c>
      <c r="AH24" s="129">
        <v>270</v>
      </c>
      <c r="AI24" s="129">
        <v>181350</v>
      </c>
    </row>
    <row r="25" spans="1:35" x14ac:dyDescent="0.2">
      <c r="A25" s="119" t="s">
        <v>147</v>
      </c>
      <c r="B25" s="114" t="s">
        <v>148</v>
      </c>
      <c r="C25" s="114" t="s">
        <v>149</v>
      </c>
      <c r="D25" s="115">
        <v>17060</v>
      </c>
      <c r="E25" s="115">
        <v>126</v>
      </c>
      <c r="F25" s="115">
        <v>17186</v>
      </c>
      <c r="G25" s="116">
        <v>-2.3855503805520803E-2</v>
      </c>
      <c r="H25" s="115">
        <v>0</v>
      </c>
      <c r="I25" s="115">
        <v>0</v>
      </c>
      <c r="J25" s="115">
        <v>0</v>
      </c>
      <c r="K25" s="116">
        <v>0</v>
      </c>
      <c r="L25" s="115">
        <v>0</v>
      </c>
      <c r="M25" s="145">
        <v>0</v>
      </c>
      <c r="N25" s="115">
        <v>17186</v>
      </c>
      <c r="O25" s="116">
        <v>-2.3855503805520803E-2</v>
      </c>
      <c r="P25" s="115">
        <v>4210</v>
      </c>
      <c r="Q25" s="115">
        <v>21396</v>
      </c>
      <c r="R25" s="116">
        <v>-2.0912460531734803E-2</v>
      </c>
      <c r="S25" s="120">
        <v>5</v>
      </c>
      <c r="T25" s="114" t="s">
        <v>89</v>
      </c>
      <c r="U25" s="114" t="s">
        <v>89</v>
      </c>
      <c r="V25" s="118">
        <v>17582</v>
      </c>
      <c r="W25" s="118">
        <v>17606</v>
      </c>
      <c r="X25" s="118">
        <v>24</v>
      </c>
      <c r="Y25" s="118">
        <v>0</v>
      </c>
      <c r="Z25" s="118">
        <v>0</v>
      </c>
      <c r="AA25" s="118">
        <v>0</v>
      </c>
      <c r="AB25" s="118">
        <v>0</v>
      </c>
      <c r="AC25" s="118">
        <v>4247</v>
      </c>
      <c r="AD25" s="118">
        <v>17606</v>
      </c>
      <c r="AE25" s="118">
        <v>21853</v>
      </c>
      <c r="AF25" s="114" t="s">
        <v>150</v>
      </c>
      <c r="AG25" s="114" t="s">
        <v>151</v>
      </c>
      <c r="AH25" s="118">
        <v>30</v>
      </c>
      <c r="AI25" s="118">
        <v>20150</v>
      </c>
    </row>
    <row r="26" spans="1:35" x14ac:dyDescent="0.2">
      <c r="A26" s="121"/>
      <c r="B26" s="114" t="s">
        <v>152</v>
      </c>
      <c r="C26" s="114" t="s">
        <v>153</v>
      </c>
      <c r="D26" s="115">
        <v>2344</v>
      </c>
      <c r="E26" s="115">
        <v>40</v>
      </c>
      <c r="F26" s="115">
        <v>2384</v>
      </c>
      <c r="G26" s="116">
        <v>-4.6781287485005998E-2</v>
      </c>
      <c r="H26" s="115">
        <v>0</v>
      </c>
      <c r="I26" s="115">
        <v>0</v>
      </c>
      <c r="J26" s="115">
        <v>0</v>
      </c>
      <c r="K26" s="116">
        <v>0</v>
      </c>
      <c r="L26" s="115">
        <v>0</v>
      </c>
      <c r="M26" s="145">
        <v>0</v>
      </c>
      <c r="N26" s="115">
        <v>2384</v>
      </c>
      <c r="O26" s="116">
        <v>-4.6781287485005998E-2</v>
      </c>
      <c r="P26" s="115">
        <v>3461</v>
      </c>
      <c r="Q26" s="115">
        <v>5845</v>
      </c>
      <c r="R26" s="116">
        <v>3.6057692307692301E-3</v>
      </c>
      <c r="S26" s="122">
        <v>0</v>
      </c>
      <c r="T26" s="114" t="s">
        <v>89</v>
      </c>
      <c r="U26" s="114" t="s">
        <v>89</v>
      </c>
      <c r="V26" s="118">
        <v>2475</v>
      </c>
      <c r="W26" s="118">
        <v>2501</v>
      </c>
      <c r="X26" s="118">
        <v>26</v>
      </c>
      <c r="Y26" s="118">
        <v>0</v>
      </c>
      <c r="Z26" s="118">
        <v>0</v>
      </c>
      <c r="AA26" s="118">
        <v>0</v>
      </c>
      <c r="AB26" s="118">
        <v>0</v>
      </c>
      <c r="AC26" s="118">
        <v>3323</v>
      </c>
      <c r="AD26" s="118">
        <v>2501</v>
      </c>
      <c r="AE26" s="118">
        <v>5824</v>
      </c>
      <c r="AF26" s="114" t="s">
        <v>154</v>
      </c>
      <c r="AG26" s="114" t="s">
        <v>151</v>
      </c>
      <c r="AH26" s="118">
        <v>30</v>
      </c>
      <c r="AI26" s="118">
        <v>20150</v>
      </c>
    </row>
    <row r="27" spans="1:35" x14ac:dyDescent="0.2">
      <c r="A27" s="121"/>
      <c r="B27" s="114" t="s">
        <v>155</v>
      </c>
      <c r="C27" s="114" t="s">
        <v>156</v>
      </c>
      <c r="D27" s="115">
        <v>35781</v>
      </c>
      <c r="E27" s="115">
        <v>910</v>
      </c>
      <c r="F27" s="115">
        <v>36691</v>
      </c>
      <c r="G27" s="116">
        <v>-9.5701680879380899E-2</v>
      </c>
      <c r="H27" s="115">
        <v>0</v>
      </c>
      <c r="I27" s="115">
        <v>0</v>
      </c>
      <c r="J27" s="115">
        <v>0</v>
      </c>
      <c r="K27" s="116">
        <v>0</v>
      </c>
      <c r="L27" s="115">
        <v>5134</v>
      </c>
      <c r="M27" s="145">
        <v>-0.41572777967451896</v>
      </c>
      <c r="N27" s="115">
        <v>41825</v>
      </c>
      <c r="O27" s="116">
        <v>-0.15267113713255401</v>
      </c>
      <c r="P27" s="115">
        <v>10159</v>
      </c>
      <c r="Q27" s="115">
        <v>51984</v>
      </c>
      <c r="R27" s="116">
        <v>-0.124583207032434</v>
      </c>
      <c r="S27" s="122">
        <v>0</v>
      </c>
      <c r="T27" s="114" t="s">
        <v>89</v>
      </c>
      <c r="U27" s="114" t="s">
        <v>89</v>
      </c>
      <c r="V27" s="118">
        <v>39908</v>
      </c>
      <c r="W27" s="118">
        <v>40574</v>
      </c>
      <c r="X27" s="118">
        <v>666</v>
      </c>
      <c r="Y27" s="118">
        <v>0</v>
      </c>
      <c r="Z27" s="118">
        <v>0</v>
      </c>
      <c r="AA27" s="118">
        <v>0</v>
      </c>
      <c r="AB27" s="118">
        <v>8787</v>
      </c>
      <c r="AC27" s="118">
        <v>10021</v>
      </c>
      <c r="AD27" s="118">
        <v>49361</v>
      </c>
      <c r="AE27" s="118">
        <v>59382</v>
      </c>
      <c r="AF27" s="114" t="s">
        <v>157</v>
      </c>
      <c r="AG27" s="114" t="s">
        <v>151</v>
      </c>
      <c r="AH27" s="118">
        <v>30</v>
      </c>
      <c r="AI27" s="118">
        <v>20150</v>
      </c>
    </row>
    <row r="28" spans="1:35" x14ac:dyDescent="0.2">
      <c r="A28" s="121"/>
      <c r="B28" s="114" t="s">
        <v>158</v>
      </c>
      <c r="C28" s="114" t="s">
        <v>159</v>
      </c>
      <c r="D28" s="115">
        <v>4811</v>
      </c>
      <c r="E28" s="115">
        <v>88</v>
      </c>
      <c r="F28" s="115">
        <v>4899</v>
      </c>
      <c r="G28" s="116">
        <v>-4.7072553977825296E-2</v>
      </c>
      <c r="H28" s="115">
        <v>0</v>
      </c>
      <c r="I28" s="115">
        <v>0</v>
      </c>
      <c r="J28" s="115">
        <v>0</v>
      </c>
      <c r="K28" s="116">
        <v>0</v>
      </c>
      <c r="L28" s="115">
        <v>0</v>
      </c>
      <c r="M28" s="145">
        <v>0</v>
      </c>
      <c r="N28" s="115">
        <v>4899</v>
      </c>
      <c r="O28" s="116">
        <v>-4.7072553977825296E-2</v>
      </c>
      <c r="P28" s="115">
        <v>5332</v>
      </c>
      <c r="Q28" s="115">
        <v>10231</v>
      </c>
      <c r="R28" s="116">
        <v>-5.1895097766657398E-2</v>
      </c>
      <c r="S28" s="122">
        <v>0</v>
      </c>
      <c r="T28" s="114" t="s">
        <v>89</v>
      </c>
      <c r="U28" s="114" t="s">
        <v>89</v>
      </c>
      <c r="V28" s="118">
        <v>4927</v>
      </c>
      <c r="W28" s="118">
        <v>5141</v>
      </c>
      <c r="X28" s="118">
        <v>214</v>
      </c>
      <c r="Y28" s="118">
        <v>0</v>
      </c>
      <c r="Z28" s="118">
        <v>0</v>
      </c>
      <c r="AA28" s="118">
        <v>0</v>
      </c>
      <c r="AB28" s="118">
        <v>0</v>
      </c>
      <c r="AC28" s="118">
        <v>5650</v>
      </c>
      <c r="AD28" s="118">
        <v>5141</v>
      </c>
      <c r="AE28" s="118">
        <v>10791</v>
      </c>
      <c r="AF28" s="114" t="s">
        <v>160</v>
      </c>
      <c r="AG28" s="114" t="s">
        <v>151</v>
      </c>
      <c r="AH28" s="118">
        <v>30</v>
      </c>
      <c r="AI28" s="118">
        <v>20150</v>
      </c>
    </row>
    <row r="29" spans="1:35" x14ac:dyDescent="0.2">
      <c r="A29" s="121"/>
      <c r="B29" s="114" t="s">
        <v>161</v>
      </c>
      <c r="C29" s="114" t="s">
        <v>162</v>
      </c>
      <c r="D29" s="115">
        <v>1375</v>
      </c>
      <c r="E29" s="115">
        <v>0</v>
      </c>
      <c r="F29" s="115">
        <v>1375</v>
      </c>
      <c r="G29" s="116">
        <v>-0.16868198307134202</v>
      </c>
      <c r="H29" s="115">
        <v>2182</v>
      </c>
      <c r="I29" s="115">
        <v>0</v>
      </c>
      <c r="J29" s="115">
        <v>2182</v>
      </c>
      <c r="K29" s="116">
        <v>-0.114807302231237</v>
      </c>
      <c r="L29" s="115">
        <v>0</v>
      </c>
      <c r="M29" s="145">
        <v>0</v>
      </c>
      <c r="N29" s="115">
        <v>3557</v>
      </c>
      <c r="O29" s="116">
        <v>-0.13644088370963803</v>
      </c>
      <c r="P29" s="115">
        <v>0</v>
      </c>
      <c r="Q29" s="115">
        <v>3557</v>
      </c>
      <c r="R29" s="116">
        <v>-0.13644088370963803</v>
      </c>
      <c r="S29" s="122">
        <v>0</v>
      </c>
      <c r="T29" s="114" t="s">
        <v>89</v>
      </c>
      <c r="U29" s="114" t="s">
        <v>89</v>
      </c>
      <c r="V29" s="118">
        <v>1654</v>
      </c>
      <c r="W29" s="118">
        <v>1654</v>
      </c>
      <c r="X29" s="118">
        <v>0</v>
      </c>
      <c r="Y29" s="118">
        <v>2465</v>
      </c>
      <c r="Z29" s="118">
        <v>2465</v>
      </c>
      <c r="AA29" s="118">
        <v>0</v>
      </c>
      <c r="AB29" s="118">
        <v>0</v>
      </c>
      <c r="AC29" s="118">
        <v>0</v>
      </c>
      <c r="AD29" s="118">
        <v>4119</v>
      </c>
      <c r="AE29" s="118">
        <v>4119</v>
      </c>
      <c r="AF29" s="114" t="s">
        <v>163</v>
      </c>
      <c r="AG29" s="114" t="s">
        <v>151</v>
      </c>
      <c r="AH29" s="118">
        <v>30</v>
      </c>
      <c r="AI29" s="118">
        <v>20150</v>
      </c>
    </row>
    <row r="30" spans="1:35" x14ac:dyDescent="0.2">
      <c r="A30" s="121"/>
      <c r="B30" s="114" t="s">
        <v>164</v>
      </c>
      <c r="C30" s="114" t="s">
        <v>165</v>
      </c>
      <c r="D30" s="115">
        <v>53905</v>
      </c>
      <c r="E30" s="115">
        <v>776</v>
      </c>
      <c r="F30" s="115">
        <v>54681</v>
      </c>
      <c r="G30" s="116">
        <v>-9.75392385007674E-2</v>
      </c>
      <c r="H30" s="115">
        <v>0</v>
      </c>
      <c r="I30" s="115">
        <v>0</v>
      </c>
      <c r="J30" s="115">
        <v>0</v>
      </c>
      <c r="K30" s="116">
        <v>-1</v>
      </c>
      <c r="L30" s="115">
        <v>18534</v>
      </c>
      <c r="M30" s="145">
        <v>-0.174395296004276</v>
      </c>
      <c r="N30" s="115">
        <v>73215</v>
      </c>
      <c r="O30" s="116">
        <v>-0.11953580662617999</v>
      </c>
      <c r="P30" s="115">
        <v>1994</v>
      </c>
      <c r="Q30" s="115">
        <v>75209</v>
      </c>
      <c r="R30" s="116">
        <v>-0.118620431027411</v>
      </c>
      <c r="S30" s="122">
        <v>0</v>
      </c>
      <c r="T30" s="114" t="s">
        <v>89</v>
      </c>
      <c r="U30" s="114" t="s">
        <v>89</v>
      </c>
      <c r="V30" s="118">
        <v>60043</v>
      </c>
      <c r="W30" s="118">
        <v>60591</v>
      </c>
      <c r="X30" s="118">
        <v>548</v>
      </c>
      <c r="Y30" s="118">
        <v>115</v>
      </c>
      <c r="Z30" s="118">
        <v>115</v>
      </c>
      <c r="AA30" s="118">
        <v>0</v>
      </c>
      <c r="AB30" s="118">
        <v>22449</v>
      </c>
      <c r="AC30" s="118">
        <v>2176</v>
      </c>
      <c r="AD30" s="118">
        <v>83155</v>
      </c>
      <c r="AE30" s="118">
        <v>85331</v>
      </c>
      <c r="AF30" s="114" t="s">
        <v>166</v>
      </c>
      <c r="AG30" s="114" t="s">
        <v>151</v>
      </c>
      <c r="AH30" s="118">
        <v>30</v>
      </c>
      <c r="AI30" s="118">
        <v>20150</v>
      </c>
    </row>
    <row r="31" spans="1:35" x14ac:dyDescent="0.2">
      <c r="A31" s="121"/>
      <c r="B31" s="114" t="s">
        <v>167</v>
      </c>
      <c r="C31" s="114" t="s">
        <v>168</v>
      </c>
      <c r="D31" s="115">
        <v>33046</v>
      </c>
      <c r="E31" s="115">
        <v>218</v>
      </c>
      <c r="F31" s="115">
        <v>33264</v>
      </c>
      <c r="G31" s="116">
        <v>-1.9397441188609203E-2</v>
      </c>
      <c r="H31" s="115">
        <v>0</v>
      </c>
      <c r="I31" s="115">
        <v>0</v>
      </c>
      <c r="J31" s="115">
        <v>0</v>
      </c>
      <c r="K31" s="116">
        <v>0</v>
      </c>
      <c r="L31" s="115">
        <v>0</v>
      </c>
      <c r="M31" s="145">
        <v>0</v>
      </c>
      <c r="N31" s="115">
        <v>33264</v>
      </c>
      <c r="O31" s="116">
        <v>-1.9397441188609203E-2</v>
      </c>
      <c r="P31" s="115">
        <v>999</v>
      </c>
      <c r="Q31" s="115">
        <v>34263</v>
      </c>
      <c r="R31" s="116">
        <v>-3.6202531645569601E-2</v>
      </c>
      <c r="S31" s="122">
        <v>0</v>
      </c>
      <c r="T31" s="114" t="s">
        <v>89</v>
      </c>
      <c r="U31" s="114" t="s">
        <v>89</v>
      </c>
      <c r="V31" s="118">
        <v>33846</v>
      </c>
      <c r="W31" s="118">
        <v>33922</v>
      </c>
      <c r="X31" s="118">
        <v>76</v>
      </c>
      <c r="Y31" s="118">
        <v>0</v>
      </c>
      <c r="Z31" s="118">
        <v>0</v>
      </c>
      <c r="AA31" s="118">
        <v>0</v>
      </c>
      <c r="AB31" s="118">
        <v>0</v>
      </c>
      <c r="AC31" s="118">
        <v>1628</v>
      </c>
      <c r="AD31" s="118">
        <v>33922</v>
      </c>
      <c r="AE31" s="118">
        <v>35550</v>
      </c>
      <c r="AF31" s="114" t="s">
        <v>169</v>
      </c>
      <c r="AG31" s="114" t="s">
        <v>151</v>
      </c>
      <c r="AH31" s="118">
        <v>30</v>
      </c>
      <c r="AI31" s="118">
        <v>20150</v>
      </c>
    </row>
    <row r="32" spans="1:35" x14ac:dyDescent="0.2">
      <c r="A32" s="121"/>
      <c r="B32" s="114" t="s">
        <v>170</v>
      </c>
      <c r="C32" s="114" t="s">
        <v>171</v>
      </c>
      <c r="D32" s="115">
        <v>40677</v>
      </c>
      <c r="E32" s="115">
        <v>3798</v>
      </c>
      <c r="F32" s="115">
        <v>44475</v>
      </c>
      <c r="G32" s="116">
        <v>-0.205150659470279</v>
      </c>
      <c r="H32" s="115">
        <v>0</v>
      </c>
      <c r="I32" s="115">
        <v>0</v>
      </c>
      <c r="J32" s="115">
        <v>0</v>
      </c>
      <c r="K32" s="116">
        <v>0</v>
      </c>
      <c r="L32" s="115">
        <v>6304</v>
      </c>
      <c r="M32" s="145">
        <v>-0.28824658462233299</v>
      </c>
      <c r="N32" s="115">
        <v>50779</v>
      </c>
      <c r="O32" s="116">
        <v>-0.21650645723719703</v>
      </c>
      <c r="P32" s="115">
        <v>10487</v>
      </c>
      <c r="Q32" s="115">
        <v>61266</v>
      </c>
      <c r="R32" s="116">
        <v>-0.190855422164111</v>
      </c>
      <c r="S32" s="122">
        <v>0</v>
      </c>
      <c r="T32" s="114" t="s">
        <v>89</v>
      </c>
      <c r="U32" s="114" t="s">
        <v>89</v>
      </c>
      <c r="V32" s="118">
        <v>50878</v>
      </c>
      <c r="W32" s="118">
        <v>55954</v>
      </c>
      <c r="X32" s="118">
        <v>5076</v>
      </c>
      <c r="Y32" s="118">
        <v>0</v>
      </c>
      <c r="Z32" s="118">
        <v>0</v>
      </c>
      <c r="AA32" s="118">
        <v>0</v>
      </c>
      <c r="AB32" s="118">
        <v>8857</v>
      </c>
      <c r="AC32" s="118">
        <v>10906</v>
      </c>
      <c r="AD32" s="118">
        <v>64811</v>
      </c>
      <c r="AE32" s="118">
        <v>75717</v>
      </c>
      <c r="AF32" s="114" t="s">
        <v>172</v>
      </c>
      <c r="AG32" s="114" t="s">
        <v>151</v>
      </c>
      <c r="AH32" s="118">
        <v>30</v>
      </c>
      <c r="AI32" s="118">
        <v>20150</v>
      </c>
    </row>
    <row r="33" spans="1:35" x14ac:dyDescent="0.2">
      <c r="A33" s="121"/>
      <c r="B33" s="114" t="s">
        <v>173</v>
      </c>
      <c r="C33" s="114" t="s">
        <v>174</v>
      </c>
      <c r="D33" s="115">
        <v>2860</v>
      </c>
      <c r="E33" s="115">
        <v>4</v>
      </c>
      <c r="F33" s="115">
        <v>2864</v>
      </c>
      <c r="G33" s="116">
        <v>2.6523297491039401E-2</v>
      </c>
      <c r="H33" s="115">
        <v>0</v>
      </c>
      <c r="I33" s="115">
        <v>0</v>
      </c>
      <c r="J33" s="115">
        <v>0</v>
      </c>
      <c r="K33" s="116">
        <v>0</v>
      </c>
      <c r="L33" s="115">
        <v>0</v>
      </c>
      <c r="M33" s="145">
        <v>0</v>
      </c>
      <c r="N33" s="115">
        <v>2864</v>
      </c>
      <c r="O33" s="116">
        <v>2.6523297491039401E-2</v>
      </c>
      <c r="P33" s="115">
        <v>2697</v>
      </c>
      <c r="Q33" s="115">
        <v>5561</v>
      </c>
      <c r="R33" s="116">
        <v>-2.5923979681205103E-2</v>
      </c>
      <c r="S33" s="122">
        <v>0</v>
      </c>
      <c r="T33" s="114" t="s">
        <v>89</v>
      </c>
      <c r="U33" s="114" t="s">
        <v>89</v>
      </c>
      <c r="V33" s="118">
        <v>2790</v>
      </c>
      <c r="W33" s="118">
        <v>2790</v>
      </c>
      <c r="X33" s="118">
        <v>0</v>
      </c>
      <c r="Y33" s="118">
        <v>0</v>
      </c>
      <c r="Z33" s="118">
        <v>0</v>
      </c>
      <c r="AA33" s="118">
        <v>0</v>
      </c>
      <c r="AB33" s="118">
        <v>0</v>
      </c>
      <c r="AC33" s="118">
        <v>2919</v>
      </c>
      <c r="AD33" s="118">
        <v>2790</v>
      </c>
      <c r="AE33" s="118">
        <v>5709</v>
      </c>
      <c r="AF33" s="114" t="s">
        <v>175</v>
      </c>
      <c r="AG33" s="114" t="s">
        <v>151</v>
      </c>
      <c r="AH33" s="118">
        <v>30</v>
      </c>
      <c r="AI33" s="118">
        <v>20150</v>
      </c>
    </row>
    <row r="34" spans="1:35" x14ac:dyDescent="0.2">
      <c r="A34" s="121"/>
      <c r="B34" s="114" t="s">
        <v>176</v>
      </c>
      <c r="C34" s="114" t="s">
        <v>177</v>
      </c>
      <c r="D34" s="115">
        <v>4137</v>
      </c>
      <c r="E34" s="115">
        <v>42</v>
      </c>
      <c r="F34" s="115">
        <v>4179</v>
      </c>
      <c r="G34" s="116">
        <v>-0.20747202730893202</v>
      </c>
      <c r="H34" s="115">
        <v>0</v>
      </c>
      <c r="I34" s="115">
        <v>0</v>
      </c>
      <c r="J34" s="115">
        <v>0</v>
      </c>
      <c r="K34" s="116">
        <v>0</v>
      </c>
      <c r="L34" s="115">
        <v>0</v>
      </c>
      <c r="M34" s="145">
        <v>0</v>
      </c>
      <c r="N34" s="115">
        <v>4179</v>
      </c>
      <c r="O34" s="116">
        <v>-0.20747202730893202</v>
      </c>
      <c r="P34" s="115">
        <v>4195</v>
      </c>
      <c r="Q34" s="115">
        <v>8374</v>
      </c>
      <c r="R34" s="116">
        <v>-0.15822275834338598</v>
      </c>
      <c r="S34" s="122">
        <v>0</v>
      </c>
      <c r="T34" s="114" t="s">
        <v>89</v>
      </c>
      <c r="U34" s="114" t="s">
        <v>89</v>
      </c>
      <c r="V34" s="118">
        <v>5149</v>
      </c>
      <c r="W34" s="118">
        <v>5273</v>
      </c>
      <c r="X34" s="118">
        <v>124</v>
      </c>
      <c r="Y34" s="118">
        <v>0</v>
      </c>
      <c r="Z34" s="118">
        <v>0</v>
      </c>
      <c r="AA34" s="118">
        <v>0</v>
      </c>
      <c r="AB34" s="118">
        <v>0</v>
      </c>
      <c r="AC34" s="118">
        <v>4675</v>
      </c>
      <c r="AD34" s="118">
        <v>5273</v>
      </c>
      <c r="AE34" s="118">
        <v>9948</v>
      </c>
      <c r="AF34" s="114" t="s">
        <v>178</v>
      </c>
      <c r="AG34" s="114" t="s">
        <v>151</v>
      </c>
      <c r="AH34" s="118">
        <v>30</v>
      </c>
      <c r="AI34" s="118">
        <v>20150</v>
      </c>
    </row>
    <row r="35" spans="1:35" x14ac:dyDescent="0.2">
      <c r="A35" s="121"/>
      <c r="B35" s="114" t="s">
        <v>179</v>
      </c>
      <c r="C35" s="114" t="s">
        <v>180</v>
      </c>
      <c r="D35" s="115">
        <v>38775</v>
      </c>
      <c r="E35" s="115">
        <v>250</v>
      </c>
      <c r="F35" s="115">
        <v>39025</v>
      </c>
      <c r="G35" s="116">
        <v>-4.2213768560559597E-2</v>
      </c>
      <c r="H35" s="115">
        <v>0</v>
      </c>
      <c r="I35" s="115">
        <v>0</v>
      </c>
      <c r="J35" s="115">
        <v>0</v>
      </c>
      <c r="K35" s="116">
        <v>0</v>
      </c>
      <c r="L35" s="115">
        <v>0</v>
      </c>
      <c r="M35" s="145">
        <v>0</v>
      </c>
      <c r="N35" s="115">
        <v>39025</v>
      </c>
      <c r="O35" s="116">
        <v>-4.2213768560559597E-2</v>
      </c>
      <c r="P35" s="115">
        <v>1769</v>
      </c>
      <c r="Q35" s="115">
        <v>40794</v>
      </c>
      <c r="R35" s="116">
        <v>-4.4860688363380898E-2</v>
      </c>
      <c r="S35" s="122">
        <v>0</v>
      </c>
      <c r="T35" s="114" t="s">
        <v>89</v>
      </c>
      <c r="U35" s="114" t="s">
        <v>89</v>
      </c>
      <c r="V35" s="118">
        <v>40603</v>
      </c>
      <c r="W35" s="118">
        <v>40745</v>
      </c>
      <c r="X35" s="118">
        <v>142</v>
      </c>
      <c r="Y35" s="118">
        <v>0</v>
      </c>
      <c r="Z35" s="118">
        <v>0</v>
      </c>
      <c r="AA35" s="118">
        <v>0</v>
      </c>
      <c r="AB35" s="118">
        <v>0</v>
      </c>
      <c r="AC35" s="118">
        <v>1965</v>
      </c>
      <c r="AD35" s="118">
        <v>40745</v>
      </c>
      <c r="AE35" s="118">
        <v>42710</v>
      </c>
      <c r="AF35" s="114" t="s">
        <v>181</v>
      </c>
      <c r="AG35" s="114" t="s">
        <v>151</v>
      </c>
      <c r="AH35" s="118">
        <v>30</v>
      </c>
      <c r="AI35" s="118">
        <v>20150</v>
      </c>
    </row>
    <row r="36" spans="1:35" x14ac:dyDescent="0.2">
      <c r="A36" s="121"/>
      <c r="B36" s="114" t="s">
        <v>182</v>
      </c>
      <c r="C36" s="114" t="s">
        <v>183</v>
      </c>
      <c r="D36" s="115">
        <v>5405</v>
      </c>
      <c r="E36" s="115">
        <v>24</v>
      </c>
      <c r="F36" s="115">
        <v>5429</v>
      </c>
      <c r="G36" s="116">
        <v>-0.10677854557420201</v>
      </c>
      <c r="H36" s="115">
        <v>0</v>
      </c>
      <c r="I36" s="115">
        <v>0</v>
      </c>
      <c r="J36" s="115">
        <v>0</v>
      </c>
      <c r="K36" s="116">
        <v>0</v>
      </c>
      <c r="L36" s="115">
        <v>0</v>
      </c>
      <c r="M36" s="145">
        <v>0</v>
      </c>
      <c r="N36" s="115">
        <v>5429</v>
      </c>
      <c r="O36" s="116">
        <v>-0.10677854557420201</v>
      </c>
      <c r="P36" s="115">
        <v>3642</v>
      </c>
      <c r="Q36" s="115">
        <v>9071</v>
      </c>
      <c r="R36" s="116">
        <v>-8.2068407205019206E-2</v>
      </c>
      <c r="S36" s="122">
        <v>0</v>
      </c>
      <c r="T36" s="114" t="s">
        <v>89</v>
      </c>
      <c r="U36" s="114" t="s">
        <v>89</v>
      </c>
      <c r="V36" s="118">
        <v>6076</v>
      </c>
      <c r="W36" s="118">
        <v>6078</v>
      </c>
      <c r="X36" s="118">
        <v>2</v>
      </c>
      <c r="Y36" s="118">
        <v>0</v>
      </c>
      <c r="Z36" s="118">
        <v>0</v>
      </c>
      <c r="AA36" s="118">
        <v>0</v>
      </c>
      <c r="AB36" s="118">
        <v>0</v>
      </c>
      <c r="AC36" s="118">
        <v>3804</v>
      </c>
      <c r="AD36" s="118">
        <v>6078</v>
      </c>
      <c r="AE36" s="118">
        <v>9882</v>
      </c>
      <c r="AF36" s="114" t="s">
        <v>184</v>
      </c>
      <c r="AG36" s="114" t="s">
        <v>151</v>
      </c>
      <c r="AH36" s="118">
        <v>30</v>
      </c>
      <c r="AI36" s="118">
        <v>20150</v>
      </c>
    </row>
    <row r="37" spans="1:35" x14ac:dyDescent="0.2">
      <c r="A37" s="121"/>
      <c r="B37" s="114" t="s">
        <v>185</v>
      </c>
      <c r="C37" s="114" t="s">
        <v>186</v>
      </c>
      <c r="D37" s="115">
        <v>39081</v>
      </c>
      <c r="E37" s="115">
        <v>572</v>
      </c>
      <c r="F37" s="115">
        <v>39653</v>
      </c>
      <c r="G37" s="116">
        <v>-9.2920050325975098E-2</v>
      </c>
      <c r="H37" s="115">
        <v>0</v>
      </c>
      <c r="I37" s="115">
        <v>0</v>
      </c>
      <c r="J37" s="115">
        <v>0</v>
      </c>
      <c r="K37" s="116">
        <v>-1</v>
      </c>
      <c r="L37" s="115">
        <v>0</v>
      </c>
      <c r="M37" s="145">
        <v>0</v>
      </c>
      <c r="N37" s="115">
        <v>39653</v>
      </c>
      <c r="O37" s="116">
        <v>-9.2982295621940589E-2</v>
      </c>
      <c r="P37" s="115">
        <v>5870</v>
      </c>
      <c r="Q37" s="115">
        <v>45523</v>
      </c>
      <c r="R37" s="116">
        <v>-9.4772216588120697E-2</v>
      </c>
      <c r="S37" s="122">
        <v>0</v>
      </c>
      <c r="T37" s="114" t="s">
        <v>89</v>
      </c>
      <c r="U37" s="114" t="s">
        <v>89</v>
      </c>
      <c r="V37" s="118">
        <v>43475</v>
      </c>
      <c r="W37" s="118">
        <v>43715</v>
      </c>
      <c r="X37" s="118">
        <v>240</v>
      </c>
      <c r="Y37" s="118">
        <v>3</v>
      </c>
      <c r="Z37" s="118">
        <v>3</v>
      </c>
      <c r="AA37" s="118">
        <v>0</v>
      </c>
      <c r="AB37" s="118">
        <v>0</v>
      </c>
      <c r="AC37" s="118">
        <v>6571</v>
      </c>
      <c r="AD37" s="118">
        <v>43718</v>
      </c>
      <c r="AE37" s="118">
        <v>50289</v>
      </c>
      <c r="AF37" s="114" t="s">
        <v>187</v>
      </c>
      <c r="AG37" s="114" t="s">
        <v>151</v>
      </c>
      <c r="AH37" s="118">
        <v>30</v>
      </c>
      <c r="AI37" s="118">
        <v>20150</v>
      </c>
    </row>
    <row r="38" spans="1:35" x14ac:dyDescent="0.2">
      <c r="A38" s="121"/>
      <c r="B38" s="114" t="s">
        <v>188</v>
      </c>
      <c r="C38" s="114" t="s">
        <v>189</v>
      </c>
      <c r="D38" s="115">
        <v>23450</v>
      </c>
      <c r="E38" s="115">
        <v>110</v>
      </c>
      <c r="F38" s="115">
        <v>23560</v>
      </c>
      <c r="G38" s="116">
        <v>-8.4728643020861708E-2</v>
      </c>
      <c r="H38" s="115">
        <v>0</v>
      </c>
      <c r="I38" s="115">
        <v>0</v>
      </c>
      <c r="J38" s="115">
        <v>0</v>
      </c>
      <c r="K38" s="116">
        <v>0</v>
      </c>
      <c r="L38" s="115">
        <v>0</v>
      </c>
      <c r="M38" s="145">
        <v>0</v>
      </c>
      <c r="N38" s="115">
        <v>23560</v>
      </c>
      <c r="O38" s="116">
        <v>-8.4728643020861708E-2</v>
      </c>
      <c r="P38" s="115">
        <v>9464</v>
      </c>
      <c r="Q38" s="115">
        <v>33024</v>
      </c>
      <c r="R38" s="116">
        <v>-7.360861759425491E-2</v>
      </c>
      <c r="S38" s="122">
        <v>0</v>
      </c>
      <c r="T38" s="114" t="s">
        <v>89</v>
      </c>
      <c r="U38" s="114" t="s">
        <v>89</v>
      </c>
      <c r="V38" s="118">
        <v>25687</v>
      </c>
      <c r="W38" s="118">
        <v>25741</v>
      </c>
      <c r="X38" s="118">
        <v>54</v>
      </c>
      <c r="Y38" s="118">
        <v>0</v>
      </c>
      <c r="Z38" s="118">
        <v>0</v>
      </c>
      <c r="AA38" s="118">
        <v>0</v>
      </c>
      <c r="AB38" s="118">
        <v>0</v>
      </c>
      <c r="AC38" s="118">
        <v>9907</v>
      </c>
      <c r="AD38" s="118">
        <v>25741</v>
      </c>
      <c r="AE38" s="118">
        <v>35648</v>
      </c>
      <c r="AF38" s="114" t="s">
        <v>190</v>
      </c>
      <c r="AG38" s="114" t="s">
        <v>151</v>
      </c>
      <c r="AH38" s="118">
        <v>30</v>
      </c>
      <c r="AI38" s="118">
        <v>20150</v>
      </c>
    </row>
    <row r="39" spans="1:35" x14ac:dyDescent="0.2">
      <c r="A39" s="121"/>
      <c r="B39" s="114" t="s">
        <v>191</v>
      </c>
      <c r="C39" s="114" t="s">
        <v>192</v>
      </c>
      <c r="D39" s="115">
        <v>11321</v>
      </c>
      <c r="E39" s="115">
        <v>132</v>
      </c>
      <c r="F39" s="115">
        <v>11453</v>
      </c>
      <c r="G39" s="116">
        <v>-1.8174024860694398E-2</v>
      </c>
      <c r="H39" s="115">
        <v>0</v>
      </c>
      <c r="I39" s="115">
        <v>0</v>
      </c>
      <c r="J39" s="115">
        <v>0</v>
      </c>
      <c r="K39" s="116">
        <v>0</v>
      </c>
      <c r="L39" s="115">
        <v>0</v>
      </c>
      <c r="M39" s="145">
        <v>0</v>
      </c>
      <c r="N39" s="115">
        <v>11453</v>
      </c>
      <c r="O39" s="116">
        <v>-1.8174024860694398E-2</v>
      </c>
      <c r="P39" s="115">
        <v>6904</v>
      </c>
      <c r="Q39" s="115">
        <v>18357</v>
      </c>
      <c r="R39" s="116">
        <v>-7.9442282749675706E-3</v>
      </c>
      <c r="S39" s="122">
        <v>0</v>
      </c>
      <c r="T39" s="114" t="s">
        <v>89</v>
      </c>
      <c r="U39" s="114" t="s">
        <v>89</v>
      </c>
      <c r="V39" s="118">
        <v>11595</v>
      </c>
      <c r="W39" s="118">
        <v>11665</v>
      </c>
      <c r="X39" s="118">
        <v>70</v>
      </c>
      <c r="Y39" s="118">
        <v>0</v>
      </c>
      <c r="Z39" s="118">
        <v>0</v>
      </c>
      <c r="AA39" s="118">
        <v>0</v>
      </c>
      <c r="AB39" s="118">
        <v>0</v>
      </c>
      <c r="AC39" s="118">
        <v>6839</v>
      </c>
      <c r="AD39" s="118">
        <v>11665</v>
      </c>
      <c r="AE39" s="118">
        <v>18504</v>
      </c>
      <c r="AF39" s="114" t="s">
        <v>193</v>
      </c>
      <c r="AG39" s="114" t="s">
        <v>151</v>
      </c>
      <c r="AH39" s="118">
        <v>30</v>
      </c>
      <c r="AI39" s="118">
        <v>20150</v>
      </c>
    </row>
    <row r="40" spans="1:35" x14ac:dyDescent="0.2">
      <c r="A40" s="121"/>
      <c r="B40" s="114" t="s">
        <v>194</v>
      </c>
      <c r="C40" s="114" t="s">
        <v>195</v>
      </c>
      <c r="D40" s="115">
        <v>10993</v>
      </c>
      <c r="E40" s="115">
        <v>0</v>
      </c>
      <c r="F40" s="115">
        <v>10993</v>
      </c>
      <c r="G40" s="116">
        <v>-7.8695943680858207E-2</v>
      </c>
      <c r="H40" s="115">
        <v>0</v>
      </c>
      <c r="I40" s="115">
        <v>0</v>
      </c>
      <c r="J40" s="115">
        <v>0</v>
      </c>
      <c r="K40" s="116">
        <v>0</v>
      </c>
      <c r="L40" s="115">
        <v>0</v>
      </c>
      <c r="M40" s="145">
        <v>0</v>
      </c>
      <c r="N40" s="115">
        <v>10993</v>
      </c>
      <c r="O40" s="116">
        <v>-7.8695943680858207E-2</v>
      </c>
      <c r="P40" s="115">
        <v>19</v>
      </c>
      <c r="Q40" s="115">
        <v>11012</v>
      </c>
      <c r="R40" s="116">
        <v>-7.77219430485762E-2</v>
      </c>
      <c r="S40" s="122">
        <v>0</v>
      </c>
      <c r="T40" s="114" t="s">
        <v>89</v>
      </c>
      <c r="U40" s="114" t="s">
        <v>89</v>
      </c>
      <c r="V40" s="118">
        <v>11906</v>
      </c>
      <c r="W40" s="118">
        <v>11932</v>
      </c>
      <c r="X40" s="118">
        <v>26</v>
      </c>
      <c r="Y40" s="118">
        <v>0</v>
      </c>
      <c r="Z40" s="118">
        <v>0</v>
      </c>
      <c r="AA40" s="118">
        <v>0</v>
      </c>
      <c r="AB40" s="118">
        <v>0</v>
      </c>
      <c r="AC40" s="118">
        <v>8</v>
      </c>
      <c r="AD40" s="118">
        <v>11932</v>
      </c>
      <c r="AE40" s="118">
        <v>11940</v>
      </c>
      <c r="AF40" s="114" t="s">
        <v>196</v>
      </c>
      <c r="AG40" s="114" t="s">
        <v>151</v>
      </c>
      <c r="AH40" s="118">
        <v>30</v>
      </c>
      <c r="AI40" s="118">
        <v>20150</v>
      </c>
    </row>
    <row r="41" spans="1:35" x14ac:dyDescent="0.2">
      <c r="A41" s="121"/>
      <c r="B41" s="114" t="s">
        <v>197</v>
      </c>
      <c r="C41" s="114" t="s">
        <v>198</v>
      </c>
      <c r="D41" s="115">
        <v>9097</v>
      </c>
      <c r="E41" s="115">
        <v>0</v>
      </c>
      <c r="F41" s="115">
        <v>9097</v>
      </c>
      <c r="G41" s="116">
        <v>-3.6028398855568501E-2</v>
      </c>
      <c r="H41" s="115">
        <v>0</v>
      </c>
      <c r="I41" s="115">
        <v>0</v>
      </c>
      <c r="J41" s="115">
        <v>0</v>
      </c>
      <c r="K41" s="116">
        <v>-1</v>
      </c>
      <c r="L41" s="115">
        <v>0</v>
      </c>
      <c r="M41" s="145">
        <v>0</v>
      </c>
      <c r="N41" s="115">
        <v>9097</v>
      </c>
      <c r="O41" s="116">
        <v>-6.7261355480364993E-2</v>
      </c>
      <c r="P41" s="115">
        <v>22</v>
      </c>
      <c r="Q41" s="115">
        <v>9119</v>
      </c>
      <c r="R41" s="116">
        <v>-6.500563929047469E-2</v>
      </c>
      <c r="S41" s="122">
        <v>0</v>
      </c>
      <c r="T41" s="114" t="s">
        <v>89</v>
      </c>
      <c r="U41" s="114" t="s">
        <v>89</v>
      </c>
      <c r="V41" s="118">
        <v>9431</v>
      </c>
      <c r="W41" s="118">
        <v>9437</v>
      </c>
      <c r="X41" s="118">
        <v>6</v>
      </c>
      <c r="Y41" s="118">
        <v>316</v>
      </c>
      <c r="Z41" s="118">
        <v>316</v>
      </c>
      <c r="AA41" s="118">
        <v>0</v>
      </c>
      <c r="AB41" s="118">
        <v>0</v>
      </c>
      <c r="AC41" s="118">
        <v>0</v>
      </c>
      <c r="AD41" s="118">
        <v>9753</v>
      </c>
      <c r="AE41" s="118">
        <v>9753</v>
      </c>
      <c r="AF41" s="114" t="s">
        <v>199</v>
      </c>
      <c r="AG41" s="114" t="s">
        <v>151</v>
      </c>
      <c r="AH41" s="118">
        <v>30</v>
      </c>
      <c r="AI41" s="118">
        <v>20150</v>
      </c>
    </row>
    <row r="42" spans="1:35" x14ac:dyDescent="0.2">
      <c r="A42" s="121"/>
      <c r="B42" s="114" t="s">
        <v>200</v>
      </c>
      <c r="C42" s="114" t="s">
        <v>201</v>
      </c>
      <c r="D42" s="115">
        <v>13246</v>
      </c>
      <c r="E42" s="115">
        <v>40</v>
      </c>
      <c r="F42" s="115">
        <v>13286</v>
      </c>
      <c r="G42" s="116">
        <v>-8.5074626865671594E-3</v>
      </c>
      <c r="H42" s="115">
        <v>0</v>
      </c>
      <c r="I42" s="115">
        <v>0</v>
      </c>
      <c r="J42" s="115">
        <v>0</v>
      </c>
      <c r="K42" s="116">
        <v>0</v>
      </c>
      <c r="L42" s="115">
        <v>0</v>
      </c>
      <c r="M42" s="145">
        <v>0</v>
      </c>
      <c r="N42" s="115">
        <v>13286</v>
      </c>
      <c r="O42" s="116">
        <v>-8.5074626865671594E-3</v>
      </c>
      <c r="P42" s="115">
        <v>6148</v>
      </c>
      <c r="Q42" s="115">
        <v>19434</v>
      </c>
      <c r="R42" s="116">
        <v>-2.29260935143288E-2</v>
      </c>
      <c r="S42" s="122">
        <v>0</v>
      </c>
      <c r="T42" s="114" t="s">
        <v>89</v>
      </c>
      <c r="U42" s="114" t="s">
        <v>89</v>
      </c>
      <c r="V42" s="118">
        <v>13376</v>
      </c>
      <c r="W42" s="118">
        <v>13400</v>
      </c>
      <c r="X42" s="118">
        <v>24</v>
      </c>
      <c r="Y42" s="118">
        <v>0</v>
      </c>
      <c r="Z42" s="118">
        <v>0</v>
      </c>
      <c r="AA42" s="118">
        <v>0</v>
      </c>
      <c r="AB42" s="118">
        <v>0</v>
      </c>
      <c r="AC42" s="118">
        <v>6490</v>
      </c>
      <c r="AD42" s="118">
        <v>13400</v>
      </c>
      <c r="AE42" s="118">
        <v>19890</v>
      </c>
      <c r="AF42" s="114" t="s">
        <v>202</v>
      </c>
      <c r="AG42" s="114" t="s">
        <v>151</v>
      </c>
      <c r="AH42" s="118">
        <v>30</v>
      </c>
      <c r="AI42" s="118">
        <v>20150</v>
      </c>
    </row>
    <row r="43" spans="1:35" x14ac:dyDescent="0.2">
      <c r="A43" s="121"/>
      <c r="B43" s="114" t="s">
        <v>203</v>
      </c>
      <c r="C43" s="114" t="s">
        <v>204</v>
      </c>
      <c r="D43" s="115">
        <v>3794</v>
      </c>
      <c r="E43" s="115">
        <v>0</v>
      </c>
      <c r="F43" s="115">
        <v>3794</v>
      </c>
      <c r="G43" s="116">
        <v>-0.111267275708597</v>
      </c>
      <c r="H43" s="115">
        <v>0</v>
      </c>
      <c r="I43" s="115">
        <v>0</v>
      </c>
      <c r="J43" s="115">
        <v>0</v>
      </c>
      <c r="K43" s="116">
        <v>0</v>
      </c>
      <c r="L43" s="115">
        <v>0</v>
      </c>
      <c r="M43" s="145">
        <v>0</v>
      </c>
      <c r="N43" s="115">
        <v>3794</v>
      </c>
      <c r="O43" s="116">
        <v>-0.111267275708597</v>
      </c>
      <c r="P43" s="115">
        <v>2344</v>
      </c>
      <c r="Q43" s="115">
        <v>6138</v>
      </c>
      <c r="R43" s="116">
        <v>-4.9550944564880801E-2</v>
      </c>
      <c r="S43" s="122">
        <v>0</v>
      </c>
      <c r="T43" s="114" t="s">
        <v>89</v>
      </c>
      <c r="U43" s="114" t="s">
        <v>89</v>
      </c>
      <c r="V43" s="118">
        <v>4265</v>
      </c>
      <c r="W43" s="118">
        <v>4269</v>
      </c>
      <c r="X43" s="118">
        <v>4</v>
      </c>
      <c r="Y43" s="118">
        <v>0</v>
      </c>
      <c r="Z43" s="118">
        <v>0</v>
      </c>
      <c r="AA43" s="118">
        <v>0</v>
      </c>
      <c r="AB43" s="118">
        <v>0</v>
      </c>
      <c r="AC43" s="118">
        <v>2189</v>
      </c>
      <c r="AD43" s="118">
        <v>4269</v>
      </c>
      <c r="AE43" s="118">
        <v>6458</v>
      </c>
      <c r="AF43" s="114" t="s">
        <v>205</v>
      </c>
      <c r="AG43" s="114" t="s">
        <v>151</v>
      </c>
      <c r="AH43" s="118">
        <v>30</v>
      </c>
      <c r="AI43" s="118">
        <v>20150</v>
      </c>
    </row>
    <row r="44" spans="1:35" x14ac:dyDescent="0.2">
      <c r="A44" s="121"/>
      <c r="B44" s="114" t="s">
        <v>206</v>
      </c>
      <c r="C44" s="114" t="s">
        <v>207</v>
      </c>
      <c r="D44" s="115">
        <v>13110</v>
      </c>
      <c r="E44" s="115">
        <v>50</v>
      </c>
      <c r="F44" s="115">
        <v>13160</v>
      </c>
      <c r="G44" s="116">
        <v>-0.13602941176470598</v>
      </c>
      <c r="H44" s="115">
        <v>0</v>
      </c>
      <c r="I44" s="115">
        <v>0</v>
      </c>
      <c r="J44" s="115">
        <v>0</v>
      </c>
      <c r="K44" s="116">
        <v>0</v>
      </c>
      <c r="L44" s="115">
        <v>0</v>
      </c>
      <c r="M44" s="145">
        <v>0</v>
      </c>
      <c r="N44" s="115">
        <v>13160</v>
      </c>
      <c r="O44" s="116">
        <v>-0.13602941176470598</v>
      </c>
      <c r="P44" s="115">
        <v>2392</v>
      </c>
      <c r="Q44" s="115">
        <v>15552</v>
      </c>
      <c r="R44" s="116">
        <v>-0.13839335180055401</v>
      </c>
      <c r="S44" s="122">
        <v>0</v>
      </c>
      <c r="T44" s="114" t="s">
        <v>89</v>
      </c>
      <c r="U44" s="114" t="s">
        <v>89</v>
      </c>
      <c r="V44" s="118">
        <v>15202</v>
      </c>
      <c r="W44" s="118">
        <v>15232</v>
      </c>
      <c r="X44" s="118">
        <v>30</v>
      </c>
      <c r="Y44" s="118">
        <v>0</v>
      </c>
      <c r="Z44" s="118">
        <v>0</v>
      </c>
      <c r="AA44" s="118">
        <v>0</v>
      </c>
      <c r="AB44" s="118">
        <v>0</v>
      </c>
      <c r="AC44" s="118">
        <v>2818</v>
      </c>
      <c r="AD44" s="118">
        <v>15232</v>
      </c>
      <c r="AE44" s="118">
        <v>18050</v>
      </c>
      <c r="AF44" s="114" t="s">
        <v>208</v>
      </c>
      <c r="AG44" s="114" t="s">
        <v>151</v>
      </c>
      <c r="AH44" s="118">
        <v>30</v>
      </c>
      <c r="AI44" s="118">
        <v>20150</v>
      </c>
    </row>
    <row r="45" spans="1:35" x14ac:dyDescent="0.2">
      <c r="A45" s="121"/>
      <c r="B45" s="114" t="s">
        <v>209</v>
      </c>
      <c r="C45" s="114" t="s">
        <v>210</v>
      </c>
      <c r="D45" s="115">
        <v>28618</v>
      </c>
      <c r="E45" s="115">
        <v>234</v>
      </c>
      <c r="F45" s="115">
        <v>28852</v>
      </c>
      <c r="G45" s="116">
        <v>-1.4449188727583301E-2</v>
      </c>
      <c r="H45" s="115">
        <v>0</v>
      </c>
      <c r="I45" s="115">
        <v>0</v>
      </c>
      <c r="J45" s="115">
        <v>0</v>
      </c>
      <c r="K45" s="116">
        <v>0</v>
      </c>
      <c r="L45" s="115">
        <v>0</v>
      </c>
      <c r="M45" s="145">
        <v>0</v>
      </c>
      <c r="N45" s="115">
        <v>28852</v>
      </c>
      <c r="O45" s="116">
        <v>-1.4449188727583301E-2</v>
      </c>
      <c r="P45" s="115">
        <v>9613</v>
      </c>
      <c r="Q45" s="115">
        <v>38465</v>
      </c>
      <c r="R45" s="116">
        <v>-1.4122411318433501E-2</v>
      </c>
      <c r="S45" s="122">
        <v>0</v>
      </c>
      <c r="T45" s="114" t="s">
        <v>89</v>
      </c>
      <c r="U45" s="114" t="s">
        <v>89</v>
      </c>
      <c r="V45" s="118">
        <v>29067</v>
      </c>
      <c r="W45" s="118">
        <v>29275</v>
      </c>
      <c r="X45" s="118">
        <v>208</v>
      </c>
      <c r="Y45" s="118">
        <v>0</v>
      </c>
      <c r="Z45" s="118">
        <v>0</v>
      </c>
      <c r="AA45" s="118">
        <v>0</v>
      </c>
      <c r="AB45" s="118">
        <v>0</v>
      </c>
      <c r="AC45" s="118">
        <v>9741</v>
      </c>
      <c r="AD45" s="118">
        <v>29275</v>
      </c>
      <c r="AE45" s="118">
        <v>39016</v>
      </c>
      <c r="AF45" s="114" t="s">
        <v>211</v>
      </c>
      <c r="AG45" s="114" t="s">
        <v>151</v>
      </c>
      <c r="AH45" s="118">
        <v>30</v>
      </c>
      <c r="AI45" s="118">
        <v>20150</v>
      </c>
    </row>
    <row r="46" spans="1:35" x14ac:dyDescent="0.2">
      <c r="A46" s="121"/>
      <c r="B46" s="114" t="s">
        <v>212</v>
      </c>
      <c r="C46" s="114" t="s">
        <v>213</v>
      </c>
      <c r="D46" s="115">
        <v>21601</v>
      </c>
      <c r="E46" s="115">
        <v>4212</v>
      </c>
      <c r="F46" s="115">
        <v>25813</v>
      </c>
      <c r="G46" s="116">
        <v>-0.13884904086738903</v>
      </c>
      <c r="H46" s="115">
        <v>0</v>
      </c>
      <c r="I46" s="115">
        <v>0</v>
      </c>
      <c r="J46" s="115">
        <v>0</v>
      </c>
      <c r="K46" s="116">
        <v>0</v>
      </c>
      <c r="L46" s="115">
        <v>0</v>
      </c>
      <c r="M46" s="145">
        <v>0</v>
      </c>
      <c r="N46" s="115">
        <v>25813</v>
      </c>
      <c r="O46" s="116">
        <v>-0.13884904086738903</v>
      </c>
      <c r="P46" s="115">
        <v>7601</v>
      </c>
      <c r="Q46" s="115">
        <v>33414</v>
      </c>
      <c r="R46" s="116">
        <v>-0.14135937299241902</v>
      </c>
      <c r="S46" s="122">
        <v>0</v>
      </c>
      <c r="T46" s="114" t="s">
        <v>89</v>
      </c>
      <c r="U46" s="114" t="s">
        <v>89</v>
      </c>
      <c r="V46" s="118">
        <v>25171</v>
      </c>
      <c r="W46" s="118">
        <v>29975</v>
      </c>
      <c r="X46" s="118">
        <v>4804</v>
      </c>
      <c r="Y46" s="118">
        <v>0</v>
      </c>
      <c r="Z46" s="118">
        <v>0</v>
      </c>
      <c r="AA46" s="118">
        <v>0</v>
      </c>
      <c r="AB46" s="118">
        <v>0</v>
      </c>
      <c r="AC46" s="118">
        <v>8940</v>
      </c>
      <c r="AD46" s="118">
        <v>29975</v>
      </c>
      <c r="AE46" s="118">
        <v>38915</v>
      </c>
      <c r="AF46" s="114" t="s">
        <v>214</v>
      </c>
      <c r="AG46" s="114" t="s">
        <v>151</v>
      </c>
      <c r="AH46" s="118">
        <v>30</v>
      </c>
      <c r="AI46" s="118">
        <v>20150</v>
      </c>
    </row>
    <row r="47" spans="1:35" x14ac:dyDescent="0.2">
      <c r="A47" s="121"/>
      <c r="B47" s="114" t="s">
        <v>215</v>
      </c>
      <c r="C47" s="114" t="s">
        <v>216</v>
      </c>
      <c r="D47" s="115">
        <v>40245</v>
      </c>
      <c r="E47" s="115">
        <v>666</v>
      </c>
      <c r="F47" s="115">
        <v>40911</v>
      </c>
      <c r="G47" s="116">
        <v>-3.6867010382089102E-2</v>
      </c>
      <c r="H47" s="115">
        <v>0</v>
      </c>
      <c r="I47" s="115">
        <v>0</v>
      </c>
      <c r="J47" s="115">
        <v>0</v>
      </c>
      <c r="K47" s="116">
        <v>0</v>
      </c>
      <c r="L47" s="115">
        <v>0</v>
      </c>
      <c r="M47" s="145">
        <v>0</v>
      </c>
      <c r="N47" s="115">
        <v>40911</v>
      </c>
      <c r="O47" s="116">
        <v>-3.6867010382089102E-2</v>
      </c>
      <c r="P47" s="115">
        <v>4863</v>
      </c>
      <c r="Q47" s="115">
        <v>45774</v>
      </c>
      <c r="R47" s="116">
        <v>-2.57327118319392E-2</v>
      </c>
      <c r="S47" s="122">
        <v>0</v>
      </c>
      <c r="T47" s="114" t="s">
        <v>89</v>
      </c>
      <c r="U47" s="114" t="s">
        <v>89</v>
      </c>
      <c r="V47" s="118">
        <v>41965</v>
      </c>
      <c r="W47" s="118">
        <v>42477</v>
      </c>
      <c r="X47" s="118">
        <v>512</v>
      </c>
      <c r="Y47" s="118">
        <v>0</v>
      </c>
      <c r="Z47" s="118">
        <v>0</v>
      </c>
      <c r="AA47" s="118">
        <v>0</v>
      </c>
      <c r="AB47" s="118">
        <v>0</v>
      </c>
      <c r="AC47" s="118">
        <v>4506</v>
      </c>
      <c r="AD47" s="118">
        <v>42477</v>
      </c>
      <c r="AE47" s="118">
        <v>46983</v>
      </c>
      <c r="AF47" s="114" t="s">
        <v>217</v>
      </c>
      <c r="AG47" s="114" t="s">
        <v>151</v>
      </c>
      <c r="AH47" s="118">
        <v>30</v>
      </c>
      <c r="AI47" s="118">
        <v>20150</v>
      </c>
    </row>
    <row r="48" spans="1:35" x14ac:dyDescent="0.2">
      <c r="A48" s="121"/>
      <c r="B48" s="114" t="s">
        <v>218</v>
      </c>
      <c r="C48" s="114" t="s">
        <v>219</v>
      </c>
      <c r="D48" s="115">
        <v>30793</v>
      </c>
      <c r="E48" s="115">
        <v>64</v>
      </c>
      <c r="F48" s="115">
        <v>30857</v>
      </c>
      <c r="G48" s="116">
        <v>1.7610394749859801E-2</v>
      </c>
      <c r="H48" s="115">
        <v>0</v>
      </c>
      <c r="I48" s="115">
        <v>0</v>
      </c>
      <c r="J48" s="115">
        <v>0</v>
      </c>
      <c r="K48" s="116">
        <v>0</v>
      </c>
      <c r="L48" s="115">
        <v>0</v>
      </c>
      <c r="M48" s="145">
        <v>0</v>
      </c>
      <c r="N48" s="115">
        <v>30857</v>
      </c>
      <c r="O48" s="116">
        <v>1.7610394749859801E-2</v>
      </c>
      <c r="P48" s="115">
        <v>1584</v>
      </c>
      <c r="Q48" s="115">
        <v>32441</v>
      </c>
      <c r="R48" s="116">
        <v>1.6003758221108701E-2</v>
      </c>
      <c r="S48" s="122">
        <v>0</v>
      </c>
      <c r="T48" s="114" t="s">
        <v>89</v>
      </c>
      <c r="U48" s="114" t="s">
        <v>89</v>
      </c>
      <c r="V48" s="118">
        <v>30311</v>
      </c>
      <c r="W48" s="118">
        <v>30323</v>
      </c>
      <c r="X48" s="118">
        <v>12</v>
      </c>
      <c r="Y48" s="118">
        <v>0</v>
      </c>
      <c r="Z48" s="118">
        <v>0</v>
      </c>
      <c r="AA48" s="118">
        <v>0</v>
      </c>
      <c r="AB48" s="118">
        <v>0</v>
      </c>
      <c r="AC48" s="118">
        <v>1607</v>
      </c>
      <c r="AD48" s="118">
        <v>30323</v>
      </c>
      <c r="AE48" s="118">
        <v>31930</v>
      </c>
      <c r="AF48" s="114" t="s">
        <v>220</v>
      </c>
      <c r="AG48" s="114" t="s">
        <v>151</v>
      </c>
      <c r="AH48" s="118">
        <v>30</v>
      </c>
      <c r="AI48" s="118">
        <v>20150</v>
      </c>
    </row>
    <row r="49" spans="1:35" x14ac:dyDescent="0.2">
      <c r="A49" s="121"/>
      <c r="B49" s="114" t="s">
        <v>221</v>
      </c>
      <c r="C49" s="114" t="s">
        <v>222</v>
      </c>
      <c r="D49" s="115">
        <v>5618</v>
      </c>
      <c r="E49" s="115">
        <v>14</v>
      </c>
      <c r="F49" s="115">
        <v>5632</v>
      </c>
      <c r="G49" s="116">
        <v>-0.15701242328992701</v>
      </c>
      <c r="H49" s="115">
        <v>0</v>
      </c>
      <c r="I49" s="115">
        <v>0</v>
      </c>
      <c r="J49" s="115">
        <v>0</v>
      </c>
      <c r="K49" s="116">
        <v>0</v>
      </c>
      <c r="L49" s="115">
        <v>0</v>
      </c>
      <c r="M49" s="145">
        <v>0</v>
      </c>
      <c r="N49" s="115">
        <v>5632</v>
      </c>
      <c r="O49" s="116">
        <v>-0.15701242328992701</v>
      </c>
      <c r="P49" s="115">
        <v>4113</v>
      </c>
      <c r="Q49" s="115">
        <v>9745</v>
      </c>
      <c r="R49" s="116">
        <v>-0.19349499296532299</v>
      </c>
      <c r="S49" s="122">
        <v>0</v>
      </c>
      <c r="T49" s="114" t="s">
        <v>89</v>
      </c>
      <c r="U49" s="114" t="s">
        <v>89</v>
      </c>
      <c r="V49" s="118">
        <v>6655</v>
      </c>
      <c r="W49" s="118">
        <v>6681</v>
      </c>
      <c r="X49" s="118">
        <v>26</v>
      </c>
      <c r="Y49" s="118">
        <v>0</v>
      </c>
      <c r="Z49" s="118">
        <v>0</v>
      </c>
      <c r="AA49" s="118">
        <v>0</v>
      </c>
      <c r="AB49" s="118">
        <v>0</v>
      </c>
      <c r="AC49" s="118">
        <v>5402</v>
      </c>
      <c r="AD49" s="118">
        <v>6681</v>
      </c>
      <c r="AE49" s="118">
        <v>12083</v>
      </c>
      <c r="AF49" s="114" t="s">
        <v>223</v>
      </c>
      <c r="AG49" s="114" t="s">
        <v>151</v>
      </c>
      <c r="AH49" s="118">
        <v>30</v>
      </c>
      <c r="AI49" s="118">
        <v>20150</v>
      </c>
    </row>
    <row r="50" spans="1:35" x14ac:dyDescent="0.2">
      <c r="A50" s="121"/>
      <c r="B50" s="114" t="s">
        <v>224</v>
      </c>
      <c r="C50" s="114" t="s">
        <v>225</v>
      </c>
      <c r="D50" s="115">
        <v>25138</v>
      </c>
      <c r="E50" s="115">
        <v>5780</v>
      </c>
      <c r="F50" s="115">
        <v>30918</v>
      </c>
      <c r="G50" s="116">
        <v>-2.3127962085308099E-2</v>
      </c>
      <c r="H50" s="115">
        <v>0</v>
      </c>
      <c r="I50" s="115">
        <v>0</v>
      </c>
      <c r="J50" s="115">
        <v>0</v>
      </c>
      <c r="K50" s="116">
        <v>0</v>
      </c>
      <c r="L50" s="115">
        <v>0</v>
      </c>
      <c r="M50" s="145">
        <v>0</v>
      </c>
      <c r="N50" s="115">
        <v>30918</v>
      </c>
      <c r="O50" s="116">
        <v>-2.3127962085308099E-2</v>
      </c>
      <c r="P50" s="115">
        <v>10152</v>
      </c>
      <c r="Q50" s="115">
        <v>41070</v>
      </c>
      <c r="R50" s="116">
        <v>-1.16474948260095E-2</v>
      </c>
      <c r="S50" s="122">
        <v>0</v>
      </c>
      <c r="T50" s="114" t="s">
        <v>89</v>
      </c>
      <c r="U50" s="114" t="s">
        <v>89</v>
      </c>
      <c r="V50" s="118">
        <v>25884</v>
      </c>
      <c r="W50" s="118">
        <v>31650</v>
      </c>
      <c r="X50" s="118">
        <v>5766</v>
      </c>
      <c r="Y50" s="118">
        <v>0</v>
      </c>
      <c r="Z50" s="118">
        <v>0</v>
      </c>
      <c r="AA50" s="118">
        <v>0</v>
      </c>
      <c r="AB50" s="118">
        <v>0</v>
      </c>
      <c r="AC50" s="118">
        <v>9904</v>
      </c>
      <c r="AD50" s="118">
        <v>31650</v>
      </c>
      <c r="AE50" s="118">
        <v>41554</v>
      </c>
      <c r="AF50" s="114" t="s">
        <v>226</v>
      </c>
      <c r="AG50" s="114" t="s">
        <v>151</v>
      </c>
      <c r="AH50" s="118">
        <v>30</v>
      </c>
      <c r="AI50" s="118">
        <v>20150</v>
      </c>
    </row>
    <row r="51" spans="1:35" x14ac:dyDescent="0.2">
      <c r="A51" s="121"/>
      <c r="B51" s="114" t="s">
        <v>227</v>
      </c>
      <c r="C51" s="114" t="s">
        <v>228</v>
      </c>
      <c r="D51" s="115">
        <v>4709</v>
      </c>
      <c r="E51" s="115">
        <v>90</v>
      </c>
      <c r="F51" s="115">
        <v>4799</v>
      </c>
      <c r="G51" s="116">
        <v>-0.24353720050441399</v>
      </c>
      <c r="H51" s="115">
        <v>0</v>
      </c>
      <c r="I51" s="115">
        <v>0</v>
      </c>
      <c r="J51" s="115">
        <v>0</v>
      </c>
      <c r="K51" s="116">
        <v>0</v>
      </c>
      <c r="L51" s="115">
        <v>0</v>
      </c>
      <c r="M51" s="145">
        <v>0</v>
      </c>
      <c r="N51" s="115">
        <v>4799</v>
      </c>
      <c r="O51" s="116">
        <v>-0.24353720050441399</v>
      </c>
      <c r="P51" s="115">
        <v>6943</v>
      </c>
      <c r="Q51" s="115">
        <v>11742</v>
      </c>
      <c r="R51" s="116">
        <v>-8.9767441860465105E-2</v>
      </c>
      <c r="S51" s="122">
        <v>0</v>
      </c>
      <c r="T51" s="114" t="s">
        <v>89</v>
      </c>
      <c r="U51" s="114" t="s">
        <v>89</v>
      </c>
      <c r="V51" s="118">
        <v>6304</v>
      </c>
      <c r="W51" s="118">
        <v>6344</v>
      </c>
      <c r="X51" s="118">
        <v>40</v>
      </c>
      <c r="Y51" s="118">
        <v>0</v>
      </c>
      <c r="Z51" s="118">
        <v>0</v>
      </c>
      <c r="AA51" s="118">
        <v>0</v>
      </c>
      <c r="AB51" s="118">
        <v>0</v>
      </c>
      <c r="AC51" s="118">
        <v>6556</v>
      </c>
      <c r="AD51" s="118">
        <v>6344</v>
      </c>
      <c r="AE51" s="118">
        <v>12900</v>
      </c>
      <c r="AF51" s="114" t="s">
        <v>229</v>
      </c>
      <c r="AG51" s="114" t="s">
        <v>151</v>
      </c>
      <c r="AH51" s="118">
        <v>30</v>
      </c>
      <c r="AI51" s="118">
        <v>20150</v>
      </c>
    </row>
    <row r="52" spans="1:35" x14ac:dyDescent="0.2">
      <c r="A52" s="121"/>
      <c r="B52" s="114" t="s">
        <v>230</v>
      </c>
      <c r="C52" s="114" t="s">
        <v>231</v>
      </c>
      <c r="D52" s="115">
        <v>3606</v>
      </c>
      <c r="E52" s="115">
        <v>0</v>
      </c>
      <c r="F52" s="115">
        <v>3606</v>
      </c>
      <c r="G52" s="116">
        <v>1.17845117845118E-2</v>
      </c>
      <c r="H52" s="115">
        <v>0</v>
      </c>
      <c r="I52" s="115">
        <v>0</v>
      </c>
      <c r="J52" s="115">
        <v>0</v>
      </c>
      <c r="K52" s="116">
        <v>0</v>
      </c>
      <c r="L52" s="115">
        <v>0</v>
      </c>
      <c r="M52" s="145">
        <v>0</v>
      </c>
      <c r="N52" s="115">
        <v>3606</v>
      </c>
      <c r="O52" s="116">
        <v>1.17845117845118E-2</v>
      </c>
      <c r="P52" s="115">
        <v>0</v>
      </c>
      <c r="Q52" s="115">
        <v>3606</v>
      </c>
      <c r="R52" s="116">
        <v>1.17845117845118E-2</v>
      </c>
      <c r="S52" s="122">
        <v>0</v>
      </c>
      <c r="T52" s="114" t="s">
        <v>89</v>
      </c>
      <c r="U52" s="114" t="s">
        <v>89</v>
      </c>
      <c r="V52" s="118">
        <v>3564</v>
      </c>
      <c r="W52" s="118">
        <v>3564</v>
      </c>
      <c r="X52" s="118">
        <v>0</v>
      </c>
      <c r="Y52" s="118">
        <v>0</v>
      </c>
      <c r="Z52" s="118">
        <v>0</v>
      </c>
      <c r="AA52" s="118">
        <v>0</v>
      </c>
      <c r="AB52" s="118">
        <v>0</v>
      </c>
      <c r="AC52" s="118">
        <v>0</v>
      </c>
      <c r="AD52" s="118">
        <v>3564</v>
      </c>
      <c r="AE52" s="118">
        <v>3564</v>
      </c>
      <c r="AF52" s="114" t="s">
        <v>232</v>
      </c>
      <c r="AG52" s="114" t="s">
        <v>151</v>
      </c>
      <c r="AH52" s="118">
        <v>30</v>
      </c>
      <c r="AI52" s="118">
        <v>20150</v>
      </c>
    </row>
    <row r="53" spans="1:35" x14ac:dyDescent="0.2">
      <c r="A53" s="123"/>
      <c r="B53" s="114" t="s">
        <v>233</v>
      </c>
      <c r="C53" s="114" t="s">
        <v>234</v>
      </c>
      <c r="D53" s="115">
        <v>46343</v>
      </c>
      <c r="E53" s="115">
        <v>344</v>
      </c>
      <c r="F53" s="115">
        <v>46687</v>
      </c>
      <c r="G53" s="116">
        <v>-6.0812713739690202E-2</v>
      </c>
      <c r="H53" s="115">
        <v>0</v>
      </c>
      <c r="I53" s="115">
        <v>0</v>
      </c>
      <c r="J53" s="115">
        <v>0</v>
      </c>
      <c r="K53" s="116">
        <v>0</v>
      </c>
      <c r="L53" s="115">
        <v>0</v>
      </c>
      <c r="M53" s="145">
        <v>0</v>
      </c>
      <c r="N53" s="115">
        <v>46687</v>
      </c>
      <c r="O53" s="116">
        <v>-6.0812713739690202E-2</v>
      </c>
      <c r="P53" s="115">
        <v>710</v>
      </c>
      <c r="Q53" s="115">
        <v>47397</v>
      </c>
      <c r="R53" s="116">
        <v>-6.4132688320663392E-2</v>
      </c>
      <c r="S53" s="122">
        <v>0</v>
      </c>
      <c r="T53" s="114" t="s">
        <v>89</v>
      </c>
      <c r="U53" s="114" t="s">
        <v>89</v>
      </c>
      <c r="V53" s="118">
        <v>49588</v>
      </c>
      <c r="W53" s="118">
        <v>49710</v>
      </c>
      <c r="X53" s="118">
        <v>122</v>
      </c>
      <c r="Y53" s="118">
        <v>0</v>
      </c>
      <c r="Z53" s="118">
        <v>0</v>
      </c>
      <c r="AA53" s="118">
        <v>0</v>
      </c>
      <c r="AB53" s="118">
        <v>0</v>
      </c>
      <c r="AC53" s="118">
        <v>935</v>
      </c>
      <c r="AD53" s="118">
        <v>49710</v>
      </c>
      <c r="AE53" s="118">
        <v>50645</v>
      </c>
      <c r="AF53" s="114" t="s">
        <v>235</v>
      </c>
      <c r="AG53" s="114" t="s">
        <v>151</v>
      </c>
      <c r="AH53" s="118">
        <v>30</v>
      </c>
      <c r="AI53" s="118">
        <v>20150</v>
      </c>
    </row>
    <row r="54" spans="1:35" x14ac:dyDescent="0.2">
      <c r="A54" s="124" t="s">
        <v>103</v>
      </c>
      <c r="B54" s="124">
        <v>0</v>
      </c>
      <c r="C54" s="124">
        <v>0</v>
      </c>
      <c r="D54" s="125">
        <v>570939</v>
      </c>
      <c r="E54" s="125">
        <v>18584</v>
      </c>
      <c r="F54" s="125">
        <v>589523</v>
      </c>
      <c r="G54" s="126">
        <v>-7.6299828115427501E-2</v>
      </c>
      <c r="H54" s="125">
        <v>2182</v>
      </c>
      <c r="I54" s="125">
        <v>0</v>
      </c>
      <c r="J54" s="125">
        <v>2182</v>
      </c>
      <c r="K54" s="126">
        <v>-0.247326664367023</v>
      </c>
      <c r="L54" s="125">
        <v>29972</v>
      </c>
      <c r="M54" s="146">
        <v>-0.25243808146060404</v>
      </c>
      <c r="N54" s="125">
        <v>621677</v>
      </c>
      <c r="O54" s="126">
        <v>-8.73943609248823E-2</v>
      </c>
      <c r="P54" s="125">
        <v>127687</v>
      </c>
      <c r="Q54" s="125">
        <v>749364</v>
      </c>
      <c r="R54" s="126">
        <v>-8.0465016970616199E-2</v>
      </c>
      <c r="S54" s="127">
        <v>0</v>
      </c>
      <c r="T54" s="128">
        <v>0</v>
      </c>
      <c r="U54" s="128">
        <v>0</v>
      </c>
      <c r="V54" s="129">
        <v>619377</v>
      </c>
      <c r="W54" s="129">
        <v>638219</v>
      </c>
      <c r="X54" s="129">
        <v>18842</v>
      </c>
      <c r="Y54" s="129">
        <v>2899</v>
      </c>
      <c r="Z54" s="129">
        <v>2899</v>
      </c>
      <c r="AA54" s="129">
        <v>0</v>
      </c>
      <c r="AB54" s="129">
        <v>40093</v>
      </c>
      <c r="AC54" s="129">
        <v>133727</v>
      </c>
      <c r="AD54" s="129">
        <v>681211</v>
      </c>
      <c r="AE54" s="129">
        <v>814938</v>
      </c>
      <c r="AF54" s="128">
        <v>0</v>
      </c>
      <c r="AG54" s="128">
        <v>0</v>
      </c>
      <c r="AH54" s="129">
        <v>870</v>
      </c>
      <c r="AI54" s="129">
        <v>584350</v>
      </c>
    </row>
    <row r="55" spans="1:35" s="136" customFormat="1" ht="22.5" x14ac:dyDescent="0.2">
      <c r="A55" s="130" t="s">
        <v>236</v>
      </c>
      <c r="B55" s="131"/>
      <c r="C55" s="131"/>
      <c r="D55" s="132">
        <f>D54+D24+D14</f>
        <v>3290072</v>
      </c>
      <c r="E55" s="132">
        <f>E54+E24+E14</f>
        <v>368858</v>
      </c>
      <c r="F55" s="132">
        <f>F54+F24+F14</f>
        <v>3658930</v>
      </c>
      <c r="G55" s="133">
        <f>((F54+F24+F14)-(W54+W24+W14))/(W54+W24+W14)</f>
        <v>-2.3043165283218769E-2</v>
      </c>
      <c r="H55" s="132">
        <f>H54+H24+H14</f>
        <v>404246</v>
      </c>
      <c r="I55" s="132">
        <f>I54+I24+I14</f>
        <v>804</v>
      </c>
      <c r="J55" s="132">
        <f>J54+J24+J14</f>
        <v>405050</v>
      </c>
      <c r="K55" s="133">
        <f>((J54+J24+J14)-(Z54+Z24+Z14))/(Z54+Z24+Z14)</f>
        <v>-1.8862165939583904E-2</v>
      </c>
      <c r="L55" s="132">
        <f>L54+L24+L14</f>
        <v>61095</v>
      </c>
      <c r="M55" s="133">
        <f>((L54+L24+L14)-(AB54+AB24+AB14))/(AB54+AB24+AB14)</f>
        <v>-0.1632999630233227</v>
      </c>
      <c r="N55" s="132">
        <f>N54+N24+N14</f>
        <v>4125075</v>
      </c>
      <c r="O55" s="133">
        <f>((N54+N24+N14)-(AD54+AD24+AD14))/(AD54+AD24+AD14)</f>
        <v>-2.5055730346426261E-2</v>
      </c>
      <c r="P55" s="132">
        <f>P54+P24+P14</f>
        <v>240297</v>
      </c>
      <c r="Q55" s="132">
        <f>Q54+Q24+Q14</f>
        <v>4365372</v>
      </c>
      <c r="R55" s="133">
        <f>((Q54+Q24+Q14)-(AE54+AE24+AE14))/(AE54+AE24+AE14)</f>
        <v>-2.3410425508448848E-2</v>
      </c>
    </row>
    <row r="56" spans="1:35" s="136" customFormat="1" x14ac:dyDescent="0.2">
      <c r="A56" s="130" t="s">
        <v>237</v>
      </c>
      <c r="B56" s="131"/>
      <c r="C56" s="131"/>
      <c r="D56" s="132">
        <f>D54+D24+D14+D9</f>
        <v>6795463</v>
      </c>
      <c r="E56" s="132">
        <f t="shared" ref="E56:Q56" si="0">E54+E24+E14+E9</f>
        <v>702342</v>
      </c>
      <c r="F56" s="132">
        <f t="shared" si="0"/>
        <v>7497805</v>
      </c>
      <c r="G56" s="133">
        <f>((F54+F24+F14+F9)-(W54+W24+W14+W9))/(W54+W24+W14+W9)</f>
        <v>-3.0510115192306772E-2</v>
      </c>
      <c r="H56" s="132">
        <f t="shared" si="0"/>
        <v>2081883</v>
      </c>
      <c r="I56" s="132">
        <f t="shared" si="0"/>
        <v>56746</v>
      </c>
      <c r="J56" s="132">
        <f t="shared" si="0"/>
        <v>2138629</v>
      </c>
      <c r="K56" s="133">
        <f>((J54+J24+J14+J9)-(Z54+Z24+Z14+Z9))/(Z54+Z24+Z14+Z9)</f>
        <v>-3.808607542101717E-2</v>
      </c>
      <c r="L56" s="132">
        <f t="shared" si="0"/>
        <v>251680</v>
      </c>
      <c r="M56" s="133">
        <f>((L54+L24+L14+L9)-(AB54+AB24+AB14+AB9))/(AB54+AB24+AB14+AB9)</f>
        <v>-0.133118404012014</v>
      </c>
      <c r="N56" s="132">
        <f t="shared" si="0"/>
        <v>9888114</v>
      </c>
      <c r="O56" s="133">
        <f>((N54+N24+N14+N9)-(AD54+AD24+AD14+AD9))/(AD54+AD24+AD14+AD9)</f>
        <v>-3.5060903759266862E-2</v>
      </c>
      <c r="P56" s="132">
        <f t="shared" si="0"/>
        <v>274156</v>
      </c>
      <c r="Q56" s="132">
        <f t="shared" si="0"/>
        <v>10162270</v>
      </c>
      <c r="R56" s="133">
        <f>((Q54+Q24+Q14+Q9)-(AE54+AE24+AE14+AE9))/(AE54+AE24+AE14+AE9)</f>
        <v>-3.672454096575041E-2</v>
      </c>
    </row>
    <row r="57" spans="1:35" s="136" customFormat="1" x14ac:dyDescent="0.2">
      <c r="A57" s="130" t="s">
        <v>238</v>
      </c>
      <c r="B57" s="131"/>
      <c r="C57" s="131"/>
      <c r="D57" s="132">
        <f>D54+D24+D14+D9+D5</f>
        <v>9936342</v>
      </c>
      <c r="E57" s="132">
        <f t="shared" ref="E57:Q57" si="1">E54+E24+E14+E9+E5</f>
        <v>1905236</v>
      </c>
      <c r="F57" s="132">
        <f t="shared" si="1"/>
        <v>11841578</v>
      </c>
      <c r="G57" s="133">
        <f>((F54+F24+F14+F9+F5)-(W54+W24+W14+W9+W5))/(W54+W24+W14+W9+W5)</f>
        <v>-2.383946145541144E-2</v>
      </c>
      <c r="H57" s="132">
        <f t="shared" si="1"/>
        <v>6139648</v>
      </c>
      <c r="I57" s="132">
        <f t="shared" si="1"/>
        <v>1008398</v>
      </c>
      <c r="J57" s="132">
        <f t="shared" si="1"/>
        <v>7148046</v>
      </c>
      <c r="K57" s="133">
        <f>((J54+J24+J14+J9+J5)-(Z54+Z24+Z14+Z9+Z5))/(Z54+Z24+Z14+Z9+Z5)</f>
        <v>8.3559840492313797E-3</v>
      </c>
      <c r="L57" s="132">
        <f t="shared" si="1"/>
        <v>251680</v>
      </c>
      <c r="M57" s="133">
        <f>((L54+L24+L14+L9+L5)-(AB54+AB24+AB14+AB9+AB5))/(AB54+AB24+AB14+AB9+AB5)</f>
        <v>-0.133118404012014</v>
      </c>
      <c r="N57" s="132">
        <f t="shared" si="1"/>
        <v>19241304</v>
      </c>
      <c r="O57" s="133">
        <f>((N54+N24+N14+N9+N5)-(AD54+AD24+AD14+AD9+AD5))/(AD54+AD24+AD14+AD9+AD5)</f>
        <v>-1.3767619315907625E-2</v>
      </c>
      <c r="P57" s="132">
        <f t="shared" si="1"/>
        <v>284630</v>
      </c>
      <c r="Q57" s="132">
        <f t="shared" si="1"/>
        <v>19525934</v>
      </c>
      <c r="R57" s="133">
        <f>((Q54+Q24+Q14+Q9+Q5)-(AE54+AE24+AE14+AE9+AE5))/(AE54+AE24+AE14+AE9+AE5)</f>
        <v>-1.5845267329253794E-2</v>
      </c>
    </row>
    <row r="58" spans="1:35" x14ac:dyDescent="0.2">
      <c r="A58" s="119" t="s">
        <v>239</v>
      </c>
      <c r="B58" s="114" t="s">
        <v>240</v>
      </c>
      <c r="C58" s="114" t="s">
        <v>241</v>
      </c>
      <c r="D58" s="115">
        <v>303</v>
      </c>
      <c r="E58" s="115">
        <v>0</v>
      </c>
      <c r="F58" s="115">
        <v>303</v>
      </c>
      <c r="G58" s="116">
        <v>0</v>
      </c>
      <c r="H58" s="115">
        <v>609562</v>
      </c>
      <c r="I58" s="115">
        <v>0</v>
      </c>
      <c r="J58" s="115">
        <v>609562</v>
      </c>
      <c r="K58" s="116">
        <v>-8.0896965383722305E-2</v>
      </c>
      <c r="L58" s="115">
        <v>0</v>
      </c>
      <c r="M58" s="145">
        <v>0</v>
      </c>
      <c r="N58" s="115">
        <v>609865</v>
      </c>
      <c r="O58" s="116">
        <v>-8.0440099274140808E-2</v>
      </c>
      <c r="P58" s="115">
        <v>0</v>
      </c>
      <c r="Q58" s="115">
        <v>609865</v>
      </c>
      <c r="R58" s="116">
        <v>-8.0440099274140808E-2</v>
      </c>
      <c r="S58" s="120">
        <v>6</v>
      </c>
      <c r="T58" s="114" t="s">
        <v>90</v>
      </c>
      <c r="U58" s="114" t="s">
        <v>90</v>
      </c>
      <c r="V58" s="118">
        <v>0</v>
      </c>
      <c r="W58" s="118">
        <v>0</v>
      </c>
      <c r="X58" s="118">
        <v>0</v>
      </c>
      <c r="Y58" s="118">
        <v>663214</v>
      </c>
      <c r="Z58" s="118">
        <v>663214</v>
      </c>
      <c r="AA58" s="118">
        <v>0</v>
      </c>
      <c r="AB58" s="118">
        <v>0</v>
      </c>
      <c r="AC58" s="118">
        <v>0</v>
      </c>
      <c r="AD58" s="118">
        <v>663214</v>
      </c>
      <c r="AE58" s="118">
        <v>663214</v>
      </c>
      <c r="AF58" s="114" t="s">
        <v>242</v>
      </c>
      <c r="AG58" s="114" t="s">
        <v>243</v>
      </c>
      <c r="AH58" s="118">
        <v>30</v>
      </c>
      <c r="AI58" s="118">
        <v>20150</v>
      </c>
    </row>
    <row r="59" spans="1:35" x14ac:dyDescent="0.2">
      <c r="A59" s="121"/>
      <c r="B59" s="114" t="s">
        <v>244</v>
      </c>
      <c r="C59" s="114" t="s">
        <v>245</v>
      </c>
      <c r="D59" s="115">
        <v>2284</v>
      </c>
      <c r="E59" s="115">
        <v>0</v>
      </c>
      <c r="F59" s="115">
        <v>2284</v>
      </c>
      <c r="G59" s="116">
        <v>-0.16581446311176001</v>
      </c>
      <c r="H59" s="115">
        <v>0</v>
      </c>
      <c r="I59" s="115">
        <v>0</v>
      </c>
      <c r="J59" s="115">
        <v>0</v>
      </c>
      <c r="K59" s="116">
        <v>-1</v>
      </c>
      <c r="L59" s="115">
        <v>0</v>
      </c>
      <c r="M59" s="145">
        <v>0</v>
      </c>
      <c r="N59" s="115">
        <v>2284</v>
      </c>
      <c r="O59" s="116">
        <v>-0.16945454545454502</v>
      </c>
      <c r="P59" s="115">
        <v>0</v>
      </c>
      <c r="Q59" s="115">
        <v>2284</v>
      </c>
      <c r="R59" s="116">
        <v>-0.16945454545454502</v>
      </c>
      <c r="S59" s="122">
        <v>0</v>
      </c>
      <c r="T59" s="114" t="s">
        <v>90</v>
      </c>
      <c r="U59" s="114" t="s">
        <v>90</v>
      </c>
      <c r="V59" s="118">
        <v>2738</v>
      </c>
      <c r="W59" s="118">
        <v>2738</v>
      </c>
      <c r="X59" s="118">
        <v>0</v>
      </c>
      <c r="Y59" s="118">
        <v>12</v>
      </c>
      <c r="Z59" s="118">
        <v>12</v>
      </c>
      <c r="AA59" s="118">
        <v>0</v>
      </c>
      <c r="AB59" s="118">
        <v>0</v>
      </c>
      <c r="AC59" s="118">
        <v>0</v>
      </c>
      <c r="AD59" s="118">
        <v>2750</v>
      </c>
      <c r="AE59" s="118">
        <v>2750</v>
      </c>
      <c r="AF59" s="114" t="s">
        <v>246</v>
      </c>
      <c r="AG59" s="114" t="s">
        <v>243</v>
      </c>
      <c r="AH59" s="118">
        <v>30</v>
      </c>
      <c r="AI59" s="118">
        <v>20150</v>
      </c>
    </row>
    <row r="60" spans="1:35" x14ac:dyDescent="0.2">
      <c r="A60" s="121"/>
      <c r="B60" s="114" t="s">
        <v>247</v>
      </c>
      <c r="C60" s="114" t="s">
        <v>248</v>
      </c>
      <c r="D60" s="115">
        <v>214831</v>
      </c>
      <c r="E60" s="115">
        <v>966</v>
      </c>
      <c r="F60" s="115">
        <v>215797</v>
      </c>
      <c r="G60" s="116">
        <v>-0.177775237659789</v>
      </c>
      <c r="H60" s="115">
        <v>396645</v>
      </c>
      <c r="I60" s="115">
        <v>422</v>
      </c>
      <c r="J60" s="115">
        <v>397067</v>
      </c>
      <c r="K60" s="116">
        <v>-2.1204479514086598E-2</v>
      </c>
      <c r="L60" s="115">
        <v>886</v>
      </c>
      <c r="M60" s="145">
        <v>0</v>
      </c>
      <c r="N60" s="115">
        <v>613750</v>
      </c>
      <c r="O60" s="116">
        <v>-8.1383096550939601E-2</v>
      </c>
      <c r="P60" s="115">
        <v>2172</v>
      </c>
      <c r="Q60" s="115">
        <v>615922</v>
      </c>
      <c r="R60" s="116">
        <v>-8.0547382437723802E-2</v>
      </c>
      <c r="S60" s="122">
        <v>0</v>
      </c>
      <c r="T60" s="114" t="s">
        <v>90</v>
      </c>
      <c r="U60" s="114" t="s">
        <v>90</v>
      </c>
      <c r="V60" s="118">
        <v>261737</v>
      </c>
      <c r="W60" s="118">
        <v>262455</v>
      </c>
      <c r="X60" s="118">
        <v>718</v>
      </c>
      <c r="Y60" s="118">
        <v>405523</v>
      </c>
      <c r="Z60" s="118">
        <v>405669</v>
      </c>
      <c r="AA60" s="118">
        <v>146</v>
      </c>
      <c r="AB60" s="118">
        <v>0</v>
      </c>
      <c r="AC60" s="118">
        <v>1755</v>
      </c>
      <c r="AD60" s="118">
        <v>668124</v>
      </c>
      <c r="AE60" s="118">
        <v>669879</v>
      </c>
      <c r="AF60" s="114" t="s">
        <v>249</v>
      </c>
      <c r="AG60" s="114" t="s">
        <v>243</v>
      </c>
      <c r="AH60" s="118">
        <v>30</v>
      </c>
      <c r="AI60" s="118">
        <v>20150</v>
      </c>
    </row>
    <row r="61" spans="1:35" x14ac:dyDescent="0.2">
      <c r="A61" s="121"/>
      <c r="B61" s="114" t="s">
        <v>250</v>
      </c>
      <c r="C61" s="114" t="s">
        <v>251</v>
      </c>
      <c r="D61" s="115">
        <v>11184</v>
      </c>
      <c r="E61" s="115">
        <v>0</v>
      </c>
      <c r="F61" s="115">
        <v>11184</v>
      </c>
      <c r="G61" s="116">
        <v>-0.158148287542341</v>
      </c>
      <c r="H61" s="115">
        <v>0</v>
      </c>
      <c r="I61" s="115">
        <v>0</v>
      </c>
      <c r="J61" s="115">
        <v>0</v>
      </c>
      <c r="K61" s="116">
        <v>0</v>
      </c>
      <c r="L61" s="115">
        <v>0</v>
      </c>
      <c r="M61" s="145">
        <v>0</v>
      </c>
      <c r="N61" s="115">
        <v>11184</v>
      </c>
      <c r="O61" s="116">
        <v>-0.158148287542341</v>
      </c>
      <c r="P61" s="115">
        <v>0</v>
      </c>
      <c r="Q61" s="115">
        <v>11184</v>
      </c>
      <c r="R61" s="116">
        <v>-0.158148287542341</v>
      </c>
      <c r="S61" s="122">
        <v>0</v>
      </c>
      <c r="T61" s="114" t="s">
        <v>90</v>
      </c>
      <c r="U61" s="114" t="s">
        <v>90</v>
      </c>
      <c r="V61" s="118">
        <v>13285</v>
      </c>
      <c r="W61" s="118">
        <v>13285</v>
      </c>
      <c r="X61" s="118">
        <v>0</v>
      </c>
      <c r="Y61" s="118">
        <v>0</v>
      </c>
      <c r="Z61" s="118">
        <v>0</v>
      </c>
      <c r="AA61" s="118">
        <v>0</v>
      </c>
      <c r="AB61" s="118">
        <v>0</v>
      </c>
      <c r="AC61" s="118">
        <v>0</v>
      </c>
      <c r="AD61" s="118">
        <v>13285</v>
      </c>
      <c r="AE61" s="118">
        <v>13285</v>
      </c>
      <c r="AF61" s="114" t="s">
        <v>252</v>
      </c>
      <c r="AG61" s="114" t="s">
        <v>243</v>
      </c>
      <c r="AH61" s="118">
        <v>30</v>
      </c>
      <c r="AI61" s="118">
        <v>20150</v>
      </c>
    </row>
    <row r="62" spans="1:35" x14ac:dyDescent="0.2">
      <c r="A62" s="121"/>
      <c r="B62" s="114" t="s">
        <v>253</v>
      </c>
      <c r="C62" s="114" t="s">
        <v>254</v>
      </c>
      <c r="D62" s="115">
        <v>20267</v>
      </c>
      <c r="E62" s="115">
        <v>0</v>
      </c>
      <c r="F62" s="115">
        <v>20267</v>
      </c>
      <c r="G62" s="116">
        <v>0.36175502250890296</v>
      </c>
      <c r="H62" s="115">
        <v>0</v>
      </c>
      <c r="I62" s="115">
        <v>0</v>
      </c>
      <c r="J62" s="115">
        <v>0</v>
      </c>
      <c r="K62" s="116">
        <v>-1</v>
      </c>
      <c r="L62" s="115">
        <v>0</v>
      </c>
      <c r="M62" s="145">
        <v>0</v>
      </c>
      <c r="N62" s="115">
        <v>20267</v>
      </c>
      <c r="O62" s="116">
        <v>0.30839251129761103</v>
      </c>
      <c r="P62" s="115">
        <v>17</v>
      </c>
      <c r="Q62" s="115">
        <v>20284</v>
      </c>
      <c r="R62" s="116">
        <v>0.286239695624604</v>
      </c>
      <c r="S62" s="122">
        <v>0</v>
      </c>
      <c r="T62" s="114" t="s">
        <v>90</v>
      </c>
      <c r="U62" s="114" t="s">
        <v>90</v>
      </c>
      <c r="V62" s="118">
        <v>14883</v>
      </c>
      <c r="W62" s="118">
        <v>14883</v>
      </c>
      <c r="X62" s="118">
        <v>0</v>
      </c>
      <c r="Y62" s="118">
        <v>607</v>
      </c>
      <c r="Z62" s="118">
        <v>607</v>
      </c>
      <c r="AA62" s="118">
        <v>0</v>
      </c>
      <c r="AB62" s="118">
        <v>0</v>
      </c>
      <c r="AC62" s="118">
        <v>280</v>
      </c>
      <c r="AD62" s="118">
        <v>15490</v>
      </c>
      <c r="AE62" s="118">
        <v>15770</v>
      </c>
      <c r="AF62" s="114" t="s">
        <v>255</v>
      </c>
      <c r="AG62" s="114" t="s">
        <v>243</v>
      </c>
      <c r="AH62" s="118">
        <v>30</v>
      </c>
      <c r="AI62" s="118">
        <v>20150</v>
      </c>
    </row>
    <row r="63" spans="1:35" x14ac:dyDescent="0.2">
      <c r="A63" s="123"/>
      <c r="B63" s="114" t="s">
        <v>256</v>
      </c>
      <c r="C63" s="114" t="s">
        <v>257</v>
      </c>
      <c r="D63" s="115">
        <v>1944</v>
      </c>
      <c r="E63" s="115">
        <v>0</v>
      </c>
      <c r="F63" s="115">
        <v>1944</v>
      </c>
      <c r="G63" s="116">
        <v>-0.21007720438846</v>
      </c>
      <c r="H63" s="115">
        <v>0</v>
      </c>
      <c r="I63" s="115">
        <v>0</v>
      </c>
      <c r="J63" s="115">
        <v>0</v>
      </c>
      <c r="K63" s="116">
        <v>0</v>
      </c>
      <c r="L63" s="115">
        <v>0</v>
      </c>
      <c r="M63" s="145">
        <v>0</v>
      </c>
      <c r="N63" s="115">
        <v>1944</v>
      </c>
      <c r="O63" s="116">
        <v>-0.21007720438846</v>
      </c>
      <c r="P63" s="115">
        <v>0</v>
      </c>
      <c r="Q63" s="115">
        <v>1944</v>
      </c>
      <c r="R63" s="116">
        <v>-0.21007720438846</v>
      </c>
      <c r="S63" s="122">
        <v>0</v>
      </c>
      <c r="T63" s="114" t="s">
        <v>90</v>
      </c>
      <c r="U63" s="114" t="s">
        <v>90</v>
      </c>
      <c r="V63" s="118">
        <v>2461</v>
      </c>
      <c r="W63" s="118">
        <v>2461</v>
      </c>
      <c r="X63" s="118">
        <v>0</v>
      </c>
      <c r="Y63" s="118">
        <v>0</v>
      </c>
      <c r="Z63" s="118">
        <v>0</v>
      </c>
      <c r="AA63" s="118">
        <v>0</v>
      </c>
      <c r="AB63" s="118">
        <v>0</v>
      </c>
      <c r="AC63" s="118">
        <v>0</v>
      </c>
      <c r="AD63" s="118">
        <v>2461</v>
      </c>
      <c r="AE63" s="118">
        <v>2461</v>
      </c>
      <c r="AF63" s="114" t="s">
        <v>258</v>
      </c>
      <c r="AG63" s="114" t="s">
        <v>243</v>
      </c>
      <c r="AH63" s="118">
        <v>30</v>
      </c>
      <c r="AI63" s="118">
        <v>20150</v>
      </c>
    </row>
    <row r="64" spans="1:35" x14ac:dyDescent="0.2">
      <c r="A64" s="124" t="s">
        <v>103</v>
      </c>
      <c r="B64" s="124">
        <v>0</v>
      </c>
      <c r="C64" s="124">
        <v>0</v>
      </c>
      <c r="D64" s="125">
        <v>250813</v>
      </c>
      <c r="E64" s="125">
        <v>966</v>
      </c>
      <c r="F64" s="125">
        <v>251779</v>
      </c>
      <c r="G64" s="126">
        <v>-0.14888345018288002</v>
      </c>
      <c r="H64" s="125">
        <v>1006207</v>
      </c>
      <c r="I64" s="125">
        <v>422</v>
      </c>
      <c r="J64" s="125">
        <v>1006629</v>
      </c>
      <c r="K64" s="126">
        <v>-5.8787173843527198E-2</v>
      </c>
      <c r="L64" s="125">
        <v>886</v>
      </c>
      <c r="M64" s="146">
        <v>0</v>
      </c>
      <c r="N64" s="125">
        <v>1259294</v>
      </c>
      <c r="O64" s="126">
        <v>-7.7659222279839804E-2</v>
      </c>
      <c r="P64" s="125">
        <v>2189</v>
      </c>
      <c r="Q64" s="125">
        <v>1261483</v>
      </c>
      <c r="R64" s="126">
        <v>-7.7431018481613101E-2</v>
      </c>
      <c r="S64" s="127">
        <v>0</v>
      </c>
      <c r="T64" s="128">
        <v>0</v>
      </c>
      <c r="U64" s="128">
        <v>0</v>
      </c>
      <c r="V64" s="129">
        <v>295104</v>
      </c>
      <c r="W64" s="129">
        <v>295822</v>
      </c>
      <c r="X64" s="129">
        <v>718</v>
      </c>
      <c r="Y64" s="129">
        <v>1069356</v>
      </c>
      <c r="Z64" s="129">
        <v>1069502</v>
      </c>
      <c r="AA64" s="129">
        <v>146</v>
      </c>
      <c r="AB64" s="129">
        <v>0</v>
      </c>
      <c r="AC64" s="129">
        <v>2035</v>
      </c>
      <c r="AD64" s="129">
        <v>1365324</v>
      </c>
      <c r="AE64" s="129">
        <v>1367359</v>
      </c>
      <c r="AF64" s="128">
        <v>0</v>
      </c>
      <c r="AG64" s="128">
        <v>0</v>
      </c>
      <c r="AH64" s="129">
        <v>180</v>
      </c>
      <c r="AI64" s="129">
        <v>120900</v>
      </c>
    </row>
    <row r="65" spans="1:35" x14ac:dyDescent="0.2">
      <c r="A65" s="124" t="s">
        <v>259</v>
      </c>
      <c r="B65" s="124">
        <v>0</v>
      </c>
      <c r="C65" s="124">
        <v>0</v>
      </c>
      <c r="D65" s="125">
        <v>10187155</v>
      </c>
      <c r="E65" s="125">
        <v>1906202</v>
      </c>
      <c r="F65" s="125">
        <v>12093357</v>
      </c>
      <c r="G65" s="126">
        <v>-2.6816204057894904E-2</v>
      </c>
      <c r="H65" s="125">
        <v>7145855</v>
      </c>
      <c r="I65" s="125">
        <v>1008820</v>
      </c>
      <c r="J65" s="125">
        <v>8154675</v>
      </c>
      <c r="K65" s="126">
        <v>-4.4604804375021601E-4</v>
      </c>
      <c r="L65" s="125">
        <v>252566</v>
      </c>
      <c r="M65" s="146">
        <v>-0.13006668319969097</v>
      </c>
      <c r="N65" s="125">
        <v>20500598</v>
      </c>
      <c r="O65" s="126">
        <v>-1.7946386514584103E-2</v>
      </c>
      <c r="P65" s="125">
        <v>286819</v>
      </c>
      <c r="Q65" s="125">
        <v>20787417</v>
      </c>
      <c r="R65" s="126">
        <v>-1.9815992970089902E-2</v>
      </c>
      <c r="S65" s="137">
        <v>0</v>
      </c>
      <c r="T65" s="128">
        <v>0</v>
      </c>
      <c r="U65" s="128">
        <v>0</v>
      </c>
      <c r="V65" s="129">
        <v>10646563</v>
      </c>
      <c r="W65" s="129">
        <v>12426591</v>
      </c>
      <c r="X65" s="129">
        <v>1780028</v>
      </c>
      <c r="Y65" s="129">
        <v>7206936</v>
      </c>
      <c r="Z65" s="129">
        <v>8158314</v>
      </c>
      <c r="AA65" s="129">
        <v>951378</v>
      </c>
      <c r="AB65" s="129">
        <v>290328</v>
      </c>
      <c r="AC65" s="129">
        <v>332435</v>
      </c>
      <c r="AD65" s="129">
        <v>20875233</v>
      </c>
      <c r="AE65" s="129">
        <v>21207668</v>
      </c>
      <c r="AF65" s="128">
        <v>0</v>
      </c>
      <c r="AG65" s="128">
        <v>0</v>
      </c>
      <c r="AH65" s="129">
        <v>1560</v>
      </c>
      <c r="AI65" s="129">
        <v>1047800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28" zoomScaleSheetLayoutView="43424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5" width="12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59</v>
      </c>
    </row>
    <row r="4" spans="1:26" ht="33.75" x14ac:dyDescent="0.2">
      <c r="A4" s="112" t="s">
        <v>60</v>
      </c>
      <c r="B4" s="112" t="s">
        <v>61</v>
      </c>
      <c r="C4" s="112" t="s">
        <v>62</v>
      </c>
      <c r="D4" s="112" t="s">
        <v>63</v>
      </c>
      <c r="E4" s="112" t="s">
        <v>64</v>
      </c>
      <c r="F4" s="112" t="s">
        <v>65</v>
      </c>
      <c r="G4" s="112" t="s">
        <v>66</v>
      </c>
      <c r="H4" s="112" t="s">
        <v>67</v>
      </c>
      <c r="I4" s="112" t="s">
        <v>68</v>
      </c>
      <c r="J4" s="112" t="s">
        <v>69</v>
      </c>
      <c r="K4" s="112" t="s">
        <v>70</v>
      </c>
      <c r="L4" s="112" t="s">
        <v>31</v>
      </c>
      <c r="M4" s="112" t="s">
        <v>71</v>
      </c>
      <c r="N4" s="112" t="s">
        <v>72</v>
      </c>
      <c r="O4" s="112" t="s">
        <v>73</v>
      </c>
      <c r="P4" s="113" t="s">
        <v>74</v>
      </c>
      <c r="Q4" s="113" t="s">
        <v>75</v>
      </c>
      <c r="R4" s="113" t="s">
        <v>76</v>
      </c>
      <c r="S4" s="113" t="s">
        <v>77</v>
      </c>
      <c r="T4" s="113" t="s">
        <v>78</v>
      </c>
      <c r="U4" s="113" t="s">
        <v>79</v>
      </c>
      <c r="V4" s="113" t="s">
        <v>80</v>
      </c>
      <c r="W4" s="113" t="s">
        <v>81</v>
      </c>
      <c r="X4" s="113" t="s">
        <v>82</v>
      </c>
      <c r="Y4" s="113" t="s">
        <v>83</v>
      </c>
      <c r="Z4" s="113" t="s">
        <v>84</v>
      </c>
    </row>
    <row r="5" spans="1:26" x14ac:dyDescent="0.2">
      <c r="A5" s="114" t="s">
        <v>85</v>
      </c>
      <c r="B5" s="114" t="s">
        <v>86</v>
      </c>
      <c r="C5" s="114" t="s">
        <v>87</v>
      </c>
      <c r="D5" s="115">
        <v>10202</v>
      </c>
      <c r="E5" s="116">
        <v>-4.6720239207624699E-2</v>
      </c>
      <c r="F5" s="115">
        <v>10424</v>
      </c>
      <c r="G5" s="116">
        <v>-4.4283487668469797E-2</v>
      </c>
      <c r="H5" s="115">
        <v>0</v>
      </c>
      <c r="I5" s="116" t="s">
        <v>88</v>
      </c>
      <c r="J5" s="115">
        <v>20626</v>
      </c>
      <c r="K5" s="116">
        <v>-4.5490304965523608E-2</v>
      </c>
      <c r="L5" s="115">
        <v>707</v>
      </c>
      <c r="M5" s="116">
        <v>1.5804597701149399E-2</v>
      </c>
      <c r="N5" s="115">
        <v>21333</v>
      </c>
      <c r="O5" s="116">
        <v>-4.3577673167451196E-2</v>
      </c>
      <c r="P5" s="117">
        <v>1</v>
      </c>
      <c r="Q5" s="114" t="s">
        <v>89</v>
      </c>
      <c r="R5" s="114" t="s">
        <v>90</v>
      </c>
      <c r="S5" s="118">
        <v>10702</v>
      </c>
      <c r="T5" s="118">
        <v>10907</v>
      </c>
      <c r="U5" s="118">
        <v>0</v>
      </c>
      <c r="V5" s="118">
        <v>21609</v>
      </c>
      <c r="W5" s="118">
        <v>696</v>
      </c>
      <c r="X5" s="118">
        <v>22305</v>
      </c>
      <c r="Y5" s="114" t="s">
        <v>91</v>
      </c>
      <c r="Z5" s="114" t="s">
        <v>91</v>
      </c>
    </row>
    <row r="6" spans="1:26" x14ac:dyDescent="0.2">
      <c r="A6" s="119" t="s">
        <v>92</v>
      </c>
      <c r="B6" s="114" t="s">
        <v>93</v>
      </c>
      <c r="C6" s="114" t="s">
        <v>94</v>
      </c>
      <c r="D6" s="115">
        <v>4617</v>
      </c>
      <c r="E6" s="116">
        <v>-8.5923579489210103E-2</v>
      </c>
      <c r="F6" s="115">
        <v>1850</v>
      </c>
      <c r="G6" s="116">
        <v>-5.8524173027989804E-2</v>
      </c>
      <c r="H6" s="115">
        <v>1429</v>
      </c>
      <c r="I6" s="116">
        <v>-2.19028062970568E-2</v>
      </c>
      <c r="J6" s="115">
        <v>7896</v>
      </c>
      <c r="K6" s="116">
        <v>-6.8538398018166802E-2</v>
      </c>
      <c r="L6" s="115">
        <v>1002</v>
      </c>
      <c r="M6" s="116">
        <v>4.4838373305526598E-2</v>
      </c>
      <c r="N6" s="115">
        <v>8898</v>
      </c>
      <c r="O6" s="116">
        <v>-5.7015684612123793E-2</v>
      </c>
      <c r="P6" s="120">
        <v>2</v>
      </c>
      <c r="Q6" s="114" t="s">
        <v>89</v>
      </c>
      <c r="R6" s="114" t="s">
        <v>89</v>
      </c>
      <c r="S6" s="118">
        <v>5051</v>
      </c>
      <c r="T6" s="118">
        <v>1965</v>
      </c>
      <c r="U6" s="118">
        <v>1461</v>
      </c>
      <c r="V6" s="118">
        <v>8477</v>
      </c>
      <c r="W6" s="118">
        <v>959</v>
      </c>
      <c r="X6" s="118">
        <v>9436</v>
      </c>
      <c r="Y6" s="114" t="s">
        <v>95</v>
      </c>
      <c r="Z6" s="114" t="s">
        <v>96</v>
      </c>
    </row>
    <row r="7" spans="1:26" x14ac:dyDescent="0.2">
      <c r="A7" s="121"/>
      <c r="B7" s="114" t="s">
        <v>97</v>
      </c>
      <c r="C7" s="114" t="s">
        <v>98</v>
      </c>
      <c r="D7" s="115">
        <v>2863</v>
      </c>
      <c r="E7" s="116">
        <v>-4.2474916387959895E-2</v>
      </c>
      <c r="F7" s="115">
        <v>2093</v>
      </c>
      <c r="G7" s="116">
        <v>-0.10708191126279901</v>
      </c>
      <c r="H7" s="115">
        <v>1451</v>
      </c>
      <c r="I7" s="116">
        <v>-0.14647058823529402</v>
      </c>
      <c r="J7" s="115">
        <v>6407</v>
      </c>
      <c r="K7" s="116">
        <v>-8.9138470287176599E-2</v>
      </c>
      <c r="L7" s="115">
        <v>1184</v>
      </c>
      <c r="M7" s="116">
        <v>-0.11310861423221</v>
      </c>
      <c r="N7" s="115">
        <v>7591</v>
      </c>
      <c r="O7" s="116">
        <v>-9.2962122117337787E-2</v>
      </c>
      <c r="P7" s="122"/>
      <c r="Q7" s="114" t="s">
        <v>89</v>
      </c>
      <c r="R7" s="114" t="s">
        <v>89</v>
      </c>
      <c r="S7" s="118">
        <v>2990</v>
      </c>
      <c r="T7" s="118">
        <v>2344</v>
      </c>
      <c r="U7" s="118">
        <v>1700</v>
      </c>
      <c r="V7" s="118">
        <v>7034</v>
      </c>
      <c r="W7" s="118">
        <v>1335</v>
      </c>
      <c r="X7" s="118">
        <v>8369</v>
      </c>
      <c r="Y7" s="114" t="s">
        <v>99</v>
      </c>
      <c r="Z7" s="114" t="s">
        <v>96</v>
      </c>
    </row>
    <row r="8" spans="1:26" x14ac:dyDescent="0.2">
      <c r="A8" s="123"/>
      <c r="B8" s="114" t="s">
        <v>100</v>
      </c>
      <c r="C8" s="114" t="s">
        <v>101</v>
      </c>
      <c r="D8" s="115">
        <v>3860</v>
      </c>
      <c r="E8" s="116">
        <v>-1.8311291963377403E-2</v>
      </c>
      <c r="F8" s="115">
        <v>751</v>
      </c>
      <c r="G8" s="116">
        <v>-0.12775842044134703</v>
      </c>
      <c r="H8" s="115">
        <v>0</v>
      </c>
      <c r="I8" s="116" t="s">
        <v>88</v>
      </c>
      <c r="J8" s="115">
        <v>4611</v>
      </c>
      <c r="K8" s="116">
        <v>-3.7972042562069694E-2</v>
      </c>
      <c r="L8" s="115">
        <v>645</v>
      </c>
      <c r="M8" s="116">
        <v>-4.4444444444444405E-2</v>
      </c>
      <c r="N8" s="115">
        <v>5256</v>
      </c>
      <c r="O8" s="116">
        <v>-3.8771031455742497E-2</v>
      </c>
      <c r="P8" s="122"/>
      <c r="Q8" s="114" t="s">
        <v>89</v>
      </c>
      <c r="R8" s="114" t="s">
        <v>89</v>
      </c>
      <c r="S8" s="118">
        <v>3932</v>
      </c>
      <c r="T8" s="118">
        <v>861</v>
      </c>
      <c r="U8" s="118">
        <v>0</v>
      </c>
      <c r="V8" s="118">
        <v>4793</v>
      </c>
      <c r="W8" s="118">
        <v>675</v>
      </c>
      <c r="X8" s="118">
        <v>5468</v>
      </c>
      <c r="Y8" s="114" t="s">
        <v>102</v>
      </c>
      <c r="Z8" s="114" t="s">
        <v>96</v>
      </c>
    </row>
    <row r="9" spans="1:26" x14ac:dyDescent="0.2">
      <c r="A9" s="124" t="s">
        <v>103</v>
      </c>
      <c r="B9" s="124"/>
      <c r="C9" s="124"/>
      <c r="D9" s="125">
        <v>11340</v>
      </c>
      <c r="E9" s="126">
        <v>-5.2868955149085399E-2</v>
      </c>
      <c r="F9" s="125">
        <v>4694</v>
      </c>
      <c r="G9" s="126">
        <v>-9.2069632495164394E-2</v>
      </c>
      <c r="H9" s="125">
        <v>2880</v>
      </c>
      <c r="I9" s="126">
        <v>-8.8895919012970601E-2</v>
      </c>
      <c r="J9" s="125">
        <v>18914</v>
      </c>
      <c r="K9" s="126">
        <v>-6.8459416863672198E-2</v>
      </c>
      <c r="L9" s="125">
        <v>2831</v>
      </c>
      <c r="M9" s="126">
        <v>-4.6480296396092996E-2</v>
      </c>
      <c r="N9" s="125">
        <v>21745</v>
      </c>
      <c r="O9" s="126">
        <v>-6.5655480599836696E-2</v>
      </c>
      <c r="P9" s="127"/>
      <c r="Q9" s="128"/>
      <c r="R9" s="128"/>
      <c r="S9" s="129">
        <v>11973</v>
      </c>
      <c r="T9" s="129">
        <v>5170</v>
      </c>
      <c r="U9" s="129">
        <v>3161</v>
      </c>
      <c r="V9" s="129">
        <v>20304</v>
      </c>
      <c r="W9" s="129">
        <v>2969</v>
      </c>
      <c r="X9" s="129">
        <v>23273</v>
      </c>
      <c r="Y9" s="128"/>
      <c r="Z9" s="128"/>
    </row>
    <row r="10" spans="1:26" x14ac:dyDescent="0.2">
      <c r="A10" s="119" t="s">
        <v>104</v>
      </c>
      <c r="B10" s="114" t="s">
        <v>105</v>
      </c>
      <c r="C10" s="114" t="s">
        <v>106</v>
      </c>
      <c r="D10" s="115">
        <v>2926</v>
      </c>
      <c r="E10" s="116">
        <v>-5.2154195011337903E-2</v>
      </c>
      <c r="F10" s="115">
        <v>40</v>
      </c>
      <c r="G10" s="116">
        <v>0</v>
      </c>
      <c r="H10" s="115">
        <v>2</v>
      </c>
      <c r="I10" s="116" t="s">
        <v>88</v>
      </c>
      <c r="J10" s="115">
        <v>2968</v>
      </c>
      <c r="K10" s="116">
        <v>-5.0847457627118606E-2</v>
      </c>
      <c r="L10" s="115">
        <v>688</v>
      </c>
      <c r="M10" s="116">
        <v>0.127868852459016</v>
      </c>
      <c r="N10" s="115">
        <v>3656</v>
      </c>
      <c r="O10" s="116">
        <v>-2.16751404870217E-2</v>
      </c>
      <c r="P10" s="120">
        <v>3</v>
      </c>
      <c r="Q10" s="114" t="s">
        <v>89</v>
      </c>
      <c r="R10" s="114" t="s">
        <v>89</v>
      </c>
      <c r="S10" s="118">
        <v>3087</v>
      </c>
      <c r="T10" s="118">
        <v>40</v>
      </c>
      <c r="U10" s="118">
        <v>0</v>
      </c>
      <c r="V10" s="118">
        <v>3127</v>
      </c>
      <c r="W10" s="118">
        <v>610</v>
      </c>
      <c r="X10" s="118">
        <v>3737</v>
      </c>
      <c r="Y10" s="114" t="s">
        <v>107</v>
      </c>
      <c r="Z10" s="114" t="s">
        <v>108</v>
      </c>
    </row>
    <row r="11" spans="1:26" x14ac:dyDescent="0.2">
      <c r="A11" s="121"/>
      <c r="B11" s="114" t="s">
        <v>109</v>
      </c>
      <c r="C11" s="114" t="s">
        <v>110</v>
      </c>
      <c r="D11" s="115">
        <v>931</v>
      </c>
      <c r="E11" s="116">
        <v>-4.2181069958847697E-2</v>
      </c>
      <c r="F11" s="115">
        <v>486</v>
      </c>
      <c r="G11" s="116">
        <v>-8.4745762711864403E-2</v>
      </c>
      <c r="H11" s="115">
        <v>0</v>
      </c>
      <c r="I11" s="116" t="s">
        <v>88</v>
      </c>
      <c r="J11" s="115">
        <v>1417</v>
      </c>
      <c r="K11" s="116">
        <v>-5.72188955422488E-2</v>
      </c>
      <c r="L11" s="115">
        <v>363</v>
      </c>
      <c r="M11" s="116">
        <v>9.00900900900901E-2</v>
      </c>
      <c r="N11" s="115">
        <v>1780</v>
      </c>
      <c r="O11" s="116">
        <v>-3.0501089324618699E-2</v>
      </c>
      <c r="P11" s="122"/>
      <c r="Q11" s="114" t="s">
        <v>89</v>
      </c>
      <c r="R11" s="114" t="s">
        <v>89</v>
      </c>
      <c r="S11" s="118">
        <v>972</v>
      </c>
      <c r="T11" s="118">
        <v>531</v>
      </c>
      <c r="U11" s="118">
        <v>0</v>
      </c>
      <c r="V11" s="118">
        <v>1503</v>
      </c>
      <c r="W11" s="118">
        <v>333</v>
      </c>
      <c r="X11" s="118">
        <v>1836</v>
      </c>
      <c r="Y11" s="114" t="s">
        <v>111</v>
      </c>
      <c r="Z11" s="114" t="s">
        <v>108</v>
      </c>
    </row>
    <row r="12" spans="1:26" x14ac:dyDescent="0.2">
      <c r="A12" s="121"/>
      <c r="B12" s="114" t="s">
        <v>112</v>
      </c>
      <c r="C12" s="114" t="s">
        <v>113</v>
      </c>
      <c r="D12" s="115">
        <v>2617</v>
      </c>
      <c r="E12" s="116">
        <v>-9.9139414802065395E-2</v>
      </c>
      <c r="F12" s="115">
        <v>94</v>
      </c>
      <c r="G12" s="116">
        <v>-0.25984251968503908</v>
      </c>
      <c r="H12" s="115">
        <v>2</v>
      </c>
      <c r="I12" s="116">
        <v>-0.5</v>
      </c>
      <c r="J12" s="115">
        <v>2713</v>
      </c>
      <c r="K12" s="116">
        <v>-0.10638998682476901</v>
      </c>
      <c r="L12" s="115">
        <v>856</v>
      </c>
      <c r="M12" s="116">
        <v>-5.5187637969094899E-2</v>
      </c>
      <c r="N12" s="115">
        <v>3569</v>
      </c>
      <c r="O12" s="116">
        <v>-9.4622019279553507E-2</v>
      </c>
      <c r="P12" s="122"/>
      <c r="Q12" s="114" t="s">
        <v>89</v>
      </c>
      <c r="R12" s="114" t="s">
        <v>89</v>
      </c>
      <c r="S12" s="118">
        <v>2905</v>
      </c>
      <c r="T12" s="118">
        <v>127</v>
      </c>
      <c r="U12" s="118">
        <v>4</v>
      </c>
      <c r="V12" s="118">
        <v>3036</v>
      </c>
      <c r="W12" s="118">
        <v>906</v>
      </c>
      <c r="X12" s="118">
        <v>3942</v>
      </c>
      <c r="Y12" s="114" t="s">
        <v>114</v>
      </c>
      <c r="Z12" s="114" t="s">
        <v>108</v>
      </c>
    </row>
    <row r="13" spans="1:26" x14ac:dyDescent="0.2">
      <c r="A13" s="123"/>
      <c r="B13" s="114" t="s">
        <v>115</v>
      </c>
      <c r="C13" s="114" t="s">
        <v>116</v>
      </c>
      <c r="D13" s="115">
        <v>865</v>
      </c>
      <c r="E13" s="116">
        <v>-3.4562211981566801E-3</v>
      </c>
      <c r="F13" s="115">
        <v>266</v>
      </c>
      <c r="G13" s="116">
        <v>-0.11333333333333299</v>
      </c>
      <c r="H13" s="115">
        <v>0</v>
      </c>
      <c r="I13" s="116">
        <v>-1</v>
      </c>
      <c r="J13" s="115">
        <v>1131</v>
      </c>
      <c r="K13" s="116">
        <v>-3.2506415739948696E-2</v>
      </c>
      <c r="L13" s="115">
        <v>332</v>
      </c>
      <c r="M13" s="116">
        <v>-0.13541666666666699</v>
      </c>
      <c r="N13" s="115">
        <v>1463</v>
      </c>
      <c r="O13" s="116">
        <v>-5.7952350289761798E-2</v>
      </c>
      <c r="P13" s="122"/>
      <c r="Q13" s="114" t="s">
        <v>89</v>
      </c>
      <c r="R13" s="114" t="s">
        <v>89</v>
      </c>
      <c r="S13" s="118">
        <v>868</v>
      </c>
      <c r="T13" s="118">
        <v>300</v>
      </c>
      <c r="U13" s="118">
        <v>1</v>
      </c>
      <c r="V13" s="118">
        <v>1169</v>
      </c>
      <c r="W13" s="118">
        <v>384</v>
      </c>
      <c r="X13" s="118">
        <v>1553</v>
      </c>
      <c r="Y13" s="114" t="s">
        <v>117</v>
      </c>
      <c r="Z13" s="114" t="s">
        <v>108</v>
      </c>
    </row>
    <row r="14" spans="1:26" x14ac:dyDescent="0.2">
      <c r="A14" s="124" t="s">
        <v>103</v>
      </c>
      <c r="B14" s="124"/>
      <c r="C14" s="124"/>
      <c r="D14" s="125">
        <v>7339</v>
      </c>
      <c r="E14" s="126">
        <v>-6.2946884576098094E-2</v>
      </c>
      <c r="F14" s="125">
        <v>886</v>
      </c>
      <c r="G14" s="126">
        <v>-0.11222444889779601</v>
      </c>
      <c r="H14" s="125">
        <v>4</v>
      </c>
      <c r="I14" s="126">
        <v>-0.2</v>
      </c>
      <c r="J14" s="125">
        <v>8229</v>
      </c>
      <c r="K14" s="126">
        <v>-6.8590831918505901E-2</v>
      </c>
      <c r="L14" s="125">
        <v>2239</v>
      </c>
      <c r="M14" s="126">
        <v>2.6869682042095803E-3</v>
      </c>
      <c r="N14" s="125">
        <v>10468</v>
      </c>
      <c r="O14" s="126">
        <v>-5.4210336104083802E-2</v>
      </c>
      <c r="P14" s="127"/>
      <c r="Q14" s="128"/>
      <c r="R14" s="128"/>
      <c r="S14" s="129">
        <v>7832</v>
      </c>
      <c r="T14" s="129">
        <v>998</v>
      </c>
      <c r="U14" s="129">
        <v>5</v>
      </c>
      <c r="V14" s="129">
        <v>8835</v>
      </c>
      <c r="W14" s="129">
        <v>2233</v>
      </c>
      <c r="X14" s="129">
        <v>11068</v>
      </c>
      <c r="Y14" s="128"/>
      <c r="Z14" s="128"/>
    </row>
    <row r="15" spans="1:26" x14ac:dyDescent="0.2">
      <c r="A15" s="119" t="s">
        <v>118</v>
      </c>
      <c r="B15" s="114" t="s">
        <v>119</v>
      </c>
      <c r="C15" s="114" t="s">
        <v>120</v>
      </c>
      <c r="D15" s="115">
        <v>644</v>
      </c>
      <c r="E15" s="116">
        <v>-5.0147492625368703E-2</v>
      </c>
      <c r="F15" s="115">
        <v>13</v>
      </c>
      <c r="G15" s="116">
        <v>-0.35000000000000003</v>
      </c>
      <c r="H15" s="115">
        <v>69</v>
      </c>
      <c r="I15" s="116">
        <v>1.65384615384615</v>
      </c>
      <c r="J15" s="115">
        <v>726</v>
      </c>
      <c r="K15" s="116">
        <v>2.7624309392265201E-3</v>
      </c>
      <c r="L15" s="115">
        <v>325</v>
      </c>
      <c r="M15" s="116">
        <v>-0.14248021108179398</v>
      </c>
      <c r="N15" s="115">
        <v>1051</v>
      </c>
      <c r="O15" s="116">
        <v>-4.71441523118767E-2</v>
      </c>
      <c r="P15" s="120">
        <v>4</v>
      </c>
      <c r="Q15" s="114" t="s">
        <v>89</v>
      </c>
      <c r="R15" s="114" t="s">
        <v>89</v>
      </c>
      <c r="S15" s="118">
        <v>678</v>
      </c>
      <c r="T15" s="118">
        <v>20</v>
      </c>
      <c r="U15" s="118">
        <v>26</v>
      </c>
      <c r="V15" s="118">
        <v>724</v>
      </c>
      <c r="W15" s="118">
        <v>379</v>
      </c>
      <c r="X15" s="118">
        <v>1103</v>
      </c>
      <c r="Y15" s="114" t="s">
        <v>121</v>
      </c>
      <c r="Z15" s="114" t="s">
        <v>122</v>
      </c>
    </row>
    <row r="16" spans="1:26" x14ac:dyDescent="0.2">
      <c r="A16" s="121"/>
      <c r="B16" s="114" t="s">
        <v>123</v>
      </c>
      <c r="C16" s="114" t="s">
        <v>124</v>
      </c>
      <c r="D16" s="115">
        <v>180</v>
      </c>
      <c r="E16" s="116">
        <v>-1.63934426229508E-2</v>
      </c>
      <c r="F16" s="115">
        <v>0</v>
      </c>
      <c r="G16" s="116">
        <v>-1</v>
      </c>
      <c r="H16" s="115">
        <v>0</v>
      </c>
      <c r="I16" s="116" t="s">
        <v>88</v>
      </c>
      <c r="J16" s="115">
        <v>180</v>
      </c>
      <c r="K16" s="116">
        <v>-4.2553191489361701E-2</v>
      </c>
      <c r="L16" s="115">
        <v>524</v>
      </c>
      <c r="M16" s="116">
        <v>0.188208616780045</v>
      </c>
      <c r="N16" s="115">
        <v>704</v>
      </c>
      <c r="O16" s="116">
        <v>0.11923688394276601</v>
      </c>
      <c r="P16" s="122"/>
      <c r="Q16" s="114" t="s">
        <v>89</v>
      </c>
      <c r="R16" s="114" t="s">
        <v>89</v>
      </c>
      <c r="S16" s="118">
        <v>183</v>
      </c>
      <c r="T16" s="118">
        <v>5</v>
      </c>
      <c r="U16" s="118">
        <v>0</v>
      </c>
      <c r="V16" s="118">
        <v>188</v>
      </c>
      <c r="W16" s="118">
        <v>441</v>
      </c>
      <c r="X16" s="118">
        <v>629</v>
      </c>
      <c r="Y16" s="114" t="s">
        <v>125</v>
      </c>
      <c r="Z16" s="114" t="s">
        <v>122</v>
      </c>
    </row>
    <row r="17" spans="1:26" x14ac:dyDescent="0.2">
      <c r="A17" s="121"/>
      <c r="B17" s="114" t="s">
        <v>126</v>
      </c>
      <c r="C17" s="114" t="s">
        <v>127</v>
      </c>
      <c r="D17" s="115">
        <v>693</v>
      </c>
      <c r="E17" s="116">
        <v>-8.4544253632760899E-2</v>
      </c>
      <c r="F17" s="115">
        <v>37</v>
      </c>
      <c r="G17" s="116">
        <v>-0.26</v>
      </c>
      <c r="H17" s="115">
        <v>0</v>
      </c>
      <c r="I17" s="116" t="s">
        <v>88</v>
      </c>
      <c r="J17" s="115">
        <v>730</v>
      </c>
      <c r="K17" s="116">
        <v>-9.5415117719950399E-2</v>
      </c>
      <c r="L17" s="115">
        <v>278</v>
      </c>
      <c r="M17" s="116">
        <v>0.58857142857142908</v>
      </c>
      <c r="N17" s="115">
        <v>1008</v>
      </c>
      <c r="O17" s="116">
        <v>2.6476578411405303E-2</v>
      </c>
      <c r="P17" s="122"/>
      <c r="Q17" s="114" t="s">
        <v>89</v>
      </c>
      <c r="R17" s="114" t="s">
        <v>89</v>
      </c>
      <c r="S17" s="118">
        <v>757</v>
      </c>
      <c r="T17" s="118">
        <v>50</v>
      </c>
      <c r="U17" s="118">
        <v>0</v>
      </c>
      <c r="V17" s="118">
        <v>807</v>
      </c>
      <c r="W17" s="118">
        <v>175</v>
      </c>
      <c r="X17" s="118">
        <v>982</v>
      </c>
      <c r="Y17" s="114" t="s">
        <v>128</v>
      </c>
      <c r="Z17" s="114" t="s">
        <v>122</v>
      </c>
    </row>
    <row r="18" spans="1:26" x14ac:dyDescent="0.2">
      <c r="A18" s="121"/>
      <c r="B18" s="114" t="s">
        <v>129</v>
      </c>
      <c r="C18" s="114" t="s">
        <v>130</v>
      </c>
      <c r="D18" s="115">
        <v>464</v>
      </c>
      <c r="E18" s="116">
        <v>-1.6949152542372899E-2</v>
      </c>
      <c r="F18" s="115">
        <v>199</v>
      </c>
      <c r="G18" s="116">
        <v>-0.138528138528139</v>
      </c>
      <c r="H18" s="115">
        <v>0</v>
      </c>
      <c r="I18" s="116" t="s">
        <v>88</v>
      </c>
      <c r="J18" s="115">
        <v>663</v>
      </c>
      <c r="K18" s="116">
        <v>-5.68990042674253E-2</v>
      </c>
      <c r="L18" s="115">
        <v>325</v>
      </c>
      <c r="M18" s="116">
        <v>0.11683848797250901</v>
      </c>
      <c r="N18" s="115">
        <v>988</v>
      </c>
      <c r="O18" s="116">
        <v>-6.0362173038229399E-3</v>
      </c>
      <c r="P18" s="122"/>
      <c r="Q18" s="114" t="s">
        <v>89</v>
      </c>
      <c r="R18" s="114" t="s">
        <v>89</v>
      </c>
      <c r="S18" s="118">
        <v>472</v>
      </c>
      <c r="T18" s="118">
        <v>231</v>
      </c>
      <c r="U18" s="118">
        <v>0</v>
      </c>
      <c r="V18" s="118">
        <v>703</v>
      </c>
      <c r="W18" s="118">
        <v>291</v>
      </c>
      <c r="X18" s="118">
        <v>994</v>
      </c>
      <c r="Y18" s="114" t="s">
        <v>131</v>
      </c>
      <c r="Z18" s="114" t="s">
        <v>122</v>
      </c>
    </row>
    <row r="19" spans="1:26" x14ac:dyDescent="0.2">
      <c r="A19" s="121"/>
      <c r="B19" s="114" t="s">
        <v>132</v>
      </c>
      <c r="C19" s="114" t="s">
        <v>133</v>
      </c>
      <c r="D19" s="115">
        <v>551</v>
      </c>
      <c r="E19" s="116">
        <v>3.3771106941838595E-2</v>
      </c>
      <c r="F19" s="115">
        <v>1</v>
      </c>
      <c r="G19" s="116">
        <v>-0.92307692307692302</v>
      </c>
      <c r="H19" s="115">
        <v>0</v>
      </c>
      <c r="I19" s="116" t="s">
        <v>88</v>
      </c>
      <c r="J19" s="115">
        <v>552</v>
      </c>
      <c r="K19" s="116">
        <v>1.0989010989011E-2</v>
      </c>
      <c r="L19" s="115">
        <v>110</v>
      </c>
      <c r="M19" s="116">
        <v>-0.34131736526946099</v>
      </c>
      <c r="N19" s="115">
        <v>662</v>
      </c>
      <c r="O19" s="116">
        <v>-7.1528751753155706E-2</v>
      </c>
      <c r="P19" s="122"/>
      <c r="Q19" s="114" t="s">
        <v>89</v>
      </c>
      <c r="R19" s="114" t="s">
        <v>89</v>
      </c>
      <c r="S19" s="118">
        <v>533</v>
      </c>
      <c r="T19" s="118">
        <v>13</v>
      </c>
      <c r="U19" s="118">
        <v>0</v>
      </c>
      <c r="V19" s="118">
        <v>546</v>
      </c>
      <c r="W19" s="118">
        <v>167</v>
      </c>
      <c r="X19" s="118">
        <v>713</v>
      </c>
      <c r="Y19" s="114" t="s">
        <v>134</v>
      </c>
      <c r="Z19" s="114" t="s">
        <v>122</v>
      </c>
    </row>
    <row r="20" spans="1:26" x14ac:dyDescent="0.2">
      <c r="A20" s="121"/>
      <c r="B20" s="114" t="s">
        <v>135</v>
      </c>
      <c r="C20" s="114" t="s">
        <v>136</v>
      </c>
      <c r="D20" s="115">
        <v>506</v>
      </c>
      <c r="E20" s="116">
        <v>-8.3333333333333301E-2</v>
      </c>
      <c r="F20" s="115">
        <v>0</v>
      </c>
      <c r="G20" s="116">
        <v>-1</v>
      </c>
      <c r="H20" s="115">
        <v>502</v>
      </c>
      <c r="I20" s="116">
        <v>-6.6914498141263906E-2</v>
      </c>
      <c r="J20" s="115">
        <v>1008</v>
      </c>
      <c r="K20" s="116">
        <v>-9.91957104557641E-2</v>
      </c>
      <c r="L20" s="115">
        <v>75</v>
      </c>
      <c r="M20" s="116">
        <v>-0.32432432432432401</v>
      </c>
      <c r="N20" s="115">
        <v>1083</v>
      </c>
      <c r="O20" s="116">
        <v>-0.11951219512195101</v>
      </c>
      <c r="P20" s="122"/>
      <c r="Q20" s="114" t="s">
        <v>89</v>
      </c>
      <c r="R20" s="114" t="s">
        <v>89</v>
      </c>
      <c r="S20" s="118">
        <v>552</v>
      </c>
      <c r="T20" s="118">
        <v>29</v>
      </c>
      <c r="U20" s="118">
        <v>538</v>
      </c>
      <c r="V20" s="118">
        <v>1119</v>
      </c>
      <c r="W20" s="118">
        <v>111</v>
      </c>
      <c r="X20" s="118">
        <v>1230</v>
      </c>
      <c r="Y20" s="114" t="s">
        <v>137</v>
      </c>
      <c r="Z20" s="114" t="s">
        <v>122</v>
      </c>
    </row>
    <row r="21" spans="1:26" x14ac:dyDescent="0.2">
      <c r="A21" s="121"/>
      <c r="B21" s="114" t="s">
        <v>138</v>
      </c>
      <c r="C21" s="114" t="s">
        <v>139</v>
      </c>
      <c r="D21" s="115">
        <v>206</v>
      </c>
      <c r="E21" s="116">
        <v>-4.6296296296296301E-2</v>
      </c>
      <c r="F21" s="115">
        <v>12</v>
      </c>
      <c r="G21" s="116">
        <v>5</v>
      </c>
      <c r="H21" s="115">
        <v>0</v>
      </c>
      <c r="I21" s="116" t="s">
        <v>88</v>
      </c>
      <c r="J21" s="115">
        <v>218</v>
      </c>
      <c r="K21" s="116">
        <v>0</v>
      </c>
      <c r="L21" s="115">
        <v>91</v>
      </c>
      <c r="M21" s="116">
        <v>0.59649122807017496</v>
      </c>
      <c r="N21" s="115">
        <v>309</v>
      </c>
      <c r="O21" s="116">
        <v>0.123636363636364</v>
      </c>
      <c r="P21" s="122"/>
      <c r="Q21" s="114" t="s">
        <v>89</v>
      </c>
      <c r="R21" s="114" t="s">
        <v>89</v>
      </c>
      <c r="S21" s="118">
        <v>216</v>
      </c>
      <c r="T21" s="118">
        <v>2</v>
      </c>
      <c r="U21" s="118">
        <v>0</v>
      </c>
      <c r="V21" s="118">
        <v>218</v>
      </c>
      <c r="W21" s="118">
        <v>57</v>
      </c>
      <c r="X21" s="118">
        <v>275</v>
      </c>
      <c r="Y21" s="114" t="s">
        <v>140</v>
      </c>
      <c r="Z21" s="114" t="s">
        <v>122</v>
      </c>
    </row>
    <row r="22" spans="1:26" x14ac:dyDescent="0.2">
      <c r="A22" s="121"/>
      <c r="B22" s="114" t="s">
        <v>141</v>
      </c>
      <c r="C22" s="114" t="s">
        <v>142</v>
      </c>
      <c r="D22" s="115">
        <v>658</v>
      </c>
      <c r="E22" s="116">
        <v>2.4922118380062301E-2</v>
      </c>
      <c r="F22" s="115">
        <v>37</v>
      </c>
      <c r="G22" s="116">
        <v>0</v>
      </c>
      <c r="H22" s="115">
        <v>0</v>
      </c>
      <c r="I22" s="116">
        <v>-1</v>
      </c>
      <c r="J22" s="115">
        <v>695</v>
      </c>
      <c r="K22" s="116">
        <v>1.7569546120058604E-2</v>
      </c>
      <c r="L22" s="115">
        <v>149</v>
      </c>
      <c r="M22" s="116">
        <v>-6.6666666666666706E-3</v>
      </c>
      <c r="N22" s="115">
        <v>844</v>
      </c>
      <c r="O22" s="116">
        <v>1.32052821128451E-2</v>
      </c>
      <c r="P22" s="122"/>
      <c r="Q22" s="114" t="s">
        <v>89</v>
      </c>
      <c r="R22" s="114" t="s">
        <v>89</v>
      </c>
      <c r="S22" s="118">
        <v>642</v>
      </c>
      <c r="T22" s="118">
        <v>37</v>
      </c>
      <c r="U22" s="118">
        <v>4</v>
      </c>
      <c r="V22" s="118">
        <v>683</v>
      </c>
      <c r="W22" s="118">
        <v>150</v>
      </c>
      <c r="X22" s="118">
        <v>833</v>
      </c>
      <c r="Y22" s="114" t="s">
        <v>143</v>
      </c>
      <c r="Z22" s="114" t="s">
        <v>122</v>
      </c>
    </row>
    <row r="23" spans="1:26" x14ac:dyDescent="0.2">
      <c r="A23" s="123"/>
      <c r="B23" s="114" t="s">
        <v>144</v>
      </c>
      <c r="C23" s="114" t="s">
        <v>145</v>
      </c>
      <c r="D23" s="115">
        <v>354</v>
      </c>
      <c r="E23" s="116">
        <v>-0.155131264916468</v>
      </c>
      <c r="F23" s="115">
        <v>17</v>
      </c>
      <c r="G23" s="116">
        <v>16</v>
      </c>
      <c r="H23" s="115">
        <v>0</v>
      </c>
      <c r="I23" s="116" t="s">
        <v>88</v>
      </c>
      <c r="J23" s="115">
        <v>371</v>
      </c>
      <c r="K23" s="116">
        <v>-0.116666666666667</v>
      </c>
      <c r="L23" s="115">
        <v>227</v>
      </c>
      <c r="M23" s="116">
        <v>0.22043010752688202</v>
      </c>
      <c r="N23" s="115">
        <v>598</v>
      </c>
      <c r="O23" s="116">
        <v>-1.3201320132013201E-2</v>
      </c>
      <c r="P23" s="122"/>
      <c r="Q23" s="114" t="s">
        <v>89</v>
      </c>
      <c r="R23" s="114" t="s">
        <v>89</v>
      </c>
      <c r="S23" s="118">
        <v>419</v>
      </c>
      <c r="T23" s="118">
        <v>1</v>
      </c>
      <c r="U23" s="118">
        <v>0</v>
      </c>
      <c r="V23" s="118">
        <v>420</v>
      </c>
      <c r="W23" s="118">
        <v>186</v>
      </c>
      <c r="X23" s="118">
        <v>606</v>
      </c>
      <c r="Y23" s="114" t="s">
        <v>146</v>
      </c>
      <c r="Z23" s="114" t="s">
        <v>122</v>
      </c>
    </row>
    <row r="24" spans="1:26" x14ac:dyDescent="0.2">
      <c r="A24" s="124" t="s">
        <v>103</v>
      </c>
      <c r="B24" s="124"/>
      <c r="C24" s="124"/>
      <c r="D24" s="125">
        <v>4256</v>
      </c>
      <c r="E24" s="126">
        <v>-4.40251572327044E-2</v>
      </c>
      <c r="F24" s="125">
        <v>316</v>
      </c>
      <c r="G24" s="126">
        <v>-0.185567010309278</v>
      </c>
      <c r="H24" s="125">
        <v>571</v>
      </c>
      <c r="I24" s="126">
        <v>5.2816901408450703E-3</v>
      </c>
      <c r="J24" s="125">
        <v>5143</v>
      </c>
      <c r="K24" s="126">
        <v>-4.9001479289940801E-2</v>
      </c>
      <c r="L24" s="125">
        <v>2104</v>
      </c>
      <c r="M24" s="126">
        <v>7.5114971895758803E-2</v>
      </c>
      <c r="N24" s="125">
        <v>7247</v>
      </c>
      <c r="O24" s="126">
        <v>-1.6021724372029901E-2</v>
      </c>
      <c r="P24" s="127"/>
      <c r="Q24" s="128"/>
      <c r="R24" s="128"/>
      <c r="S24" s="129">
        <v>4452</v>
      </c>
      <c r="T24" s="129">
        <v>388</v>
      </c>
      <c r="U24" s="129">
        <v>568</v>
      </c>
      <c r="V24" s="129">
        <v>5408</v>
      </c>
      <c r="W24" s="129">
        <v>1957</v>
      </c>
      <c r="X24" s="129">
        <v>7365</v>
      </c>
      <c r="Y24" s="128"/>
      <c r="Z24" s="128"/>
    </row>
    <row r="25" spans="1:26" x14ac:dyDescent="0.2">
      <c r="A25" s="119" t="s">
        <v>147</v>
      </c>
      <c r="B25" s="114" t="s">
        <v>148</v>
      </c>
      <c r="C25" s="114" t="s">
        <v>149</v>
      </c>
      <c r="D25" s="115">
        <v>244</v>
      </c>
      <c r="E25" s="116">
        <v>-6.15384615384615E-2</v>
      </c>
      <c r="F25" s="115">
        <v>0</v>
      </c>
      <c r="G25" s="116" t="s">
        <v>88</v>
      </c>
      <c r="H25" s="115">
        <v>0</v>
      </c>
      <c r="I25" s="116" t="s">
        <v>88</v>
      </c>
      <c r="J25" s="115">
        <v>244</v>
      </c>
      <c r="K25" s="116">
        <v>-6.15384615384615E-2</v>
      </c>
      <c r="L25" s="115">
        <v>11</v>
      </c>
      <c r="M25" s="116">
        <v>-0.3125</v>
      </c>
      <c r="N25" s="115">
        <v>255</v>
      </c>
      <c r="O25" s="116">
        <v>-7.6086956521739094E-2</v>
      </c>
      <c r="P25" s="120">
        <v>5</v>
      </c>
      <c r="Q25" s="114" t="s">
        <v>89</v>
      </c>
      <c r="R25" s="114" t="s">
        <v>89</v>
      </c>
      <c r="S25" s="118">
        <v>260</v>
      </c>
      <c r="T25" s="118">
        <v>0</v>
      </c>
      <c r="U25" s="118">
        <v>0</v>
      </c>
      <c r="V25" s="118">
        <v>260</v>
      </c>
      <c r="W25" s="118">
        <v>16</v>
      </c>
      <c r="X25" s="118">
        <v>276</v>
      </c>
      <c r="Y25" s="114" t="s">
        <v>150</v>
      </c>
      <c r="Z25" s="114" t="s">
        <v>151</v>
      </c>
    </row>
    <row r="26" spans="1:26" x14ac:dyDescent="0.2">
      <c r="A26" s="121"/>
      <c r="B26" s="114" t="s">
        <v>152</v>
      </c>
      <c r="C26" s="114" t="s">
        <v>153</v>
      </c>
      <c r="D26" s="115">
        <v>142</v>
      </c>
      <c r="E26" s="116">
        <v>-6.5789473684210509E-2</v>
      </c>
      <c r="F26" s="115">
        <v>0</v>
      </c>
      <c r="G26" s="116" t="s">
        <v>88</v>
      </c>
      <c r="H26" s="115">
        <v>0</v>
      </c>
      <c r="I26" s="116" t="s">
        <v>88</v>
      </c>
      <c r="J26" s="115">
        <v>142</v>
      </c>
      <c r="K26" s="116">
        <v>-6.5789473684210509E-2</v>
      </c>
      <c r="L26" s="115">
        <v>10</v>
      </c>
      <c r="M26" s="116">
        <v>0.66666666666666696</v>
      </c>
      <c r="N26" s="115">
        <v>152</v>
      </c>
      <c r="O26" s="116">
        <v>-3.7974683544303799E-2</v>
      </c>
      <c r="P26" s="122"/>
      <c r="Q26" s="114" t="s">
        <v>89</v>
      </c>
      <c r="R26" s="114" t="s">
        <v>89</v>
      </c>
      <c r="S26" s="118">
        <v>152</v>
      </c>
      <c r="T26" s="118">
        <v>0</v>
      </c>
      <c r="U26" s="118">
        <v>0</v>
      </c>
      <c r="V26" s="118">
        <v>152</v>
      </c>
      <c r="W26" s="118">
        <v>6</v>
      </c>
      <c r="X26" s="118">
        <v>158</v>
      </c>
      <c r="Y26" s="114" t="s">
        <v>154</v>
      </c>
      <c r="Z26" s="114" t="s">
        <v>151</v>
      </c>
    </row>
    <row r="27" spans="1:26" x14ac:dyDescent="0.2">
      <c r="A27" s="121"/>
      <c r="B27" s="114" t="s">
        <v>155</v>
      </c>
      <c r="C27" s="114" t="s">
        <v>156</v>
      </c>
      <c r="D27" s="115">
        <v>520</v>
      </c>
      <c r="E27" s="116">
        <v>-8.6115992970122998E-2</v>
      </c>
      <c r="F27" s="115">
        <v>0</v>
      </c>
      <c r="G27" s="116" t="s">
        <v>88</v>
      </c>
      <c r="H27" s="115">
        <v>92</v>
      </c>
      <c r="I27" s="116">
        <v>-0.33812949640287804</v>
      </c>
      <c r="J27" s="115">
        <v>612</v>
      </c>
      <c r="K27" s="116">
        <v>-0.13559322033898302</v>
      </c>
      <c r="L27" s="115">
        <v>197</v>
      </c>
      <c r="M27" s="116">
        <v>-0.18930041152263402</v>
      </c>
      <c r="N27" s="115">
        <v>809</v>
      </c>
      <c r="O27" s="116">
        <v>-0.14931650893796</v>
      </c>
      <c r="P27" s="122"/>
      <c r="Q27" s="114" t="s">
        <v>89</v>
      </c>
      <c r="R27" s="114" t="s">
        <v>89</v>
      </c>
      <c r="S27" s="118">
        <v>569</v>
      </c>
      <c r="T27" s="118">
        <v>0</v>
      </c>
      <c r="U27" s="118">
        <v>139</v>
      </c>
      <c r="V27" s="118">
        <v>708</v>
      </c>
      <c r="W27" s="118">
        <v>243</v>
      </c>
      <c r="X27" s="118">
        <v>951</v>
      </c>
      <c r="Y27" s="114" t="s">
        <v>157</v>
      </c>
      <c r="Z27" s="114" t="s">
        <v>151</v>
      </c>
    </row>
    <row r="28" spans="1:26" x14ac:dyDescent="0.2">
      <c r="A28" s="121"/>
      <c r="B28" s="114" t="s">
        <v>158</v>
      </c>
      <c r="C28" s="114" t="s">
        <v>159</v>
      </c>
      <c r="D28" s="115">
        <v>192</v>
      </c>
      <c r="E28" s="116">
        <v>-6.7961165048543701E-2</v>
      </c>
      <c r="F28" s="115">
        <v>0</v>
      </c>
      <c r="G28" s="116" t="s">
        <v>88</v>
      </c>
      <c r="H28" s="115">
        <v>0</v>
      </c>
      <c r="I28" s="116" t="s">
        <v>88</v>
      </c>
      <c r="J28" s="115">
        <v>192</v>
      </c>
      <c r="K28" s="116">
        <v>-6.7961165048543701E-2</v>
      </c>
      <c r="L28" s="115">
        <v>14</v>
      </c>
      <c r="M28" s="116">
        <v>-0.36363636363636398</v>
      </c>
      <c r="N28" s="115">
        <v>206</v>
      </c>
      <c r="O28" s="116">
        <v>-9.6491228070175405E-2</v>
      </c>
      <c r="P28" s="122"/>
      <c r="Q28" s="114" t="s">
        <v>89</v>
      </c>
      <c r="R28" s="114" t="s">
        <v>89</v>
      </c>
      <c r="S28" s="118">
        <v>206</v>
      </c>
      <c r="T28" s="118">
        <v>0</v>
      </c>
      <c r="U28" s="118">
        <v>0</v>
      </c>
      <c r="V28" s="118">
        <v>206</v>
      </c>
      <c r="W28" s="118">
        <v>22</v>
      </c>
      <c r="X28" s="118">
        <v>228</v>
      </c>
      <c r="Y28" s="114" t="s">
        <v>160</v>
      </c>
      <c r="Z28" s="114" t="s">
        <v>151</v>
      </c>
    </row>
    <row r="29" spans="1:26" x14ac:dyDescent="0.2">
      <c r="A29" s="121"/>
      <c r="B29" s="114" t="s">
        <v>161</v>
      </c>
      <c r="C29" s="114" t="s">
        <v>162</v>
      </c>
      <c r="D29" s="115">
        <v>72</v>
      </c>
      <c r="E29" s="116">
        <v>-0.26530612244898</v>
      </c>
      <c r="F29" s="115">
        <v>0</v>
      </c>
      <c r="G29" s="116" t="s">
        <v>88</v>
      </c>
      <c r="H29" s="115">
        <v>0</v>
      </c>
      <c r="I29" s="116" t="s">
        <v>88</v>
      </c>
      <c r="J29" s="115">
        <v>72</v>
      </c>
      <c r="K29" s="116">
        <v>-0.26530612244898</v>
      </c>
      <c r="L29" s="115">
        <v>63</v>
      </c>
      <c r="M29" s="116">
        <v>-0.29213483146067398</v>
      </c>
      <c r="N29" s="115">
        <v>135</v>
      </c>
      <c r="O29" s="116">
        <v>-0.27807486631015998</v>
      </c>
      <c r="P29" s="122"/>
      <c r="Q29" s="114" t="s">
        <v>89</v>
      </c>
      <c r="R29" s="114" t="s">
        <v>89</v>
      </c>
      <c r="S29" s="118">
        <v>98</v>
      </c>
      <c r="T29" s="118">
        <v>0</v>
      </c>
      <c r="U29" s="118">
        <v>0</v>
      </c>
      <c r="V29" s="118">
        <v>98</v>
      </c>
      <c r="W29" s="118">
        <v>89</v>
      </c>
      <c r="X29" s="118">
        <v>187</v>
      </c>
      <c r="Y29" s="114" t="s">
        <v>163</v>
      </c>
      <c r="Z29" s="114" t="s">
        <v>151</v>
      </c>
    </row>
    <row r="30" spans="1:26" x14ac:dyDescent="0.2">
      <c r="A30" s="121"/>
      <c r="B30" s="114" t="s">
        <v>164</v>
      </c>
      <c r="C30" s="114" t="s">
        <v>165</v>
      </c>
      <c r="D30" s="115">
        <v>588</v>
      </c>
      <c r="E30" s="116">
        <v>-8.9783281733746112E-2</v>
      </c>
      <c r="F30" s="115">
        <v>0</v>
      </c>
      <c r="G30" s="116">
        <v>-1</v>
      </c>
      <c r="H30" s="115">
        <v>243</v>
      </c>
      <c r="I30" s="116">
        <v>-0.33241758241758201</v>
      </c>
      <c r="J30" s="115">
        <v>831</v>
      </c>
      <c r="K30" s="116">
        <v>-0.178041543026706</v>
      </c>
      <c r="L30" s="115">
        <v>47</v>
      </c>
      <c r="M30" s="116">
        <v>-0.113207547169811</v>
      </c>
      <c r="N30" s="115">
        <v>878</v>
      </c>
      <c r="O30" s="116">
        <v>-0.17481203007518803</v>
      </c>
      <c r="P30" s="122"/>
      <c r="Q30" s="114" t="s">
        <v>89</v>
      </c>
      <c r="R30" s="114" t="s">
        <v>89</v>
      </c>
      <c r="S30" s="118">
        <v>646</v>
      </c>
      <c r="T30" s="118">
        <v>1</v>
      </c>
      <c r="U30" s="118">
        <v>364</v>
      </c>
      <c r="V30" s="118">
        <v>1011</v>
      </c>
      <c r="W30" s="118">
        <v>53</v>
      </c>
      <c r="X30" s="118">
        <v>1064</v>
      </c>
      <c r="Y30" s="114" t="s">
        <v>166</v>
      </c>
      <c r="Z30" s="114" t="s">
        <v>151</v>
      </c>
    </row>
    <row r="31" spans="1:26" x14ac:dyDescent="0.2">
      <c r="A31" s="121"/>
      <c r="B31" s="114" t="s">
        <v>167</v>
      </c>
      <c r="C31" s="114" t="s">
        <v>168</v>
      </c>
      <c r="D31" s="115">
        <v>331</v>
      </c>
      <c r="E31" s="116">
        <v>-5.4285714285714298E-2</v>
      </c>
      <c r="F31" s="115">
        <v>1</v>
      </c>
      <c r="G31" s="116">
        <v>-0.5</v>
      </c>
      <c r="H31" s="115">
        <v>0</v>
      </c>
      <c r="I31" s="116" t="s">
        <v>88</v>
      </c>
      <c r="J31" s="115">
        <v>332</v>
      </c>
      <c r="K31" s="116">
        <v>-5.6818181818181802E-2</v>
      </c>
      <c r="L31" s="115">
        <v>250</v>
      </c>
      <c r="M31" s="116">
        <v>-0.45770065075921901</v>
      </c>
      <c r="N31" s="115">
        <v>582</v>
      </c>
      <c r="O31" s="116">
        <v>-0.28413284132841299</v>
      </c>
      <c r="P31" s="122"/>
      <c r="Q31" s="114" t="s">
        <v>89</v>
      </c>
      <c r="R31" s="114" t="s">
        <v>89</v>
      </c>
      <c r="S31" s="118">
        <v>350</v>
      </c>
      <c r="T31" s="118">
        <v>2</v>
      </c>
      <c r="U31" s="118">
        <v>0</v>
      </c>
      <c r="V31" s="118">
        <v>352</v>
      </c>
      <c r="W31" s="118">
        <v>461</v>
      </c>
      <c r="X31" s="118">
        <v>813</v>
      </c>
      <c r="Y31" s="114" t="s">
        <v>169</v>
      </c>
      <c r="Z31" s="114" t="s">
        <v>151</v>
      </c>
    </row>
    <row r="32" spans="1:26" x14ac:dyDescent="0.2">
      <c r="A32" s="121"/>
      <c r="B32" s="114" t="s">
        <v>170</v>
      </c>
      <c r="C32" s="114" t="s">
        <v>171</v>
      </c>
      <c r="D32" s="115">
        <v>680</v>
      </c>
      <c r="E32" s="116">
        <v>-0.175757575757576</v>
      </c>
      <c r="F32" s="115">
        <v>1</v>
      </c>
      <c r="G32" s="116">
        <v>-0.5</v>
      </c>
      <c r="H32" s="115">
        <v>272</v>
      </c>
      <c r="I32" s="116">
        <v>0.39487179487179502</v>
      </c>
      <c r="J32" s="115">
        <v>953</v>
      </c>
      <c r="K32" s="116">
        <v>-6.7514677103718196E-2</v>
      </c>
      <c r="L32" s="115">
        <v>269</v>
      </c>
      <c r="M32" s="116">
        <v>-5.9440559440559398E-2</v>
      </c>
      <c r="N32" s="115">
        <v>1222</v>
      </c>
      <c r="O32" s="116">
        <v>-6.5749235474006101E-2</v>
      </c>
      <c r="P32" s="122"/>
      <c r="Q32" s="114" t="s">
        <v>89</v>
      </c>
      <c r="R32" s="114" t="s">
        <v>89</v>
      </c>
      <c r="S32" s="118">
        <v>825</v>
      </c>
      <c r="T32" s="118">
        <v>2</v>
      </c>
      <c r="U32" s="118">
        <v>195</v>
      </c>
      <c r="V32" s="118">
        <v>1022</v>
      </c>
      <c r="W32" s="118">
        <v>286</v>
      </c>
      <c r="X32" s="118">
        <v>1308</v>
      </c>
      <c r="Y32" s="114" t="s">
        <v>172</v>
      </c>
      <c r="Z32" s="114" t="s">
        <v>151</v>
      </c>
    </row>
    <row r="33" spans="1:26" x14ac:dyDescent="0.2">
      <c r="A33" s="121"/>
      <c r="B33" s="114" t="s">
        <v>173</v>
      </c>
      <c r="C33" s="114" t="s">
        <v>174</v>
      </c>
      <c r="D33" s="115">
        <v>94</v>
      </c>
      <c r="E33" s="116">
        <v>9.3023255813953501E-2</v>
      </c>
      <c r="F33" s="115">
        <v>0</v>
      </c>
      <c r="G33" s="116" t="s">
        <v>88</v>
      </c>
      <c r="H33" s="115">
        <v>0</v>
      </c>
      <c r="I33" s="116" t="s">
        <v>88</v>
      </c>
      <c r="J33" s="115">
        <v>94</v>
      </c>
      <c r="K33" s="116">
        <v>9.3023255813953501E-2</v>
      </c>
      <c r="L33" s="115">
        <v>17</v>
      </c>
      <c r="M33" s="116">
        <v>-5.5555555555555601E-2</v>
      </c>
      <c r="N33" s="115">
        <v>111</v>
      </c>
      <c r="O33" s="116">
        <v>6.7307692307692304E-2</v>
      </c>
      <c r="P33" s="122"/>
      <c r="Q33" s="114" t="s">
        <v>89</v>
      </c>
      <c r="R33" s="114" t="s">
        <v>89</v>
      </c>
      <c r="S33" s="118">
        <v>86</v>
      </c>
      <c r="T33" s="118">
        <v>0</v>
      </c>
      <c r="U33" s="118">
        <v>0</v>
      </c>
      <c r="V33" s="118">
        <v>86</v>
      </c>
      <c r="W33" s="118">
        <v>18</v>
      </c>
      <c r="X33" s="118">
        <v>104</v>
      </c>
      <c r="Y33" s="114" t="s">
        <v>175</v>
      </c>
      <c r="Z33" s="114" t="s">
        <v>151</v>
      </c>
    </row>
    <row r="34" spans="1:26" x14ac:dyDescent="0.2">
      <c r="A34" s="121"/>
      <c r="B34" s="114" t="s">
        <v>176</v>
      </c>
      <c r="C34" s="114" t="s">
        <v>177</v>
      </c>
      <c r="D34" s="115">
        <v>183</v>
      </c>
      <c r="E34" s="116">
        <v>-7.5757575757575787E-2</v>
      </c>
      <c r="F34" s="115">
        <v>0</v>
      </c>
      <c r="G34" s="116" t="s">
        <v>88</v>
      </c>
      <c r="H34" s="115">
        <v>0</v>
      </c>
      <c r="I34" s="116" t="s">
        <v>88</v>
      </c>
      <c r="J34" s="115">
        <v>183</v>
      </c>
      <c r="K34" s="116">
        <v>-7.5757575757575787E-2</v>
      </c>
      <c r="L34" s="115">
        <v>6</v>
      </c>
      <c r="M34" s="116">
        <v>-0.82857142857142907</v>
      </c>
      <c r="N34" s="115">
        <v>189</v>
      </c>
      <c r="O34" s="116">
        <v>-0.18884120171673802</v>
      </c>
      <c r="P34" s="122"/>
      <c r="Q34" s="114" t="s">
        <v>89</v>
      </c>
      <c r="R34" s="114" t="s">
        <v>89</v>
      </c>
      <c r="S34" s="118">
        <v>198</v>
      </c>
      <c r="T34" s="118">
        <v>0</v>
      </c>
      <c r="U34" s="118">
        <v>0</v>
      </c>
      <c r="V34" s="118">
        <v>198</v>
      </c>
      <c r="W34" s="118">
        <v>35</v>
      </c>
      <c r="X34" s="118">
        <v>233</v>
      </c>
      <c r="Y34" s="114" t="s">
        <v>178</v>
      </c>
      <c r="Z34" s="114" t="s">
        <v>151</v>
      </c>
    </row>
    <row r="35" spans="1:26" x14ac:dyDescent="0.2">
      <c r="A35" s="121"/>
      <c r="B35" s="114" t="s">
        <v>179</v>
      </c>
      <c r="C35" s="114" t="s">
        <v>180</v>
      </c>
      <c r="D35" s="115">
        <v>364</v>
      </c>
      <c r="E35" s="116">
        <v>-9.4527363184079602E-2</v>
      </c>
      <c r="F35" s="115">
        <v>0</v>
      </c>
      <c r="G35" s="116" t="s">
        <v>88</v>
      </c>
      <c r="H35" s="115">
        <v>0</v>
      </c>
      <c r="I35" s="116" t="s">
        <v>88</v>
      </c>
      <c r="J35" s="115">
        <v>364</v>
      </c>
      <c r="K35" s="116">
        <v>-9.4527363184079602E-2</v>
      </c>
      <c r="L35" s="115">
        <v>97</v>
      </c>
      <c r="M35" s="116">
        <v>3.1914893617021302E-2</v>
      </c>
      <c r="N35" s="115">
        <v>461</v>
      </c>
      <c r="O35" s="116">
        <v>-7.0564516129032293E-2</v>
      </c>
      <c r="P35" s="122"/>
      <c r="Q35" s="114" t="s">
        <v>89</v>
      </c>
      <c r="R35" s="114" t="s">
        <v>89</v>
      </c>
      <c r="S35" s="118">
        <v>402</v>
      </c>
      <c r="T35" s="118">
        <v>0</v>
      </c>
      <c r="U35" s="118">
        <v>0</v>
      </c>
      <c r="V35" s="118">
        <v>402</v>
      </c>
      <c r="W35" s="118">
        <v>94</v>
      </c>
      <c r="X35" s="118">
        <v>496</v>
      </c>
      <c r="Y35" s="114" t="s">
        <v>181</v>
      </c>
      <c r="Z35" s="114" t="s">
        <v>151</v>
      </c>
    </row>
    <row r="36" spans="1:26" x14ac:dyDescent="0.2">
      <c r="A36" s="121"/>
      <c r="B36" s="114" t="s">
        <v>182</v>
      </c>
      <c r="C36" s="114" t="s">
        <v>183</v>
      </c>
      <c r="D36" s="115">
        <v>191</v>
      </c>
      <c r="E36" s="116">
        <v>-5.4455445544554497E-2</v>
      </c>
      <c r="F36" s="115">
        <v>0</v>
      </c>
      <c r="G36" s="116" t="s">
        <v>88</v>
      </c>
      <c r="H36" s="115">
        <v>0</v>
      </c>
      <c r="I36" s="116" t="s">
        <v>88</v>
      </c>
      <c r="J36" s="115">
        <v>191</v>
      </c>
      <c r="K36" s="116">
        <v>-5.4455445544554497E-2</v>
      </c>
      <c r="L36" s="115">
        <v>40</v>
      </c>
      <c r="M36" s="116">
        <v>-0.16666666666666699</v>
      </c>
      <c r="N36" s="115">
        <v>231</v>
      </c>
      <c r="O36" s="116">
        <v>-7.5999999999999998E-2</v>
      </c>
      <c r="P36" s="122"/>
      <c r="Q36" s="114" t="s">
        <v>89</v>
      </c>
      <c r="R36" s="114" t="s">
        <v>89</v>
      </c>
      <c r="S36" s="118">
        <v>202</v>
      </c>
      <c r="T36" s="118">
        <v>0</v>
      </c>
      <c r="U36" s="118">
        <v>0</v>
      </c>
      <c r="V36" s="118">
        <v>202</v>
      </c>
      <c r="W36" s="118">
        <v>48</v>
      </c>
      <c r="X36" s="118">
        <v>250</v>
      </c>
      <c r="Y36" s="114" t="s">
        <v>184</v>
      </c>
      <c r="Z36" s="114" t="s">
        <v>151</v>
      </c>
    </row>
    <row r="37" spans="1:26" x14ac:dyDescent="0.2">
      <c r="A37" s="121"/>
      <c r="B37" s="114" t="s">
        <v>185</v>
      </c>
      <c r="C37" s="114" t="s">
        <v>186</v>
      </c>
      <c r="D37" s="115">
        <v>478</v>
      </c>
      <c r="E37" s="116">
        <v>-6.2745098039215699E-2</v>
      </c>
      <c r="F37" s="115">
        <v>0</v>
      </c>
      <c r="G37" s="116" t="s">
        <v>88</v>
      </c>
      <c r="H37" s="115">
        <v>0</v>
      </c>
      <c r="I37" s="116" t="s">
        <v>88</v>
      </c>
      <c r="J37" s="115">
        <v>478</v>
      </c>
      <c r="K37" s="116">
        <v>-6.2745098039215699E-2</v>
      </c>
      <c r="L37" s="115">
        <v>195</v>
      </c>
      <c r="M37" s="116">
        <v>0.75675675675675702</v>
      </c>
      <c r="N37" s="115">
        <v>673</v>
      </c>
      <c r="O37" s="116">
        <v>8.37359098228663E-2</v>
      </c>
      <c r="P37" s="122"/>
      <c r="Q37" s="114" t="s">
        <v>89</v>
      </c>
      <c r="R37" s="114" t="s">
        <v>89</v>
      </c>
      <c r="S37" s="118">
        <v>510</v>
      </c>
      <c r="T37" s="118">
        <v>0</v>
      </c>
      <c r="U37" s="118">
        <v>0</v>
      </c>
      <c r="V37" s="118">
        <v>510</v>
      </c>
      <c r="W37" s="118">
        <v>111</v>
      </c>
      <c r="X37" s="118">
        <v>621</v>
      </c>
      <c r="Y37" s="114" t="s">
        <v>187</v>
      </c>
      <c r="Z37" s="114" t="s">
        <v>151</v>
      </c>
    </row>
    <row r="38" spans="1:26" x14ac:dyDescent="0.2">
      <c r="A38" s="121"/>
      <c r="B38" s="114" t="s">
        <v>188</v>
      </c>
      <c r="C38" s="114" t="s">
        <v>189</v>
      </c>
      <c r="D38" s="115">
        <v>440</v>
      </c>
      <c r="E38" s="116">
        <v>-6.1833688699360304E-2</v>
      </c>
      <c r="F38" s="115">
        <v>0</v>
      </c>
      <c r="G38" s="116" t="s">
        <v>88</v>
      </c>
      <c r="H38" s="115">
        <v>0</v>
      </c>
      <c r="I38" s="116" t="s">
        <v>88</v>
      </c>
      <c r="J38" s="115">
        <v>440</v>
      </c>
      <c r="K38" s="116">
        <v>-6.1833688699360304E-2</v>
      </c>
      <c r="L38" s="115">
        <v>76</v>
      </c>
      <c r="M38" s="116">
        <v>0.38181818181818206</v>
      </c>
      <c r="N38" s="115">
        <v>516</v>
      </c>
      <c r="O38" s="116">
        <v>-1.5267175572519101E-2</v>
      </c>
      <c r="P38" s="122"/>
      <c r="Q38" s="114" t="s">
        <v>89</v>
      </c>
      <c r="R38" s="114" t="s">
        <v>89</v>
      </c>
      <c r="S38" s="118">
        <v>469</v>
      </c>
      <c r="T38" s="118">
        <v>0</v>
      </c>
      <c r="U38" s="118">
        <v>0</v>
      </c>
      <c r="V38" s="118">
        <v>469</v>
      </c>
      <c r="W38" s="118">
        <v>55</v>
      </c>
      <c r="X38" s="118">
        <v>524</v>
      </c>
      <c r="Y38" s="114" t="s">
        <v>190</v>
      </c>
      <c r="Z38" s="114" t="s">
        <v>151</v>
      </c>
    </row>
    <row r="39" spans="1:26" x14ac:dyDescent="0.2">
      <c r="A39" s="121"/>
      <c r="B39" s="114" t="s">
        <v>191</v>
      </c>
      <c r="C39" s="114" t="s">
        <v>192</v>
      </c>
      <c r="D39" s="115">
        <v>238</v>
      </c>
      <c r="E39" s="116">
        <v>-4.4176706827309196E-2</v>
      </c>
      <c r="F39" s="115">
        <v>0</v>
      </c>
      <c r="G39" s="116" t="s">
        <v>88</v>
      </c>
      <c r="H39" s="115">
        <v>0</v>
      </c>
      <c r="I39" s="116" t="s">
        <v>88</v>
      </c>
      <c r="J39" s="115">
        <v>238</v>
      </c>
      <c r="K39" s="116">
        <v>-4.4176706827309196E-2</v>
      </c>
      <c r="L39" s="115">
        <v>39</v>
      </c>
      <c r="M39" s="116">
        <v>-0.22</v>
      </c>
      <c r="N39" s="115">
        <v>277</v>
      </c>
      <c r="O39" s="116">
        <v>-7.3578595317725801E-2</v>
      </c>
      <c r="P39" s="122"/>
      <c r="Q39" s="114" t="s">
        <v>89</v>
      </c>
      <c r="R39" s="114" t="s">
        <v>89</v>
      </c>
      <c r="S39" s="118">
        <v>249</v>
      </c>
      <c r="T39" s="118">
        <v>0</v>
      </c>
      <c r="U39" s="118">
        <v>0</v>
      </c>
      <c r="V39" s="118">
        <v>249</v>
      </c>
      <c r="W39" s="118">
        <v>50</v>
      </c>
      <c r="X39" s="118">
        <v>299</v>
      </c>
      <c r="Y39" s="114" t="s">
        <v>193</v>
      </c>
      <c r="Z39" s="114" t="s">
        <v>151</v>
      </c>
    </row>
    <row r="40" spans="1:26" x14ac:dyDescent="0.2">
      <c r="A40" s="121"/>
      <c r="B40" s="114" t="s">
        <v>194</v>
      </c>
      <c r="C40" s="114" t="s">
        <v>195</v>
      </c>
      <c r="D40" s="115">
        <v>141</v>
      </c>
      <c r="E40" s="116">
        <v>-9.6153846153846201E-2</v>
      </c>
      <c r="F40" s="115">
        <v>0</v>
      </c>
      <c r="G40" s="116" t="s">
        <v>88</v>
      </c>
      <c r="H40" s="115">
        <v>0</v>
      </c>
      <c r="I40" s="116" t="s">
        <v>88</v>
      </c>
      <c r="J40" s="115">
        <v>141</v>
      </c>
      <c r="K40" s="116">
        <v>-9.6153846153846201E-2</v>
      </c>
      <c r="L40" s="115">
        <v>99</v>
      </c>
      <c r="M40" s="116">
        <v>0.59677419354838701</v>
      </c>
      <c r="N40" s="115">
        <v>240</v>
      </c>
      <c r="O40" s="116">
        <v>0.100917431192661</v>
      </c>
      <c r="P40" s="122"/>
      <c r="Q40" s="114" t="s">
        <v>89</v>
      </c>
      <c r="R40" s="114" t="s">
        <v>89</v>
      </c>
      <c r="S40" s="118">
        <v>156</v>
      </c>
      <c r="T40" s="118">
        <v>0</v>
      </c>
      <c r="U40" s="118">
        <v>0</v>
      </c>
      <c r="V40" s="118">
        <v>156</v>
      </c>
      <c r="W40" s="118">
        <v>62</v>
      </c>
      <c r="X40" s="118">
        <v>218</v>
      </c>
      <c r="Y40" s="114" t="s">
        <v>196</v>
      </c>
      <c r="Z40" s="114" t="s">
        <v>151</v>
      </c>
    </row>
    <row r="41" spans="1:26" x14ac:dyDescent="0.2">
      <c r="A41" s="121"/>
      <c r="B41" s="114" t="s">
        <v>197</v>
      </c>
      <c r="C41" s="114" t="s">
        <v>198</v>
      </c>
      <c r="D41" s="115">
        <v>98</v>
      </c>
      <c r="E41" s="116">
        <v>-2.9702970297029702E-2</v>
      </c>
      <c r="F41" s="115">
        <v>0</v>
      </c>
      <c r="G41" s="116" t="s">
        <v>88</v>
      </c>
      <c r="H41" s="115">
        <v>0</v>
      </c>
      <c r="I41" s="116" t="s">
        <v>88</v>
      </c>
      <c r="J41" s="115">
        <v>98</v>
      </c>
      <c r="K41" s="116">
        <v>-2.9702970297029702E-2</v>
      </c>
      <c r="L41" s="115">
        <v>141</v>
      </c>
      <c r="M41" s="116">
        <v>-0.11874999999999999</v>
      </c>
      <c r="N41" s="115">
        <v>239</v>
      </c>
      <c r="O41" s="116">
        <v>-8.4291187739463605E-2</v>
      </c>
      <c r="P41" s="122"/>
      <c r="Q41" s="114" t="s">
        <v>89</v>
      </c>
      <c r="R41" s="114" t="s">
        <v>89</v>
      </c>
      <c r="S41" s="118">
        <v>101</v>
      </c>
      <c r="T41" s="118">
        <v>0</v>
      </c>
      <c r="U41" s="118">
        <v>0</v>
      </c>
      <c r="V41" s="118">
        <v>101</v>
      </c>
      <c r="W41" s="118">
        <v>160</v>
      </c>
      <c r="X41" s="118">
        <v>261</v>
      </c>
      <c r="Y41" s="114" t="s">
        <v>199</v>
      </c>
      <c r="Z41" s="114" t="s">
        <v>151</v>
      </c>
    </row>
    <row r="42" spans="1:26" x14ac:dyDescent="0.2">
      <c r="A42" s="121"/>
      <c r="B42" s="114" t="s">
        <v>200</v>
      </c>
      <c r="C42" s="114" t="s">
        <v>201</v>
      </c>
      <c r="D42" s="115">
        <v>238</v>
      </c>
      <c r="E42" s="116">
        <v>-8.3333333333333297E-3</v>
      </c>
      <c r="F42" s="115">
        <v>0</v>
      </c>
      <c r="G42" s="116" t="s">
        <v>88</v>
      </c>
      <c r="H42" s="115">
        <v>0</v>
      </c>
      <c r="I42" s="116" t="s">
        <v>88</v>
      </c>
      <c r="J42" s="115">
        <v>238</v>
      </c>
      <c r="K42" s="116">
        <v>-8.3333333333333297E-3</v>
      </c>
      <c r="L42" s="115">
        <v>26</v>
      </c>
      <c r="M42" s="116">
        <v>-0.36585365853658508</v>
      </c>
      <c r="N42" s="115">
        <v>264</v>
      </c>
      <c r="O42" s="116">
        <v>-6.0498220640569395E-2</v>
      </c>
      <c r="P42" s="122"/>
      <c r="Q42" s="114" t="s">
        <v>89</v>
      </c>
      <c r="R42" s="114" t="s">
        <v>89</v>
      </c>
      <c r="S42" s="118">
        <v>240</v>
      </c>
      <c r="T42" s="118">
        <v>0</v>
      </c>
      <c r="U42" s="118">
        <v>0</v>
      </c>
      <c r="V42" s="118">
        <v>240</v>
      </c>
      <c r="W42" s="118">
        <v>41</v>
      </c>
      <c r="X42" s="118">
        <v>281</v>
      </c>
      <c r="Y42" s="114" t="s">
        <v>202</v>
      </c>
      <c r="Z42" s="114" t="s">
        <v>151</v>
      </c>
    </row>
    <row r="43" spans="1:26" x14ac:dyDescent="0.2">
      <c r="A43" s="121"/>
      <c r="B43" s="114" t="s">
        <v>203</v>
      </c>
      <c r="C43" s="114" t="s">
        <v>204</v>
      </c>
      <c r="D43" s="115">
        <v>98</v>
      </c>
      <c r="E43" s="116">
        <v>2.0833333333333301E-2</v>
      </c>
      <c r="F43" s="115">
        <v>0</v>
      </c>
      <c r="G43" s="116" t="s">
        <v>88</v>
      </c>
      <c r="H43" s="115">
        <v>0</v>
      </c>
      <c r="I43" s="116" t="s">
        <v>88</v>
      </c>
      <c r="J43" s="115">
        <v>98</v>
      </c>
      <c r="K43" s="116">
        <v>2.0833333333333301E-2</v>
      </c>
      <c r="L43" s="115">
        <v>6</v>
      </c>
      <c r="M43" s="116">
        <v>-0.14285714285714299</v>
      </c>
      <c r="N43" s="115">
        <v>104</v>
      </c>
      <c r="O43" s="116">
        <v>9.7087378640776708E-3</v>
      </c>
      <c r="P43" s="122"/>
      <c r="Q43" s="114" t="s">
        <v>89</v>
      </c>
      <c r="R43" s="114" t="s">
        <v>89</v>
      </c>
      <c r="S43" s="118">
        <v>96</v>
      </c>
      <c r="T43" s="118">
        <v>0</v>
      </c>
      <c r="U43" s="118">
        <v>0</v>
      </c>
      <c r="V43" s="118">
        <v>96</v>
      </c>
      <c r="W43" s="118">
        <v>7</v>
      </c>
      <c r="X43" s="118">
        <v>103</v>
      </c>
      <c r="Y43" s="114" t="s">
        <v>205</v>
      </c>
      <c r="Z43" s="114" t="s">
        <v>151</v>
      </c>
    </row>
    <row r="44" spans="1:26" x14ac:dyDescent="0.2">
      <c r="A44" s="121"/>
      <c r="B44" s="114" t="s">
        <v>206</v>
      </c>
      <c r="C44" s="114" t="s">
        <v>207</v>
      </c>
      <c r="D44" s="115">
        <v>193</v>
      </c>
      <c r="E44" s="116">
        <v>-9.3896713615023511E-2</v>
      </c>
      <c r="F44" s="115">
        <v>6</v>
      </c>
      <c r="G44" s="116" t="s">
        <v>88</v>
      </c>
      <c r="H44" s="115">
        <v>0</v>
      </c>
      <c r="I44" s="116" t="s">
        <v>88</v>
      </c>
      <c r="J44" s="115">
        <v>199</v>
      </c>
      <c r="K44" s="116">
        <v>-6.5727699530516409E-2</v>
      </c>
      <c r="L44" s="115">
        <v>31</v>
      </c>
      <c r="M44" s="116">
        <v>-0.752</v>
      </c>
      <c r="N44" s="115">
        <v>230</v>
      </c>
      <c r="O44" s="116">
        <v>-0.31952662721893499</v>
      </c>
      <c r="P44" s="122"/>
      <c r="Q44" s="114" t="s">
        <v>89</v>
      </c>
      <c r="R44" s="114" t="s">
        <v>89</v>
      </c>
      <c r="S44" s="118">
        <v>213</v>
      </c>
      <c r="T44" s="118">
        <v>0</v>
      </c>
      <c r="U44" s="118">
        <v>0</v>
      </c>
      <c r="V44" s="118">
        <v>213</v>
      </c>
      <c r="W44" s="118">
        <v>125</v>
      </c>
      <c r="X44" s="118">
        <v>338</v>
      </c>
      <c r="Y44" s="114" t="s">
        <v>208</v>
      </c>
      <c r="Z44" s="114" t="s">
        <v>151</v>
      </c>
    </row>
    <row r="45" spans="1:26" x14ac:dyDescent="0.2">
      <c r="A45" s="121"/>
      <c r="B45" s="114" t="s">
        <v>209</v>
      </c>
      <c r="C45" s="114" t="s">
        <v>210</v>
      </c>
      <c r="D45" s="115">
        <v>470</v>
      </c>
      <c r="E45" s="116">
        <v>-7.4803149606299205E-2</v>
      </c>
      <c r="F45" s="115">
        <v>0</v>
      </c>
      <c r="G45" s="116" t="s">
        <v>88</v>
      </c>
      <c r="H45" s="115">
        <v>0</v>
      </c>
      <c r="I45" s="116" t="s">
        <v>88</v>
      </c>
      <c r="J45" s="115">
        <v>470</v>
      </c>
      <c r="K45" s="116">
        <v>-7.4803149606299205E-2</v>
      </c>
      <c r="L45" s="115">
        <v>74</v>
      </c>
      <c r="M45" s="116">
        <v>5.7142857142857099E-2</v>
      </c>
      <c r="N45" s="115">
        <v>544</v>
      </c>
      <c r="O45" s="116">
        <v>-5.8823529411764705E-2</v>
      </c>
      <c r="P45" s="122"/>
      <c r="Q45" s="114" t="s">
        <v>89</v>
      </c>
      <c r="R45" s="114" t="s">
        <v>89</v>
      </c>
      <c r="S45" s="118">
        <v>508</v>
      </c>
      <c r="T45" s="118">
        <v>0</v>
      </c>
      <c r="U45" s="118">
        <v>0</v>
      </c>
      <c r="V45" s="118">
        <v>508</v>
      </c>
      <c r="W45" s="118">
        <v>70</v>
      </c>
      <c r="X45" s="118">
        <v>578</v>
      </c>
      <c r="Y45" s="114" t="s">
        <v>211</v>
      </c>
      <c r="Z45" s="114" t="s">
        <v>151</v>
      </c>
    </row>
    <row r="46" spans="1:26" x14ac:dyDescent="0.2">
      <c r="A46" s="121"/>
      <c r="B46" s="114" t="s">
        <v>212</v>
      </c>
      <c r="C46" s="114" t="s">
        <v>213</v>
      </c>
      <c r="D46" s="115">
        <v>420</v>
      </c>
      <c r="E46" s="116">
        <v>-9.4827586206896602E-2</v>
      </c>
      <c r="F46" s="115">
        <v>0</v>
      </c>
      <c r="G46" s="116" t="s">
        <v>88</v>
      </c>
      <c r="H46" s="115">
        <v>0</v>
      </c>
      <c r="I46" s="116" t="s">
        <v>88</v>
      </c>
      <c r="J46" s="115">
        <v>420</v>
      </c>
      <c r="K46" s="116">
        <v>-9.4827586206896602E-2</v>
      </c>
      <c r="L46" s="115">
        <v>41</v>
      </c>
      <c r="M46" s="116">
        <v>-0.34920634920634896</v>
      </c>
      <c r="N46" s="115">
        <v>461</v>
      </c>
      <c r="O46" s="116">
        <v>-0.12523719165085398</v>
      </c>
      <c r="P46" s="122"/>
      <c r="Q46" s="114" t="s">
        <v>89</v>
      </c>
      <c r="R46" s="114" t="s">
        <v>89</v>
      </c>
      <c r="S46" s="118">
        <v>464</v>
      </c>
      <c r="T46" s="118">
        <v>0</v>
      </c>
      <c r="U46" s="118">
        <v>0</v>
      </c>
      <c r="V46" s="118">
        <v>464</v>
      </c>
      <c r="W46" s="118">
        <v>63</v>
      </c>
      <c r="X46" s="118">
        <v>527</v>
      </c>
      <c r="Y46" s="114" t="s">
        <v>214</v>
      </c>
      <c r="Z46" s="114" t="s">
        <v>151</v>
      </c>
    </row>
    <row r="47" spans="1:26" x14ac:dyDescent="0.2">
      <c r="A47" s="121"/>
      <c r="B47" s="114" t="s">
        <v>215</v>
      </c>
      <c r="C47" s="114" t="s">
        <v>216</v>
      </c>
      <c r="D47" s="115">
        <v>422</v>
      </c>
      <c r="E47" s="116">
        <v>-9.3896713615023511E-3</v>
      </c>
      <c r="F47" s="115">
        <v>0</v>
      </c>
      <c r="G47" s="116" t="s">
        <v>88</v>
      </c>
      <c r="H47" s="115">
        <v>0</v>
      </c>
      <c r="I47" s="116" t="s">
        <v>88</v>
      </c>
      <c r="J47" s="115">
        <v>422</v>
      </c>
      <c r="K47" s="116">
        <v>-9.3896713615023511E-3</v>
      </c>
      <c r="L47" s="115">
        <v>99</v>
      </c>
      <c r="M47" s="116">
        <v>-0.32653061224489799</v>
      </c>
      <c r="N47" s="115">
        <v>521</v>
      </c>
      <c r="O47" s="116">
        <v>-9.07504363001745E-2</v>
      </c>
      <c r="P47" s="122"/>
      <c r="Q47" s="114" t="s">
        <v>89</v>
      </c>
      <c r="R47" s="114" t="s">
        <v>89</v>
      </c>
      <c r="S47" s="118">
        <v>426</v>
      </c>
      <c r="T47" s="118">
        <v>0</v>
      </c>
      <c r="U47" s="118">
        <v>0</v>
      </c>
      <c r="V47" s="118">
        <v>426</v>
      </c>
      <c r="W47" s="118">
        <v>147</v>
      </c>
      <c r="X47" s="118">
        <v>573</v>
      </c>
      <c r="Y47" s="114" t="s">
        <v>217</v>
      </c>
      <c r="Z47" s="114" t="s">
        <v>151</v>
      </c>
    </row>
    <row r="48" spans="1:26" x14ac:dyDescent="0.2">
      <c r="A48" s="121"/>
      <c r="B48" s="114" t="s">
        <v>218</v>
      </c>
      <c r="C48" s="114" t="s">
        <v>219</v>
      </c>
      <c r="D48" s="115">
        <v>307</v>
      </c>
      <c r="E48" s="116">
        <v>-5.53846153846154E-2</v>
      </c>
      <c r="F48" s="115">
        <v>0</v>
      </c>
      <c r="G48" s="116" t="s">
        <v>88</v>
      </c>
      <c r="H48" s="115">
        <v>0</v>
      </c>
      <c r="I48" s="116" t="s">
        <v>88</v>
      </c>
      <c r="J48" s="115">
        <v>307</v>
      </c>
      <c r="K48" s="116">
        <v>-5.53846153846154E-2</v>
      </c>
      <c r="L48" s="115">
        <v>72</v>
      </c>
      <c r="M48" s="116">
        <v>0.22033898305084704</v>
      </c>
      <c r="N48" s="115">
        <v>379</v>
      </c>
      <c r="O48" s="116">
        <v>-1.3020833333333301E-2</v>
      </c>
      <c r="P48" s="122"/>
      <c r="Q48" s="114" t="s">
        <v>89</v>
      </c>
      <c r="R48" s="114" t="s">
        <v>89</v>
      </c>
      <c r="S48" s="118">
        <v>325</v>
      </c>
      <c r="T48" s="118">
        <v>0</v>
      </c>
      <c r="U48" s="118">
        <v>0</v>
      </c>
      <c r="V48" s="118">
        <v>325</v>
      </c>
      <c r="W48" s="118">
        <v>59</v>
      </c>
      <c r="X48" s="118">
        <v>384</v>
      </c>
      <c r="Y48" s="114" t="s">
        <v>220</v>
      </c>
      <c r="Z48" s="114" t="s">
        <v>151</v>
      </c>
    </row>
    <row r="49" spans="1:26" x14ac:dyDescent="0.2">
      <c r="A49" s="121"/>
      <c r="B49" s="114" t="s">
        <v>221</v>
      </c>
      <c r="C49" s="114" t="s">
        <v>222</v>
      </c>
      <c r="D49" s="115">
        <v>172</v>
      </c>
      <c r="E49" s="116">
        <v>-6.5217391304347797E-2</v>
      </c>
      <c r="F49" s="115">
        <v>0</v>
      </c>
      <c r="G49" s="116" t="s">
        <v>88</v>
      </c>
      <c r="H49" s="115">
        <v>0</v>
      </c>
      <c r="I49" s="116" t="s">
        <v>88</v>
      </c>
      <c r="J49" s="115">
        <v>172</v>
      </c>
      <c r="K49" s="116">
        <v>-6.5217391304347797E-2</v>
      </c>
      <c r="L49" s="115">
        <v>45</v>
      </c>
      <c r="M49" s="116">
        <v>0.28571428571428598</v>
      </c>
      <c r="N49" s="115">
        <v>217</v>
      </c>
      <c r="O49" s="116">
        <v>-9.1324200913242004E-3</v>
      </c>
      <c r="P49" s="122"/>
      <c r="Q49" s="114" t="s">
        <v>89</v>
      </c>
      <c r="R49" s="114" t="s">
        <v>89</v>
      </c>
      <c r="S49" s="118">
        <v>184</v>
      </c>
      <c r="T49" s="118">
        <v>0</v>
      </c>
      <c r="U49" s="118">
        <v>0</v>
      </c>
      <c r="V49" s="118">
        <v>184</v>
      </c>
      <c r="W49" s="118">
        <v>35</v>
      </c>
      <c r="X49" s="118">
        <v>219</v>
      </c>
      <c r="Y49" s="114" t="s">
        <v>223</v>
      </c>
      <c r="Z49" s="114" t="s">
        <v>151</v>
      </c>
    </row>
    <row r="50" spans="1:26" x14ac:dyDescent="0.2">
      <c r="A50" s="121"/>
      <c r="B50" s="114" t="s">
        <v>224</v>
      </c>
      <c r="C50" s="114" t="s">
        <v>225</v>
      </c>
      <c r="D50" s="115">
        <v>522</v>
      </c>
      <c r="E50" s="116">
        <v>-4.7445255474452601E-2</v>
      </c>
      <c r="F50" s="115">
        <v>0</v>
      </c>
      <c r="G50" s="116" t="s">
        <v>88</v>
      </c>
      <c r="H50" s="115">
        <v>0</v>
      </c>
      <c r="I50" s="116" t="s">
        <v>88</v>
      </c>
      <c r="J50" s="115">
        <v>522</v>
      </c>
      <c r="K50" s="116">
        <v>-4.7445255474452601E-2</v>
      </c>
      <c r="L50" s="115">
        <v>23</v>
      </c>
      <c r="M50" s="116">
        <v>-0.74157303370786498</v>
      </c>
      <c r="N50" s="115">
        <v>545</v>
      </c>
      <c r="O50" s="116">
        <v>-0.14442700156985899</v>
      </c>
      <c r="P50" s="122"/>
      <c r="Q50" s="114" t="s">
        <v>89</v>
      </c>
      <c r="R50" s="114" t="s">
        <v>89</v>
      </c>
      <c r="S50" s="118">
        <v>548</v>
      </c>
      <c r="T50" s="118">
        <v>0</v>
      </c>
      <c r="U50" s="118">
        <v>0</v>
      </c>
      <c r="V50" s="118">
        <v>548</v>
      </c>
      <c r="W50" s="118">
        <v>89</v>
      </c>
      <c r="X50" s="118">
        <v>637</v>
      </c>
      <c r="Y50" s="114" t="s">
        <v>226</v>
      </c>
      <c r="Z50" s="114" t="s">
        <v>151</v>
      </c>
    </row>
    <row r="51" spans="1:26" x14ac:dyDescent="0.2">
      <c r="A51" s="121"/>
      <c r="B51" s="114" t="s">
        <v>227</v>
      </c>
      <c r="C51" s="114" t="s">
        <v>228</v>
      </c>
      <c r="D51" s="115">
        <v>180</v>
      </c>
      <c r="E51" s="116">
        <v>-0.1</v>
      </c>
      <c r="F51" s="115">
        <v>0</v>
      </c>
      <c r="G51" s="116" t="s">
        <v>88</v>
      </c>
      <c r="H51" s="115">
        <v>0</v>
      </c>
      <c r="I51" s="116" t="s">
        <v>88</v>
      </c>
      <c r="J51" s="115">
        <v>180</v>
      </c>
      <c r="K51" s="116">
        <v>-0.1</v>
      </c>
      <c r="L51" s="115">
        <v>6</v>
      </c>
      <c r="M51" s="116">
        <v>-0.66666666666666696</v>
      </c>
      <c r="N51" s="115">
        <v>186</v>
      </c>
      <c r="O51" s="116">
        <v>-0.146788990825688</v>
      </c>
      <c r="P51" s="122"/>
      <c r="Q51" s="114" t="s">
        <v>89</v>
      </c>
      <c r="R51" s="114" t="s">
        <v>89</v>
      </c>
      <c r="S51" s="118">
        <v>200</v>
      </c>
      <c r="T51" s="118">
        <v>0</v>
      </c>
      <c r="U51" s="118">
        <v>0</v>
      </c>
      <c r="V51" s="118">
        <v>200</v>
      </c>
      <c r="W51" s="118">
        <v>18</v>
      </c>
      <c r="X51" s="118">
        <v>218</v>
      </c>
      <c r="Y51" s="114" t="s">
        <v>229</v>
      </c>
      <c r="Z51" s="114" t="s">
        <v>151</v>
      </c>
    </row>
    <row r="52" spans="1:26" x14ac:dyDescent="0.2">
      <c r="A52" s="121"/>
      <c r="B52" s="114" t="s">
        <v>230</v>
      </c>
      <c r="C52" s="114" t="s">
        <v>231</v>
      </c>
      <c r="D52" s="115">
        <v>94</v>
      </c>
      <c r="E52" s="116">
        <v>-0.06</v>
      </c>
      <c r="F52" s="115">
        <v>0</v>
      </c>
      <c r="G52" s="116" t="s">
        <v>88</v>
      </c>
      <c r="H52" s="115">
        <v>0</v>
      </c>
      <c r="I52" s="116" t="s">
        <v>88</v>
      </c>
      <c r="J52" s="115">
        <v>94</v>
      </c>
      <c r="K52" s="116">
        <v>-0.06</v>
      </c>
      <c r="L52" s="115">
        <v>0</v>
      </c>
      <c r="M52" s="116">
        <v>-1</v>
      </c>
      <c r="N52" s="115">
        <v>94</v>
      </c>
      <c r="O52" s="116">
        <v>-6.9306930693069299E-2</v>
      </c>
      <c r="P52" s="122"/>
      <c r="Q52" s="114" t="s">
        <v>89</v>
      </c>
      <c r="R52" s="114" t="s">
        <v>89</v>
      </c>
      <c r="S52" s="118">
        <v>100</v>
      </c>
      <c r="T52" s="118">
        <v>0</v>
      </c>
      <c r="U52" s="118">
        <v>0</v>
      </c>
      <c r="V52" s="118">
        <v>100</v>
      </c>
      <c r="W52" s="118">
        <v>1</v>
      </c>
      <c r="X52" s="118">
        <v>101</v>
      </c>
      <c r="Y52" s="114" t="s">
        <v>232</v>
      </c>
      <c r="Z52" s="114" t="s">
        <v>151</v>
      </c>
    </row>
    <row r="53" spans="1:26" x14ac:dyDescent="0.2">
      <c r="A53" s="123"/>
      <c r="B53" s="114" t="s">
        <v>233</v>
      </c>
      <c r="C53" s="114" t="s">
        <v>234</v>
      </c>
      <c r="D53" s="115">
        <v>382</v>
      </c>
      <c r="E53" s="116">
        <v>-5.2109181141439198E-2</v>
      </c>
      <c r="F53" s="115">
        <v>0</v>
      </c>
      <c r="G53" s="116" t="s">
        <v>88</v>
      </c>
      <c r="H53" s="115">
        <v>0</v>
      </c>
      <c r="I53" s="116" t="s">
        <v>88</v>
      </c>
      <c r="J53" s="115">
        <v>382</v>
      </c>
      <c r="K53" s="116">
        <v>-5.2109181141439198E-2</v>
      </c>
      <c r="L53" s="115">
        <v>128</v>
      </c>
      <c r="M53" s="116">
        <v>-0.17948717948717902</v>
      </c>
      <c r="N53" s="115">
        <v>510</v>
      </c>
      <c r="O53" s="116">
        <v>-8.7656529516994597E-2</v>
      </c>
      <c r="P53" s="122"/>
      <c r="Q53" s="114" t="s">
        <v>89</v>
      </c>
      <c r="R53" s="114" t="s">
        <v>89</v>
      </c>
      <c r="S53" s="118">
        <v>403</v>
      </c>
      <c r="T53" s="118">
        <v>0</v>
      </c>
      <c r="U53" s="118">
        <v>0</v>
      </c>
      <c r="V53" s="118">
        <v>403</v>
      </c>
      <c r="W53" s="118">
        <v>156</v>
      </c>
      <c r="X53" s="118">
        <v>559</v>
      </c>
      <c r="Y53" s="114" t="s">
        <v>235</v>
      </c>
      <c r="Z53" s="114" t="s">
        <v>151</v>
      </c>
    </row>
    <row r="54" spans="1:26" x14ac:dyDescent="0.2">
      <c r="A54" s="124" t="s">
        <v>103</v>
      </c>
      <c r="B54" s="124"/>
      <c r="C54" s="124"/>
      <c r="D54" s="125">
        <v>8494</v>
      </c>
      <c r="E54" s="126">
        <v>-7.5332026997605092E-2</v>
      </c>
      <c r="F54" s="125">
        <v>8</v>
      </c>
      <c r="G54" s="126">
        <v>0.6</v>
      </c>
      <c r="H54" s="125">
        <v>607</v>
      </c>
      <c r="I54" s="126">
        <v>-0.13037249283667601</v>
      </c>
      <c r="J54" s="125">
        <v>9109</v>
      </c>
      <c r="K54" s="126">
        <v>-7.8875518252603902E-2</v>
      </c>
      <c r="L54" s="125">
        <v>2122</v>
      </c>
      <c r="M54" s="126">
        <v>-0.19007633587786302</v>
      </c>
      <c r="N54" s="125">
        <v>11231</v>
      </c>
      <c r="O54" s="126">
        <v>-0.102166440163083</v>
      </c>
      <c r="P54" s="127"/>
      <c r="Q54" s="128"/>
      <c r="R54" s="128"/>
      <c r="S54" s="129">
        <v>9186</v>
      </c>
      <c r="T54" s="129">
        <v>5</v>
      </c>
      <c r="U54" s="129">
        <v>698</v>
      </c>
      <c r="V54" s="129">
        <v>9889</v>
      </c>
      <c r="W54" s="129">
        <v>2620</v>
      </c>
      <c r="X54" s="129">
        <v>12509</v>
      </c>
      <c r="Y54" s="128"/>
      <c r="Z54" s="128"/>
    </row>
    <row r="55" spans="1:26" s="136" customFormat="1" ht="22.5" x14ac:dyDescent="0.2">
      <c r="A55" s="130" t="s">
        <v>236</v>
      </c>
      <c r="B55" s="131"/>
      <c r="C55" s="131"/>
      <c r="D55" s="132">
        <f>D54+D24+D14</f>
        <v>20089</v>
      </c>
      <c r="E55" s="133">
        <f>((D54+D24+D14)-(S54+S24+S14))/(S54+S24+S14)</f>
        <v>-6.4322310200279453E-2</v>
      </c>
      <c r="F55" s="132">
        <f>F54+F24+F14</f>
        <v>1210</v>
      </c>
      <c r="G55" s="133">
        <f>((F54+F24+F14)-(T54+T24+T14))/(T54+T24+T14)</f>
        <v>-0.13012221423436376</v>
      </c>
      <c r="H55" s="132">
        <f>H54+H24+H14</f>
        <v>1182</v>
      </c>
      <c r="I55" s="133">
        <f>((H54+H24+H14)-(U54+U24+U14))/(U54+U24+U14)</f>
        <v>-7.0023603461841069E-2</v>
      </c>
      <c r="J55" s="132">
        <f>J54+J24+J14</f>
        <v>22481</v>
      </c>
      <c r="K55" s="133">
        <f>((J54+J24+J14)-(V54+V24+V14))/(V54+V24+V14)</f>
        <v>-6.8415382065307478E-2</v>
      </c>
      <c r="L55" s="132">
        <f>L54+L24+L14</f>
        <v>6465</v>
      </c>
      <c r="M55" s="133">
        <f>((L54+L24+L14)-(W54+W24+W14))/(W54+W24+W14)</f>
        <v>-5.0660792951541848E-2</v>
      </c>
      <c r="N55" s="132">
        <f>N54+N24+N14</f>
        <v>28946</v>
      </c>
      <c r="O55" s="133">
        <f>((N54+N24+N14)-(X54+X24+X14))/(X54+X24+X14)</f>
        <v>-6.4507788766078475E-2</v>
      </c>
      <c r="P55" s="134"/>
      <c r="Q55" s="134"/>
      <c r="R55" s="135"/>
      <c r="S55" s="135"/>
      <c r="T55" s="135"/>
      <c r="U55" s="135"/>
      <c r="V55" s="135"/>
      <c r="W55" s="135"/>
      <c r="X55" s="135"/>
    </row>
    <row r="56" spans="1:26" s="136" customFormat="1" x14ac:dyDescent="0.2">
      <c r="A56" s="130" t="s">
        <v>237</v>
      </c>
      <c r="B56" s="131"/>
      <c r="C56" s="131"/>
      <c r="D56" s="132">
        <f>D54+D24+D14+D9</f>
        <v>31429</v>
      </c>
      <c r="E56" s="133">
        <f>((D54+D24+D14+D9)-(S54+S24+S14+S9))/(S54+S24+S14+S9)</f>
        <v>-6.0221870047543584E-2</v>
      </c>
      <c r="F56" s="132">
        <f>F54+F24+F14+F9</f>
        <v>5904</v>
      </c>
      <c r="G56" s="133">
        <f>((F54+F24+F14+F9)-(T54+T24+T14+T9))/(T54+T24+T14+T9)</f>
        <v>-0.10013717421124829</v>
      </c>
      <c r="H56" s="132">
        <f>H54+H24+H14+H9</f>
        <v>4062</v>
      </c>
      <c r="I56" s="133">
        <f>((H54+H24+H14+H9)-(U54+U24+U14+U9))/(U54+U24+U14+U9)</f>
        <v>-8.3483754512635386E-2</v>
      </c>
      <c r="J56" s="132">
        <f>J54+J24+J14+J9</f>
        <v>41395</v>
      </c>
      <c r="K56" s="133">
        <f>((J54+J24+J14+J9)-(V54+V24+V14+V9))/(V54+V24+V14+V9)</f>
        <v>-6.8435502745521654E-2</v>
      </c>
      <c r="L56" s="132">
        <f>L54+L24+L14+L9</f>
        <v>9296</v>
      </c>
      <c r="M56" s="133">
        <f>((L54+L24+L14+L9)-(W54+W24+W14+W9))/(W54+W24+W14+W9)</f>
        <v>-4.9391553328561204E-2</v>
      </c>
      <c r="N56" s="132">
        <f>N54+N24+N14+N9</f>
        <v>50691</v>
      </c>
      <c r="O56" s="133">
        <f>((N54+N24+N14+N9)-(X54+X24+X14+X9))/(X54+X24+X14+X9)</f>
        <v>-6.5000461126994369E-2</v>
      </c>
      <c r="P56" s="134"/>
      <c r="Q56" s="134"/>
      <c r="R56" s="135"/>
      <c r="S56" s="135"/>
      <c r="T56" s="135"/>
      <c r="U56" s="135"/>
      <c r="V56" s="135"/>
      <c r="W56" s="135"/>
      <c r="X56" s="135"/>
    </row>
    <row r="57" spans="1:26" s="136" customFormat="1" x14ac:dyDescent="0.2">
      <c r="A57" s="130" t="s">
        <v>238</v>
      </c>
      <c r="B57" s="131"/>
      <c r="C57" s="131"/>
      <c r="D57" s="132">
        <f>D54+D24+D14+D9+D5</f>
        <v>41631</v>
      </c>
      <c r="E57" s="133">
        <f>((D54+D24+D14+D9+D5)-(S54+S24+S14+S9+S5))/(S54+S24+S14+S9+S5)</f>
        <v>-5.6948691811077132E-2</v>
      </c>
      <c r="F57" s="132">
        <f>F54+F24+F14+F9+F5</f>
        <v>16328</v>
      </c>
      <c r="G57" s="133">
        <f>((F54+F24+F14+F9+F5)-(T54+T24+T14+T9+T5))/(T54+T24+T14+T9+T5)</f>
        <v>-6.5262193725669798E-2</v>
      </c>
      <c r="H57" s="132">
        <f>H54+H24+H14+H9+H5</f>
        <v>4062</v>
      </c>
      <c r="I57" s="133">
        <f>((H54+H24+H14+H9+H5)-(U54+U24+U14+U9+U5))/(U54+U24+U14+U9+U5)</f>
        <v>-8.3483754512635386E-2</v>
      </c>
      <c r="J57" s="132">
        <f>J54+J24+J14+J9+J5</f>
        <v>62021</v>
      </c>
      <c r="K57" s="133">
        <f>((J54+J24+J14+J9+J5)-(V54+V24+V14+V9+V5))/(V54+V24+V14+V9+V5)</f>
        <v>-6.0928155045802103E-2</v>
      </c>
      <c r="L57" s="132">
        <f>L54+L24+L14+L9+L5</f>
        <v>10003</v>
      </c>
      <c r="M57" s="133">
        <f>((L54+L24+L14+L9+L5)-(W54+W24+W14+W9+W5))/(W54+W24+W14+W9+W5)</f>
        <v>-4.5059665871121715E-2</v>
      </c>
      <c r="N57" s="132">
        <f>N54+N24+N14+N9+N5</f>
        <v>72024</v>
      </c>
      <c r="O57" s="133">
        <f>((N54+N24+N14+N9+N5)-(X54+X24+X14+X9+X5))/(X54+X24+X14+X9+X5)</f>
        <v>-5.8755880815473081E-2</v>
      </c>
      <c r="P57" s="134"/>
      <c r="Q57" s="134"/>
      <c r="R57" s="135"/>
      <c r="S57" s="135"/>
      <c r="T57" s="135"/>
      <c r="U57" s="135"/>
      <c r="V57" s="135"/>
      <c r="W57" s="135"/>
      <c r="X57" s="135"/>
    </row>
    <row r="58" spans="1:26" x14ac:dyDescent="0.2">
      <c r="A58" s="119" t="s">
        <v>239</v>
      </c>
      <c r="B58" s="114" t="s">
        <v>240</v>
      </c>
      <c r="C58" s="114" t="s">
        <v>241</v>
      </c>
      <c r="D58" s="115">
        <v>12</v>
      </c>
      <c r="E58" s="116">
        <v>5</v>
      </c>
      <c r="F58" s="115">
        <v>1045</v>
      </c>
      <c r="G58" s="116">
        <v>-0.20229007633587801</v>
      </c>
      <c r="H58" s="115">
        <v>0</v>
      </c>
      <c r="I58" s="116" t="s">
        <v>88</v>
      </c>
      <c r="J58" s="115">
        <v>1057</v>
      </c>
      <c r="K58" s="116">
        <v>-0.19435975609756101</v>
      </c>
      <c r="L58" s="115">
        <v>467</v>
      </c>
      <c r="M58" s="116">
        <v>-0.194827586206897</v>
      </c>
      <c r="N58" s="115">
        <v>1524</v>
      </c>
      <c r="O58" s="116">
        <v>-0.194503171247357</v>
      </c>
      <c r="P58" s="120">
        <v>6</v>
      </c>
      <c r="Q58" s="114" t="s">
        <v>90</v>
      </c>
      <c r="R58" s="114" t="s">
        <v>90</v>
      </c>
      <c r="S58" s="118">
        <v>2</v>
      </c>
      <c r="T58" s="118">
        <v>1310</v>
      </c>
      <c r="U58" s="118">
        <v>0</v>
      </c>
      <c r="V58" s="118">
        <v>1312</v>
      </c>
      <c r="W58" s="118">
        <v>580</v>
      </c>
      <c r="X58" s="118">
        <v>1892</v>
      </c>
      <c r="Y58" s="114" t="s">
        <v>242</v>
      </c>
      <c r="Z58" s="114" t="s">
        <v>243</v>
      </c>
    </row>
    <row r="59" spans="1:26" x14ac:dyDescent="0.2">
      <c r="A59" s="121"/>
      <c r="B59" s="114" t="s">
        <v>244</v>
      </c>
      <c r="C59" s="114" t="s">
        <v>245</v>
      </c>
      <c r="D59" s="115">
        <v>78</v>
      </c>
      <c r="E59" s="116">
        <v>-0.1875</v>
      </c>
      <c r="F59" s="115">
        <v>0</v>
      </c>
      <c r="G59" s="116" t="s">
        <v>88</v>
      </c>
      <c r="H59" s="115">
        <v>0</v>
      </c>
      <c r="I59" s="116" t="s">
        <v>88</v>
      </c>
      <c r="J59" s="115">
        <v>78</v>
      </c>
      <c r="K59" s="116">
        <v>-0.1875</v>
      </c>
      <c r="L59" s="115">
        <v>328</v>
      </c>
      <c r="M59" s="116">
        <v>-0.57840616966581004</v>
      </c>
      <c r="N59" s="115">
        <v>406</v>
      </c>
      <c r="O59" s="116">
        <v>-0.53546910755148702</v>
      </c>
      <c r="P59" s="122"/>
      <c r="Q59" s="114" t="s">
        <v>90</v>
      </c>
      <c r="R59" s="114" t="s">
        <v>90</v>
      </c>
      <c r="S59" s="118">
        <v>96</v>
      </c>
      <c r="T59" s="118">
        <v>0</v>
      </c>
      <c r="U59" s="118">
        <v>0</v>
      </c>
      <c r="V59" s="118">
        <v>96</v>
      </c>
      <c r="W59" s="118">
        <v>778</v>
      </c>
      <c r="X59" s="118">
        <v>874</v>
      </c>
      <c r="Y59" s="114" t="s">
        <v>246</v>
      </c>
      <c r="Z59" s="114" t="s">
        <v>243</v>
      </c>
    </row>
    <row r="60" spans="1:26" x14ac:dyDescent="0.2">
      <c r="A60" s="121"/>
      <c r="B60" s="114" t="s">
        <v>247</v>
      </c>
      <c r="C60" s="114" t="s">
        <v>248</v>
      </c>
      <c r="D60" s="115">
        <v>800</v>
      </c>
      <c r="E60" s="116">
        <v>-0.15254237288135603</v>
      </c>
      <c r="F60" s="115">
        <v>777</v>
      </c>
      <c r="G60" s="116">
        <v>-0.19979402677651903</v>
      </c>
      <c r="H60" s="115">
        <v>0</v>
      </c>
      <c r="I60" s="116" t="s">
        <v>88</v>
      </c>
      <c r="J60" s="115">
        <v>1577</v>
      </c>
      <c r="K60" s="116">
        <v>-0.176501305483029</v>
      </c>
      <c r="L60" s="115">
        <v>1715</v>
      </c>
      <c r="M60" s="116">
        <v>-5.0913115661317107E-2</v>
      </c>
      <c r="N60" s="115">
        <v>3292</v>
      </c>
      <c r="O60" s="116">
        <v>-0.115529285330467</v>
      </c>
      <c r="P60" s="122"/>
      <c r="Q60" s="114" t="s">
        <v>90</v>
      </c>
      <c r="R60" s="114" t="s">
        <v>90</v>
      </c>
      <c r="S60" s="118">
        <v>944</v>
      </c>
      <c r="T60" s="118">
        <v>971</v>
      </c>
      <c r="U60" s="118">
        <v>0</v>
      </c>
      <c r="V60" s="118">
        <v>1915</v>
      </c>
      <c r="W60" s="118">
        <v>1807</v>
      </c>
      <c r="X60" s="118">
        <v>3722</v>
      </c>
      <c r="Y60" s="114" t="s">
        <v>249</v>
      </c>
      <c r="Z60" s="114" t="s">
        <v>243</v>
      </c>
    </row>
    <row r="61" spans="1:26" x14ac:dyDescent="0.2">
      <c r="A61" s="121"/>
      <c r="B61" s="114" t="s">
        <v>250</v>
      </c>
      <c r="C61" s="114" t="s">
        <v>251</v>
      </c>
      <c r="D61" s="115">
        <v>77</v>
      </c>
      <c r="E61" s="116">
        <v>-0.41221374045801495</v>
      </c>
      <c r="F61" s="115">
        <v>0</v>
      </c>
      <c r="G61" s="116">
        <v>-1</v>
      </c>
      <c r="H61" s="115">
        <v>0</v>
      </c>
      <c r="I61" s="116" t="s">
        <v>88</v>
      </c>
      <c r="J61" s="115">
        <v>77</v>
      </c>
      <c r="K61" s="116">
        <v>-0.42105263157894701</v>
      </c>
      <c r="L61" s="115">
        <v>496</v>
      </c>
      <c r="M61" s="116">
        <v>-0.34736842105263199</v>
      </c>
      <c r="N61" s="115">
        <v>573</v>
      </c>
      <c r="O61" s="116">
        <v>-0.35834266517357199</v>
      </c>
      <c r="P61" s="122"/>
      <c r="Q61" s="114" t="s">
        <v>90</v>
      </c>
      <c r="R61" s="114" t="s">
        <v>90</v>
      </c>
      <c r="S61" s="118">
        <v>131</v>
      </c>
      <c r="T61" s="118">
        <v>2</v>
      </c>
      <c r="U61" s="118">
        <v>0</v>
      </c>
      <c r="V61" s="118">
        <v>133</v>
      </c>
      <c r="W61" s="118">
        <v>760</v>
      </c>
      <c r="X61" s="118">
        <v>893</v>
      </c>
      <c r="Y61" s="114" t="s">
        <v>252</v>
      </c>
      <c r="Z61" s="114" t="s">
        <v>243</v>
      </c>
    </row>
    <row r="62" spans="1:26" x14ac:dyDescent="0.2">
      <c r="A62" s="121"/>
      <c r="B62" s="114" t="s">
        <v>253</v>
      </c>
      <c r="C62" s="114" t="s">
        <v>254</v>
      </c>
      <c r="D62" s="115">
        <v>159</v>
      </c>
      <c r="E62" s="116">
        <v>0.292682926829268</v>
      </c>
      <c r="F62" s="115">
        <v>0</v>
      </c>
      <c r="G62" s="116">
        <v>-1</v>
      </c>
      <c r="H62" s="115">
        <v>0</v>
      </c>
      <c r="I62" s="116" t="s">
        <v>88</v>
      </c>
      <c r="J62" s="115">
        <v>159</v>
      </c>
      <c r="K62" s="116">
        <v>0.27200000000000002</v>
      </c>
      <c r="L62" s="115">
        <v>167</v>
      </c>
      <c r="M62" s="116">
        <v>-0.63134657836644603</v>
      </c>
      <c r="N62" s="115">
        <v>326</v>
      </c>
      <c r="O62" s="116">
        <v>-0.43598615916955002</v>
      </c>
      <c r="P62" s="122"/>
      <c r="Q62" s="114" t="s">
        <v>90</v>
      </c>
      <c r="R62" s="114" t="s">
        <v>90</v>
      </c>
      <c r="S62" s="118">
        <v>123</v>
      </c>
      <c r="T62" s="118">
        <v>2</v>
      </c>
      <c r="U62" s="118">
        <v>0</v>
      </c>
      <c r="V62" s="118">
        <v>125</v>
      </c>
      <c r="W62" s="118">
        <v>453</v>
      </c>
      <c r="X62" s="118">
        <v>578</v>
      </c>
      <c r="Y62" s="114" t="s">
        <v>255</v>
      </c>
      <c r="Z62" s="114" t="s">
        <v>243</v>
      </c>
    </row>
    <row r="63" spans="1:26" x14ac:dyDescent="0.2">
      <c r="A63" s="123"/>
      <c r="B63" s="114" t="s">
        <v>256</v>
      </c>
      <c r="C63" s="114" t="s">
        <v>257</v>
      </c>
      <c r="D63" s="115">
        <v>57</v>
      </c>
      <c r="E63" s="116">
        <v>-6.5573770491803296E-2</v>
      </c>
      <c r="F63" s="115">
        <v>16</v>
      </c>
      <c r="G63" s="116">
        <v>-0.2</v>
      </c>
      <c r="H63" s="115">
        <v>0</v>
      </c>
      <c r="I63" s="116" t="s">
        <v>88</v>
      </c>
      <c r="J63" s="115">
        <v>73</v>
      </c>
      <c r="K63" s="116">
        <v>-9.8765432098765399E-2</v>
      </c>
      <c r="L63" s="115">
        <v>241</v>
      </c>
      <c r="M63" s="116">
        <v>2.2567567567567601</v>
      </c>
      <c r="N63" s="115">
        <v>314</v>
      </c>
      <c r="O63" s="116">
        <v>1.0258064516129</v>
      </c>
      <c r="P63" s="122"/>
      <c r="Q63" s="114" t="s">
        <v>90</v>
      </c>
      <c r="R63" s="114" t="s">
        <v>90</v>
      </c>
      <c r="S63" s="118">
        <v>61</v>
      </c>
      <c r="T63" s="118">
        <v>20</v>
      </c>
      <c r="U63" s="118">
        <v>0</v>
      </c>
      <c r="V63" s="118">
        <v>81</v>
      </c>
      <c r="W63" s="118">
        <v>74</v>
      </c>
      <c r="X63" s="118">
        <v>155</v>
      </c>
      <c r="Y63" s="114" t="s">
        <v>258</v>
      </c>
      <c r="Z63" s="114" t="s">
        <v>243</v>
      </c>
    </row>
    <row r="64" spans="1:26" x14ac:dyDescent="0.2">
      <c r="A64" s="124" t="s">
        <v>103</v>
      </c>
      <c r="B64" s="124"/>
      <c r="C64" s="124"/>
      <c r="D64" s="125">
        <v>1183</v>
      </c>
      <c r="E64" s="126">
        <v>-0.12822402358142998</v>
      </c>
      <c r="F64" s="125">
        <v>1838</v>
      </c>
      <c r="G64" s="126">
        <v>-0.20260303687635603</v>
      </c>
      <c r="H64" s="125">
        <v>0</v>
      </c>
      <c r="I64" s="126"/>
      <c r="J64" s="125">
        <v>3021</v>
      </c>
      <c r="K64" s="126">
        <v>-0.17504096122337501</v>
      </c>
      <c r="L64" s="125">
        <v>3414</v>
      </c>
      <c r="M64" s="126">
        <v>-0.23315363881401599</v>
      </c>
      <c r="N64" s="125">
        <v>6435</v>
      </c>
      <c r="O64" s="126">
        <v>-0.206926300221839</v>
      </c>
      <c r="P64" s="127"/>
      <c r="Q64" s="128"/>
      <c r="R64" s="128"/>
      <c r="S64" s="129">
        <v>1357</v>
      </c>
      <c r="T64" s="129">
        <v>2305</v>
      </c>
      <c r="U64" s="129">
        <v>0</v>
      </c>
      <c r="V64" s="129">
        <v>3662</v>
      </c>
      <c r="W64" s="129">
        <v>4452</v>
      </c>
      <c r="X64" s="129">
        <v>8114</v>
      </c>
      <c r="Y64" s="128"/>
      <c r="Z64" s="128"/>
    </row>
    <row r="65" spans="1:26" x14ac:dyDescent="0.2">
      <c r="A65" s="124" t="s">
        <v>259</v>
      </c>
      <c r="B65" s="124"/>
      <c r="C65" s="124"/>
      <c r="D65" s="125">
        <v>42814</v>
      </c>
      <c r="E65" s="126">
        <v>-5.9074326403234997E-2</v>
      </c>
      <c r="F65" s="125">
        <v>18166</v>
      </c>
      <c r="G65" s="126">
        <v>-8.1272442219187793E-2</v>
      </c>
      <c r="H65" s="125">
        <v>4062</v>
      </c>
      <c r="I65" s="126">
        <v>-8.3483754512635386E-2</v>
      </c>
      <c r="J65" s="125">
        <v>65042</v>
      </c>
      <c r="K65" s="126">
        <v>-6.6922977606266199E-2</v>
      </c>
      <c r="L65" s="125">
        <v>13417</v>
      </c>
      <c r="M65" s="126">
        <v>-0.10115897367187</v>
      </c>
      <c r="N65" s="125">
        <v>78459</v>
      </c>
      <c r="O65" s="126">
        <v>-7.2961221258595804E-2</v>
      </c>
      <c r="P65" s="137"/>
      <c r="Q65" s="128"/>
      <c r="R65" s="128"/>
      <c r="S65" s="129">
        <v>45502</v>
      </c>
      <c r="T65" s="129">
        <v>19773</v>
      </c>
      <c r="U65" s="129">
        <v>4432</v>
      </c>
      <c r="V65" s="129">
        <v>69707</v>
      </c>
      <c r="W65" s="129">
        <v>14927</v>
      </c>
      <c r="X65" s="129">
        <v>84634</v>
      </c>
      <c r="Y65" s="128"/>
      <c r="Z65" s="128"/>
    </row>
  </sheetData>
  <pageMargins left="0.23622047244094491" right="0.23622047244094491" top="0.55118110236220474" bottom="0.35433070866141736" header="0.31496062992125984" footer="0.31496062992125984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5"/>
  <sheetViews>
    <sheetView zoomScaleNormal="16662" zoomScaleSheetLayoutView="62948"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5" width="12.7109375" style="111" customWidth="1"/>
    <col min="16" max="16" width="9.42578125" style="111" hidden="1" customWidth="1"/>
    <col min="17" max="17" width="15.28515625" style="111" hidden="1" customWidth="1"/>
    <col min="18" max="18" width="6.7109375" style="111" hidden="1" customWidth="1"/>
    <col min="19" max="19" width="23.42578125" style="111" hidden="1" customWidth="1"/>
    <col min="20" max="20" width="22.7109375" style="111" hidden="1" customWidth="1"/>
    <col min="21" max="21" width="19.28515625" style="111" hidden="1" customWidth="1"/>
    <col min="22" max="22" width="18.85546875" style="111" hidden="1" customWidth="1"/>
    <col min="23" max="23" width="23.85546875" style="111" hidden="1" customWidth="1"/>
    <col min="24" max="24" width="15.5703125" style="111" hidden="1" customWidth="1"/>
    <col min="25" max="25" width="32.42578125" style="111" hidden="1" customWidth="1"/>
    <col min="26" max="26" width="23.28515625" style="111" hidden="1" customWidth="1"/>
    <col min="27" max="16384" width="9.140625" style="111"/>
  </cols>
  <sheetData>
    <row r="1" spans="1:26" ht="15.75" x14ac:dyDescent="0.25">
      <c r="A1" s="110" t="s">
        <v>260</v>
      </c>
    </row>
    <row r="4" spans="1:26" ht="33.75" x14ac:dyDescent="0.2">
      <c r="A4" s="112" t="s">
        <v>60</v>
      </c>
      <c r="B4" s="112" t="s">
        <v>61</v>
      </c>
      <c r="C4" s="112" t="s">
        <v>62</v>
      </c>
      <c r="D4" s="112" t="s">
        <v>63</v>
      </c>
      <c r="E4" s="112" t="s">
        <v>64</v>
      </c>
      <c r="F4" s="112" t="s">
        <v>65</v>
      </c>
      <c r="G4" s="112" t="s">
        <v>66</v>
      </c>
      <c r="H4" s="112" t="s">
        <v>67</v>
      </c>
      <c r="I4" s="112" t="s">
        <v>68</v>
      </c>
      <c r="J4" s="112" t="s">
        <v>69</v>
      </c>
      <c r="K4" s="112" t="s">
        <v>70</v>
      </c>
      <c r="L4" s="112" t="s">
        <v>31</v>
      </c>
      <c r="M4" s="112" t="s">
        <v>71</v>
      </c>
      <c r="N4" s="112" t="s">
        <v>72</v>
      </c>
      <c r="O4" s="112" t="s">
        <v>73</v>
      </c>
      <c r="P4" s="113" t="s">
        <v>74</v>
      </c>
      <c r="Q4" s="113" t="s">
        <v>75</v>
      </c>
      <c r="R4" s="113" t="s">
        <v>76</v>
      </c>
      <c r="S4" s="113" t="s">
        <v>77</v>
      </c>
      <c r="T4" s="113" t="s">
        <v>78</v>
      </c>
      <c r="U4" s="113" t="s">
        <v>79</v>
      </c>
      <c r="V4" s="113" t="s">
        <v>80</v>
      </c>
      <c r="W4" s="113" t="s">
        <v>81</v>
      </c>
      <c r="X4" s="113" t="s">
        <v>82</v>
      </c>
      <c r="Y4" s="113" t="s">
        <v>83</v>
      </c>
      <c r="Z4" s="113" t="s">
        <v>84</v>
      </c>
    </row>
    <row r="5" spans="1:26" x14ac:dyDescent="0.2">
      <c r="A5" s="114" t="s">
        <v>85</v>
      </c>
      <c r="B5" s="114" t="s">
        <v>86</v>
      </c>
      <c r="C5" s="114" t="s">
        <v>87</v>
      </c>
      <c r="D5" s="115">
        <v>47607</v>
      </c>
      <c r="E5" s="116">
        <v>-4.7002302071864697E-2</v>
      </c>
      <c r="F5" s="115">
        <v>45820</v>
      </c>
      <c r="G5" s="116">
        <v>-4.2224080267558507E-2</v>
      </c>
      <c r="H5" s="115">
        <v>0</v>
      </c>
      <c r="I5" s="116" t="s">
        <v>88</v>
      </c>
      <c r="J5" s="115">
        <v>93427</v>
      </c>
      <c r="K5" s="116">
        <v>-4.4664860166675195E-2</v>
      </c>
      <c r="L5" s="115">
        <v>3337</v>
      </c>
      <c r="M5" s="116">
        <v>5.1354757403906701E-2</v>
      </c>
      <c r="N5" s="115">
        <v>96764</v>
      </c>
      <c r="O5" s="116">
        <v>-4.16464459388525E-2</v>
      </c>
      <c r="P5" s="117">
        <v>1</v>
      </c>
      <c r="Q5" s="114" t="s">
        <v>89</v>
      </c>
      <c r="R5" s="114" t="s">
        <v>90</v>
      </c>
      <c r="S5" s="118">
        <v>49955</v>
      </c>
      <c r="T5" s="118">
        <v>47840</v>
      </c>
      <c r="U5" s="118">
        <v>0</v>
      </c>
      <c r="V5" s="118">
        <v>97795</v>
      </c>
      <c r="W5" s="118">
        <v>3174</v>
      </c>
      <c r="X5" s="118">
        <v>100969</v>
      </c>
      <c r="Y5" s="114" t="s">
        <v>91</v>
      </c>
      <c r="Z5" s="114" t="s">
        <v>91</v>
      </c>
    </row>
    <row r="6" spans="1:26" x14ac:dyDescent="0.2">
      <c r="A6" s="119" t="s">
        <v>92</v>
      </c>
      <c r="B6" s="114" t="s">
        <v>93</v>
      </c>
      <c r="C6" s="114" t="s">
        <v>94</v>
      </c>
      <c r="D6" s="115">
        <v>22623</v>
      </c>
      <c r="E6" s="116">
        <v>-4.90142502837446E-2</v>
      </c>
      <c r="F6" s="115">
        <v>7490</v>
      </c>
      <c r="G6" s="116">
        <v>-7.6904116342124698E-2</v>
      </c>
      <c r="H6" s="115">
        <v>6633</v>
      </c>
      <c r="I6" s="116">
        <v>-9.6321525885558604E-2</v>
      </c>
      <c r="J6" s="115">
        <v>36746</v>
      </c>
      <c r="K6" s="116">
        <v>-6.3629182274545809E-2</v>
      </c>
      <c r="L6" s="115">
        <v>3786</v>
      </c>
      <c r="M6" s="116">
        <v>3.1045751633986901E-2</v>
      </c>
      <c r="N6" s="115">
        <v>40532</v>
      </c>
      <c r="O6" s="116">
        <v>-5.5528370033787702E-2</v>
      </c>
      <c r="P6" s="120">
        <v>2</v>
      </c>
      <c r="Q6" s="114" t="s">
        <v>89</v>
      </c>
      <c r="R6" s="114" t="s">
        <v>89</v>
      </c>
      <c r="S6" s="118">
        <v>23789</v>
      </c>
      <c r="T6" s="118">
        <v>8114</v>
      </c>
      <c r="U6" s="118">
        <v>7340</v>
      </c>
      <c r="V6" s="118">
        <v>39243</v>
      </c>
      <c r="W6" s="118">
        <v>3672</v>
      </c>
      <c r="X6" s="118">
        <v>42915</v>
      </c>
      <c r="Y6" s="114" t="s">
        <v>95</v>
      </c>
      <c r="Z6" s="114" t="s">
        <v>96</v>
      </c>
    </row>
    <row r="7" spans="1:26" x14ac:dyDescent="0.2">
      <c r="A7" s="121"/>
      <c r="B7" s="114" t="s">
        <v>97</v>
      </c>
      <c r="C7" s="114" t="s">
        <v>98</v>
      </c>
      <c r="D7" s="115">
        <v>13314</v>
      </c>
      <c r="E7" s="116">
        <v>-4.7025982392097904E-2</v>
      </c>
      <c r="F7" s="115">
        <v>9847</v>
      </c>
      <c r="G7" s="116">
        <v>-6.5394836750189797E-2</v>
      </c>
      <c r="H7" s="115">
        <v>7437</v>
      </c>
      <c r="I7" s="116">
        <v>-0.118211999051458</v>
      </c>
      <c r="J7" s="115">
        <v>30598</v>
      </c>
      <c r="K7" s="116">
        <v>-7.1127166752678994E-2</v>
      </c>
      <c r="L7" s="115">
        <v>4126</v>
      </c>
      <c r="M7" s="116">
        <v>-7.7782744747429605E-2</v>
      </c>
      <c r="N7" s="115">
        <v>34724</v>
      </c>
      <c r="O7" s="116">
        <v>-7.1923025524522302E-2</v>
      </c>
      <c r="P7" s="122"/>
      <c r="Q7" s="114" t="s">
        <v>89</v>
      </c>
      <c r="R7" s="114" t="s">
        <v>89</v>
      </c>
      <c r="S7" s="118">
        <v>13971</v>
      </c>
      <c r="T7" s="118">
        <v>10536</v>
      </c>
      <c r="U7" s="118">
        <v>8434</v>
      </c>
      <c r="V7" s="118">
        <v>32941</v>
      </c>
      <c r="W7" s="118">
        <v>4474</v>
      </c>
      <c r="X7" s="118">
        <v>37415</v>
      </c>
      <c r="Y7" s="114" t="s">
        <v>99</v>
      </c>
      <c r="Z7" s="114" t="s">
        <v>96</v>
      </c>
    </row>
    <row r="8" spans="1:26" x14ac:dyDescent="0.2">
      <c r="A8" s="123"/>
      <c r="B8" s="114" t="s">
        <v>100</v>
      </c>
      <c r="C8" s="114" t="s">
        <v>101</v>
      </c>
      <c r="D8" s="115">
        <v>18504</v>
      </c>
      <c r="E8" s="116">
        <v>-7.5091182149753305E-3</v>
      </c>
      <c r="F8" s="115">
        <v>3095</v>
      </c>
      <c r="G8" s="116">
        <v>-0.12693935119887201</v>
      </c>
      <c r="H8" s="115">
        <v>0</v>
      </c>
      <c r="I8" s="116">
        <v>-1</v>
      </c>
      <c r="J8" s="115">
        <v>21599</v>
      </c>
      <c r="K8" s="116">
        <v>-2.66774818620161E-2</v>
      </c>
      <c r="L8" s="115">
        <v>2509</v>
      </c>
      <c r="M8" s="116">
        <v>2.3971234518577701E-3</v>
      </c>
      <c r="N8" s="115">
        <v>24108</v>
      </c>
      <c r="O8" s="116">
        <v>-2.3730460840690002E-2</v>
      </c>
      <c r="P8" s="122"/>
      <c r="Q8" s="114" t="s">
        <v>89</v>
      </c>
      <c r="R8" s="114" t="s">
        <v>89</v>
      </c>
      <c r="S8" s="118">
        <v>18644</v>
      </c>
      <c r="T8" s="118">
        <v>3545</v>
      </c>
      <c r="U8" s="118">
        <v>2</v>
      </c>
      <c r="V8" s="118">
        <v>22191</v>
      </c>
      <c r="W8" s="118">
        <v>2503</v>
      </c>
      <c r="X8" s="118">
        <v>24694</v>
      </c>
      <c r="Y8" s="114" t="s">
        <v>102</v>
      </c>
      <c r="Z8" s="114" t="s">
        <v>96</v>
      </c>
    </row>
    <row r="9" spans="1:26" x14ac:dyDescent="0.2">
      <c r="A9" s="124" t="s">
        <v>103</v>
      </c>
      <c r="B9" s="124"/>
      <c r="C9" s="124"/>
      <c r="D9" s="125">
        <v>54441</v>
      </c>
      <c r="E9" s="126">
        <v>-3.4802496276859794E-2</v>
      </c>
      <c r="F9" s="125">
        <v>20432</v>
      </c>
      <c r="G9" s="126">
        <v>-7.9432304573102089E-2</v>
      </c>
      <c r="H9" s="125">
        <v>14070</v>
      </c>
      <c r="I9" s="126">
        <v>-0.108138945233266</v>
      </c>
      <c r="J9" s="125">
        <v>88943</v>
      </c>
      <c r="K9" s="126">
        <v>-5.7557615894039703E-2</v>
      </c>
      <c r="L9" s="125">
        <v>10421</v>
      </c>
      <c r="M9" s="126">
        <v>-2.1410461076157399E-2</v>
      </c>
      <c r="N9" s="125">
        <v>99364</v>
      </c>
      <c r="O9" s="126">
        <v>-5.38924436319317E-2</v>
      </c>
      <c r="P9" s="127"/>
      <c r="Q9" s="128"/>
      <c r="R9" s="128"/>
      <c r="S9" s="129">
        <v>56404</v>
      </c>
      <c r="T9" s="129">
        <v>22195</v>
      </c>
      <c r="U9" s="129">
        <v>15776</v>
      </c>
      <c r="V9" s="129">
        <v>94375</v>
      </c>
      <c r="W9" s="129">
        <v>10649</v>
      </c>
      <c r="X9" s="129">
        <v>105024</v>
      </c>
      <c r="Y9" s="128"/>
      <c r="Z9" s="128"/>
    </row>
    <row r="10" spans="1:26" x14ac:dyDescent="0.2">
      <c r="A10" s="119" t="s">
        <v>104</v>
      </c>
      <c r="B10" s="114" t="s">
        <v>105</v>
      </c>
      <c r="C10" s="114" t="s">
        <v>106</v>
      </c>
      <c r="D10" s="115">
        <v>14469</v>
      </c>
      <c r="E10" s="116">
        <v>-2.4671385237613801E-2</v>
      </c>
      <c r="F10" s="115">
        <v>134</v>
      </c>
      <c r="G10" s="116">
        <v>0.30097087378640797</v>
      </c>
      <c r="H10" s="115">
        <v>6</v>
      </c>
      <c r="I10" s="116" t="s">
        <v>88</v>
      </c>
      <c r="J10" s="115">
        <v>14609</v>
      </c>
      <c r="K10" s="116">
        <v>-2.20243673851921E-2</v>
      </c>
      <c r="L10" s="115">
        <v>2425</v>
      </c>
      <c r="M10" s="116">
        <v>3.8988860325621294E-2</v>
      </c>
      <c r="N10" s="115">
        <v>17034</v>
      </c>
      <c r="O10" s="116">
        <v>-1.3779527559055101E-2</v>
      </c>
      <c r="P10" s="120">
        <v>3</v>
      </c>
      <c r="Q10" s="114" t="s">
        <v>89</v>
      </c>
      <c r="R10" s="114" t="s">
        <v>89</v>
      </c>
      <c r="S10" s="118">
        <v>14835</v>
      </c>
      <c r="T10" s="118">
        <v>103</v>
      </c>
      <c r="U10" s="118">
        <v>0</v>
      </c>
      <c r="V10" s="118">
        <v>14938</v>
      </c>
      <c r="W10" s="118">
        <v>2334</v>
      </c>
      <c r="X10" s="118">
        <v>17272</v>
      </c>
      <c r="Y10" s="114" t="s">
        <v>107</v>
      </c>
      <c r="Z10" s="114" t="s">
        <v>108</v>
      </c>
    </row>
    <row r="11" spans="1:26" x14ac:dyDescent="0.2">
      <c r="A11" s="121"/>
      <c r="B11" s="114" t="s">
        <v>109</v>
      </c>
      <c r="C11" s="114" t="s">
        <v>110</v>
      </c>
      <c r="D11" s="115">
        <v>4633</v>
      </c>
      <c r="E11" s="116">
        <v>1.7347386912604301E-2</v>
      </c>
      <c r="F11" s="115">
        <v>2100</v>
      </c>
      <c r="G11" s="116">
        <v>-9.7162510748065312E-2</v>
      </c>
      <c r="H11" s="115">
        <v>4</v>
      </c>
      <c r="I11" s="116">
        <v>1</v>
      </c>
      <c r="J11" s="115">
        <v>6737</v>
      </c>
      <c r="K11" s="116">
        <v>-2.1069456553327499E-2</v>
      </c>
      <c r="L11" s="115">
        <v>1186</v>
      </c>
      <c r="M11" s="116">
        <v>0.14922480620154999</v>
      </c>
      <c r="N11" s="115">
        <v>7923</v>
      </c>
      <c r="O11" s="116">
        <v>1.1372251705837799E-3</v>
      </c>
      <c r="P11" s="122"/>
      <c r="Q11" s="114" t="s">
        <v>89</v>
      </c>
      <c r="R11" s="114" t="s">
        <v>89</v>
      </c>
      <c r="S11" s="118">
        <v>4554</v>
      </c>
      <c r="T11" s="118">
        <v>2326</v>
      </c>
      <c r="U11" s="118">
        <v>2</v>
      </c>
      <c r="V11" s="118">
        <v>6882</v>
      </c>
      <c r="W11" s="118">
        <v>1032</v>
      </c>
      <c r="X11" s="118">
        <v>7914</v>
      </c>
      <c r="Y11" s="114" t="s">
        <v>111</v>
      </c>
      <c r="Z11" s="114" t="s">
        <v>108</v>
      </c>
    </row>
    <row r="12" spans="1:26" x14ac:dyDescent="0.2">
      <c r="A12" s="121"/>
      <c r="B12" s="114" t="s">
        <v>112</v>
      </c>
      <c r="C12" s="114" t="s">
        <v>113</v>
      </c>
      <c r="D12" s="115">
        <v>12959</v>
      </c>
      <c r="E12" s="116">
        <v>-6.7026637868970507E-2</v>
      </c>
      <c r="F12" s="115">
        <v>573</v>
      </c>
      <c r="G12" s="116">
        <v>3.4296028880866407E-2</v>
      </c>
      <c r="H12" s="115">
        <v>7</v>
      </c>
      <c r="I12" s="116">
        <v>-0.125</v>
      </c>
      <c r="J12" s="115">
        <v>13539</v>
      </c>
      <c r="K12" s="116">
        <v>-6.3174647107666806E-2</v>
      </c>
      <c r="L12" s="115">
        <v>3252</v>
      </c>
      <c r="M12" s="116">
        <v>-8.5489313835770506E-2</v>
      </c>
      <c r="N12" s="115">
        <v>16791</v>
      </c>
      <c r="O12" s="116">
        <v>-6.7581075077743205E-2</v>
      </c>
      <c r="P12" s="122"/>
      <c r="Q12" s="114" t="s">
        <v>89</v>
      </c>
      <c r="R12" s="114" t="s">
        <v>89</v>
      </c>
      <c r="S12" s="118">
        <v>13890</v>
      </c>
      <c r="T12" s="118">
        <v>554</v>
      </c>
      <c r="U12" s="118">
        <v>8</v>
      </c>
      <c r="V12" s="118">
        <v>14452</v>
      </c>
      <c r="W12" s="118">
        <v>3556</v>
      </c>
      <c r="X12" s="118">
        <v>18008</v>
      </c>
      <c r="Y12" s="114" t="s">
        <v>114</v>
      </c>
      <c r="Z12" s="114" t="s">
        <v>108</v>
      </c>
    </row>
    <row r="13" spans="1:26" x14ac:dyDescent="0.2">
      <c r="A13" s="123"/>
      <c r="B13" s="114" t="s">
        <v>115</v>
      </c>
      <c r="C13" s="114" t="s">
        <v>116</v>
      </c>
      <c r="D13" s="115">
        <v>4289</v>
      </c>
      <c r="E13" s="116">
        <v>6.3476320357054306E-2</v>
      </c>
      <c r="F13" s="115">
        <v>1384</v>
      </c>
      <c r="G13" s="116">
        <v>-1.00143061516452E-2</v>
      </c>
      <c r="H13" s="115">
        <v>0</v>
      </c>
      <c r="I13" s="116">
        <v>-1</v>
      </c>
      <c r="J13" s="115">
        <v>5673</v>
      </c>
      <c r="K13" s="116">
        <v>4.4366715758468303E-2</v>
      </c>
      <c r="L13" s="115">
        <v>1310</v>
      </c>
      <c r="M13" s="116">
        <v>-2.9629629629629603E-2</v>
      </c>
      <c r="N13" s="115">
        <v>6983</v>
      </c>
      <c r="O13" s="116">
        <v>2.9637275140076701E-2</v>
      </c>
      <c r="P13" s="122"/>
      <c r="Q13" s="114" t="s">
        <v>89</v>
      </c>
      <c r="R13" s="114" t="s">
        <v>89</v>
      </c>
      <c r="S13" s="118">
        <v>4033</v>
      </c>
      <c r="T13" s="118">
        <v>1398</v>
      </c>
      <c r="U13" s="118">
        <v>1</v>
      </c>
      <c r="V13" s="118">
        <v>5432</v>
      </c>
      <c r="W13" s="118">
        <v>1350</v>
      </c>
      <c r="X13" s="118">
        <v>6782</v>
      </c>
      <c r="Y13" s="114" t="s">
        <v>117</v>
      </c>
      <c r="Z13" s="114" t="s">
        <v>108</v>
      </c>
    </row>
    <row r="14" spans="1:26" x14ac:dyDescent="0.2">
      <c r="A14" s="124" t="s">
        <v>103</v>
      </c>
      <c r="B14" s="124"/>
      <c r="C14" s="124"/>
      <c r="D14" s="125">
        <v>36350</v>
      </c>
      <c r="E14" s="126">
        <v>-2.5782590051458002E-2</v>
      </c>
      <c r="F14" s="125">
        <v>4191</v>
      </c>
      <c r="G14" s="126">
        <v>-4.3369093814197693E-2</v>
      </c>
      <c r="H14" s="125">
        <v>17</v>
      </c>
      <c r="I14" s="126">
        <v>0.54545454545454497</v>
      </c>
      <c r="J14" s="125">
        <v>40558</v>
      </c>
      <c r="K14" s="126">
        <v>-2.7479378476884701E-2</v>
      </c>
      <c r="L14" s="125">
        <v>8173</v>
      </c>
      <c r="M14" s="126">
        <v>-1.1968085106383001E-2</v>
      </c>
      <c r="N14" s="125">
        <v>48731</v>
      </c>
      <c r="O14" s="126">
        <v>-2.4911957739715104E-2</v>
      </c>
      <c r="P14" s="127"/>
      <c r="Q14" s="128"/>
      <c r="R14" s="128"/>
      <c r="S14" s="129">
        <v>37312</v>
      </c>
      <c r="T14" s="129">
        <v>4381</v>
      </c>
      <c r="U14" s="129">
        <v>11</v>
      </c>
      <c r="V14" s="129">
        <v>41704</v>
      </c>
      <c r="W14" s="129">
        <v>8272</v>
      </c>
      <c r="X14" s="129">
        <v>49976</v>
      </c>
      <c r="Y14" s="128"/>
      <c r="Z14" s="128"/>
    </row>
    <row r="15" spans="1:26" x14ac:dyDescent="0.2">
      <c r="A15" s="119" t="s">
        <v>118</v>
      </c>
      <c r="B15" s="114" t="s">
        <v>119</v>
      </c>
      <c r="C15" s="114" t="s">
        <v>120</v>
      </c>
      <c r="D15" s="115">
        <v>2838</v>
      </c>
      <c r="E15" s="116">
        <v>-2.9411764705882401E-2</v>
      </c>
      <c r="F15" s="115">
        <v>21</v>
      </c>
      <c r="G15" s="116">
        <v>-0.125</v>
      </c>
      <c r="H15" s="115">
        <v>164</v>
      </c>
      <c r="I15" s="116">
        <v>5.3076923076923093</v>
      </c>
      <c r="J15" s="115">
        <v>3023</v>
      </c>
      <c r="K15" s="116">
        <v>1.6476126429051802E-2</v>
      </c>
      <c r="L15" s="115">
        <v>1373</v>
      </c>
      <c r="M15" s="116">
        <v>5.6966897613548895E-2</v>
      </c>
      <c r="N15" s="115">
        <v>4396</v>
      </c>
      <c r="O15" s="116">
        <v>2.8785396676807903E-2</v>
      </c>
      <c r="P15" s="120">
        <v>4</v>
      </c>
      <c r="Q15" s="114" t="s">
        <v>89</v>
      </c>
      <c r="R15" s="114" t="s">
        <v>89</v>
      </c>
      <c r="S15" s="118">
        <v>2924</v>
      </c>
      <c r="T15" s="118">
        <v>24</v>
      </c>
      <c r="U15" s="118">
        <v>26</v>
      </c>
      <c r="V15" s="118">
        <v>2974</v>
      </c>
      <c r="W15" s="118">
        <v>1299</v>
      </c>
      <c r="X15" s="118">
        <v>4273</v>
      </c>
      <c r="Y15" s="114" t="s">
        <v>121</v>
      </c>
      <c r="Z15" s="114" t="s">
        <v>122</v>
      </c>
    </row>
    <row r="16" spans="1:26" x14ac:dyDescent="0.2">
      <c r="A16" s="121"/>
      <c r="B16" s="114" t="s">
        <v>123</v>
      </c>
      <c r="C16" s="114" t="s">
        <v>124</v>
      </c>
      <c r="D16" s="115">
        <v>853</v>
      </c>
      <c r="E16" s="116">
        <v>-2.95790671217292E-2</v>
      </c>
      <c r="F16" s="115">
        <v>7</v>
      </c>
      <c r="G16" s="116">
        <v>-0.125</v>
      </c>
      <c r="H16" s="115">
        <v>0</v>
      </c>
      <c r="I16" s="116" t="s">
        <v>88</v>
      </c>
      <c r="J16" s="115">
        <v>860</v>
      </c>
      <c r="K16" s="116">
        <v>-3.0439684329199499E-2</v>
      </c>
      <c r="L16" s="115">
        <v>1554</v>
      </c>
      <c r="M16" s="116">
        <v>1.93423597678917E-3</v>
      </c>
      <c r="N16" s="115">
        <v>2414</v>
      </c>
      <c r="O16" s="116">
        <v>-9.8441345365053307E-3</v>
      </c>
      <c r="P16" s="122"/>
      <c r="Q16" s="114" t="s">
        <v>89</v>
      </c>
      <c r="R16" s="114" t="s">
        <v>89</v>
      </c>
      <c r="S16" s="118">
        <v>879</v>
      </c>
      <c r="T16" s="118">
        <v>8</v>
      </c>
      <c r="U16" s="118">
        <v>0</v>
      </c>
      <c r="V16" s="118">
        <v>887</v>
      </c>
      <c r="W16" s="118">
        <v>1551</v>
      </c>
      <c r="X16" s="118">
        <v>2438</v>
      </c>
      <c r="Y16" s="114" t="s">
        <v>125</v>
      </c>
      <c r="Z16" s="114" t="s">
        <v>122</v>
      </c>
    </row>
    <row r="17" spans="1:26" x14ac:dyDescent="0.2">
      <c r="A17" s="121"/>
      <c r="B17" s="114" t="s">
        <v>126</v>
      </c>
      <c r="C17" s="114" t="s">
        <v>127</v>
      </c>
      <c r="D17" s="115">
        <v>3192</v>
      </c>
      <c r="E17" s="116">
        <v>-0.14857295278741001</v>
      </c>
      <c r="F17" s="115">
        <v>140</v>
      </c>
      <c r="G17" s="116">
        <v>-0.16167664670658702</v>
      </c>
      <c r="H17" s="115">
        <v>0</v>
      </c>
      <c r="I17" s="116" t="s">
        <v>88</v>
      </c>
      <c r="J17" s="115">
        <v>3332</v>
      </c>
      <c r="K17" s="116">
        <v>-0.14913176710929499</v>
      </c>
      <c r="L17" s="115">
        <v>636</v>
      </c>
      <c r="M17" s="116">
        <v>3.07941653160454E-2</v>
      </c>
      <c r="N17" s="115">
        <v>3968</v>
      </c>
      <c r="O17" s="116">
        <v>-0.124641517758659</v>
      </c>
      <c r="P17" s="122"/>
      <c r="Q17" s="114" t="s">
        <v>89</v>
      </c>
      <c r="R17" s="114" t="s">
        <v>89</v>
      </c>
      <c r="S17" s="118">
        <v>3749</v>
      </c>
      <c r="T17" s="118">
        <v>167</v>
      </c>
      <c r="U17" s="118">
        <v>0</v>
      </c>
      <c r="V17" s="118">
        <v>3916</v>
      </c>
      <c r="W17" s="118">
        <v>617</v>
      </c>
      <c r="X17" s="118">
        <v>4533</v>
      </c>
      <c r="Y17" s="114" t="s">
        <v>128</v>
      </c>
      <c r="Z17" s="114" t="s">
        <v>122</v>
      </c>
    </row>
    <row r="18" spans="1:26" x14ac:dyDescent="0.2">
      <c r="A18" s="121"/>
      <c r="B18" s="114" t="s">
        <v>129</v>
      </c>
      <c r="C18" s="114" t="s">
        <v>130</v>
      </c>
      <c r="D18" s="115">
        <v>2219</v>
      </c>
      <c r="E18" s="116">
        <v>-4.0639861651534798E-2</v>
      </c>
      <c r="F18" s="115">
        <v>827</v>
      </c>
      <c r="G18" s="116">
        <v>-4.9425287356321804E-2</v>
      </c>
      <c r="H18" s="115">
        <v>8</v>
      </c>
      <c r="I18" s="116" t="s">
        <v>88</v>
      </c>
      <c r="J18" s="115">
        <v>3054</v>
      </c>
      <c r="K18" s="116">
        <v>-4.0527803958529701E-2</v>
      </c>
      <c r="L18" s="115">
        <v>973</v>
      </c>
      <c r="M18" s="116">
        <v>0.14605418138987003</v>
      </c>
      <c r="N18" s="115">
        <v>4027</v>
      </c>
      <c r="O18" s="116">
        <v>-1.2400793650793702E-3</v>
      </c>
      <c r="P18" s="122"/>
      <c r="Q18" s="114" t="s">
        <v>89</v>
      </c>
      <c r="R18" s="114" t="s">
        <v>89</v>
      </c>
      <c r="S18" s="118">
        <v>2313</v>
      </c>
      <c r="T18" s="118">
        <v>870</v>
      </c>
      <c r="U18" s="118">
        <v>0</v>
      </c>
      <c r="V18" s="118">
        <v>3183</v>
      </c>
      <c r="W18" s="118">
        <v>849</v>
      </c>
      <c r="X18" s="118">
        <v>4032</v>
      </c>
      <c r="Y18" s="114" t="s">
        <v>131</v>
      </c>
      <c r="Z18" s="114" t="s">
        <v>122</v>
      </c>
    </row>
    <row r="19" spans="1:26" x14ac:dyDescent="0.2">
      <c r="A19" s="121"/>
      <c r="B19" s="114" t="s">
        <v>132</v>
      </c>
      <c r="C19" s="114" t="s">
        <v>133</v>
      </c>
      <c r="D19" s="115">
        <v>2500</v>
      </c>
      <c r="E19" s="116">
        <v>-3.5493827160493804E-2</v>
      </c>
      <c r="F19" s="115">
        <v>7</v>
      </c>
      <c r="G19" s="116">
        <v>-0.78125</v>
      </c>
      <c r="H19" s="115">
        <v>0</v>
      </c>
      <c r="I19" s="116" t="s">
        <v>88</v>
      </c>
      <c r="J19" s="115">
        <v>2507</v>
      </c>
      <c r="K19" s="116">
        <v>-4.4588414634146305E-2</v>
      </c>
      <c r="L19" s="115">
        <v>617</v>
      </c>
      <c r="M19" s="116">
        <v>-0.16958277254374199</v>
      </c>
      <c r="N19" s="115">
        <v>3124</v>
      </c>
      <c r="O19" s="116">
        <v>-7.2171072171072201E-2</v>
      </c>
      <c r="P19" s="122"/>
      <c r="Q19" s="114" t="s">
        <v>89</v>
      </c>
      <c r="R19" s="114" t="s">
        <v>89</v>
      </c>
      <c r="S19" s="118">
        <v>2592</v>
      </c>
      <c r="T19" s="118">
        <v>32</v>
      </c>
      <c r="U19" s="118">
        <v>0</v>
      </c>
      <c r="V19" s="118">
        <v>2624</v>
      </c>
      <c r="W19" s="118">
        <v>743</v>
      </c>
      <c r="X19" s="118">
        <v>3367</v>
      </c>
      <c r="Y19" s="114" t="s">
        <v>134</v>
      </c>
      <c r="Z19" s="114" t="s">
        <v>122</v>
      </c>
    </row>
    <row r="20" spans="1:26" x14ac:dyDescent="0.2">
      <c r="A20" s="121"/>
      <c r="B20" s="114" t="s">
        <v>135</v>
      </c>
      <c r="C20" s="114" t="s">
        <v>136</v>
      </c>
      <c r="D20" s="115">
        <v>2593</v>
      </c>
      <c r="E20" s="116">
        <v>-7.42591931453052E-2</v>
      </c>
      <c r="F20" s="115">
        <v>4</v>
      </c>
      <c r="G20" s="116">
        <v>-0.97777777777777808</v>
      </c>
      <c r="H20" s="115">
        <v>2450</v>
      </c>
      <c r="I20" s="116">
        <v>-2.73918221516475E-2</v>
      </c>
      <c r="J20" s="115">
        <v>5047</v>
      </c>
      <c r="K20" s="116">
        <v>-8.2363636363636403E-2</v>
      </c>
      <c r="L20" s="115">
        <v>435</v>
      </c>
      <c r="M20" s="116">
        <v>-0.16666666666666699</v>
      </c>
      <c r="N20" s="115">
        <v>5482</v>
      </c>
      <c r="O20" s="116">
        <v>-8.967120557954171E-2</v>
      </c>
      <c r="P20" s="122"/>
      <c r="Q20" s="114" t="s">
        <v>89</v>
      </c>
      <c r="R20" s="114" t="s">
        <v>89</v>
      </c>
      <c r="S20" s="118">
        <v>2801</v>
      </c>
      <c r="T20" s="118">
        <v>180</v>
      </c>
      <c r="U20" s="118">
        <v>2519</v>
      </c>
      <c r="V20" s="118">
        <v>5500</v>
      </c>
      <c r="W20" s="118">
        <v>522</v>
      </c>
      <c r="X20" s="118">
        <v>6022</v>
      </c>
      <c r="Y20" s="114" t="s">
        <v>137</v>
      </c>
      <c r="Z20" s="114" t="s">
        <v>122</v>
      </c>
    </row>
    <row r="21" spans="1:26" x14ac:dyDescent="0.2">
      <c r="A21" s="121"/>
      <c r="B21" s="114" t="s">
        <v>138</v>
      </c>
      <c r="C21" s="114" t="s">
        <v>139</v>
      </c>
      <c r="D21" s="115">
        <v>1074</v>
      </c>
      <c r="E21" s="116">
        <v>7.5046904315197007E-3</v>
      </c>
      <c r="F21" s="115">
        <v>23</v>
      </c>
      <c r="G21" s="116">
        <v>0.64285714285714302</v>
      </c>
      <c r="H21" s="115">
        <v>0</v>
      </c>
      <c r="I21" s="116">
        <v>-1</v>
      </c>
      <c r="J21" s="115">
        <v>1097</v>
      </c>
      <c r="K21" s="116">
        <v>1.3863216266173801E-2</v>
      </c>
      <c r="L21" s="115">
        <v>234</v>
      </c>
      <c r="M21" s="116">
        <v>0.32954545454545503</v>
      </c>
      <c r="N21" s="115">
        <v>1331</v>
      </c>
      <c r="O21" s="116">
        <v>5.8028616852146296E-2</v>
      </c>
      <c r="P21" s="122"/>
      <c r="Q21" s="114" t="s">
        <v>89</v>
      </c>
      <c r="R21" s="114" t="s">
        <v>89</v>
      </c>
      <c r="S21" s="118">
        <v>1066</v>
      </c>
      <c r="T21" s="118">
        <v>14</v>
      </c>
      <c r="U21" s="118">
        <v>2</v>
      </c>
      <c r="V21" s="118">
        <v>1082</v>
      </c>
      <c r="W21" s="118">
        <v>176</v>
      </c>
      <c r="X21" s="118">
        <v>1258</v>
      </c>
      <c r="Y21" s="114" t="s">
        <v>140</v>
      </c>
      <c r="Z21" s="114" t="s">
        <v>122</v>
      </c>
    </row>
    <row r="22" spans="1:26" x14ac:dyDescent="0.2">
      <c r="A22" s="121"/>
      <c r="B22" s="114" t="s">
        <v>141</v>
      </c>
      <c r="C22" s="114" t="s">
        <v>142</v>
      </c>
      <c r="D22" s="115">
        <v>3073</v>
      </c>
      <c r="E22" s="116">
        <v>2.6729034413631801E-2</v>
      </c>
      <c r="F22" s="115">
        <v>89</v>
      </c>
      <c r="G22" s="116">
        <v>-0.42948717948717902</v>
      </c>
      <c r="H22" s="115">
        <v>2</v>
      </c>
      <c r="I22" s="116">
        <v>-0.83333333333333293</v>
      </c>
      <c r="J22" s="115">
        <v>3164</v>
      </c>
      <c r="K22" s="116">
        <v>9.4906675102815604E-4</v>
      </c>
      <c r="L22" s="115">
        <v>487</v>
      </c>
      <c r="M22" s="116">
        <v>-0.13957597173144901</v>
      </c>
      <c r="N22" s="115">
        <v>3651</v>
      </c>
      <c r="O22" s="116">
        <v>-2.0391735980681499E-2</v>
      </c>
      <c r="P22" s="122"/>
      <c r="Q22" s="114" t="s">
        <v>89</v>
      </c>
      <c r="R22" s="114" t="s">
        <v>89</v>
      </c>
      <c r="S22" s="118">
        <v>2993</v>
      </c>
      <c r="T22" s="118">
        <v>156</v>
      </c>
      <c r="U22" s="118">
        <v>12</v>
      </c>
      <c r="V22" s="118">
        <v>3161</v>
      </c>
      <c r="W22" s="118">
        <v>566</v>
      </c>
      <c r="X22" s="118">
        <v>3727</v>
      </c>
      <c r="Y22" s="114" t="s">
        <v>143</v>
      </c>
      <c r="Z22" s="114" t="s">
        <v>122</v>
      </c>
    </row>
    <row r="23" spans="1:26" x14ac:dyDescent="0.2">
      <c r="A23" s="123"/>
      <c r="B23" s="114" t="s">
        <v>144</v>
      </c>
      <c r="C23" s="114" t="s">
        <v>145</v>
      </c>
      <c r="D23" s="115">
        <v>1658</v>
      </c>
      <c r="E23" s="116">
        <v>-6.0623229461756398E-2</v>
      </c>
      <c r="F23" s="115">
        <v>73</v>
      </c>
      <c r="G23" s="116">
        <v>3.8666666666666702</v>
      </c>
      <c r="H23" s="115">
        <v>0</v>
      </c>
      <c r="I23" s="116" t="s">
        <v>88</v>
      </c>
      <c r="J23" s="115">
        <v>1731</v>
      </c>
      <c r="K23" s="116">
        <v>-2.7528089887640401E-2</v>
      </c>
      <c r="L23" s="115">
        <v>1054</v>
      </c>
      <c r="M23" s="116">
        <v>0.24</v>
      </c>
      <c r="N23" s="115">
        <v>2785</v>
      </c>
      <c r="O23" s="116">
        <v>5.8935361216730001E-2</v>
      </c>
      <c r="P23" s="122"/>
      <c r="Q23" s="114" t="s">
        <v>89</v>
      </c>
      <c r="R23" s="114" t="s">
        <v>89</v>
      </c>
      <c r="S23" s="118">
        <v>1765</v>
      </c>
      <c r="T23" s="118">
        <v>15</v>
      </c>
      <c r="U23" s="118">
        <v>0</v>
      </c>
      <c r="V23" s="118">
        <v>1780</v>
      </c>
      <c r="W23" s="118">
        <v>850</v>
      </c>
      <c r="X23" s="118">
        <v>2630</v>
      </c>
      <c r="Y23" s="114" t="s">
        <v>146</v>
      </c>
      <c r="Z23" s="114" t="s">
        <v>122</v>
      </c>
    </row>
    <row r="24" spans="1:26" x14ac:dyDescent="0.2">
      <c r="A24" s="124" t="s">
        <v>103</v>
      </c>
      <c r="B24" s="124"/>
      <c r="C24" s="124"/>
      <c r="D24" s="125">
        <v>20000</v>
      </c>
      <c r="E24" s="126">
        <v>-5.1323403851626995E-2</v>
      </c>
      <c r="F24" s="125">
        <v>1191</v>
      </c>
      <c r="G24" s="126">
        <v>-0.18758526603001399</v>
      </c>
      <c r="H24" s="125">
        <v>2624</v>
      </c>
      <c r="I24" s="126">
        <v>2.5400547088706499E-2</v>
      </c>
      <c r="J24" s="125">
        <v>23815</v>
      </c>
      <c r="K24" s="126">
        <v>-5.14597522603258E-2</v>
      </c>
      <c r="L24" s="125">
        <v>7363</v>
      </c>
      <c r="M24" s="126">
        <v>2.64882197128119E-2</v>
      </c>
      <c r="N24" s="125">
        <v>31178</v>
      </c>
      <c r="O24" s="126">
        <v>-3.41387856257745E-2</v>
      </c>
      <c r="P24" s="127"/>
      <c r="Q24" s="128"/>
      <c r="R24" s="128"/>
      <c r="S24" s="129">
        <v>21082</v>
      </c>
      <c r="T24" s="129">
        <v>1466</v>
      </c>
      <c r="U24" s="129">
        <v>2559</v>
      </c>
      <c r="V24" s="129">
        <v>25107</v>
      </c>
      <c r="W24" s="129">
        <v>7173</v>
      </c>
      <c r="X24" s="129">
        <v>32280</v>
      </c>
      <c r="Y24" s="128"/>
      <c r="Z24" s="128"/>
    </row>
    <row r="25" spans="1:26" x14ac:dyDescent="0.2">
      <c r="A25" s="119" t="s">
        <v>147</v>
      </c>
      <c r="B25" s="114" t="s">
        <v>148</v>
      </c>
      <c r="C25" s="114" t="s">
        <v>149</v>
      </c>
      <c r="D25" s="115">
        <v>1229</v>
      </c>
      <c r="E25" s="116">
        <v>-8.8709677419354805E-3</v>
      </c>
      <c r="F25" s="115">
        <v>2</v>
      </c>
      <c r="G25" s="116">
        <v>0</v>
      </c>
      <c r="H25" s="115">
        <v>0</v>
      </c>
      <c r="I25" s="116" t="s">
        <v>88</v>
      </c>
      <c r="J25" s="115">
        <v>1231</v>
      </c>
      <c r="K25" s="116">
        <v>-8.8566827697262509E-3</v>
      </c>
      <c r="L25" s="115">
        <v>32</v>
      </c>
      <c r="M25" s="116">
        <v>-0.25581395348837199</v>
      </c>
      <c r="N25" s="115">
        <v>1263</v>
      </c>
      <c r="O25" s="116">
        <v>-1.7120622568093401E-2</v>
      </c>
      <c r="P25" s="120">
        <v>5</v>
      </c>
      <c r="Q25" s="114" t="s">
        <v>89</v>
      </c>
      <c r="R25" s="114" t="s">
        <v>89</v>
      </c>
      <c r="S25" s="118">
        <v>1240</v>
      </c>
      <c r="T25" s="118">
        <v>2</v>
      </c>
      <c r="U25" s="118">
        <v>0</v>
      </c>
      <c r="V25" s="118">
        <v>1242</v>
      </c>
      <c r="W25" s="118">
        <v>43</v>
      </c>
      <c r="X25" s="118">
        <v>1285</v>
      </c>
      <c r="Y25" s="114" t="s">
        <v>150</v>
      </c>
      <c r="Z25" s="114" t="s">
        <v>151</v>
      </c>
    </row>
    <row r="26" spans="1:26" x14ac:dyDescent="0.2">
      <c r="A26" s="121"/>
      <c r="B26" s="114" t="s">
        <v>152</v>
      </c>
      <c r="C26" s="114" t="s">
        <v>153</v>
      </c>
      <c r="D26" s="115">
        <v>715</v>
      </c>
      <c r="E26" s="116">
        <v>-1.65061898211829E-2</v>
      </c>
      <c r="F26" s="115">
        <v>0</v>
      </c>
      <c r="G26" s="116" t="s">
        <v>88</v>
      </c>
      <c r="H26" s="115">
        <v>0</v>
      </c>
      <c r="I26" s="116" t="s">
        <v>88</v>
      </c>
      <c r="J26" s="115">
        <v>715</v>
      </c>
      <c r="K26" s="116">
        <v>-1.65061898211829E-2</v>
      </c>
      <c r="L26" s="115">
        <v>43</v>
      </c>
      <c r="M26" s="116">
        <v>0.65384615384615408</v>
      </c>
      <c r="N26" s="115">
        <v>758</v>
      </c>
      <c r="O26" s="116">
        <v>6.6401062416998691E-3</v>
      </c>
      <c r="P26" s="122"/>
      <c r="Q26" s="114" t="s">
        <v>89</v>
      </c>
      <c r="R26" s="114" t="s">
        <v>89</v>
      </c>
      <c r="S26" s="118">
        <v>727</v>
      </c>
      <c r="T26" s="118">
        <v>0</v>
      </c>
      <c r="U26" s="118">
        <v>0</v>
      </c>
      <c r="V26" s="118">
        <v>727</v>
      </c>
      <c r="W26" s="118">
        <v>26</v>
      </c>
      <c r="X26" s="118">
        <v>753</v>
      </c>
      <c r="Y26" s="114" t="s">
        <v>154</v>
      </c>
      <c r="Z26" s="114" t="s">
        <v>151</v>
      </c>
    </row>
    <row r="27" spans="1:26" x14ac:dyDescent="0.2">
      <c r="A27" s="121"/>
      <c r="B27" s="114" t="s">
        <v>155</v>
      </c>
      <c r="C27" s="114" t="s">
        <v>156</v>
      </c>
      <c r="D27" s="115">
        <v>2572</v>
      </c>
      <c r="E27" s="116">
        <v>-7.3153153153153197E-2</v>
      </c>
      <c r="F27" s="115">
        <v>0</v>
      </c>
      <c r="G27" s="116" t="s">
        <v>88</v>
      </c>
      <c r="H27" s="115">
        <v>426</v>
      </c>
      <c r="I27" s="116">
        <v>-0.32165605095541405</v>
      </c>
      <c r="J27" s="115">
        <v>2998</v>
      </c>
      <c r="K27" s="116">
        <v>-0.11901263590949201</v>
      </c>
      <c r="L27" s="115">
        <v>959</v>
      </c>
      <c r="M27" s="116">
        <v>0</v>
      </c>
      <c r="N27" s="115">
        <v>3957</v>
      </c>
      <c r="O27" s="116">
        <v>-9.2847317744154098E-2</v>
      </c>
      <c r="P27" s="122"/>
      <c r="Q27" s="114" t="s">
        <v>89</v>
      </c>
      <c r="R27" s="114" t="s">
        <v>89</v>
      </c>
      <c r="S27" s="118">
        <v>2775</v>
      </c>
      <c r="T27" s="118">
        <v>0</v>
      </c>
      <c r="U27" s="118">
        <v>628</v>
      </c>
      <c r="V27" s="118">
        <v>3403</v>
      </c>
      <c r="W27" s="118">
        <v>959</v>
      </c>
      <c r="X27" s="118">
        <v>4362</v>
      </c>
      <c r="Y27" s="114" t="s">
        <v>157</v>
      </c>
      <c r="Z27" s="114" t="s">
        <v>151</v>
      </c>
    </row>
    <row r="28" spans="1:26" x14ac:dyDescent="0.2">
      <c r="A28" s="121"/>
      <c r="B28" s="114" t="s">
        <v>158</v>
      </c>
      <c r="C28" s="114" t="s">
        <v>159</v>
      </c>
      <c r="D28" s="115">
        <v>941</v>
      </c>
      <c r="E28" s="116">
        <v>-3.78323108384458E-2</v>
      </c>
      <c r="F28" s="115">
        <v>0</v>
      </c>
      <c r="G28" s="116" t="s">
        <v>88</v>
      </c>
      <c r="H28" s="115">
        <v>0</v>
      </c>
      <c r="I28" s="116" t="s">
        <v>88</v>
      </c>
      <c r="J28" s="115">
        <v>941</v>
      </c>
      <c r="K28" s="116">
        <v>-3.78323108384458E-2</v>
      </c>
      <c r="L28" s="115">
        <v>78</v>
      </c>
      <c r="M28" s="116">
        <v>-9.3023255813953501E-2</v>
      </c>
      <c r="N28" s="115">
        <v>1019</v>
      </c>
      <c r="O28" s="116">
        <v>-4.2293233082706799E-2</v>
      </c>
      <c r="P28" s="122"/>
      <c r="Q28" s="114" t="s">
        <v>89</v>
      </c>
      <c r="R28" s="114" t="s">
        <v>89</v>
      </c>
      <c r="S28" s="118">
        <v>978</v>
      </c>
      <c r="T28" s="118">
        <v>0</v>
      </c>
      <c r="U28" s="118">
        <v>0</v>
      </c>
      <c r="V28" s="118">
        <v>978</v>
      </c>
      <c r="W28" s="118">
        <v>86</v>
      </c>
      <c r="X28" s="118">
        <v>1064</v>
      </c>
      <c r="Y28" s="114" t="s">
        <v>160</v>
      </c>
      <c r="Z28" s="114" t="s">
        <v>151</v>
      </c>
    </row>
    <row r="29" spans="1:26" x14ac:dyDescent="0.2">
      <c r="A29" s="121"/>
      <c r="B29" s="114" t="s">
        <v>161</v>
      </c>
      <c r="C29" s="114" t="s">
        <v>162</v>
      </c>
      <c r="D29" s="115">
        <v>422</v>
      </c>
      <c r="E29" s="116">
        <v>-3.8724373576309798E-2</v>
      </c>
      <c r="F29" s="115">
        <v>25</v>
      </c>
      <c r="G29" s="116">
        <v>-3.8461538461538498E-2</v>
      </c>
      <c r="H29" s="115">
        <v>0</v>
      </c>
      <c r="I29" s="116" t="s">
        <v>88</v>
      </c>
      <c r="J29" s="115">
        <v>447</v>
      </c>
      <c r="K29" s="116">
        <v>-3.8709677419354799E-2</v>
      </c>
      <c r="L29" s="115">
        <v>327</v>
      </c>
      <c r="M29" s="116">
        <v>0.13541666666666699</v>
      </c>
      <c r="N29" s="115">
        <v>774</v>
      </c>
      <c r="O29" s="116">
        <v>2.78884462151394E-2</v>
      </c>
      <c r="P29" s="122"/>
      <c r="Q29" s="114" t="s">
        <v>89</v>
      </c>
      <c r="R29" s="114" t="s">
        <v>89</v>
      </c>
      <c r="S29" s="118">
        <v>439</v>
      </c>
      <c r="T29" s="118">
        <v>26</v>
      </c>
      <c r="U29" s="118">
        <v>0</v>
      </c>
      <c r="V29" s="118">
        <v>465</v>
      </c>
      <c r="W29" s="118">
        <v>288</v>
      </c>
      <c r="X29" s="118">
        <v>753</v>
      </c>
      <c r="Y29" s="114" t="s">
        <v>163</v>
      </c>
      <c r="Z29" s="114" t="s">
        <v>151</v>
      </c>
    </row>
    <row r="30" spans="1:26" x14ac:dyDescent="0.2">
      <c r="A30" s="121"/>
      <c r="B30" s="114" t="s">
        <v>164</v>
      </c>
      <c r="C30" s="114" t="s">
        <v>165</v>
      </c>
      <c r="D30" s="115">
        <v>3038</v>
      </c>
      <c r="E30" s="116">
        <v>-4.5554508325479096E-2</v>
      </c>
      <c r="F30" s="115">
        <v>1</v>
      </c>
      <c r="G30" s="116">
        <v>-0.85714285714285698</v>
      </c>
      <c r="H30" s="115">
        <v>1316</v>
      </c>
      <c r="I30" s="116">
        <v>-0.17750000000000002</v>
      </c>
      <c r="J30" s="115">
        <v>4355</v>
      </c>
      <c r="K30" s="116">
        <v>-9.08141962421712E-2</v>
      </c>
      <c r="L30" s="115">
        <v>182</v>
      </c>
      <c r="M30" s="116">
        <v>-7.6142131979695396E-2</v>
      </c>
      <c r="N30" s="115">
        <v>4537</v>
      </c>
      <c r="O30" s="116">
        <v>-9.0234609985963499E-2</v>
      </c>
      <c r="P30" s="122"/>
      <c r="Q30" s="114" t="s">
        <v>89</v>
      </c>
      <c r="R30" s="114" t="s">
        <v>89</v>
      </c>
      <c r="S30" s="118">
        <v>3183</v>
      </c>
      <c r="T30" s="118">
        <v>7</v>
      </c>
      <c r="U30" s="118">
        <v>1600</v>
      </c>
      <c r="V30" s="118">
        <v>4790</v>
      </c>
      <c r="W30" s="118">
        <v>197</v>
      </c>
      <c r="X30" s="118">
        <v>4987</v>
      </c>
      <c r="Y30" s="114" t="s">
        <v>166</v>
      </c>
      <c r="Z30" s="114" t="s">
        <v>151</v>
      </c>
    </row>
    <row r="31" spans="1:26" x14ac:dyDescent="0.2">
      <c r="A31" s="121"/>
      <c r="B31" s="114" t="s">
        <v>167</v>
      </c>
      <c r="C31" s="114" t="s">
        <v>168</v>
      </c>
      <c r="D31" s="115">
        <v>1643</v>
      </c>
      <c r="E31" s="116">
        <v>-5.0837666088965901E-2</v>
      </c>
      <c r="F31" s="115">
        <v>1</v>
      </c>
      <c r="G31" s="116">
        <v>-0.5</v>
      </c>
      <c r="H31" s="115">
        <v>0</v>
      </c>
      <c r="I31" s="116">
        <v>-1</v>
      </c>
      <c r="J31" s="115">
        <v>1644</v>
      </c>
      <c r="K31" s="116">
        <v>-5.1903114186851201E-2</v>
      </c>
      <c r="L31" s="115">
        <v>1047</v>
      </c>
      <c r="M31" s="116">
        <v>-0.26371308016877604</v>
      </c>
      <c r="N31" s="115">
        <v>2691</v>
      </c>
      <c r="O31" s="116">
        <v>-0.14733840304182499</v>
      </c>
      <c r="P31" s="122"/>
      <c r="Q31" s="114" t="s">
        <v>89</v>
      </c>
      <c r="R31" s="114" t="s">
        <v>89</v>
      </c>
      <c r="S31" s="118">
        <v>1731</v>
      </c>
      <c r="T31" s="118">
        <v>2</v>
      </c>
      <c r="U31" s="118">
        <v>1</v>
      </c>
      <c r="V31" s="118">
        <v>1734</v>
      </c>
      <c r="W31" s="118">
        <v>1422</v>
      </c>
      <c r="X31" s="118">
        <v>3156</v>
      </c>
      <c r="Y31" s="114" t="s">
        <v>169</v>
      </c>
      <c r="Z31" s="114" t="s">
        <v>151</v>
      </c>
    </row>
    <row r="32" spans="1:26" x14ac:dyDescent="0.2">
      <c r="A32" s="121"/>
      <c r="B32" s="114" t="s">
        <v>170</v>
      </c>
      <c r="C32" s="114" t="s">
        <v>171</v>
      </c>
      <c r="D32" s="115">
        <v>3275</v>
      </c>
      <c r="E32" s="116">
        <v>-0.13474240422721301</v>
      </c>
      <c r="F32" s="115">
        <v>1</v>
      </c>
      <c r="G32" s="116">
        <v>-0.8</v>
      </c>
      <c r="H32" s="115">
        <v>710</v>
      </c>
      <c r="I32" s="116">
        <v>-8.7403598971722396E-2</v>
      </c>
      <c r="J32" s="115">
        <v>3986</v>
      </c>
      <c r="K32" s="116">
        <v>-0.12740805604203198</v>
      </c>
      <c r="L32" s="115">
        <v>1247</v>
      </c>
      <c r="M32" s="116">
        <v>-6.6616766467065894E-2</v>
      </c>
      <c r="N32" s="115">
        <v>5233</v>
      </c>
      <c r="O32" s="116">
        <v>-0.11365176151761501</v>
      </c>
      <c r="P32" s="122"/>
      <c r="Q32" s="114" t="s">
        <v>89</v>
      </c>
      <c r="R32" s="114" t="s">
        <v>89</v>
      </c>
      <c r="S32" s="118">
        <v>3785</v>
      </c>
      <c r="T32" s="118">
        <v>5</v>
      </c>
      <c r="U32" s="118">
        <v>778</v>
      </c>
      <c r="V32" s="118">
        <v>4568</v>
      </c>
      <c r="W32" s="118">
        <v>1336</v>
      </c>
      <c r="X32" s="118">
        <v>5904</v>
      </c>
      <c r="Y32" s="114" t="s">
        <v>172</v>
      </c>
      <c r="Z32" s="114" t="s">
        <v>151</v>
      </c>
    </row>
    <row r="33" spans="1:26" x14ac:dyDescent="0.2">
      <c r="A33" s="121"/>
      <c r="B33" s="114" t="s">
        <v>173</v>
      </c>
      <c r="C33" s="114" t="s">
        <v>174</v>
      </c>
      <c r="D33" s="115">
        <v>450</v>
      </c>
      <c r="E33" s="116">
        <v>8.9686098654708519E-3</v>
      </c>
      <c r="F33" s="115">
        <v>0</v>
      </c>
      <c r="G33" s="116" t="s">
        <v>88</v>
      </c>
      <c r="H33" s="115">
        <v>0</v>
      </c>
      <c r="I33" s="116" t="s">
        <v>88</v>
      </c>
      <c r="J33" s="115">
        <v>450</v>
      </c>
      <c r="K33" s="116">
        <v>8.9686098654708519E-3</v>
      </c>
      <c r="L33" s="115">
        <v>59</v>
      </c>
      <c r="M33" s="116">
        <v>-0.119402985074627</v>
      </c>
      <c r="N33" s="115">
        <v>509</v>
      </c>
      <c r="O33" s="116">
        <v>-7.7972709551656907E-3</v>
      </c>
      <c r="P33" s="122"/>
      <c r="Q33" s="114" t="s">
        <v>89</v>
      </c>
      <c r="R33" s="114" t="s">
        <v>89</v>
      </c>
      <c r="S33" s="118">
        <v>446</v>
      </c>
      <c r="T33" s="118">
        <v>0</v>
      </c>
      <c r="U33" s="118">
        <v>0</v>
      </c>
      <c r="V33" s="118">
        <v>446</v>
      </c>
      <c r="W33" s="118">
        <v>67</v>
      </c>
      <c r="X33" s="118">
        <v>513</v>
      </c>
      <c r="Y33" s="114" t="s">
        <v>175</v>
      </c>
      <c r="Z33" s="114" t="s">
        <v>151</v>
      </c>
    </row>
    <row r="34" spans="1:26" x14ac:dyDescent="0.2">
      <c r="A34" s="121"/>
      <c r="B34" s="114" t="s">
        <v>176</v>
      </c>
      <c r="C34" s="114" t="s">
        <v>177</v>
      </c>
      <c r="D34" s="115">
        <v>804</v>
      </c>
      <c r="E34" s="116">
        <v>-6.2937062937062901E-2</v>
      </c>
      <c r="F34" s="115">
        <v>0</v>
      </c>
      <c r="G34" s="116" t="s">
        <v>88</v>
      </c>
      <c r="H34" s="115">
        <v>0</v>
      </c>
      <c r="I34" s="116" t="s">
        <v>88</v>
      </c>
      <c r="J34" s="115">
        <v>804</v>
      </c>
      <c r="K34" s="116">
        <v>-6.2937062937062901E-2</v>
      </c>
      <c r="L34" s="115">
        <v>37</v>
      </c>
      <c r="M34" s="116">
        <v>-0.32727272727272699</v>
      </c>
      <c r="N34" s="115">
        <v>841</v>
      </c>
      <c r="O34" s="116">
        <v>-7.8860898138006605E-2</v>
      </c>
      <c r="P34" s="122"/>
      <c r="Q34" s="114" t="s">
        <v>89</v>
      </c>
      <c r="R34" s="114" t="s">
        <v>89</v>
      </c>
      <c r="S34" s="118">
        <v>858</v>
      </c>
      <c r="T34" s="118">
        <v>0</v>
      </c>
      <c r="U34" s="118">
        <v>0</v>
      </c>
      <c r="V34" s="118">
        <v>858</v>
      </c>
      <c r="W34" s="118">
        <v>55</v>
      </c>
      <c r="X34" s="118">
        <v>913</v>
      </c>
      <c r="Y34" s="114" t="s">
        <v>178</v>
      </c>
      <c r="Z34" s="114" t="s">
        <v>151</v>
      </c>
    </row>
    <row r="35" spans="1:26" x14ac:dyDescent="0.2">
      <c r="A35" s="121"/>
      <c r="B35" s="114" t="s">
        <v>179</v>
      </c>
      <c r="C35" s="114" t="s">
        <v>180</v>
      </c>
      <c r="D35" s="115">
        <v>1882</v>
      </c>
      <c r="E35" s="116">
        <v>-4.7570850202429099E-2</v>
      </c>
      <c r="F35" s="115">
        <v>0</v>
      </c>
      <c r="G35" s="116" t="s">
        <v>88</v>
      </c>
      <c r="H35" s="115">
        <v>0</v>
      </c>
      <c r="I35" s="116" t="s">
        <v>88</v>
      </c>
      <c r="J35" s="115">
        <v>1882</v>
      </c>
      <c r="K35" s="116">
        <v>-4.7570850202429099E-2</v>
      </c>
      <c r="L35" s="115">
        <v>430</v>
      </c>
      <c r="M35" s="116">
        <v>2.6252983293556104E-2</v>
      </c>
      <c r="N35" s="115">
        <v>2312</v>
      </c>
      <c r="O35" s="116">
        <v>-3.4655532359081406E-2</v>
      </c>
      <c r="P35" s="122"/>
      <c r="Q35" s="114" t="s">
        <v>89</v>
      </c>
      <c r="R35" s="114" t="s">
        <v>89</v>
      </c>
      <c r="S35" s="118">
        <v>1976</v>
      </c>
      <c r="T35" s="118">
        <v>0</v>
      </c>
      <c r="U35" s="118">
        <v>0</v>
      </c>
      <c r="V35" s="118">
        <v>1976</v>
      </c>
      <c r="W35" s="118">
        <v>419</v>
      </c>
      <c r="X35" s="118">
        <v>2395</v>
      </c>
      <c r="Y35" s="114" t="s">
        <v>181</v>
      </c>
      <c r="Z35" s="114" t="s">
        <v>151</v>
      </c>
    </row>
    <row r="36" spans="1:26" x14ac:dyDescent="0.2">
      <c r="A36" s="121"/>
      <c r="B36" s="114" t="s">
        <v>182</v>
      </c>
      <c r="C36" s="114" t="s">
        <v>183</v>
      </c>
      <c r="D36" s="115">
        <v>928</v>
      </c>
      <c r="E36" s="116">
        <v>-5.2093973442288007E-2</v>
      </c>
      <c r="F36" s="115">
        <v>0</v>
      </c>
      <c r="G36" s="116" t="s">
        <v>88</v>
      </c>
      <c r="H36" s="115">
        <v>1</v>
      </c>
      <c r="I36" s="116" t="s">
        <v>88</v>
      </c>
      <c r="J36" s="115">
        <v>929</v>
      </c>
      <c r="K36" s="116">
        <v>-5.1072522982635302E-2</v>
      </c>
      <c r="L36" s="115">
        <v>191</v>
      </c>
      <c r="M36" s="116">
        <v>-2.5510204081632702E-2</v>
      </c>
      <c r="N36" s="115">
        <v>1120</v>
      </c>
      <c r="O36" s="116">
        <v>-4.6808510638297891E-2</v>
      </c>
      <c r="P36" s="122"/>
      <c r="Q36" s="114" t="s">
        <v>89</v>
      </c>
      <c r="R36" s="114" t="s">
        <v>89</v>
      </c>
      <c r="S36" s="118">
        <v>979</v>
      </c>
      <c r="T36" s="118">
        <v>0</v>
      </c>
      <c r="U36" s="118">
        <v>0</v>
      </c>
      <c r="V36" s="118">
        <v>979</v>
      </c>
      <c r="W36" s="118">
        <v>196</v>
      </c>
      <c r="X36" s="118">
        <v>1175</v>
      </c>
      <c r="Y36" s="114" t="s">
        <v>184</v>
      </c>
      <c r="Z36" s="114" t="s">
        <v>151</v>
      </c>
    </row>
    <row r="37" spans="1:26" x14ac:dyDescent="0.2">
      <c r="A37" s="121"/>
      <c r="B37" s="114" t="s">
        <v>185</v>
      </c>
      <c r="C37" s="114" t="s">
        <v>186</v>
      </c>
      <c r="D37" s="115">
        <v>2363</v>
      </c>
      <c r="E37" s="116">
        <v>-6.1183949145808499E-2</v>
      </c>
      <c r="F37" s="115">
        <v>0</v>
      </c>
      <c r="G37" s="116">
        <v>-1</v>
      </c>
      <c r="H37" s="115">
        <v>0</v>
      </c>
      <c r="I37" s="116" t="s">
        <v>88</v>
      </c>
      <c r="J37" s="115">
        <v>2363</v>
      </c>
      <c r="K37" s="116">
        <v>-6.1929337038507302E-2</v>
      </c>
      <c r="L37" s="115">
        <v>600</v>
      </c>
      <c r="M37" s="116">
        <v>0.20967741935483902</v>
      </c>
      <c r="N37" s="115">
        <v>2963</v>
      </c>
      <c r="O37" s="116">
        <v>-1.72470978441128E-2</v>
      </c>
      <c r="P37" s="122"/>
      <c r="Q37" s="114" t="s">
        <v>89</v>
      </c>
      <c r="R37" s="114" t="s">
        <v>89</v>
      </c>
      <c r="S37" s="118">
        <v>2517</v>
      </c>
      <c r="T37" s="118">
        <v>2</v>
      </c>
      <c r="U37" s="118">
        <v>0</v>
      </c>
      <c r="V37" s="118">
        <v>2519</v>
      </c>
      <c r="W37" s="118">
        <v>496</v>
      </c>
      <c r="X37" s="118">
        <v>3015</v>
      </c>
      <c r="Y37" s="114" t="s">
        <v>187</v>
      </c>
      <c r="Z37" s="114" t="s">
        <v>151</v>
      </c>
    </row>
    <row r="38" spans="1:26" x14ac:dyDescent="0.2">
      <c r="A38" s="121"/>
      <c r="B38" s="114" t="s">
        <v>188</v>
      </c>
      <c r="C38" s="114" t="s">
        <v>189</v>
      </c>
      <c r="D38" s="115">
        <v>2237</v>
      </c>
      <c r="E38" s="116">
        <v>-4.2789901583226396E-2</v>
      </c>
      <c r="F38" s="115">
        <v>0</v>
      </c>
      <c r="G38" s="116" t="s">
        <v>88</v>
      </c>
      <c r="H38" s="115">
        <v>0</v>
      </c>
      <c r="I38" s="116" t="s">
        <v>88</v>
      </c>
      <c r="J38" s="115">
        <v>2237</v>
      </c>
      <c r="K38" s="116">
        <v>-4.2789901583226396E-2</v>
      </c>
      <c r="L38" s="115">
        <v>245</v>
      </c>
      <c r="M38" s="116">
        <v>-2.3904382470119501E-2</v>
      </c>
      <c r="N38" s="115">
        <v>2482</v>
      </c>
      <c r="O38" s="116">
        <v>-4.0958268933539405E-2</v>
      </c>
      <c r="P38" s="122"/>
      <c r="Q38" s="114" t="s">
        <v>89</v>
      </c>
      <c r="R38" s="114" t="s">
        <v>89</v>
      </c>
      <c r="S38" s="118">
        <v>2337</v>
      </c>
      <c r="T38" s="118">
        <v>0</v>
      </c>
      <c r="U38" s="118">
        <v>0</v>
      </c>
      <c r="V38" s="118">
        <v>2337</v>
      </c>
      <c r="W38" s="118">
        <v>251</v>
      </c>
      <c r="X38" s="118">
        <v>2588</v>
      </c>
      <c r="Y38" s="114" t="s">
        <v>190</v>
      </c>
      <c r="Z38" s="114" t="s">
        <v>151</v>
      </c>
    </row>
    <row r="39" spans="1:26" x14ac:dyDescent="0.2">
      <c r="A39" s="121"/>
      <c r="B39" s="114" t="s">
        <v>191</v>
      </c>
      <c r="C39" s="114" t="s">
        <v>192</v>
      </c>
      <c r="D39" s="115">
        <v>1191</v>
      </c>
      <c r="E39" s="116">
        <v>-2.13640098603122E-2</v>
      </c>
      <c r="F39" s="115">
        <v>0</v>
      </c>
      <c r="G39" s="116">
        <v>-1</v>
      </c>
      <c r="H39" s="115">
        <v>0</v>
      </c>
      <c r="I39" s="116" t="s">
        <v>88</v>
      </c>
      <c r="J39" s="115">
        <v>1191</v>
      </c>
      <c r="K39" s="116">
        <v>-2.29696472518458E-2</v>
      </c>
      <c r="L39" s="115">
        <v>226</v>
      </c>
      <c r="M39" s="116">
        <v>0.86776859504132198</v>
      </c>
      <c r="N39" s="115">
        <v>1417</v>
      </c>
      <c r="O39" s="116">
        <v>5.7462686567164196E-2</v>
      </c>
      <c r="P39" s="122"/>
      <c r="Q39" s="114" t="s">
        <v>89</v>
      </c>
      <c r="R39" s="114" t="s">
        <v>89</v>
      </c>
      <c r="S39" s="118">
        <v>1217</v>
      </c>
      <c r="T39" s="118">
        <v>2</v>
      </c>
      <c r="U39" s="118">
        <v>0</v>
      </c>
      <c r="V39" s="118">
        <v>1219</v>
      </c>
      <c r="W39" s="118">
        <v>121</v>
      </c>
      <c r="X39" s="118">
        <v>1340</v>
      </c>
      <c r="Y39" s="114" t="s">
        <v>193</v>
      </c>
      <c r="Z39" s="114" t="s">
        <v>151</v>
      </c>
    </row>
    <row r="40" spans="1:26" x14ac:dyDescent="0.2">
      <c r="A40" s="121"/>
      <c r="B40" s="114" t="s">
        <v>194</v>
      </c>
      <c r="C40" s="114" t="s">
        <v>195</v>
      </c>
      <c r="D40" s="115">
        <v>713</v>
      </c>
      <c r="E40" s="116">
        <v>-8.7067861715748998E-2</v>
      </c>
      <c r="F40" s="115">
        <v>0</v>
      </c>
      <c r="G40" s="116" t="s">
        <v>88</v>
      </c>
      <c r="H40" s="115">
        <v>0</v>
      </c>
      <c r="I40" s="116" t="s">
        <v>88</v>
      </c>
      <c r="J40" s="115">
        <v>713</v>
      </c>
      <c r="K40" s="116">
        <v>-8.7067861715748998E-2</v>
      </c>
      <c r="L40" s="115">
        <v>298</v>
      </c>
      <c r="M40" s="116">
        <v>4.5614035087719294E-2</v>
      </c>
      <c r="N40" s="115">
        <v>1011</v>
      </c>
      <c r="O40" s="116">
        <v>-5.1594746716697899E-2</v>
      </c>
      <c r="P40" s="122"/>
      <c r="Q40" s="114" t="s">
        <v>89</v>
      </c>
      <c r="R40" s="114" t="s">
        <v>89</v>
      </c>
      <c r="S40" s="118">
        <v>781</v>
      </c>
      <c r="T40" s="118">
        <v>0</v>
      </c>
      <c r="U40" s="118">
        <v>0</v>
      </c>
      <c r="V40" s="118">
        <v>781</v>
      </c>
      <c r="W40" s="118">
        <v>285</v>
      </c>
      <c r="X40" s="118">
        <v>1066</v>
      </c>
      <c r="Y40" s="114" t="s">
        <v>196</v>
      </c>
      <c r="Z40" s="114" t="s">
        <v>151</v>
      </c>
    </row>
    <row r="41" spans="1:26" x14ac:dyDescent="0.2">
      <c r="A41" s="121"/>
      <c r="B41" s="114" t="s">
        <v>197</v>
      </c>
      <c r="C41" s="114" t="s">
        <v>198</v>
      </c>
      <c r="D41" s="115">
        <v>507</v>
      </c>
      <c r="E41" s="116">
        <v>1.9762845849802401E-3</v>
      </c>
      <c r="F41" s="115">
        <v>31</v>
      </c>
      <c r="G41" s="116">
        <v>0.55000000000000004</v>
      </c>
      <c r="H41" s="115">
        <v>0</v>
      </c>
      <c r="I41" s="116" t="s">
        <v>88</v>
      </c>
      <c r="J41" s="115">
        <v>538</v>
      </c>
      <c r="K41" s="116">
        <v>2.2813688212927799E-2</v>
      </c>
      <c r="L41" s="115">
        <v>649</v>
      </c>
      <c r="M41" s="116">
        <v>5.7003257328990198E-2</v>
      </c>
      <c r="N41" s="115">
        <v>1187</v>
      </c>
      <c r="O41" s="116">
        <v>4.1228070175438593E-2</v>
      </c>
      <c r="P41" s="122"/>
      <c r="Q41" s="114" t="s">
        <v>89</v>
      </c>
      <c r="R41" s="114" t="s">
        <v>89</v>
      </c>
      <c r="S41" s="118">
        <v>506</v>
      </c>
      <c r="T41" s="118">
        <v>20</v>
      </c>
      <c r="U41" s="118">
        <v>0</v>
      </c>
      <c r="V41" s="118">
        <v>526</v>
      </c>
      <c r="W41" s="118">
        <v>614</v>
      </c>
      <c r="X41" s="118">
        <v>1140</v>
      </c>
      <c r="Y41" s="114" t="s">
        <v>199</v>
      </c>
      <c r="Z41" s="114" t="s">
        <v>151</v>
      </c>
    </row>
    <row r="42" spans="1:26" x14ac:dyDescent="0.2">
      <c r="A42" s="121"/>
      <c r="B42" s="114" t="s">
        <v>200</v>
      </c>
      <c r="C42" s="114" t="s">
        <v>201</v>
      </c>
      <c r="D42" s="115">
        <v>1188</v>
      </c>
      <c r="E42" s="116">
        <v>-2.3829087921117501E-2</v>
      </c>
      <c r="F42" s="115">
        <v>0</v>
      </c>
      <c r="G42" s="116" t="s">
        <v>88</v>
      </c>
      <c r="H42" s="115">
        <v>0</v>
      </c>
      <c r="I42" s="116" t="s">
        <v>88</v>
      </c>
      <c r="J42" s="115">
        <v>1188</v>
      </c>
      <c r="K42" s="116">
        <v>-2.3829087921117501E-2</v>
      </c>
      <c r="L42" s="115">
        <v>105</v>
      </c>
      <c r="M42" s="116">
        <v>0.22093023255814001</v>
      </c>
      <c r="N42" s="115">
        <v>1293</v>
      </c>
      <c r="O42" s="116">
        <v>-7.6745970836531096E-3</v>
      </c>
      <c r="P42" s="122"/>
      <c r="Q42" s="114" t="s">
        <v>89</v>
      </c>
      <c r="R42" s="114" t="s">
        <v>89</v>
      </c>
      <c r="S42" s="118">
        <v>1217</v>
      </c>
      <c r="T42" s="118">
        <v>0</v>
      </c>
      <c r="U42" s="118">
        <v>0</v>
      </c>
      <c r="V42" s="118">
        <v>1217</v>
      </c>
      <c r="W42" s="118">
        <v>86</v>
      </c>
      <c r="X42" s="118">
        <v>1303</v>
      </c>
      <c r="Y42" s="114" t="s">
        <v>202</v>
      </c>
      <c r="Z42" s="114" t="s">
        <v>151</v>
      </c>
    </row>
    <row r="43" spans="1:26" x14ac:dyDescent="0.2">
      <c r="A43" s="121"/>
      <c r="B43" s="114" t="s">
        <v>203</v>
      </c>
      <c r="C43" s="114" t="s">
        <v>204</v>
      </c>
      <c r="D43" s="115">
        <v>480</v>
      </c>
      <c r="E43" s="116">
        <v>-3.2258064516128997E-2</v>
      </c>
      <c r="F43" s="115">
        <v>0</v>
      </c>
      <c r="G43" s="116" t="s">
        <v>88</v>
      </c>
      <c r="H43" s="115">
        <v>0</v>
      </c>
      <c r="I43" s="116" t="s">
        <v>88</v>
      </c>
      <c r="J43" s="115">
        <v>480</v>
      </c>
      <c r="K43" s="116">
        <v>-3.2258064516128997E-2</v>
      </c>
      <c r="L43" s="115">
        <v>78</v>
      </c>
      <c r="M43" s="116">
        <v>0.3</v>
      </c>
      <c r="N43" s="115">
        <v>558</v>
      </c>
      <c r="O43" s="116">
        <v>3.5971223021582701E-3</v>
      </c>
      <c r="P43" s="122"/>
      <c r="Q43" s="114" t="s">
        <v>89</v>
      </c>
      <c r="R43" s="114" t="s">
        <v>89</v>
      </c>
      <c r="S43" s="118">
        <v>496</v>
      </c>
      <c r="T43" s="118">
        <v>0</v>
      </c>
      <c r="U43" s="118">
        <v>0</v>
      </c>
      <c r="V43" s="118">
        <v>496</v>
      </c>
      <c r="W43" s="118">
        <v>60</v>
      </c>
      <c r="X43" s="118">
        <v>556</v>
      </c>
      <c r="Y43" s="114" t="s">
        <v>205</v>
      </c>
      <c r="Z43" s="114" t="s">
        <v>151</v>
      </c>
    </row>
    <row r="44" spans="1:26" x14ac:dyDescent="0.2">
      <c r="A44" s="121"/>
      <c r="B44" s="114" t="s">
        <v>206</v>
      </c>
      <c r="C44" s="114" t="s">
        <v>207</v>
      </c>
      <c r="D44" s="115">
        <v>956</v>
      </c>
      <c r="E44" s="116">
        <v>-1.44329896907216E-2</v>
      </c>
      <c r="F44" s="115">
        <v>12</v>
      </c>
      <c r="G44" s="116" t="s">
        <v>88</v>
      </c>
      <c r="H44" s="115">
        <v>0</v>
      </c>
      <c r="I44" s="116" t="s">
        <v>88</v>
      </c>
      <c r="J44" s="115">
        <v>968</v>
      </c>
      <c r="K44" s="116">
        <v>-2.0618556701030902E-3</v>
      </c>
      <c r="L44" s="115">
        <v>141</v>
      </c>
      <c r="M44" s="116">
        <v>-0.58407079646017712</v>
      </c>
      <c r="N44" s="115">
        <v>1109</v>
      </c>
      <c r="O44" s="116">
        <v>-0.152788388082506</v>
      </c>
      <c r="P44" s="122"/>
      <c r="Q44" s="114" t="s">
        <v>89</v>
      </c>
      <c r="R44" s="114" t="s">
        <v>89</v>
      </c>
      <c r="S44" s="118">
        <v>970</v>
      </c>
      <c r="T44" s="118">
        <v>0</v>
      </c>
      <c r="U44" s="118">
        <v>0</v>
      </c>
      <c r="V44" s="118">
        <v>970</v>
      </c>
      <c r="W44" s="118">
        <v>339</v>
      </c>
      <c r="X44" s="118">
        <v>1309</v>
      </c>
      <c r="Y44" s="114" t="s">
        <v>208</v>
      </c>
      <c r="Z44" s="114" t="s">
        <v>151</v>
      </c>
    </row>
    <row r="45" spans="1:26" x14ac:dyDescent="0.2">
      <c r="A45" s="121"/>
      <c r="B45" s="114" t="s">
        <v>209</v>
      </c>
      <c r="C45" s="114" t="s">
        <v>210</v>
      </c>
      <c r="D45" s="115">
        <v>2345</v>
      </c>
      <c r="E45" s="116">
        <v>-1.7595307917888603E-2</v>
      </c>
      <c r="F45" s="115">
        <v>0</v>
      </c>
      <c r="G45" s="116" t="s">
        <v>88</v>
      </c>
      <c r="H45" s="115">
        <v>0</v>
      </c>
      <c r="I45" s="116">
        <v>-1</v>
      </c>
      <c r="J45" s="115">
        <v>2345</v>
      </c>
      <c r="K45" s="116">
        <v>-1.8417748011720404E-2</v>
      </c>
      <c r="L45" s="115">
        <v>338</v>
      </c>
      <c r="M45" s="116">
        <v>6.9620253164556986E-2</v>
      </c>
      <c r="N45" s="115">
        <v>2683</v>
      </c>
      <c r="O45" s="116">
        <v>-8.1330868761552693E-3</v>
      </c>
      <c r="P45" s="122"/>
      <c r="Q45" s="114" t="s">
        <v>89</v>
      </c>
      <c r="R45" s="114" t="s">
        <v>89</v>
      </c>
      <c r="S45" s="118">
        <v>2387</v>
      </c>
      <c r="T45" s="118">
        <v>0</v>
      </c>
      <c r="U45" s="118">
        <v>2</v>
      </c>
      <c r="V45" s="118">
        <v>2389</v>
      </c>
      <c r="W45" s="118">
        <v>316</v>
      </c>
      <c r="X45" s="118">
        <v>2705</v>
      </c>
      <c r="Y45" s="114" t="s">
        <v>211</v>
      </c>
      <c r="Z45" s="114" t="s">
        <v>151</v>
      </c>
    </row>
    <row r="46" spans="1:26" x14ac:dyDescent="0.2">
      <c r="A46" s="121"/>
      <c r="B46" s="114" t="s">
        <v>212</v>
      </c>
      <c r="C46" s="114" t="s">
        <v>213</v>
      </c>
      <c r="D46" s="115">
        <v>2064</v>
      </c>
      <c r="E46" s="116">
        <v>-6.309577848388559E-2</v>
      </c>
      <c r="F46" s="115">
        <v>0</v>
      </c>
      <c r="G46" s="116" t="s">
        <v>88</v>
      </c>
      <c r="H46" s="115">
        <v>0</v>
      </c>
      <c r="I46" s="116" t="s">
        <v>88</v>
      </c>
      <c r="J46" s="115">
        <v>2064</v>
      </c>
      <c r="K46" s="116">
        <v>-6.309577848388559E-2</v>
      </c>
      <c r="L46" s="115">
        <v>164</v>
      </c>
      <c r="M46" s="116">
        <v>-0.20388349514563101</v>
      </c>
      <c r="N46" s="115">
        <v>2228</v>
      </c>
      <c r="O46" s="116">
        <v>-7.5134910751349093E-2</v>
      </c>
      <c r="P46" s="122"/>
      <c r="Q46" s="114" t="s">
        <v>89</v>
      </c>
      <c r="R46" s="114" t="s">
        <v>89</v>
      </c>
      <c r="S46" s="118">
        <v>2203</v>
      </c>
      <c r="T46" s="118">
        <v>0</v>
      </c>
      <c r="U46" s="118">
        <v>0</v>
      </c>
      <c r="V46" s="118">
        <v>2203</v>
      </c>
      <c r="W46" s="118">
        <v>206</v>
      </c>
      <c r="X46" s="118">
        <v>2409</v>
      </c>
      <c r="Y46" s="114" t="s">
        <v>214</v>
      </c>
      <c r="Z46" s="114" t="s">
        <v>151</v>
      </c>
    </row>
    <row r="47" spans="1:26" x14ac:dyDescent="0.2">
      <c r="A47" s="121"/>
      <c r="B47" s="114" t="s">
        <v>215</v>
      </c>
      <c r="C47" s="114" t="s">
        <v>216</v>
      </c>
      <c r="D47" s="115">
        <v>2103</v>
      </c>
      <c r="E47" s="116">
        <v>-2.6388888888888899E-2</v>
      </c>
      <c r="F47" s="115">
        <v>0</v>
      </c>
      <c r="G47" s="116" t="s">
        <v>88</v>
      </c>
      <c r="H47" s="115">
        <v>0</v>
      </c>
      <c r="I47" s="116" t="s">
        <v>88</v>
      </c>
      <c r="J47" s="115">
        <v>2103</v>
      </c>
      <c r="K47" s="116">
        <v>-2.6388888888888899E-2</v>
      </c>
      <c r="L47" s="115">
        <v>399</v>
      </c>
      <c r="M47" s="116">
        <v>-0.11333333333333299</v>
      </c>
      <c r="N47" s="115">
        <v>2502</v>
      </c>
      <c r="O47" s="116">
        <v>-4.13793103448276E-2</v>
      </c>
      <c r="P47" s="122"/>
      <c r="Q47" s="114" t="s">
        <v>89</v>
      </c>
      <c r="R47" s="114" t="s">
        <v>89</v>
      </c>
      <c r="S47" s="118">
        <v>2160</v>
      </c>
      <c r="T47" s="118">
        <v>0</v>
      </c>
      <c r="U47" s="118">
        <v>0</v>
      </c>
      <c r="V47" s="118">
        <v>2160</v>
      </c>
      <c r="W47" s="118">
        <v>450</v>
      </c>
      <c r="X47" s="118">
        <v>2610</v>
      </c>
      <c r="Y47" s="114" t="s">
        <v>217</v>
      </c>
      <c r="Z47" s="114" t="s">
        <v>151</v>
      </c>
    </row>
    <row r="48" spans="1:26" x14ac:dyDescent="0.2">
      <c r="A48" s="121"/>
      <c r="B48" s="114" t="s">
        <v>218</v>
      </c>
      <c r="C48" s="114" t="s">
        <v>219</v>
      </c>
      <c r="D48" s="115">
        <v>1519</v>
      </c>
      <c r="E48" s="116">
        <v>-4.4052863436123302E-2</v>
      </c>
      <c r="F48" s="115">
        <v>0</v>
      </c>
      <c r="G48" s="116" t="s">
        <v>88</v>
      </c>
      <c r="H48" s="115">
        <v>0</v>
      </c>
      <c r="I48" s="116" t="s">
        <v>88</v>
      </c>
      <c r="J48" s="115">
        <v>1519</v>
      </c>
      <c r="K48" s="116">
        <v>-4.4052863436123302E-2</v>
      </c>
      <c r="L48" s="115">
        <v>149</v>
      </c>
      <c r="M48" s="116">
        <v>-0.19892473118279599</v>
      </c>
      <c r="N48" s="115">
        <v>1668</v>
      </c>
      <c r="O48" s="116">
        <v>-6.0281690140845098E-2</v>
      </c>
      <c r="P48" s="122"/>
      <c r="Q48" s="114" t="s">
        <v>89</v>
      </c>
      <c r="R48" s="114" t="s">
        <v>89</v>
      </c>
      <c r="S48" s="118">
        <v>1589</v>
      </c>
      <c r="T48" s="118">
        <v>0</v>
      </c>
      <c r="U48" s="118">
        <v>0</v>
      </c>
      <c r="V48" s="118">
        <v>1589</v>
      </c>
      <c r="W48" s="118">
        <v>186</v>
      </c>
      <c r="X48" s="118">
        <v>1775</v>
      </c>
      <c r="Y48" s="114" t="s">
        <v>220</v>
      </c>
      <c r="Z48" s="114" t="s">
        <v>151</v>
      </c>
    </row>
    <row r="49" spans="1:26" x14ac:dyDescent="0.2">
      <c r="A49" s="121"/>
      <c r="B49" s="114" t="s">
        <v>221</v>
      </c>
      <c r="C49" s="114" t="s">
        <v>222</v>
      </c>
      <c r="D49" s="115">
        <v>818</v>
      </c>
      <c r="E49" s="116">
        <v>-7.9865016872890895E-2</v>
      </c>
      <c r="F49" s="115">
        <v>0</v>
      </c>
      <c r="G49" s="116" t="s">
        <v>88</v>
      </c>
      <c r="H49" s="115">
        <v>0</v>
      </c>
      <c r="I49" s="116" t="s">
        <v>88</v>
      </c>
      <c r="J49" s="115">
        <v>818</v>
      </c>
      <c r="K49" s="116">
        <v>-7.9865016872890895E-2</v>
      </c>
      <c r="L49" s="115">
        <v>113</v>
      </c>
      <c r="M49" s="116">
        <v>5.60747663551402E-2</v>
      </c>
      <c r="N49" s="115">
        <v>931</v>
      </c>
      <c r="O49" s="116">
        <v>-6.5261044176706806E-2</v>
      </c>
      <c r="P49" s="122"/>
      <c r="Q49" s="114" t="s">
        <v>89</v>
      </c>
      <c r="R49" s="114" t="s">
        <v>89</v>
      </c>
      <c r="S49" s="118">
        <v>889</v>
      </c>
      <c r="T49" s="118">
        <v>0</v>
      </c>
      <c r="U49" s="118">
        <v>0</v>
      </c>
      <c r="V49" s="118">
        <v>889</v>
      </c>
      <c r="W49" s="118">
        <v>107</v>
      </c>
      <c r="X49" s="118">
        <v>996</v>
      </c>
      <c r="Y49" s="114" t="s">
        <v>223</v>
      </c>
      <c r="Z49" s="114" t="s">
        <v>151</v>
      </c>
    </row>
    <row r="50" spans="1:26" x14ac:dyDescent="0.2">
      <c r="A50" s="121"/>
      <c r="B50" s="114" t="s">
        <v>224</v>
      </c>
      <c r="C50" s="114" t="s">
        <v>225</v>
      </c>
      <c r="D50" s="115">
        <v>2630</v>
      </c>
      <c r="E50" s="116">
        <v>-2.5925925925925901E-2</v>
      </c>
      <c r="F50" s="115">
        <v>0</v>
      </c>
      <c r="G50" s="116" t="s">
        <v>88</v>
      </c>
      <c r="H50" s="115">
        <v>0</v>
      </c>
      <c r="I50" s="116" t="s">
        <v>88</v>
      </c>
      <c r="J50" s="115">
        <v>2630</v>
      </c>
      <c r="K50" s="116">
        <v>-2.5925925925925901E-2</v>
      </c>
      <c r="L50" s="115">
        <v>175</v>
      </c>
      <c r="M50" s="116">
        <v>-0.16666666666666699</v>
      </c>
      <c r="N50" s="115">
        <v>2805</v>
      </c>
      <c r="O50" s="116">
        <v>-3.60824742268041E-2</v>
      </c>
      <c r="P50" s="122"/>
      <c r="Q50" s="114" t="s">
        <v>89</v>
      </c>
      <c r="R50" s="114" t="s">
        <v>89</v>
      </c>
      <c r="S50" s="118">
        <v>2700</v>
      </c>
      <c r="T50" s="118">
        <v>0</v>
      </c>
      <c r="U50" s="118">
        <v>0</v>
      </c>
      <c r="V50" s="118">
        <v>2700</v>
      </c>
      <c r="W50" s="118">
        <v>210</v>
      </c>
      <c r="X50" s="118">
        <v>2910</v>
      </c>
      <c r="Y50" s="114" t="s">
        <v>226</v>
      </c>
      <c r="Z50" s="114" t="s">
        <v>151</v>
      </c>
    </row>
    <row r="51" spans="1:26" x14ac:dyDescent="0.2">
      <c r="A51" s="121"/>
      <c r="B51" s="114" t="s">
        <v>227</v>
      </c>
      <c r="C51" s="114" t="s">
        <v>228</v>
      </c>
      <c r="D51" s="115">
        <v>911</v>
      </c>
      <c r="E51" s="116">
        <v>-5.6935817805383003E-2</v>
      </c>
      <c r="F51" s="115">
        <v>0</v>
      </c>
      <c r="G51" s="116" t="s">
        <v>88</v>
      </c>
      <c r="H51" s="115">
        <v>0</v>
      </c>
      <c r="I51" s="116" t="s">
        <v>88</v>
      </c>
      <c r="J51" s="115">
        <v>911</v>
      </c>
      <c r="K51" s="116">
        <v>-5.6935817805383003E-2</v>
      </c>
      <c r="L51" s="115">
        <v>56</v>
      </c>
      <c r="M51" s="116">
        <v>-0.39130434782608703</v>
      </c>
      <c r="N51" s="115">
        <v>967</v>
      </c>
      <c r="O51" s="116">
        <v>-8.6011342155009496E-2</v>
      </c>
      <c r="P51" s="122"/>
      <c r="Q51" s="114" t="s">
        <v>89</v>
      </c>
      <c r="R51" s="114" t="s">
        <v>89</v>
      </c>
      <c r="S51" s="118">
        <v>966</v>
      </c>
      <c r="T51" s="118">
        <v>0</v>
      </c>
      <c r="U51" s="118">
        <v>0</v>
      </c>
      <c r="V51" s="118">
        <v>966</v>
      </c>
      <c r="W51" s="118">
        <v>92</v>
      </c>
      <c r="X51" s="118">
        <v>1058</v>
      </c>
      <c r="Y51" s="114" t="s">
        <v>229</v>
      </c>
      <c r="Z51" s="114" t="s">
        <v>151</v>
      </c>
    </row>
    <row r="52" spans="1:26" x14ac:dyDescent="0.2">
      <c r="A52" s="121"/>
      <c r="B52" s="114" t="s">
        <v>230</v>
      </c>
      <c r="C52" s="114" t="s">
        <v>231</v>
      </c>
      <c r="D52" s="115">
        <v>478</v>
      </c>
      <c r="E52" s="116">
        <v>-5.5335968379446605E-2</v>
      </c>
      <c r="F52" s="115">
        <v>0</v>
      </c>
      <c r="G52" s="116" t="s">
        <v>88</v>
      </c>
      <c r="H52" s="115">
        <v>0</v>
      </c>
      <c r="I52" s="116" t="s">
        <v>88</v>
      </c>
      <c r="J52" s="115">
        <v>478</v>
      </c>
      <c r="K52" s="116">
        <v>-5.5335968379446605E-2</v>
      </c>
      <c r="L52" s="115">
        <v>6</v>
      </c>
      <c r="M52" s="116">
        <v>1</v>
      </c>
      <c r="N52" s="115">
        <v>484</v>
      </c>
      <c r="O52" s="116">
        <v>-4.9115913555992097E-2</v>
      </c>
      <c r="P52" s="122"/>
      <c r="Q52" s="114" t="s">
        <v>89</v>
      </c>
      <c r="R52" s="114" t="s">
        <v>89</v>
      </c>
      <c r="S52" s="118">
        <v>506</v>
      </c>
      <c r="T52" s="118">
        <v>0</v>
      </c>
      <c r="U52" s="118">
        <v>0</v>
      </c>
      <c r="V52" s="118">
        <v>506</v>
      </c>
      <c r="W52" s="118">
        <v>3</v>
      </c>
      <c r="X52" s="118">
        <v>509</v>
      </c>
      <c r="Y52" s="114" t="s">
        <v>232</v>
      </c>
      <c r="Z52" s="114" t="s">
        <v>151</v>
      </c>
    </row>
    <row r="53" spans="1:26" x14ac:dyDescent="0.2">
      <c r="A53" s="123"/>
      <c r="B53" s="114" t="s">
        <v>233</v>
      </c>
      <c r="C53" s="114" t="s">
        <v>234</v>
      </c>
      <c r="D53" s="115">
        <v>1989</v>
      </c>
      <c r="E53" s="116">
        <v>-2.5075225677031101E-3</v>
      </c>
      <c r="F53" s="115">
        <v>0</v>
      </c>
      <c r="G53" s="116" t="s">
        <v>88</v>
      </c>
      <c r="H53" s="115">
        <v>0</v>
      </c>
      <c r="I53" s="116" t="s">
        <v>88</v>
      </c>
      <c r="J53" s="115">
        <v>1989</v>
      </c>
      <c r="K53" s="116">
        <v>-2.5075225677031101E-3</v>
      </c>
      <c r="L53" s="115">
        <v>669</v>
      </c>
      <c r="M53" s="116">
        <v>1.3636363636363601E-2</v>
      </c>
      <c r="N53" s="115">
        <v>2658</v>
      </c>
      <c r="O53" s="116">
        <v>1.50715900527506E-3</v>
      </c>
      <c r="P53" s="122"/>
      <c r="Q53" s="114" t="s">
        <v>89</v>
      </c>
      <c r="R53" s="114" t="s">
        <v>89</v>
      </c>
      <c r="S53" s="118">
        <v>1994</v>
      </c>
      <c r="T53" s="118">
        <v>0</v>
      </c>
      <c r="U53" s="118">
        <v>0</v>
      </c>
      <c r="V53" s="118">
        <v>1994</v>
      </c>
      <c r="W53" s="118">
        <v>660</v>
      </c>
      <c r="X53" s="118">
        <v>2654</v>
      </c>
      <c r="Y53" s="114" t="s">
        <v>235</v>
      </c>
      <c r="Z53" s="114" t="s">
        <v>151</v>
      </c>
    </row>
    <row r="54" spans="1:26" x14ac:dyDescent="0.2">
      <c r="A54" s="124" t="s">
        <v>103</v>
      </c>
      <c r="B54" s="124"/>
      <c r="C54" s="124"/>
      <c r="D54" s="125">
        <v>42391</v>
      </c>
      <c r="E54" s="126">
        <v>-4.8505117615370803E-2</v>
      </c>
      <c r="F54" s="125">
        <v>73</v>
      </c>
      <c r="G54" s="126">
        <v>0.10606060606060601</v>
      </c>
      <c r="H54" s="125">
        <v>2453</v>
      </c>
      <c r="I54" s="126">
        <v>-0.18477899634430001</v>
      </c>
      <c r="J54" s="125">
        <v>44917</v>
      </c>
      <c r="K54" s="126">
        <v>-5.6900497616897992E-2</v>
      </c>
      <c r="L54" s="125">
        <v>9043</v>
      </c>
      <c r="M54" s="126">
        <v>-5.5659983291562201E-2</v>
      </c>
      <c r="N54" s="125">
        <v>53960</v>
      </c>
      <c r="O54" s="126">
        <v>-5.6692830795587602E-2</v>
      </c>
      <c r="P54" s="127"/>
      <c r="Q54" s="128"/>
      <c r="R54" s="128"/>
      <c r="S54" s="129">
        <v>44552</v>
      </c>
      <c r="T54" s="129">
        <v>66</v>
      </c>
      <c r="U54" s="129">
        <v>3009</v>
      </c>
      <c r="V54" s="129">
        <v>47627</v>
      </c>
      <c r="W54" s="129">
        <v>9576</v>
      </c>
      <c r="X54" s="129">
        <v>57203</v>
      </c>
      <c r="Y54" s="128"/>
      <c r="Z54" s="128"/>
    </row>
    <row r="55" spans="1:26" s="136" customFormat="1" ht="22.5" x14ac:dyDescent="0.2">
      <c r="A55" s="130" t="s">
        <v>236</v>
      </c>
      <c r="B55" s="131"/>
      <c r="C55" s="131"/>
      <c r="D55" s="132">
        <f>D54+D24+D14</f>
        <v>98741</v>
      </c>
      <c r="E55" s="133">
        <f>((D54+D24+D14)-(S54+S24+S14))/(S54+S24+S14)</f>
        <v>-4.0846657470907079E-2</v>
      </c>
      <c r="F55" s="132">
        <f>F54+F24+F14</f>
        <v>5455</v>
      </c>
      <c r="G55" s="133">
        <f>((F54+F24+F14)-(T54+T24+T14))/(T54+T24+T14)</f>
        <v>-7.7456451885675626E-2</v>
      </c>
      <c r="H55" s="132">
        <f>H54+H24+H14</f>
        <v>5094</v>
      </c>
      <c r="I55" s="133">
        <f>((H54+H24+H14)-(U54+U24+U14))/(U54+U24+U14)</f>
        <v>-8.6933142140168493E-2</v>
      </c>
      <c r="J55" s="132">
        <f>J54+J24+J14</f>
        <v>109290</v>
      </c>
      <c r="K55" s="133">
        <f>((J54+J24+J14)-(V54+V24+V14))/(V54+V24+V14)</f>
        <v>-4.498505741099984E-2</v>
      </c>
      <c r="L55" s="132">
        <f>L54+L24+L14</f>
        <v>24579</v>
      </c>
      <c r="M55" s="133">
        <f>((L54+L24+L14)-(W54+W24+W14))/(W54+W24+W14)</f>
        <v>-1.766516126453779E-2</v>
      </c>
      <c r="N55" s="132">
        <f>N54+N24+N14</f>
        <v>133869</v>
      </c>
      <c r="O55" s="133">
        <f>((N54+N24+N14)-(X54+X24+X14))/(X54+X24+X14)</f>
        <v>-4.0083465391261945E-2</v>
      </c>
      <c r="P55" s="134"/>
      <c r="Q55" s="134"/>
      <c r="R55" s="135"/>
      <c r="S55" s="135"/>
      <c r="T55" s="135"/>
      <c r="U55" s="135"/>
      <c r="V55" s="135"/>
      <c r="W55" s="135"/>
      <c r="X55" s="135"/>
    </row>
    <row r="56" spans="1:26" s="136" customFormat="1" x14ac:dyDescent="0.2">
      <c r="A56" s="130" t="s">
        <v>237</v>
      </c>
      <c r="B56" s="131"/>
      <c r="C56" s="131"/>
      <c r="D56" s="132">
        <f>D54+D24+D14+D9</f>
        <v>153182</v>
      </c>
      <c r="E56" s="133">
        <f>((D54+D24+D14+D9)-(S54+S24+S14+S9))/(S54+S24+S14+S9)</f>
        <v>-3.8707248195795421E-2</v>
      </c>
      <c r="F56" s="132">
        <f>F54+F24+F14+F9</f>
        <v>25887</v>
      </c>
      <c r="G56" s="133">
        <f>((F54+F24+F14+F9)-(T54+T24+T14+T9))/(T54+T24+T14+T9)</f>
        <v>-7.9016650064038713E-2</v>
      </c>
      <c r="H56" s="132">
        <f>H54+H24+H14+H9</f>
        <v>19164</v>
      </c>
      <c r="I56" s="133">
        <f>((H54+H24+H14+H9)-(U54+U24+U14+U9))/(U54+U24+U14+U9)</f>
        <v>-0.10259892296885975</v>
      </c>
      <c r="J56" s="132">
        <f>J54+J24+J14+J9</f>
        <v>198233</v>
      </c>
      <c r="K56" s="133">
        <f>((J54+J24+J14+J9)-(V54+V24+V14+V9))/(V54+V24+V14+V9)</f>
        <v>-5.0667343508306477E-2</v>
      </c>
      <c r="L56" s="132">
        <f>L54+L24+L14+L9</f>
        <v>35000</v>
      </c>
      <c r="M56" s="133">
        <f>((L54+L24+L14+L9)-(W54+W24+W14+W9))/(W54+W24+W14+W9)</f>
        <v>-1.8783291281188674E-2</v>
      </c>
      <c r="N56" s="132">
        <f>N54+N24+N14+N9</f>
        <v>233233</v>
      </c>
      <c r="O56" s="133">
        <f>((N54+N24+N14+N9)-(X54+X24+X14+X9))/(X54+X24+X14+X9)</f>
        <v>-4.6015469378238978E-2</v>
      </c>
      <c r="P56" s="134"/>
      <c r="Q56" s="134"/>
      <c r="R56" s="135"/>
      <c r="S56" s="135"/>
      <c r="T56" s="135"/>
      <c r="U56" s="135"/>
      <c r="V56" s="135"/>
      <c r="W56" s="135"/>
      <c r="X56" s="135"/>
    </row>
    <row r="57" spans="1:26" s="136" customFormat="1" x14ac:dyDescent="0.2">
      <c r="A57" s="130" t="s">
        <v>238</v>
      </c>
      <c r="B57" s="131"/>
      <c r="C57" s="131"/>
      <c r="D57" s="132">
        <f>D54+D24+D14+D9+D5</f>
        <v>200789</v>
      </c>
      <c r="E57" s="133">
        <f>((D54+D24+D14+D9+D5)-(S54+S24+S14+S9+S5))/(S54+S24+S14+S9+S5)</f>
        <v>-4.0687035665655381E-2</v>
      </c>
      <c r="F57" s="132">
        <f>F54+F24+F14+F9+F5</f>
        <v>71707</v>
      </c>
      <c r="G57" s="133">
        <f>((F54+F24+F14+F9+F5)-(T54+T24+T14+T9+T5))/(T54+T24+T14+T9+T5)</f>
        <v>-5.5840838468425767E-2</v>
      </c>
      <c r="H57" s="132">
        <f>H54+H24+H14+H9+H5</f>
        <v>19164</v>
      </c>
      <c r="I57" s="133">
        <f>((H54+H24+H14+H9+H5)-(U54+U24+U14+U9+U5))/(U54+U24+U14+U9+U5)</f>
        <v>-0.10259892296885975</v>
      </c>
      <c r="J57" s="132">
        <f>J54+J24+J14+J9+J5</f>
        <v>291660</v>
      </c>
      <c r="K57" s="133">
        <f>((J54+J24+J14+J9+J5)-(V54+V24+V14+V9+V5))/(V54+V24+V14+V9+V5)</f>
        <v>-4.8752804884412672E-2</v>
      </c>
      <c r="L57" s="132">
        <f>L54+L24+L14+L9+L5</f>
        <v>38337</v>
      </c>
      <c r="M57" s="133">
        <f>((L54+L24+L14+L9+L5)-(W54+W24+W14+W9+W5))/(W54+W24+W14+W9+W5)</f>
        <v>-1.3052208835341365E-2</v>
      </c>
      <c r="N57" s="132">
        <f>N54+N24+N14+N9+N5</f>
        <v>329997</v>
      </c>
      <c r="O57" s="133">
        <f>((N54+N24+N14+N9+N5)-(X54+X24+X14+X9+X5))/(X54+X24+X14+X9+X5)</f>
        <v>-4.4738487546750347E-2</v>
      </c>
      <c r="P57" s="134"/>
      <c r="Q57" s="134"/>
      <c r="R57" s="135"/>
      <c r="S57" s="135"/>
      <c r="T57" s="135"/>
      <c r="U57" s="135"/>
      <c r="V57" s="135"/>
      <c r="W57" s="135"/>
      <c r="X57" s="135"/>
    </row>
    <row r="58" spans="1:26" x14ac:dyDescent="0.2">
      <c r="A58" s="119" t="s">
        <v>239</v>
      </c>
      <c r="B58" s="114" t="s">
        <v>240</v>
      </c>
      <c r="C58" s="114" t="s">
        <v>241</v>
      </c>
      <c r="D58" s="115">
        <v>57</v>
      </c>
      <c r="E58" s="116">
        <v>3.75</v>
      </c>
      <c r="F58" s="115">
        <v>4443</v>
      </c>
      <c r="G58" s="116">
        <v>-0.20674879485806102</v>
      </c>
      <c r="H58" s="115">
        <v>0</v>
      </c>
      <c r="I58" s="116" t="s">
        <v>88</v>
      </c>
      <c r="J58" s="115">
        <v>4500</v>
      </c>
      <c r="K58" s="116">
        <v>-0.19828968466060901</v>
      </c>
      <c r="L58" s="115">
        <v>1864</v>
      </c>
      <c r="M58" s="116">
        <v>2.6431718061673999E-2</v>
      </c>
      <c r="N58" s="115">
        <v>6364</v>
      </c>
      <c r="O58" s="116">
        <v>-0.143357114012653</v>
      </c>
      <c r="P58" s="120">
        <v>6</v>
      </c>
      <c r="Q58" s="114" t="s">
        <v>90</v>
      </c>
      <c r="R58" s="114" t="s">
        <v>90</v>
      </c>
      <c r="S58" s="118">
        <v>12</v>
      </c>
      <c r="T58" s="118">
        <v>5601</v>
      </c>
      <c r="U58" s="118">
        <v>0</v>
      </c>
      <c r="V58" s="118">
        <v>5613</v>
      </c>
      <c r="W58" s="118">
        <v>1816</v>
      </c>
      <c r="X58" s="118">
        <v>7429</v>
      </c>
      <c r="Y58" s="114" t="s">
        <v>242</v>
      </c>
      <c r="Z58" s="114" t="s">
        <v>243</v>
      </c>
    </row>
    <row r="59" spans="1:26" x14ac:dyDescent="0.2">
      <c r="A59" s="121"/>
      <c r="B59" s="114" t="s">
        <v>244</v>
      </c>
      <c r="C59" s="114" t="s">
        <v>245</v>
      </c>
      <c r="D59" s="115">
        <v>414</v>
      </c>
      <c r="E59" s="116">
        <v>-0.16194331983805699</v>
      </c>
      <c r="F59" s="115">
        <v>0</v>
      </c>
      <c r="G59" s="116" t="s">
        <v>88</v>
      </c>
      <c r="H59" s="115">
        <v>0</v>
      </c>
      <c r="I59" s="116" t="s">
        <v>88</v>
      </c>
      <c r="J59" s="115">
        <v>414</v>
      </c>
      <c r="K59" s="116">
        <v>-0.16194331983805699</v>
      </c>
      <c r="L59" s="115">
        <v>2060</v>
      </c>
      <c r="M59" s="116">
        <v>-5.2873563218390797E-2</v>
      </c>
      <c r="N59" s="115">
        <v>2474</v>
      </c>
      <c r="O59" s="116">
        <v>-7.3061071562382909E-2</v>
      </c>
      <c r="P59" s="122"/>
      <c r="Q59" s="114" t="s">
        <v>90</v>
      </c>
      <c r="R59" s="114" t="s">
        <v>90</v>
      </c>
      <c r="S59" s="118">
        <v>494</v>
      </c>
      <c r="T59" s="118">
        <v>0</v>
      </c>
      <c r="U59" s="118">
        <v>0</v>
      </c>
      <c r="V59" s="118">
        <v>494</v>
      </c>
      <c r="W59" s="118">
        <v>2175</v>
      </c>
      <c r="X59" s="118">
        <v>2669</v>
      </c>
      <c r="Y59" s="114" t="s">
        <v>246</v>
      </c>
      <c r="Z59" s="114" t="s">
        <v>243</v>
      </c>
    </row>
    <row r="60" spans="1:26" x14ac:dyDescent="0.2">
      <c r="A60" s="121"/>
      <c r="B60" s="114" t="s">
        <v>247</v>
      </c>
      <c r="C60" s="114" t="s">
        <v>248</v>
      </c>
      <c r="D60" s="115">
        <v>4269</v>
      </c>
      <c r="E60" s="116">
        <v>-8.1738008173800808E-2</v>
      </c>
      <c r="F60" s="115">
        <v>4049</v>
      </c>
      <c r="G60" s="116">
        <v>-6.7480423767848893E-2</v>
      </c>
      <c r="H60" s="115">
        <v>1</v>
      </c>
      <c r="I60" s="116" t="s">
        <v>88</v>
      </c>
      <c r="J60" s="115">
        <v>8319</v>
      </c>
      <c r="K60" s="116">
        <v>-7.4741408074741403E-2</v>
      </c>
      <c r="L60" s="115">
        <v>7388</v>
      </c>
      <c r="M60" s="116">
        <v>0.112148125846756</v>
      </c>
      <c r="N60" s="115">
        <v>15707</v>
      </c>
      <c r="O60" s="116">
        <v>4.6693104771651506E-3</v>
      </c>
      <c r="P60" s="122"/>
      <c r="Q60" s="114" t="s">
        <v>90</v>
      </c>
      <c r="R60" s="114" t="s">
        <v>90</v>
      </c>
      <c r="S60" s="118">
        <v>4649</v>
      </c>
      <c r="T60" s="118">
        <v>4342</v>
      </c>
      <c r="U60" s="118">
        <v>0</v>
      </c>
      <c r="V60" s="118">
        <v>8991</v>
      </c>
      <c r="W60" s="118">
        <v>6643</v>
      </c>
      <c r="X60" s="118">
        <v>15634</v>
      </c>
      <c r="Y60" s="114" t="s">
        <v>249</v>
      </c>
      <c r="Z60" s="114" t="s">
        <v>243</v>
      </c>
    </row>
    <row r="61" spans="1:26" x14ac:dyDescent="0.2">
      <c r="A61" s="121"/>
      <c r="B61" s="114" t="s">
        <v>250</v>
      </c>
      <c r="C61" s="114" t="s">
        <v>251</v>
      </c>
      <c r="D61" s="115">
        <v>444</v>
      </c>
      <c r="E61" s="116">
        <v>-0.26123128119800304</v>
      </c>
      <c r="F61" s="115">
        <v>0</v>
      </c>
      <c r="G61" s="116">
        <v>-1</v>
      </c>
      <c r="H61" s="115">
        <v>0</v>
      </c>
      <c r="I61" s="116" t="s">
        <v>88</v>
      </c>
      <c r="J61" s="115">
        <v>444</v>
      </c>
      <c r="K61" s="116">
        <v>-0.26368159203980102</v>
      </c>
      <c r="L61" s="115">
        <v>2051</v>
      </c>
      <c r="M61" s="116">
        <v>-5.2655889145496501E-2</v>
      </c>
      <c r="N61" s="115">
        <v>2495</v>
      </c>
      <c r="O61" s="116">
        <v>-9.8627167630057799E-2</v>
      </c>
      <c r="P61" s="122"/>
      <c r="Q61" s="114" t="s">
        <v>90</v>
      </c>
      <c r="R61" s="114" t="s">
        <v>90</v>
      </c>
      <c r="S61" s="118">
        <v>601</v>
      </c>
      <c r="T61" s="118">
        <v>2</v>
      </c>
      <c r="U61" s="118">
        <v>0</v>
      </c>
      <c r="V61" s="118">
        <v>603</v>
      </c>
      <c r="W61" s="118">
        <v>2165</v>
      </c>
      <c r="X61" s="118">
        <v>2768</v>
      </c>
      <c r="Y61" s="114" t="s">
        <v>252</v>
      </c>
      <c r="Z61" s="114" t="s">
        <v>243</v>
      </c>
    </row>
    <row r="62" spans="1:26" x14ac:dyDescent="0.2">
      <c r="A62" s="121"/>
      <c r="B62" s="114" t="s">
        <v>253</v>
      </c>
      <c r="C62" s="114" t="s">
        <v>254</v>
      </c>
      <c r="D62" s="115">
        <v>703</v>
      </c>
      <c r="E62" s="116">
        <v>7.8220858895705514E-2</v>
      </c>
      <c r="F62" s="115">
        <v>2</v>
      </c>
      <c r="G62" s="116">
        <v>-0.92</v>
      </c>
      <c r="H62" s="115">
        <v>0</v>
      </c>
      <c r="I62" s="116" t="s">
        <v>88</v>
      </c>
      <c r="J62" s="115">
        <v>705</v>
      </c>
      <c r="K62" s="116">
        <v>4.1358936484490398E-2</v>
      </c>
      <c r="L62" s="115">
        <v>701</v>
      </c>
      <c r="M62" s="116">
        <v>-0.31341821743388804</v>
      </c>
      <c r="N62" s="115">
        <v>1406</v>
      </c>
      <c r="O62" s="116">
        <v>-0.17196702002355699</v>
      </c>
      <c r="P62" s="122"/>
      <c r="Q62" s="114" t="s">
        <v>90</v>
      </c>
      <c r="R62" s="114" t="s">
        <v>90</v>
      </c>
      <c r="S62" s="118">
        <v>652</v>
      </c>
      <c r="T62" s="118">
        <v>25</v>
      </c>
      <c r="U62" s="118">
        <v>0</v>
      </c>
      <c r="V62" s="118">
        <v>677</v>
      </c>
      <c r="W62" s="118">
        <v>1021</v>
      </c>
      <c r="X62" s="118">
        <v>1698</v>
      </c>
      <c r="Y62" s="114" t="s">
        <v>255</v>
      </c>
      <c r="Z62" s="114" t="s">
        <v>243</v>
      </c>
    </row>
    <row r="63" spans="1:26" x14ac:dyDescent="0.2">
      <c r="A63" s="123"/>
      <c r="B63" s="114" t="s">
        <v>256</v>
      </c>
      <c r="C63" s="114" t="s">
        <v>257</v>
      </c>
      <c r="D63" s="115">
        <v>325</v>
      </c>
      <c r="E63" s="116">
        <v>0.173285198555957</v>
      </c>
      <c r="F63" s="115">
        <v>59</v>
      </c>
      <c r="G63" s="116">
        <v>1.0344827586206899</v>
      </c>
      <c r="H63" s="115">
        <v>6</v>
      </c>
      <c r="I63" s="116" t="s">
        <v>88</v>
      </c>
      <c r="J63" s="115">
        <v>390</v>
      </c>
      <c r="K63" s="116">
        <v>0.27450980392156904</v>
      </c>
      <c r="L63" s="115">
        <v>468</v>
      </c>
      <c r="M63" s="116">
        <v>1.04366812227074</v>
      </c>
      <c r="N63" s="115">
        <v>858</v>
      </c>
      <c r="O63" s="116">
        <v>0.60373831775700892</v>
      </c>
      <c r="P63" s="122"/>
      <c r="Q63" s="114" t="s">
        <v>90</v>
      </c>
      <c r="R63" s="114" t="s">
        <v>90</v>
      </c>
      <c r="S63" s="118">
        <v>277</v>
      </c>
      <c r="T63" s="118">
        <v>29</v>
      </c>
      <c r="U63" s="118">
        <v>0</v>
      </c>
      <c r="V63" s="118">
        <v>306</v>
      </c>
      <c r="W63" s="118">
        <v>229</v>
      </c>
      <c r="X63" s="118">
        <v>535</v>
      </c>
      <c r="Y63" s="114" t="s">
        <v>258</v>
      </c>
      <c r="Z63" s="114" t="s">
        <v>243</v>
      </c>
    </row>
    <row r="64" spans="1:26" x14ac:dyDescent="0.2">
      <c r="A64" s="124" t="s">
        <v>103</v>
      </c>
      <c r="B64" s="124"/>
      <c r="C64" s="124"/>
      <c r="D64" s="125">
        <v>6212</v>
      </c>
      <c r="E64" s="126">
        <v>-7.0755422587883296E-2</v>
      </c>
      <c r="F64" s="125">
        <v>8553</v>
      </c>
      <c r="G64" s="126">
        <v>-0.14461446144614498</v>
      </c>
      <c r="H64" s="125">
        <v>7</v>
      </c>
      <c r="I64" s="126"/>
      <c r="J64" s="125">
        <v>14772</v>
      </c>
      <c r="K64" s="126">
        <v>-0.11460081515224201</v>
      </c>
      <c r="L64" s="125">
        <v>14532</v>
      </c>
      <c r="M64" s="126">
        <v>3.4379671150971597E-2</v>
      </c>
      <c r="N64" s="125">
        <v>29304</v>
      </c>
      <c r="O64" s="126">
        <v>-4.6497250512478404E-2</v>
      </c>
      <c r="P64" s="127"/>
      <c r="Q64" s="128"/>
      <c r="R64" s="128"/>
      <c r="S64" s="129">
        <v>6685</v>
      </c>
      <c r="T64" s="129">
        <v>9999</v>
      </c>
      <c r="U64" s="129">
        <v>0</v>
      </c>
      <c r="V64" s="129">
        <v>16684</v>
      </c>
      <c r="W64" s="129">
        <v>14049</v>
      </c>
      <c r="X64" s="129">
        <v>30733</v>
      </c>
      <c r="Y64" s="128"/>
      <c r="Z64" s="128"/>
    </row>
    <row r="65" spans="1:26" x14ac:dyDescent="0.2">
      <c r="A65" s="124" t="s">
        <v>259</v>
      </c>
      <c r="B65" s="124"/>
      <c r="C65" s="124"/>
      <c r="D65" s="125">
        <v>207001</v>
      </c>
      <c r="E65" s="126">
        <v>-4.1617667484605797E-2</v>
      </c>
      <c r="F65" s="125">
        <v>80260</v>
      </c>
      <c r="G65" s="126">
        <v>-6.6168685352601009E-2</v>
      </c>
      <c r="H65" s="125">
        <v>19171</v>
      </c>
      <c r="I65" s="126">
        <v>-0.102271130882697</v>
      </c>
      <c r="J65" s="125">
        <v>306432</v>
      </c>
      <c r="K65" s="126">
        <v>-5.2150996622248598E-2</v>
      </c>
      <c r="L65" s="125">
        <v>52869</v>
      </c>
      <c r="M65" s="126">
        <v>-4.5374624241393001E-4</v>
      </c>
      <c r="N65" s="125">
        <v>359301</v>
      </c>
      <c r="O65" s="126">
        <v>-4.4882172335420099E-2</v>
      </c>
      <c r="P65" s="137"/>
      <c r="Q65" s="128"/>
      <c r="R65" s="128"/>
      <c r="S65" s="129">
        <v>215990</v>
      </c>
      <c r="T65" s="129">
        <v>85947</v>
      </c>
      <c r="U65" s="129">
        <v>21355</v>
      </c>
      <c r="V65" s="129">
        <v>323292</v>
      </c>
      <c r="W65" s="129">
        <v>52893</v>
      </c>
      <c r="X65" s="129">
        <v>376185</v>
      </c>
      <c r="Y65" s="128"/>
      <c r="Z65" s="128"/>
    </row>
  </sheetData>
  <pageMargins left="0.23622047244094491" right="0.23622047244094491" top="0.55118110236220474" bottom="0.35433070866141736" header="0.31496062992125984" footer="0.31496062992125984"/>
  <pageSetup paperSize="9" scale="6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32.42578125" style="111" hidden="1" customWidth="1"/>
    <col min="23" max="23" width="23.28515625" style="111" hidden="1" customWidth="1"/>
    <col min="24" max="16384" width="9.140625" style="111"/>
  </cols>
  <sheetData>
    <row r="1" spans="1:23" ht="15.75" x14ac:dyDescent="0.25">
      <c r="A1" s="110" t="s">
        <v>261</v>
      </c>
    </row>
    <row r="4" spans="1:23" ht="22.5" x14ac:dyDescent="0.2">
      <c r="A4" s="112" t="s">
        <v>60</v>
      </c>
      <c r="B4" s="112" t="s">
        <v>61</v>
      </c>
      <c r="C4" s="112" t="s">
        <v>62</v>
      </c>
      <c r="D4" s="112" t="s">
        <v>262</v>
      </c>
      <c r="E4" s="112" t="s">
        <v>263</v>
      </c>
      <c r="F4" s="112" t="s">
        <v>264</v>
      </c>
      <c r="G4" s="112" t="s">
        <v>265</v>
      </c>
      <c r="H4" s="112" t="s">
        <v>266</v>
      </c>
      <c r="I4" s="112" t="s">
        <v>267</v>
      </c>
      <c r="J4" s="112" t="s">
        <v>268</v>
      </c>
      <c r="K4" s="112" t="s">
        <v>269</v>
      </c>
      <c r="L4" s="112" t="s">
        <v>270</v>
      </c>
      <c r="M4" s="112" t="s">
        <v>271</v>
      </c>
      <c r="N4" s="112" t="s">
        <v>272</v>
      </c>
      <c r="O4" s="112" t="s">
        <v>273</v>
      </c>
      <c r="P4" s="112" t="s">
        <v>72</v>
      </c>
      <c r="Q4" s="112" t="s">
        <v>274</v>
      </c>
      <c r="R4" s="112" t="s">
        <v>73</v>
      </c>
      <c r="S4" s="113" t="s">
        <v>74</v>
      </c>
      <c r="T4" s="113" t="s">
        <v>75</v>
      </c>
      <c r="U4" s="113" t="s">
        <v>76</v>
      </c>
      <c r="V4" s="113" t="s">
        <v>83</v>
      </c>
      <c r="W4" s="113" t="s">
        <v>84</v>
      </c>
    </row>
    <row r="5" spans="1:23" x14ac:dyDescent="0.2">
      <c r="A5" s="114" t="s">
        <v>85</v>
      </c>
      <c r="B5" s="114" t="s">
        <v>86</v>
      </c>
      <c r="C5" s="114" t="s">
        <v>87</v>
      </c>
      <c r="D5" s="115">
        <v>593294</v>
      </c>
      <c r="E5" s="139">
        <v>673481</v>
      </c>
      <c r="F5" s="116">
        <v>-0.11906349251129601</v>
      </c>
      <c r="G5" s="115">
        <v>6135647</v>
      </c>
      <c r="H5" s="139">
        <v>7112834</v>
      </c>
      <c r="I5" s="116">
        <v>-0.13738363639584403</v>
      </c>
      <c r="J5" s="139">
        <v>1404215</v>
      </c>
      <c r="K5" s="139">
        <v>1597891</v>
      </c>
      <c r="L5" s="116">
        <v>-0.121207266327929</v>
      </c>
      <c r="M5" s="115">
        <v>423785</v>
      </c>
      <c r="N5" s="139">
        <v>515680</v>
      </c>
      <c r="O5" s="116">
        <v>-0.17820159789016402</v>
      </c>
      <c r="P5" s="115">
        <v>8556941</v>
      </c>
      <c r="Q5" s="139">
        <v>9899886</v>
      </c>
      <c r="R5" s="116">
        <v>-0.13565257216093202</v>
      </c>
      <c r="S5" s="117">
        <v>1</v>
      </c>
      <c r="T5" s="114" t="s">
        <v>89</v>
      </c>
      <c r="U5" s="114" t="s">
        <v>90</v>
      </c>
      <c r="V5" s="114" t="s">
        <v>91</v>
      </c>
      <c r="W5" s="114" t="s">
        <v>91</v>
      </c>
    </row>
    <row r="6" spans="1:23" x14ac:dyDescent="0.2">
      <c r="A6" s="119" t="s">
        <v>92</v>
      </c>
      <c r="B6" s="114" t="s">
        <v>93</v>
      </c>
      <c r="C6" s="114" t="s">
        <v>94</v>
      </c>
      <c r="D6" s="115">
        <v>252247</v>
      </c>
      <c r="E6" s="139">
        <v>265445</v>
      </c>
      <c r="F6" s="116">
        <v>-4.9720281037503096E-2</v>
      </c>
      <c r="G6" s="115">
        <v>52492</v>
      </c>
      <c r="H6" s="139">
        <v>67391</v>
      </c>
      <c r="I6" s="116">
        <v>-0.22108293392292699</v>
      </c>
      <c r="J6" s="139">
        <v>309209</v>
      </c>
      <c r="K6" s="139">
        <v>356622</v>
      </c>
      <c r="L6" s="116">
        <v>-0.13295029470980502</v>
      </c>
      <c r="M6" s="115">
        <v>424</v>
      </c>
      <c r="N6" s="139">
        <v>0</v>
      </c>
      <c r="O6" s="116">
        <v>0</v>
      </c>
      <c r="P6" s="115">
        <v>614372</v>
      </c>
      <c r="Q6" s="139">
        <v>689458</v>
      </c>
      <c r="R6" s="116">
        <v>-0.108905836178563</v>
      </c>
      <c r="S6" s="120">
        <v>2</v>
      </c>
      <c r="T6" s="114" t="s">
        <v>89</v>
      </c>
      <c r="U6" s="114" t="s">
        <v>89</v>
      </c>
      <c r="V6" s="114" t="s">
        <v>95</v>
      </c>
      <c r="W6" s="114" t="s">
        <v>96</v>
      </c>
    </row>
    <row r="7" spans="1:23" x14ac:dyDescent="0.2">
      <c r="A7" s="121"/>
      <c r="B7" s="114" t="s">
        <v>97</v>
      </c>
      <c r="C7" s="114" t="s">
        <v>98</v>
      </c>
      <c r="D7" s="115">
        <v>88256</v>
      </c>
      <c r="E7" s="139">
        <v>119547</v>
      </c>
      <c r="F7" s="116">
        <v>-0.26174642609182996</v>
      </c>
      <c r="G7" s="115">
        <v>518703</v>
      </c>
      <c r="H7" s="139">
        <v>237313</v>
      </c>
      <c r="I7" s="116">
        <v>1.18573360919966</v>
      </c>
      <c r="J7" s="139">
        <v>117532</v>
      </c>
      <c r="K7" s="139">
        <v>156837</v>
      </c>
      <c r="L7" s="116">
        <v>-0.250610506449371</v>
      </c>
      <c r="M7" s="115">
        <v>3907</v>
      </c>
      <c r="N7" s="139">
        <v>3353</v>
      </c>
      <c r="O7" s="116">
        <v>0.16522517148822</v>
      </c>
      <c r="P7" s="115">
        <v>728398</v>
      </c>
      <c r="Q7" s="139">
        <v>517050</v>
      </c>
      <c r="R7" s="116">
        <v>0.40875737356155101</v>
      </c>
      <c r="S7" s="122">
        <v>0</v>
      </c>
      <c r="T7" s="114" t="s">
        <v>89</v>
      </c>
      <c r="U7" s="114" t="s">
        <v>89</v>
      </c>
      <c r="V7" s="114" t="s">
        <v>99</v>
      </c>
      <c r="W7" s="114" t="s">
        <v>96</v>
      </c>
    </row>
    <row r="8" spans="1:23" x14ac:dyDescent="0.2">
      <c r="A8" s="123"/>
      <c r="B8" s="114" t="s">
        <v>100</v>
      </c>
      <c r="C8" s="114" t="s">
        <v>101</v>
      </c>
      <c r="D8" s="115">
        <v>113872</v>
      </c>
      <c r="E8" s="139">
        <v>94595</v>
      </c>
      <c r="F8" s="116">
        <v>0.20378455520904901</v>
      </c>
      <c r="G8" s="115">
        <v>2011</v>
      </c>
      <c r="H8" s="139">
        <v>2952</v>
      </c>
      <c r="I8" s="116">
        <v>-0.31876693766937697</v>
      </c>
      <c r="J8" s="139">
        <v>274494</v>
      </c>
      <c r="K8" s="139">
        <v>322558</v>
      </c>
      <c r="L8" s="116">
        <v>-0.14900886042200198</v>
      </c>
      <c r="M8" s="115">
        <v>0</v>
      </c>
      <c r="N8" s="139">
        <v>0</v>
      </c>
      <c r="O8" s="116">
        <v>0</v>
      </c>
      <c r="P8" s="115">
        <v>390377</v>
      </c>
      <c r="Q8" s="139">
        <v>420105</v>
      </c>
      <c r="R8" s="116">
        <v>-7.0763261565561009E-2</v>
      </c>
      <c r="S8" s="122">
        <v>0</v>
      </c>
      <c r="T8" s="114" t="s">
        <v>89</v>
      </c>
      <c r="U8" s="114" t="s">
        <v>89</v>
      </c>
      <c r="V8" s="114" t="s">
        <v>102</v>
      </c>
      <c r="W8" s="114" t="s">
        <v>96</v>
      </c>
    </row>
    <row r="9" spans="1:23" x14ac:dyDescent="0.2">
      <c r="A9" s="124" t="s">
        <v>103</v>
      </c>
      <c r="B9" s="124">
        <v>0</v>
      </c>
      <c r="C9" s="124">
        <v>0</v>
      </c>
      <c r="D9" s="125">
        <v>454375</v>
      </c>
      <c r="E9" s="132">
        <v>479587</v>
      </c>
      <c r="F9" s="126">
        <v>-5.2570232304044902E-2</v>
      </c>
      <c r="G9" s="125">
        <v>573206</v>
      </c>
      <c r="H9" s="132">
        <v>307656</v>
      </c>
      <c r="I9" s="126">
        <v>0.86313935044335199</v>
      </c>
      <c r="J9" s="132">
        <v>701235</v>
      </c>
      <c r="K9" s="132">
        <v>836017</v>
      </c>
      <c r="L9" s="126">
        <v>-0.16121920965722</v>
      </c>
      <c r="M9" s="125">
        <v>4331</v>
      </c>
      <c r="N9" s="132">
        <v>3353</v>
      </c>
      <c r="O9" s="126">
        <v>0.29167909334923903</v>
      </c>
      <c r="P9" s="125">
        <v>1733147</v>
      </c>
      <c r="Q9" s="132">
        <v>1626613</v>
      </c>
      <c r="R9" s="126">
        <v>6.5494373892253391E-2</v>
      </c>
      <c r="S9" s="127">
        <v>0</v>
      </c>
      <c r="T9" s="128">
        <v>0</v>
      </c>
      <c r="U9" s="128">
        <v>0</v>
      </c>
      <c r="V9" s="128">
        <v>0</v>
      </c>
      <c r="W9" s="128">
        <v>0</v>
      </c>
    </row>
    <row r="10" spans="1:23" x14ac:dyDescent="0.2">
      <c r="A10" s="119" t="s">
        <v>104</v>
      </c>
      <c r="B10" s="114" t="s">
        <v>105</v>
      </c>
      <c r="C10" s="114" t="s">
        <v>106</v>
      </c>
      <c r="D10" s="115">
        <v>95799</v>
      </c>
      <c r="E10" s="139">
        <v>65597</v>
      </c>
      <c r="F10" s="116">
        <v>0.46041739713706398</v>
      </c>
      <c r="G10" s="115">
        <v>1230</v>
      </c>
      <c r="H10" s="139">
        <v>1691</v>
      </c>
      <c r="I10" s="116">
        <v>-0.27261975162625696</v>
      </c>
      <c r="J10" s="139">
        <v>194285</v>
      </c>
      <c r="K10" s="139">
        <v>158025</v>
      </c>
      <c r="L10" s="116">
        <v>0.22945736434108502</v>
      </c>
      <c r="M10" s="115">
        <v>0</v>
      </c>
      <c r="N10" s="139">
        <v>0</v>
      </c>
      <c r="O10" s="116">
        <v>0</v>
      </c>
      <c r="P10" s="115">
        <v>291314</v>
      </c>
      <c r="Q10" s="139">
        <v>225313</v>
      </c>
      <c r="R10" s="116">
        <v>0.29293027921158599</v>
      </c>
      <c r="S10" s="120">
        <v>3</v>
      </c>
      <c r="T10" s="114" t="s">
        <v>89</v>
      </c>
      <c r="U10" s="114" t="s">
        <v>89</v>
      </c>
      <c r="V10" s="114" t="s">
        <v>107</v>
      </c>
      <c r="W10" s="114" t="s">
        <v>108</v>
      </c>
    </row>
    <row r="11" spans="1:23" x14ac:dyDescent="0.2">
      <c r="A11" s="121"/>
      <c r="B11" s="114" t="s">
        <v>109</v>
      </c>
      <c r="C11" s="114" t="s">
        <v>110</v>
      </c>
      <c r="D11" s="115">
        <v>18277</v>
      </c>
      <c r="E11" s="139">
        <v>26561</v>
      </c>
      <c r="F11" s="116">
        <v>-0.31188584767139804</v>
      </c>
      <c r="G11" s="115">
        <v>70567</v>
      </c>
      <c r="H11" s="139">
        <v>0</v>
      </c>
      <c r="I11" s="116">
        <v>0</v>
      </c>
      <c r="J11" s="139">
        <v>81</v>
      </c>
      <c r="K11" s="139">
        <v>63153</v>
      </c>
      <c r="L11" s="116">
        <v>-0.99871740059854597</v>
      </c>
      <c r="M11" s="115">
        <v>0</v>
      </c>
      <c r="N11" s="139">
        <v>0</v>
      </c>
      <c r="O11" s="116">
        <v>0</v>
      </c>
      <c r="P11" s="115">
        <v>88925</v>
      </c>
      <c r="Q11" s="139">
        <v>89714</v>
      </c>
      <c r="R11" s="116">
        <v>-8.7946139955859693E-3</v>
      </c>
      <c r="S11" s="122">
        <v>0</v>
      </c>
      <c r="T11" s="114" t="s">
        <v>89</v>
      </c>
      <c r="U11" s="114" t="s">
        <v>89</v>
      </c>
      <c r="V11" s="114" t="s">
        <v>111</v>
      </c>
      <c r="W11" s="114" t="s">
        <v>108</v>
      </c>
    </row>
    <row r="12" spans="1:23" x14ac:dyDescent="0.2">
      <c r="A12" s="121"/>
      <c r="B12" s="114" t="s">
        <v>112</v>
      </c>
      <c r="C12" s="114" t="s">
        <v>113</v>
      </c>
      <c r="D12" s="115">
        <v>132709</v>
      </c>
      <c r="E12" s="139">
        <v>124444</v>
      </c>
      <c r="F12" s="116">
        <v>6.6415415769342012E-2</v>
      </c>
      <c r="G12" s="115">
        <v>105</v>
      </c>
      <c r="H12" s="139">
        <v>1904</v>
      </c>
      <c r="I12" s="116">
        <v>-0.94485294117647101</v>
      </c>
      <c r="J12" s="139">
        <v>197838</v>
      </c>
      <c r="K12" s="139">
        <v>150549</v>
      </c>
      <c r="L12" s="116">
        <v>0.31411035609668597</v>
      </c>
      <c r="M12" s="115">
        <v>0</v>
      </c>
      <c r="N12" s="139">
        <v>0</v>
      </c>
      <c r="O12" s="116">
        <v>0</v>
      </c>
      <c r="P12" s="115">
        <v>330652</v>
      </c>
      <c r="Q12" s="139">
        <v>276897</v>
      </c>
      <c r="R12" s="116">
        <v>0.19413355868788801</v>
      </c>
      <c r="S12" s="122">
        <v>0</v>
      </c>
      <c r="T12" s="114" t="s">
        <v>89</v>
      </c>
      <c r="U12" s="114" t="s">
        <v>89</v>
      </c>
      <c r="V12" s="114" t="s">
        <v>114</v>
      </c>
      <c r="W12" s="114" t="s">
        <v>108</v>
      </c>
    </row>
    <row r="13" spans="1:23" x14ac:dyDescent="0.2">
      <c r="A13" s="123"/>
      <c r="B13" s="114" t="s">
        <v>115</v>
      </c>
      <c r="C13" s="114" t="s">
        <v>116</v>
      </c>
      <c r="D13" s="115">
        <v>22999</v>
      </c>
      <c r="E13" s="139">
        <v>30083</v>
      </c>
      <c r="F13" s="116">
        <v>-0.23548183359372402</v>
      </c>
      <c r="G13" s="115">
        <v>369</v>
      </c>
      <c r="H13" s="139">
        <v>575</v>
      </c>
      <c r="I13" s="116">
        <v>-0.35826086956521702</v>
      </c>
      <c r="J13" s="139">
        <v>258</v>
      </c>
      <c r="K13" s="139">
        <v>272</v>
      </c>
      <c r="L13" s="116">
        <v>-5.1470588235294101E-2</v>
      </c>
      <c r="M13" s="115">
        <v>0</v>
      </c>
      <c r="N13" s="139">
        <v>0</v>
      </c>
      <c r="O13" s="116">
        <v>0</v>
      </c>
      <c r="P13" s="115">
        <v>23626</v>
      </c>
      <c r="Q13" s="139">
        <v>30930</v>
      </c>
      <c r="R13" s="116">
        <v>-0.23614613643711602</v>
      </c>
      <c r="S13" s="122">
        <v>0</v>
      </c>
      <c r="T13" s="114" t="s">
        <v>89</v>
      </c>
      <c r="U13" s="114" t="s">
        <v>89</v>
      </c>
      <c r="V13" s="114" t="s">
        <v>117</v>
      </c>
      <c r="W13" s="114" t="s">
        <v>108</v>
      </c>
    </row>
    <row r="14" spans="1:23" x14ac:dyDescent="0.2">
      <c r="A14" s="124" t="s">
        <v>103</v>
      </c>
      <c r="B14" s="124">
        <v>0</v>
      </c>
      <c r="C14" s="124">
        <v>0</v>
      </c>
      <c r="D14" s="125">
        <v>269784</v>
      </c>
      <c r="E14" s="132">
        <v>246685</v>
      </c>
      <c r="F14" s="126">
        <v>9.3637635040638892E-2</v>
      </c>
      <c r="G14" s="125">
        <v>72271</v>
      </c>
      <c r="H14" s="132">
        <v>4170</v>
      </c>
      <c r="I14" s="126">
        <v>16.331175059951999</v>
      </c>
      <c r="J14" s="132">
        <v>392462</v>
      </c>
      <c r="K14" s="132">
        <v>371999</v>
      </c>
      <c r="L14" s="126">
        <v>5.5008212387667704E-2</v>
      </c>
      <c r="M14" s="125">
        <v>0</v>
      </c>
      <c r="N14" s="132">
        <v>0</v>
      </c>
      <c r="O14" s="126">
        <v>0</v>
      </c>
      <c r="P14" s="125">
        <v>734517</v>
      </c>
      <c r="Q14" s="132">
        <v>622854</v>
      </c>
      <c r="R14" s="126">
        <v>0.179276363321099</v>
      </c>
      <c r="S14" s="127">
        <v>0</v>
      </c>
      <c r="T14" s="128">
        <v>0</v>
      </c>
      <c r="U14" s="128">
        <v>0</v>
      </c>
      <c r="V14" s="128">
        <v>0</v>
      </c>
      <c r="W14" s="128">
        <v>0</v>
      </c>
    </row>
    <row r="15" spans="1:23" x14ac:dyDescent="0.2">
      <c r="A15" s="119" t="s">
        <v>118</v>
      </c>
      <c r="B15" s="114" t="s">
        <v>119</v>
      </c>
      <c r="C15" s="114" t="s">
        <v>120</v>
      </c>
      <c r="D15" s="115">
        <v>30492</v>
      </c>
      <c r="E15" s="139">
        <v>35778</v>
      </c>
      <c r="F15" s="116">
        <v>-0.14774442394767701</v>
      </c>
      <c r="G15" s="115">
        <v>0</v>
      </c>
      <c r="H15" s="139">
        <v>353</v>
      </c>
      <c r="I15" s="116">
        <v>-1</v>
      </c>
      <c r="J15" s="139">
        <v>17853</v>
      </c>
      <c r="K15" s="139">
        <v>0</v>
      </c>
      <c r="L15" s="116">
        <v>0</v>
      </c>
      <c r="M15" s="115">
        <v>0</v>
      </c>
      <c r="N15" s="139">
        <v>0</v>
      </c>
      <c r="O15" s="116">
        <v>0</v>
      </c>
      <c r="P15" s="115">
        <v>48345</v>
      </c>
      <c r="Q15" s="139">
        <v>36131</v>
      </c>
      <c r="R15" s="116">
        <v>0.33804765990423707</v>
      </c>
      <c r="S15" s="120">
        <v>4</v>
      </c>
      <c r="T15" s="114" t="s">
        <v>89</v>
      </c>
      <c r="U15" s="114" t="s">
        <v>89</v>
      </c>
      <c r="V15" s="114" t="s">
        <v>121</v>
      </c>
      <c r="W15" s="114" t="s">
        <v>122</v>
      </c>
    </row>
    <row r="16" spans="1:23" x14ac:dyDescent="0.2">
      <c r="A16" s="121"/>
      <c r="B16" s="114" t="s">
        <v>123</v>
      </c>
      <c r="C16" s="114" t="s">
        <v>124</v>
      </c>
      <c r="D16" s="115">
        <v>4435</v>
      </c>
      <c r="E16" s="139">
        <v>4887</v>
      </c>
      <c r="F16" s="116">
        <v>-9.2490280335584207E-2</v>
      </c>
      <c r="G16" s="115">
        <v>0</v>
      </c>
      <c r="H16" s="139">
        <v>0</v>
      </c>
      <c r="I16" s="116">
        <v>0</v>
      </c>
      <c r="J16" s="139">
        <v>0</v>
      </c>
      <c r="K16" s="139">
        <v>0</v>
      </c>
      <c r="L16" s="116">
        <v>0</v>
      </c>
      <c r="M16" s="115">
        <v>0</v>
      </c>
      <c r="N16" s="139">
        <v>0</v>
      </c>
      <c r="O16" s="116">
        <v>0</v>
      </c>
      <c r="P16" s="115">
        <v>4435</v>
      </c>
      <c r="Q16" s="139">
        <v>4887</v>
      </c>
      <c r="R16" s="116">
        <v>-9.2490280335584207E-2</v>
      </c>
      <c r="S16" s="122">
        <v>0</v>
      </c>
      <c r="T16" s="114" t="s">
        <v>89</v>
      </c>
      <c r="U16" s="114" t="s">
        <v>89</v>
      </c>
      <c r="V16" s="114" t="s">
        <v>125</v>
      </c>
      <c r="W16" s="114" t="s">
        <v>122</v>
      </c>
    </row>
    <row r="17" spans="1:23" x14ac:dyDescent="0.2">
      <c r="A17" s="121"/>
      <c r="B17" s="114" t="s">
        <v>126</v>
      </c>
      <c r="C17" s="114" t="s">
        <v>127</v>
      </c>
      <c r="D17" s="115">
        <v>26058</v>
      </c>
      <c r="E17" s="139">
        <v>27969</v>
      </c>
      <c r="F17" s="116">
        <v>-6.8325646251206698E-2</v>
      </c>
      <c r="G17" s="115">
        <v>383</v>
      </c>
      <c r="H17" s="139">
        <v>0</v>
      </c>
      <c r="I17" s="116">
        <v>0</v>
      </c>
      <c r="J17" s="139">
        <v>41</v>
      </c>
      <c r="K17" s="139">
        <v>1</v>
      </c>
      <c r="L17" s="116">
        <v>40</v>
      </c>
      <c r="M17" s="115">
        <v>0</v>
      </c>
      <c r="N17" s="139">
        <v>0</v>
      </c>
      <c r="O17" s="116">
        <v>0</v>
      </c>
      <c r="P17" s="115">
        <v>26482</v>
      </c>
      <c r="Q17" s="139">
        <v>27970</v>
      </c>
      <c r="R17" s="116">
        <v>-5.31998569896317E-2</v>
      </c>
      <c r="S17" s="122">
        <v>0</v>
      </c>
      <c r="T17" s="114" t="s">
        <v>89</v>
      </c>
      <c r="U17" s="114" t="s">
        <v>89</v>
      </c>
      <c r="V17" s="114" t="s">
        <v>128</v>
      </c>
      <c r="W17" s="114" t="s">
        <v>122</v>
      </c>
    </row>
    <row r="18" spans="1:23" x14ac:dyDescent="0.2">
      <c r="A18" s="121"/>
      <c r="B18" s="114" t="s">
        <v>129</v>
      </c>
      <c r="C18" s="114" t="s">
        <v>130</v>
      </c>
      <c r="D18" s="115">
        <v>20098</v>
      </c>
      <c r="E18" s="139">
        <v>22929</v>
      </c>
      <c r="F18" s="116">
        <v>-0.12346809716952299</v>
      </c>
      <c r="G18" s="115">
        <v>443</v>
      </c>
      <c r="H18" s="139">
        <v>0</v>
      </c>
      <c r="I18" s="116">
        <v>0</v>
      </c>
      <c r="J18" s="139">
        <v>33</v>
      </c>
      <c r="K18" s="139">
        <v>1</v>
      </c>
      <c r="L18" s="116">
        <v>32</v>
      </c>
      <c r="M18" s="115">
        <v>0</v>
      </c>
      <c r="N18" s="139">
        <v>0</v>
      </c>
      <c r="O18" s="116">
        <v>0</v>
      </c>
      <c r="P18" s="115">
        <v>20574</v>
      </c>
      <c r="Q18" s="139">
        <v>22930</v>
      </c>
      <c r="R18" s="116">
        <v>-0.102747492368077</v>
      </c>
      <c r="S18" s="122">
        <v>0</v>
      </c>
      <c r="T18" s="114" t="s">
        <v>89</v>
      </c>
      <c r="U18" s="114" t="s">
        <v>89</v>
      </c>
      <c r="V18" s="114" t="s">
        <v>131</v>
      </c>
      <c r="W18" s="114" t="s">
        <v>122</v>
      </c>
    </row>
    <row r="19" spans="1:23" x14ac:dyDescent="0.2">
      <c r="A19" s="121"/>
      <c r="B19" s="114" t="s">
        <v>132</v>
      </c>
      <c r="C19" s="114" t="s">
        <v>133</v>
      </c>
      <c r="D19" s="115">
        <v>35971</v>
      </c>
      <c r="E19" s="139">
        <v>33812</v>
      </c>
      <c r="F19" s="116">
        <v>6.38530699160062E-2</v>
      </c>
      <c r="G19" s="115">
        <v>0</v>
      </c>
      <c r="H19" s="139">
        <v>0</v>
      </c>
      <c r="I19" s="116">
        <v>0</v>
      </c>
      <c r="J19" s="139">
        <v>11326</v>
      </c>
      <c r="K19" s="139">
        <v>625</v>
      </c>
      <c r="L19" s="116">
        <v>17.121600000000001</v>
      </c>
      <c r="M19" s="115">
        <v>0</v>
      </c>
      <c r="N19" s="139">
        <v>0</v>
      </c>
      <c r="O19" s="116">
        <v>0</v>
      </c>
      <c r="P19" s="115">
        <v>47297</v>
      </c>
      <c r="Q19" s="139">
        <v>34437</v>
      </c>
      <c r="R19" s="116">
        <v>0.37343554897348802</v>
      </c>
      <c r="S19" s="122">
        <v>0</v>
      </c>
      <c r="T19" s="114" t="s">
        <v>89</v>
      </c>
      <c r="U19" s="114" t="s">
        <v>89</v>
      </c>
      <c r="V19" s="114" t="s">
        <v>134</v>
      </c>
      <c r="W19" s="114" t="s">
        <v>122</v>
      </c>
    </row>
    <row r="20" spans="1:23" x14ac:dyDescent="0.2">
      <c r="A20" s="121"/>
      <c r="B20" s="114" t="s">
        <v>135</v>
      </c>
      <c r="C20" s="114" t="s">
        <v>136</v>
      </c>
      <c r="D20" s="115">
        <v>13985</v>
      </c>
      <c r="E20" s="139">
        <v>10320</v>
      </c>
      <c r="F20" s="116">
        <v>0.35513565891472904</v>
      </c>
      <c r="G20" s="115">
        <v>0</v>
      </c>
      <c r="H20" s="139">
        <v>0</v>
      </c>
      <c r="I20" s="116">
        <v>0</v>
      </c>
      <c r="J20" s="139">
        <v>48</v>
      </c>
      <c r="K20" s="139">
        <v>0</v>
      </c>
      <c r="L20" s="116">
        <v>0</v>
      </c>
      <c r="M20" s="115">
        <v>0</v>
      </c>
      <c r="N20" s="139">
        <v>0</v>
      </c>
      <c r="O20" s="116">
        <v>0</v>
      </c>
      <c r="P20" s="115">
        <v>14033</v>
      </c>
      <c r="Q20" s="139">
        <v>10320</v>
      </c>
      <c r="R20" s="116">
        <v>0.35978682170542603</v>
      </c>
      <c r="S20" s="122">
        <v>0</v>
      </c>
      <c r="T20" s="114" t="s">
        <v>89</v>
      </c>
      <c r="U20" s="114" t="s">
        <v>89</v>
      </c>
      <c r="V20" s="114" t="s">
        <v>137</v>
      </c>
      <c r="W20" s="114" t="s">
        <v>122</v>
      </c>
    </row>
    <row r="21" spans="1:23" x14ac:dyDescent="0.2">
      <c r="A21" s="121"/>
      <c r="B21" s="114" t="s">
        <v>138</v>
      </c>
      <c r="C21" s="114" t="s">
        <v>139</v>
      </c>
      <c r="D21" s="115">
        <v>3316</v>
      </c>
      <c r="E21" s="139">
        <v>0</v>
      </c>
      <c r="F21" s="116">
        <v>0</v>
      </c>
      <c r="G21" s="115">
        <v>13226</v>
      </c>
      <c r="H21" s="139">
        <v>0</v>
      </c>
      <c r="I21" s="116">
        <v>0</v>
      </c>
      <c r="J21" s="139">
        <v>10845</v>
      </c>
      <c r="K21" s="139">
        <v>0</v>
      </c>
      <c r="L21" s="116">
        <v>0</v>
      </c>
      <c r="M21" s="115">
        <v>0</v>
      </c>
      <c r="N21" s="139">
        <v>0</v>
      </c>
      <c r="O21" s="116">
        <v>0</v>
      </c>
      <c r="P21" s="115">
        <v>27387</v>
      </c>
      <c r="Q21" s="139">
        <v>0</v>
      </c>
      <c r="R21" s="116">
        <v>0</v>
      </c>
      <c r="S21" s="122">
        <v>0</v>
      </c>
      <c r="T21" s="114" t="s">
        <v>89</v>
      </c>
      <c r="U21" s="114" t="s">
        <v>89</v>
      </c>
      <c r="V21" s="114" t="s">
        <v>140</v>
      </c>
      <c r="W21" s="114" t="s">
        <v>122</v>
      </c>
    </row>
    <row r="22" spans="1:23" x14ac:dyDescent="0.2">
      <c r="A22" s="121"/>
      <c r="B22" s="114" t="s">
        <v>141</v>
      </c>
      <c r="C22" s="114" t="s">
        <v>142</v>
      </c>
      <c r="D22" s="115">
        <v>26363</v>
      </c>
      <c r="E22" s="139">
        <v>25398</v>
      </c>
      <c r="F22" s="116">
        <v>3.7995117725805196E-2</v>
      </c>
      <c r="G22" s="115">
        <v>891</v>
      </c>
      <c r="H22" s="139">
        <v>0</v>
      </c>
      <c r="I22" s="116">
        <v>0</v>
      </c>
      <c r="J22" s="139">
        <v>168790</v>
      </c>
      <c r="K22" s="139">
        <v>190886</v>
      </c>
      <c r="L22" s="116">
        <v>-0.11575495321815102</v>
      </c>
      <c r="M22" s="115">
        <v>0</v>
      </c>
      <c r="N22" s="139">
        <v>0</v>
      </c>
      <c r="O22" s="116">
        <v>0</v>
      </c>
      <c r="P22" s="115">
        <v>196044</v>
      </c>
      <c r="Q22" s="139">
        <v>216284</v>
      </c>
      <c r="R22" s="116">
        <v>-9.3580662462318095E-2</v>
      </c>
      <c r="S22" s="122">
        <v>0</v>
      </c>
      <c r="T22" s="114" t="s">
        <v>89</v>
      </c>
      <c r="U22" s="114" t="s">
        <v>89</v>
      </c>
      <c r="V22" s="114" t="s">
        <v>143</v>
      </c>
      <c r="W22" s="114" t="s">
        <v>122</v>
      </c>
    </row>
    <row r="23" spans="1:23" x14ac:dyDescent="0.2">
      <c r="A23" s="123"/>
      <c r="B23" s="114" t="s">
        <v>144</v>
      </c>
      <c r="C23" s="114" t="s">
        <v>145</v>
      </c>
      <c r="D23" s="115">
        <v>19709</v>
      </c>
      <c r="E23" s="139">
        <v>24950</v>
      </c>
      <c r="F23" s="116">
        <v>-0.21006012024048104</v>
      </c>
      <c r="G23" s="115">
        <v>0</v>
      </c>
      <c r="H23" s="139">
        <v>0</v>
      </c>
      <c r="I23" s="116">
        <v>0</v>
      </c>
      <c r="J23" s="139">
        <v>98</v>
      </c>
      <c r="K23" s="139">
        <v>267</v>
      </c>
      <c r="L23" s="116">
        <v>-0.632958801498127</v>
      </c>
      <c r="M23" s="115">
        <v>0</v>
      </c>
      <c r="N23" s="139">
        <v>0</v>
      </c>
      <c r="O23" s="116">
        <v>0</v>
      </c>
      <c r="P23" s="115">
        <v>19807</v>
      </c>
      <c r="Q23" s="139">
        <v>25217</v>
      </c>
      <c r="R23" s="116">
        <v>-0.21453781179363099</v>
      </c>
      <c r="S23" s="122">
        <v>0</v>
      </c>
      <c r="T23" s="114" t="s">
        <v>89</v>
      </c>
      <c r="U23" s="114" t="s">
        <v>89</v>
      </c>
      <c r="V23" s="114" t="s">
        <v>146</v>
      </c>
      <c r="W23" s="114" t="s">
        <v>122</v>
      </c>
    </row>
    <row r="24" spans="1:23" x14ac:dyDescent="0.2">
      <c r="A24" s="124" t="s">
        <v>103</v>
      </c>
      <c r="B24" s="124">
        <v>0</v>
      </c>
      <c r="C24" s="124">
        <v>0</v>
      </c>
      <c r="D24" s="125">
        <v>180427</v>
      </c>
      <c r="E24" s="132">
        <v>186043</v>
      </c>
      <c r="F24" s="126">
        <v>-3.0186569771504402E-2</v>
      </c>
      <c r="G24" s="125">
        <v>14943</v>
      </c>
      <c r="H24" s="132">
        <v>353</v>
      </c>
      <c r="I24" s="126">
        <v>41.331444759206796</v>
      </c>
      <c r="J24" s="132">
        <v>209034</v>
      </c>
      <c r="K24" s="132">
        <v>191780</v>
      </c>
      <c r="L24" s="126">
        <v>8.9967671290019799E-2</v>
      </c>
      <c r="M24" s="125">
        <v>0</v>
      </c>
      <c r="N24" s="132">
        <v>0</v>
      </c>
      <c r="O24" s="126">
        <v>0</v>
      </c>
      <c r="P24" s="125">
        <v>404404</v>
      </c>
      <c r="Q24" s="132">
        <v>378176</v>
      </c>
      <c r="R24" s="126">
        <v>6.9353951599255392E-2</v>
      </c>
      <c r="S24" s="127">
        <v>0</v>
      </c>
      <c r="T24" s="128">
        <v>0</v>
      </c>
      <c r="U24" s="128">
        <v>0</v>
      </c>
      <c r="V24" s="128">
        <v>0</v>
      </c>
      <c r="W24" s="128">
        <v>0</v>
      </c>
    </row>
    <row r="25" spans="1:23" x14ac:dyDescent="0.2">
      <c r="A25" s="119" t="s">
        <v>147</v>
      </c>
      <c r="B25" s="114" t="s">
        <v>148</v>
      </c>
      <c r="C25" s="114" t="s">
        <v>149</v>
      </c>
      <c r="D25" s="115">
        <v>1604</v>
      </c>
      <c r="E25" s="139">
        <v>0</v>
      </c>
      <c r="F25" s="116">
        <v>0</v>
      </c>
      <c r="G25" s="115">
        <v>0</v>
      </c>
      <c r="H25" s="139">
        <v>0</v>
      </c>
      <c r="I25" s="116">
        <v>0</v>
      </c>
      <c r="J25" s="139">
        <v>0</v>
      </c>
      <c r="K25" s="139">
        <v>0</v>
      </c>
      <c r="L25" s="116">
        <v>0</v>
      </c>
      <c r="M25" s="115">
        <v>0</v>
      </c>
      <c r="N25" s="139">
        <v>0</v>
      </c>
      <c r="O25" s="116">
        <v>0</v>
      </c>
      <c r="P25" s="115">
        <v>1604</v>
      </c>
      <c r="Q25" s="139">
        <v>0</v>
      </c>
      <c r="R25" s="116">
        <v>0</v>
      </c>
      <c r="S25" s="120">
        <v>5</v>
      </c>
      <c r="T25" s="114" t="s">
        <v>89</v>
      </c>
      <c r="U25" s="114" t="s">
        <v>89</v>
      </c>
      <c r="V25" s="114" t="s">
        <v>150</v>
      </c>
      <c r="W25" s="114" t="s">
        <v>151</v>
      </c>
    </row>
    <row r="26" spans="1:23" x14ac:dyDescent="0.2">
      <c r="A26" s="121"/>
      <c r="B26" s="114" t="s">
        <v>152</v>
      </c>
      <c r="C26" s="114" t="s">
        <v>153</v>
      </c>
      <c r="D26" s="115">
        <v>363</v>
      </c>
      <c r="E26" s="139">
        <v>0</v>
      </c>
      <c r="F26" s="116">
        <v>0</v>
      </c>
      <c r="G26" s="115">
        <v>0</v>
      </c>
      <c r="H26" s="139">
        <v>0</v>
      </c>
      <c r="I26" s="116">
        <v>0</v>
      </c>
      <c r="J26" s="139">
        <v>1285</v>
      </c>
      <c r="K26" s="139">
        <v>0</v>
      </c>
      <c r="L26" s="116">
        <v>0</v>
      </c>
      <c r="M26" s="115">
        <v>0</v>
      </c>
      <c r="N26" s="139">
        <v>0</v>
      </c>
      <c r="O26" s="116">
        <v>0</v>
      </c>
      <c r="P26" s="115">
        <v>1648</v>
      </c>
      <c r="Q26" s="139">
        <v>0</v>
      </c>
      <c r="R26" s="116">
        <v>0</v>
      </c>
      <c r="S26" s="122">
        <v>0</v>
      </c>
      <c r="T26" s="114" t="s">
        <v>89</v>
      </c>
      <c r="U26" s="114" t="s">
        <v>89</v>
      </c>
      <c r="V26" s="114" t="s">
        <v>154</v>
      </c>
      <c r="W26" s="114" t="s">
        <v>151</v>
      </c>
    </row>
    <row r="27" spans="1:23" x14ac:dyDescent="0.2">
      <c r="A27" s="121"/>
      <c r="B27" s="114" t="s">
        <v>155</v>
      </c>
      <c r="C27" s="114" t="s">
        <v>156</v>
      </c>
      <c r="D27" s="115">
        <v>1826</v>
      </c>
      <c r="E27" s="139">
        <v>0</v>
      </c>
      <c r="F27" s="116">
        <v>0</v>
      </c>
      <c r="G27" s="115">
        <v>0</v>
      </c>
      <c r="H27" s="139">
        <v>0</v>
      </c>
      <c r="I27" s="116">
        <v>0</v>
      </c>
      <c r="J27" s="139">
        <v>13060</v>
      </c>
      <c r="K27" s="139">
        <v>0</v>
      </c>
      <c r="L27" s="116">
        <v>0</v>
      </c>
      <c r="M27" s="115">
        <v>0</v>
      </c>
      <c r="N27" s="139">
        <v>0</v>
      </c>
      <c r="O27" s="116">
        <v>0</v>
      </c>
      <c r="P27" s="115">
        <v>14886</v>
      </c>
      <c r="Q27" s="139">
        <v>0</v>
      </c>
      <c r="R27" s="116">
        <v>0</v>
      </c>
      <c r="S27" s="122">
        <v>0</v>
      </c>
      <c r="T27" s="114" t="s">
        <v>89</v>
      </c>
      <c r="U27" s="114" t="s">
        <v>89</v>
      </c>
      <c r="V27" s="114" t="s">
        <v>157</v>
      </c>
      <c r="W27" s="114" t="s">
        <v>151</v>
      </c>
    </row>
    <row r="28" spans="1:23" x14ac:dyDescent="0.2">
      <c r="A28" s="121"/>
      <c r="B28" s="114" t="s">
        <v>158</v>
      </c>
      <c r="C28" s="114" t="s">
        <v>159</v>
      </c>
      <c r="D28" s="115">
        <v>1122</v>
      </c>
      <c r="E28" s="139">
        <v>0</v>
      </c>
      <c r="F28" s="116">
        <v>0</v>
      </c>
      <c r="G28" s="115">
        <v>0</v>
      </c>
      <c r="H28" s="139">
        <v>0</v>
      </c>
      <c r="I28" s="116">
        <v>0</v>
      </c>
      <c r="J28" s="139">
        <v>2193</v>
      </c>
      <c r="K28" s="139">
        <v>0</v>
      </c>
      <c r="L28" s="116">
        <v>0</v>
      </c>
      <c r="M28" s="115">
        <v>0</v>
      </c>
      <c r="N28" s="139">
        <v>0</v>
      </c>
      <c r="O28" s="116">
        <v>0</v>
      </c>
      <c r="P28" s="115">
        <v>3315</v>
      </c>
      <c r="Q28" s="139">
        <v>0</v>
      </c>
      <c r="R28" s="116">
        <v>0</v>
      </c>
      <c r="S28" s="122">
        <v>0</v>
      </c>
      <c r="T28" s="114" t="s">
        <v>89</v>
      </c>
      <c r="U28" s="114" t="s">
        <v>89</v>
      </c>
      <c r="V28" s="114" t="s">
        <v>160</v>
      </c>
      <c r="W28" s="114" t="s">
        <v>151</v>
      </c>
    </row>
    <row r="29" spans="1:23" x14ac:dyDescent="0.2">
      <c r="A29" s="121"/>
      <c r="B29" s="114" t="s">
        <v>161</v>
      </c>
      <c r="C29" s="114" t="s">
        <v>162</v>
      </c>
      <c r="D29" s="115">
        <v>0</v>
      </c>
      <c r="E29" s="139">
        <v>0</v>
      </c>
      <c r="F29" s="116">
        <v>0</v>
      </c>
      <c r="G29" s="115">
        <v>0</v>
      </c>
      <c r="H29" s="139">
        <v>0</v>
      </c>
      <c r="I29" s="116">
        <v>0</v>
      </c>
      <c r="J29" s="139">
        <v>0</v>
      </c>
      <c r="K29" s="139">
        <v>0</v>
      </c>
      <c r="L29" s="116">
        <v>0</v>
      </c>
      <c r="M29" s="115">
        <v>0</v>
      </c>
      <c r="N29" s="139">
        <v>0</v>
      </c>
      <c r="O29" s="116">
        <v>0</v>
      </c>
      <c r="P29" s="115">
        <v>0</v>
      </c>
      <c r="Q29" s="139">
        <v>0</v>
      </c>
      <c r="R29" s="116">
        <v>0</v>
      </c>
      <c r="S29" s="122">
        <v>0</v>
      </c>
      <c r="T29" s="114" t="s">
        <v>89</v>
      </c>
      <c r="U29" s="114" t="s">
        <v>89</v>
      </c>
      <c r="V29" s="114" t="s">
        <v>163</v>
      </c>
      <c r="W29" s="114" t="s">
        <v>151</v>
      </c>
    </row>
    <row r="30" spans="1:23" x14ac:dyDescent="0.2">
      <c r="A30" s="121"/>
      <c r="B30" s="114" t="s">
        <v>164</v>
      </c>
      <c r="C30" s="114" t="s">
        <v>165</v>
      </c>
      <c r="D30" s="115">
        <v>4409</v>
      </c>
      <c r="E30" s="139">
        <v>0</v>
      </c>
      <c r="F30" s="116">
        <v>0</v>
      </c>
      <c r="G30" s="115">
        <v>0</v>
      </c>
      <c r="H30" s="139">
        <v>0</v>
      </c>
      <c r="I30" s="116">
        <v>0</v>
      </c>
      <c r="J30" s="139">
        <v>111</v>
      </c>
      <c r="K30" s="139">
        <v>0</v>
      </c>
      <c r="L30" s="116">
        <v>0</v>
      </c>
      <c r="M30" s="115">
        <v>0</v>
      </c>
      <c r="N30" s="139">
        <v>0</v>
      </c>
      <c r="O30" s="116">
        <v>0</v>
      </c>
      <c r="P30" s="115">
        <v>4520</v>
      </c>
      <c r="Q30" s="139">
        <v>0</v>
      </c>
      <c r="R30" s="116">
        <v>0</v>
      </c>
      <c r="S30" s="122">
        <v>0</v>
      </c>
      <c r="T30" s="114" t="s">
        <v>89</v>
      </c>
      <c r="U30" s="114" t="s">
        <v>89</v>
      </c>
      <c r="V30" s="114" t="s">
        <v>166</v>
      </c>
      <c r="W30" s="114" t="s">
        <v>151</v>
      </c>
    </row>
    <row r="31" spans="1:23" x14ac:dyDescent="0.2">
      <c r="A31" s="121"/>
      <c r="B31" s="114" t="s">
        <v>167</v>
      </c>
      <c r="C31" s="114" t="s">
        <v>168</v>
      </c>
      <c r="D31" s="115">
        <v>3343</v>
      </c>
      <c r="E31" s="139">
        <v>0</v>
      </c>
      <c r="F31" s="116">
        <v>0</v>
      </c>
      <c r="G31" s="115">
        <v>0</v>
      </c>
      <c r="H31" s="139">
        <v>0</v>
      </c>
      <c r="I31" s="116">
        <v>0</v>
      </c>
      <c r="J31" s="139">
        <v>5</v>
      </c>
      <c r="K31" s="139">
        <v>0</v>
      </c>
      <c r="L31" s="116">
        <v>0</v>
      </c>
      <c r="M31" s="115">
        <v>0</v>
      </c>
      <c r="N31" s="139">
        <v>0</v>
      </c>
      <c r="O31" s="116">
        <v>0</v>
      </c>
      <c r="P31" s="115">
        <v>3348</v>
      </c>
      <c r="Q31" s="139">
        <v>0</v>
      </c>
      <c r="R31" s="116">
        <v>0</v>
      </c>
      <c r="S31" s="122">
        <v>0</v>
      </c>
      <c r="T31" s="114" t="s">
        <v>89</v>
      </c>
      <c r="U31" s="114" t="s">
        <v>89</v>
      </c>
      <c r="V31" s="114" t="s">
        <v>169</v>
      </c>
      <c r="W31" s="114" t="s">
        <v>151</v>
      </c>
    </row>
    <row r="32" spans="1:23" x14ac:dyDescent="0.2">
      <c r="A32" s="121"/>
      <c r="B32" s="114" t="s">
        <v>170</v>
      </c>
      <c r="C32" s="114" t="s">
        <v>171</v>
      </c>
      <c r="D32" s="115">
        <v>16572</v>
      </c>
      <c r="E32" s="139">
        <v>0</v>
      </c>
      <c r="F32" s="116">
        <v>0</v>
      </c>
      <c r="G32" s="115">
        <v>0</v>
      </c>
      <c r="H32" s="139">
        <v>0</v>
      </c>
      <c r="I32" s="116">
        <v>0</v>
      </c>
      <c r="J32" s="139">
        <v>12019</v>
      </c>
      <c r="K32" s="139">
        <v>0</v>
      </c>
      <c r="L32" s="116">
        <v>0</v>
      </c>
      <c r="M32" s="115">
        <v>0</v>
      </c>
      <c r="N32" s="139">
        <v>0</v>
      </c>
      <c r="O32" s="116">
        <v>0</v>
      </c>
      <c r="P32" s="115">
        <v>28591</v>
      </c>
      <c r="Q32" s="139">
        <v>0</v>
      </c>
      <c r="R32" s="116">
        <v>0</v>
      </c>
      <c r="S32" s="122">
        <v>0</v>
      </c>
      <c r="T32" s="114" t="s">
        <v>89</v>
      </c>
      <c r="U32" s="114" t="s">
        <v>89</v>
      </c>
      <c r="V32" s="114" t="s">
        <v>172</v>
      </c>
      <c r="W32" s="114" t="s">
        <v>151</v>
      </c>
    </row>
    <row r="33" spans="1:23" x14ac:dyDescent="0.2">
      <c r="A33" s="121"/>
      <c r="B33" s="114" t="s">
        <v>173</v>
      </c>
      <c r="C33" s="114" t="s">
        <v>174</v>
      </c>
      <c r="D33" s="115">
        <v>172</v>
      </c>
      <c r="E33" s="139">
        <v>0</v>
      </c>
      <c r="F33" s="116">
        <v>0</v>
      </c>
      <c r="G33" s="115">
        <v>0</v>
      </c>
      <c r="H33" s="139">
        <v>0</v>
      </c>
      <c r="I33" s="116">
        <v>0</v>
      </c>
      <c r="J33" s="139">
        <v>1620</v>
      </c>
      <c r="K33" s="139">
        <v>0</v>
      </c>
      <c r="L33" s="116">
        <v>0</v>
      </c>
      <c r="M33" s="115">
        <v>0</v>
      </c>
      <c r="N33" s="139">
        <v>0</v>
      </c>
      <c r="O33" s="116">
        <v>0</v>
      </c>
      <c r="P33" s="115">
        <v>1792</v>
      </c>
      <c r="Q33" s="139">
        <v>0</v>
      </c>
      <c r="R33" s="116">
        <v>0</v>
      </c>
      <c r="S33" s="122">
        <v>0</v>
      </c>
      <c r="T33" s="114" t="s">
        <v>89</v>
      </c>
      <c r="U33" s="114" t="s">
        <v>89</v>
      </c>
      <c r="V33" s="114" t="s">
        <v>175</v>
      </c>
      <c r="W33" s="114" t="s">
        <v>151</v>
      </c>
    </row>
    <row r="34" spans="1:23" x14ac:dyDescent="0.2">
      <c r="A34" s="121"/>
      <c r="B34" s="114" t="s">
        <v>176</v>
      </c>
      <c r="C34" s="114" t="s">
        <v>177</v>
      </c>
      <c r="D34" s="115">
        <v>2084</v>
      </c>
      <c r="E34" s="139">
        <v>2250</v>
      </c>
      <c r="F34" s="116">
        <v>-7.3777777777777803E-2</v>
      </c>
      <c r="G34" s="115">
        <v>0</v>
      </c>
      <c r="H34" s="139">
        <v>0</v>
      </c>
      <c r="I34" s="116">
        <v>0</v>
      </c>
      <c r="J34" s="139">
        <v>557</v>
      </c>
      <c r="K34" s="139">
        <v>574</v>
      </c>
      <c r="L34" s="116">
        <v>-2.9616724738675999E-2</v>
      </c>
      <c r="M34" s="115">
        <v>0</v>
      </c>
      <c r="N34" s="139">
        <v>0</v>
      </c>
      <c r="O34" s="116">
        <v>0</v>
      </c>
      <c r="P34" s="115">
        <v>2641</v>
      </c>
      <c r="Q34" s="139">
        <v>2824</v>
      </c>
      <c r="R34" s="116">
        <v>-6.4801699716713887E-2</v>
      </c>
      <c r="S34" s="122">
        <v>0</v>
      </c>
      <c r="T34" s="114" t="s">
        <v>89</v>
      </c>
      <c r="U34" s="114" t="s">
        <v>89</v>
      </c>
      <c r="V34" s="114" t="s">
        <v>178</v>
      </c>
      <c r="W34" s="114" t="s">
        <v>151</v>
      </c>
    </row>
    <row r="35" spans="1:23" x14ac:dyDescent="0.2">
      <c r="A35" s="121"/>
      <c r="B35" s="114" t="s">
        <v>179</v>
      </c>
      <c r="C35" s="114" t="s">
        <v>180</v>
      </c>
      <c r="D35" s="115">
        <v>4339</v>
      </c>
      <c r="E35" s="139">
        <v>0</v>
      </c>
      <c r="F35" s="116">
        <v>0</v>
      </c>
      <c r="G35" s="115">
        <v>0</v>
      </c>
      <c r="H35" s="139">
        <v>0</v>
      </c>
      <c r="I35" s="116">
        <v>0</v>
      </c>
      <c r="J35" s="139">
        <v>10126</v>
      </c>
      <c r="K35" s="139">
        <v>0</v>
      </c>
      <c r="L35" s="116">
        <v>0</v>
      </c>
      <c r="M35" s="115">
        <v>0</v>
      </c>
      <c r="N35" s="139">
        <v>0</v>
      </c>
      <c r="O35" s="116">
        <v>0</v>
      </c>
      <c r="P35" s="115">
        <v>14465</v>
      </c>
      <c r="Q35" s="139">
        <v>0</v>
      </c>
      <c r="R35" s="116">
        <v>0</v>
      </c>
      <c r="S35" s="122">
        <v>0</v>
      </c>
      <c r="T35" s="114" t="s">
        <v>89</v>
      </c>
      <c r="U35" s="114" t="s">
        <v>89</v>
      </c>
      <c r="V35" s="114" t="s">
        <v>181</v>
      </c>
      <c r="W35" s="114" t="s">
        <v>151</v>
      </c>
    </row>
    <row r="36" spans="1:23" x14ac:dyDescent="0.2">
      <c r="A36" s="121"/>
      <c r="B36" s="114" t="s">
        <v>182</v>
      </c>
      <c r="C36" s="114" t="s">
        <v>183</v>
      </c>
      <c r="D36" s="115">
        <v>930</v>
      </c>
      <c r="E36" s="139">
        <v>0</v>
      </c>
      <c r="F36" s="116">
        <v>0</v>
      </c>
      <c r="G36" s="115">
        <v>0</v>
      </c>
      <c r="H36" s="139">
        <v>0</v>
      </c>
      <c r="I36" s="116">
        <v>0</v>
      </c>
      <c r="J36" s="139">
        <v>2524</v>
      </c>
      <c r="K36" s="139">
        <v>0</v>
      </c>
      <c r="L36" s="116">
        <v>0</v>
      </c>
      <c r="M36" s="115">
        <v>0</v>
      </c>
      <c r="N36" s="139">
        <v>0</v>
      </c>
      <c r="O36" s="116">
        <v>0</v>
      </c>
      <c r="P36" s="115">
        <v>3454</v>
      </c>
      <c r="Q36" s="139">
        <v>0</v>
      </c>
      <c r="R36" s="116">
        <v>0</v>
      </c>
      <c r="S36" s="122">
        <v>0</v>
      </c>
      <c r="T36" s="114" t="s">
        <v>89</v>
      </c>
      <c r="U36" s="114" t="s">
        <v>89</v>
      </c>
      <c r="V36" s="114" t="s">
        <v>184</v>
      </c>
      <c r="W36" s="114" t="s">
        <v>151</v>
      </c>
    </row>
    <row r="37" spans="1:23" x14ac:dyDescent="0.2">
      <c r="A37" s="121"/>
      <c r="B37" s="114" t="s">
        <v>185</v>
      </c>
      <c r="C37" s="114" t="s">
        <v>186</v>
      </c>
      <c r="D37" s="115">
        <v>12313</v>
      </c>
      <c r="E37" s="139">
        <v>0</v>
      </c>
      <c r="F37" s="116">
        <v>0</v>
      </c>
      <c r="G37" s="115">
        <v>0</v>
      </c>
      <c r="H37" s="139">
        <v>0</v>
      </c>
      <c r="I37" s="116">
        <v>0</v>
      </c>
      <c r="J37" s="139">
        <v>1559</v>
      </c>
      <c r="K37" s="139">
        <v>0</v>
      </c>
      <c r="L37" s="116">
        <v>0</v>
      </c>
      <c r="M37" s="115">
        <v>0</v>
      </c>
      <c r="N37" s="139">
        <v>0</v>
      </c>
      <c r="O37" s="116">
        <v>0</v>
      </c>
      <c r="P37" s="115">
        <v>13872</v>
      </c>
      <c r="Q37" s="139">
        <v>0</v>
      </c>
      <c r="R37" s="116">
        <v>0</v>
      </c>
      <c r="S37" s="122">
        <v>0</v>
      </c>
      <c r="T37" s="114" t="s">
        <v>89</v>
      </c>
      <c r="U37" s="114" t="s">
        <v>89</v>
      </c>
      <c r="V37" s="114" t="s">
        <v>187</v>
      </c>
      <c r="W37" s="114" t="s">
        <v>151</v>
      </c>
    </row>
    <row r="38" spans="1:23" x14ac:dyDescent="0.2">
      <c r="A38" s="121"/>
      <c r="B38" s="114" t="s">
        <v>188</v>
      </c>
      <c r="C38" s="114" t="s">
        <v>189</v>
      </c>
      <c r="D38" s="115">
        <v>6648</v>
      </c>
      <c r="E38" s="139">
        <v>0</v>
      </c>
      <c r="F38" s="116">
        <v>0</v>
      </c>
      <c r="G38" s="115">
        <v>0</v>
      </c>
      <c r="H38" s="139">
        <v>0</v>
      </c>
      <c r="I38" s="116">
        <v>0</v>
      </c>
      <c r="J38" s="139">
        <v>12969</v>
      </c>
      <c r="K38" s="139">
        <v>0</v>
      </c>
      <c r="L38" s="116">
        <v>0</v>
      </c>
      <c r="M38" s="115">
        <v>0</v>
      </c>
      <c r="N38" s="139">
        <v>0</v>
      </c>
      <c r="O38" s="116">
        <v>0</v>
      </c>
      <c r="P38" s="115">
        <v>19617</v>
      </c>
      <c r="Q38" s="139">
        <v>0</v>
      </c>
      <c r="R38" s="116">
        <v>0</v>
      </c>
      <c r="S38" s="122">
        <v>0</v>
      </c>
      <c r="T38" s="114" t="s">
        <v>89</v>
      </c>
      <c r="U38" s="114" t="s">
        <v>89</v>
      </c>
      <c r="V38" s="114" t="s">
        <v>190</v>
      </c>
      <c r="W38" s="114" t="s">
        <v>151</v>
      </c>
    </row>
    <row r="39" spans="1:23" x14ac:dyDescent="0.2">
      <c r="A39" s="121"/>
      <c r="B39" s="114" t="s">
        <v>191</v>
      </c>
      <c r="C39" s="114" t="s">
        <v>192</v>
      </c>
      <c r="D39" s="115">
        <v>690</v>
      </c>
      <c r="E39" s="139">
        <v>0</v>
      </c>
      <c r="F39" s="116">
        <v>0</v>
      </c>
      <c r="G39" s="115">
        <v>0</v>
      </c>
      <c r="H39" s="139">
        <v>0</v>
      </c>
      <c r="I39" s="116">
        <v>0</v>
      </c>
      <c r="J39" s="139">
        <v>0</v>
      </c>
      <c r="K39" s="139">
        <v>0</v>
      </c>
      <c r="L39" s="116">
        <v>0</v>
      </c>
      <c r="M39" s="115">
        <v>0</v>
      </c>
      <c r="N39" s="139">
        <v>0</v>
      </c>
      <c r="O39" s="116">
        <v>0</v>
      </c>
      <c r="P39" s="115">
        <v>690</v>
      </c>
      <c r="Q39" s="139">
        <v>0</v>
      </c>
      <c r="R39" s="116">
        <v>0</v>
      </c>
      <c r="S39" s="122">
        <v>0</v>
      </c>
      <c r="T39" s="114" t="s">
        <v>89</v>
      </c>
      <c r="U39" s="114" t="s">
        <v>89</v>
      </c>
      <c r="V39" s="114" t="s">
        <v>193</v>
      </c>
      <c r="W39" s="114" t="s">
        <v>151</v>
      </c>
    </row>
    <row r="40" spans="1:23" x14ac:dyDescent="0.2">
      <c r="A40" s="121"/>
      <c r="B40" s="114" t="s">
        <v>194</v>
      </c>
      <c r="C40" s="114" t="s">
        <v>195</v>
      </c>
      <c r="D40" s="115">
        <v>1454</v>
      </c>
      <c r="E40" s="139">
        <v>0</v>
      </c>
      <c r="F40" s="116">
        <v>0</v>
      </c>
      <c r="G40" s="115">
        <v>0</v>
      </c>
      <c r="H40" s="139">
        <v>0</v>
      </c>
      <c r="I40" s="116">
        <v>0</v>
      </c>
      <c r="J40" s="139">
        <v>1</v>
      </c>
      <c r="K40" s="139">
        <v>0</v>
      </c>
      <c r="L40" s="116">
        <v>0</v>
      </c>
      <c r="M40" s="115">
        <v>0</v>
      </c>
      <c r="N40" s="139">
        <v>0</v>
      </c>
      <c r="O40" s="116">
        <v>0</v>
      </c>
      <c r="P40" s="115">
        <v>1455</v>
      </c>
      <c r="Q40" s="139">
        <v>0</v>
      </c>
      <c r="R40" s="116">
        <v>0</v>
      </c>
      <c r="S40" s="122">
        <v>0</v>
      </c>
      <c r="T40" s="114" t="s">
        <v>89</v>
      </c>
      <c r="U40" s="114" t="s">
        <v>89</v>
      </c>
      <c r="V40" s="114" t="s">
        <v>196</v>
      </c>
      <c r="W40" s="114" t="s">
        <v>151</v>
      </c>
    </row>
    <row r="41" spans="1:23" x14ac:dyDescent="0.2">
      <c r="A41" s="121"/>
      <c r="B41" s="114" t="s">
        <v>197</v>
      </c>
      <c r="C41" s="114" t="s">
        <v>198</v>
      </c>
      <c r="D41" s="115">
        <v>185</v>
      </c>
      <c r="E41" s="139">
        <v>0</v>
      </c>
      <c r="F41" s="116">
        <v>0</v>
      </c>
      <c r="G41" s="115">
        <v>0</v>
      </c>
      <c r="H41" s="139">
        <v>0</v>
      </c>
      <c r="I41" s="116">
        <v>0</v>
      </c>
      <c r="J41" s="139">
        <v>0</v>
      </c>
      <c r="K41" s="139">
        <v>0</v>
      </c>
      <c r="L41" s="116">
        <v>0</v>
      </c>
      <c r="M41" s="115">
        <v>0</v>
      </c>
      <c r="N41" s="139">
        <v>0</v>
      </c>
      <c r="O41" s="116">
        <v>0</v>
      </c>
      <c r="P41" s="115">
        <v>185</v>
      </c>
      <c r="Q41" s="139">
        <v>0</v>
      </c>
      <c r="R41" s="116">
        <v>0</v>
      </c>
      <c r="S41" s="122">
        <v>0</v>
      </c>
      <c r="T41" s="114" t="s">
        <v>89</v>
      </c>
      <c r="U41" s="114" t="s">
        <v>89</v>
      </c>
      <c r="V41" s="114" t="s">
        <v>199</v>
      </c>
      <c r="W41" s="114" t="s">
        <v>151</v>
      </c>
    </row>
    <row r="42" spans="1:23" x14ac:dyDescent="0.2">
      <c r="A42" s="121"/>
      <c r="B42" s="114" t="s">
        <v>200</v>
      </c>
      <c r="C42" s="114" t="s">
        <v>201</v>
      </c>
      <c r="D42" s="115">
        <v>393</v>
      </c>
      <c r="E42" s="139">
        <v>373</v>
      </c>
      <c r="F42" s="116">
        <v>5.3619302949061698E-2</v>
      </c>
      <c r="G42" s="115">
        <v>0</v>
      </c>
      <c r="H42" s="139">
        <v>0</v>
      </c>
      <c r="I42" s="116">
        <v>0</v>
      </c>
      <c r="J42" s="139">
        <v>582</v>
      </c>
      <c r="K42" s="139">
        <v>543</v>
      </c>
      <c r="L42" s="116">
        <v>7.18232044198895E-2</v>
      </c>
      <c r="M42" s="115">
        <v>0</v>
      </c>
      <c r="N42" s="139">
        <v>0</v>
      </c>
      <c r="O42" s="116">
        <v>0</v>
      </c>
      <c r="P42" s="115">
        <v>975</v>
      </c>
      <c r="Q42" s="139">
        <v>916</v>
      </c>
      <c r="R42" s="116">
        <v>6.4410480349345003E-2</v>
      </c>
      <c r="S42" s="122">
        <v>0</v>
      </c>
      <c r="T42" s="114" t="s">
        <v>89</v>
      </c>
      <c r="U42" s="114" t="s">
        <v>89</v>
      </c>
      <c r="V42" s="114" t="s">
        <v>202</v>
      </c>
      <c r="W42" s="114" t="s">
        <v>151</v>
      </c>
    </row>
    <row r="43" spans="1:23" x14ac:dyDescent="0.2">
      <c r="A43" s="121"/>
      <c r="B43" s="114" t="s">
        <v>203</v>
      </c>
      <c r="C43" s="114" t="s">
        <v>204</v>
      </c>
      <c r="D43" s="115">
        <v>55</v>
      </c>
      <c r="E43" s="139">
        <v>0</v>
      </c>
      <c r="F43" s="116">
        <v>0</v>
      </c>
      <c r="G43" s="115">
        <v>0</v>
      </c>
      <c r="H43" s="139">
        <v>0</v>
      </c>
      <c r="I43" s="116">
        <v>0</v>
      </c>
      <c r="J43" s="139">
        <v>1582</v>
      </c>
      <c r="K43" s="139">
        <v>0</v>
      </c>
      <c r="L43" s="116">
        <v>0</v>
      </c>
      <c r="M43" s="115">
        <v>0</v>
      </c>
      <c r="N43" s="139">
        <v>0</v>
      </c>
      <c r="O43" s="116">
        <v>0</v>
      </c>
      <c r="P43" s="115">
        <v>1637</v>
      </c>
      <c r="Q43" s="139">
        <v>0</v>
      </c>
      <c r="R43" s="116">
        <v>0</v>
      </c>
      <c r="S43" s="122">
        <v>0</v>
      </c>
      <c r="T43" s="114" t="s">
        <v>89</v>
      </c>
      <c r="U43" s="114" t="s">
        <v>89</v>
      </c>
      <c r="V43" s="114" t="s">
        <v>205</v>
      </c>
      <c r="W43" s="114" t="s">
        <v>151</v>
      </c>
    </row>
    <row r="44" spans="1:23" x14ac:dyDescent="0.2">
      <c r="A44" s="121"/>
      <c r="B44" s="114" t="s">
        <v>206</v>
      </c>
      <c r="C44" s="114" t="s">
        <v>207</v>
      </c>
      <c r="D44" s="115">
        <v>1940</v>
      </c>
      <c r="E44" s="139">
        <v>0</v>
      </c>
      <c r="F44" s="116">
        <v>0</v>
      </c>
      <c r="G44" s="115">
        <v>0</v>
      </c>
      <c r="H44" s="139">
        <v>0</v>
      </c>
      <c r="I44" s="116">
        <v>0</v>
      </c>
      <c r="J44" s="139">
        <v>1</v>
      </c>
      <c r="K44" s="139">
        <v>0</v>
      </c>
      <c r="L44" s="116">
        <v>0</v>
      </c>
      <c r="M44" s="115">
        <v>0</v>
      </c>
      <c r="N44" s="139">
        <v>0</v>
      </c>
      <c r="O44" s="116">
        <v>0</v>
      </c>
      <c r="P44" s="115">
        <v>1941</v>
      </c>
      <c r="Q44" s="139">
        <v>0</v>
      </c>
      <c r="R44" s="116">
        <v>0</v>
      </c>
      <c r="S44" s="122">
        <v>0</v>
      </c>
      <c r="T44" s="114" t="s">
        <v>89</v>
      </c>
      <c r="U44" s="114" t="s">
        <v>89</v>
      </c>
      <c r="V44" s="114" t="s">
        <v>208</v>
      </c>
      <c r="W44" s="114" t="s">
        <v>151</v>
      </c>
    </row>
    <row r="45" spans="1:23" x14ac:dyDescent="0.2">
      <c r="A45" s="121"/>
      <c r="B45" s="114" t="s">
        <v>209</v>
      </c>
      <c r="C45" s="114" t="s">
        <v>210</v>
      </c>
      <c r="D45" s="115">
        <v>3381</v>
      </c>
      <c r="E45" s="139">
        <v>3360</v>
      </c>
      <c r="F45" s="116">
        <v>6.2499999999999995E-3</v>
      </c>
      <c r="G45" s="115">
        <v>0</v>
      </c>
      <c r="H45" s="139">
        <v>0</v>
      </c>
      <c r="I45" s="116">
        <v>0</v>
      </c>
      <c r="J45" s="139">
        <v>11469</v>
      </c>
      <c r="K45" s="139">
        <v>13507</v>
      </c>
      <c r="L45" s="116">
        <v>-0.15088472643814299</v>
      </c>
      <c r="M45" s="115">
        <v>0</v>
      </c>
      <c r="N45" s="139">
        <v>0</v>
      </c>
      <c r="O45" s="116">
        <v>0</v>
      </c>
      <c r="P45" s="115">
        <v>14850</v>
      </c>
      <c r="Q45" s="139">
        <v>16867</v>
      </c>
      <c r="R45" s="116">
        <v>-0.11958261694432901</v>
      </c>
      <c r="S45" s="122">
        <v>0</v>
      </c>
      <c r="T45" s="114" t="s">
        <v>89</v>
      </c>
      <c r="U45" s="114" t="s">
        <v>89</v>
      </c>
      <c r="V45" s="114" t="s">
        <v>211</v>
      </c>
      <c r="W45" s="114" t="s">
        <v>151</v>
      </c>
    </row>
    <row r="46" spans="1:23" x14ac:dyDescent="0.2">
      <c r="A46" s="121"/>
      <c r="B46" s="114" t="s">
        <v>212</v>
      </c>
      <c r="C46" s="114" t="s">
        <v>213</v>
      </c>
      <c r="D46" s="115">
        <v>3687</v>
      </c>
      <c r="E46" s="139">
        <v>0</v>
      </c>
      <c r="F46" s="116">
        <v>0</v>
      </c>
      <c r="G46" s="115">
        <v>0</v>
      </c>
      <c r="H46" s="139">
        <v>0</v>
      </c>
      <c r="I46" s="116">
        <v>0</v>
      </c>
      <c r="J46" s="139">
        <v>13</v>
      </c>
      <c r="K46" s="139">
        <v>0</v>
      </c>
      <c r="L46" s="116">
        <v>0</v>
      </c>
      <c r="M46" s="115">
        <v>0</v>
      </c>
      <c r="N46" s="139">
        <v>0</v>
      </c>
      <c r="O46" s="116">
        <v>0</v>
      </c>
      <c r="P46" s="115">
        <v>3700</v>
      </c>
      <c r="Q46" s="139">
        <v>0</v>
      </c>
      <c r="R46" s="116">
        <v>0</v>
      </c>
      <c r="S46" s="122">
        <v>0</v>
      </c>
      <c r="T46" s="114" t="s">
        <v>89</v>
      </c>
      <c r="U46" s="114" t="s">
        <v>89</v>
      </c>
      <c r="V46" s="114" t="s">
        <v>214</v>
      </c>
      <c r="W46" s="114" t="s">
        <v>151</v>
      </c>
    </row>
    <row r="47" spans="1:23" x14ac:dyDescent="0.2">
      <c r="A47" s="121"/>
      <c r="B47" s="114" t="s">
        <v>215</v>
      </c>
      <c r="C47" s="114" t="s">
        <v>216</v>
      </c>
      <c r="D47" s="115">
        <v>3291</v>
      </c>
      <c r="E47" s="139">
        <v>0</v>
      </c>
      <c r="F47" s="116">
        <v>0</v>
      </c>
      <c r="G47" s="115">
        <v>0</v>
      </c>
      <c r="H47" s="139">
        <v>0</v>
      </c>
      <c r="I47" s="116">
        <v>0</v>
      </c>
      <c r="J47" s="139">
        <v>433</v>
      </c>
      <c r="K47" s="139">
        <v>0</v>
      </c>
      <c r="L47" s="116">
        <v>0</v>
      </c>
      <c r="M47" s="115">
        <v>0</v>
      </c>
      <c r="N47" s="139">
        <v>0</v>
      </c>
      <c r="O47" s="116">
        <v>0</v>
      </c>
      <c r="P47" s="115">
        <v>3724</v>
      </c>
      <c r="Q47" s="139">
        <v>0</v>
      </c>
      <c r="R47" s="116">
        <v>0</v>
      </c>
      <c r="S47" s="122">
        <v>0</v>
      </c>
      <c r="T47" s="114" t="s">
        <v>89</v>
      </c>
      <c r="U47" s="114" t="s">
        <v>89</v>
      </c>
      <c r="V47" s="114" t="s">
        <v>217</v>
      </c>
      <c r="W47" s="114" t="s">
        <v>151</v>
      </c>
    </row>
    <row r="48" spans="1:23" x14ac:dyDescent="0.2">
      <c r="A48" s="121"/>
      <c r="B48" s="114" t="s">
        <v>218</v>
      </c>
      <c r="C48" s="114" t="s">
        <v>219</v>
      </c>
      <c r="D48" s="115">
        <v>3633</v>
      </c>
      <c r="E48" s="139">
        <v>0</v>
      </c>
      <c r="F48" s="116">
        <v>0</v>
      </c>
      <c r="G48" s="115">
        <v>0</v>
      </c>
      <c r="H48" s="139">
        <v>0</v>
      </c>
      <c r="I48" s="116">
        <v>0</v>
      </c>
      <c r="J48" s="139">
        <v>7532</v>
      </c>
      <c r="K48" s="139">
        <v>0</v>
      </c>
      <c r="L48" s="116">
        <v>0</v>
      </c>
      <c r="M48" s="115">
        <v>0</v>
      </c>
      <c r="N48" s="139">
        <v>0</v>
      </c>
      <c r="O48" s="116">
        <v>0</v>
      </c>
      <c r="P48" s="115">
        <v>11165</v>
      </c>
      <c r="Q48" s="139">
        <v>0</v>
      </c>
      <c r="R48" s="116">
        <v>0</v>
      </c>
      <c r="S48" s="122">
        <v>0</v>
      </c>
      <c r="T48" s="114" t="s">
        <v>89</v>
      </c>
      <c r="U48" s="114" t="s">
        <v>89</v>
      </c>
      <c r="V48" s="114" t="s">
        <v>220</v>
      </c>
      <c r="W48" s="114" t="s">
        <v>151</v>
      </c>
    </row>
    <row r="49" spans="1:23" x14ac:dyDescent="0.2">
      <c r="A49" s="121"/>
      <c r="B49" s="114" t="s">
        <v>221</v>
      </c>
      <c r="C49" s="114" t="s">
        <v>222</v>
      </c>
      <c r="D49" s="115">
        <v>613</v>
      </c>
      <c r="E49" s="139">
        <v>0</v>
      </c>
      <c r="F49" s="116">
        <v>0</v>
      </c>
      <c r="G49" s="115">
        <v>0</v>
      </c>
      <c r="H49" s="139">
        <v>0</v>
      </c>
      <c r="I49" s="116">
        <v>0</v>
      </c>
      <c r="J49" s="139">
        <v>594</v>
      </c>
      <c r="K49" s="139">
        <v>0</v>
      </c>
      <c r="L49" s="116">
        <v>0</v>
      </c>
      <c r="M49" s="115">
        <v>0</v>
      </c>
      <c r="N49" s="139">
        <v>0</v>
      </c>
      <c r="O49" s="116">
        <v>0</v>
      </c>
      <c r="P49" s="115">
        <v>1207</v>
      </c>
      <c r="Q49" s="139">
        <v>0</v>
      </c>
      <c r="R49" s="116">
        <v>0</v>
      </c>
      <c r="S49" s="122">
        <v>0</v>
      </c>
      <c r="T49" s="114" t="s">
        <v>89</v>
      </c>
      <c r="U49" s="114" t="s">
        <v>89</v>
      </c>
      <c r="V49" s="114" t="s">
        <v>223</v>
      </c>
      <c r="W49" s="114" t="s">
        <v>151</v>
      </c>
    </row>
    <row r="50" spans="1:23" x14ac:dyDescent="0.2">
      <c r="A50" s="121"/>
      <c r="B50" s="114" t="s">
        <v>224</v>
      </c>
      <c r="C50" s="114" t="s">
        <v>225</v>
      </c>
      <c r="D50" s="115">
        <v>8806</v>
      </c>
      <c r="E50" s="139">
        <v>46208</v>
      </c>
      <c r="F50" s="116">
        <v>-0.80942693905817198</v>
      </c>
      <c r="G50" s="115">
        <v>0</v>
      </c>
      <c r="H50" s="139">
        <v>0</v>
      </c>
      <c r="I50" s="116">
        <v>0</v>
      </c>
      <c r="J50" s="139">
        <v>8431</v>
      </c>
      <c r="K50" s="139">
        <v>49503</v>
      </c>
      <c r="L50" s="116">
        <v>-0.82968708967133298</v>
      </c>
      <c r="M50" s="115">
        <v>0</v>
      </c>
      <c r="N50" s="139">
        <v>0</v>
      </c>
      <c r="O50" s="116">
        <v>0</v>
      </c>
      <c r="P50" s="115">
        <v>17237</v>
      </c>
      <c r="Q50" s="139">
        <v>95711</v>
      </c>
      <c r="R50" s="116">
        <v>-0.81990575795885501</v>
      </c>
      <c r="S50" s="122">
        <v>0</v>
      </c>
      <c r="T50" s="114" t="s">
        <v>89</v>
      </c>
      <c r="U50" s="114" t="s">
        <v>89</v>
      </c>
      <c r="V50" s="114" t="s">
        <v>226</v>
      </c>
      <c r="W50" s="114" t="s">
        <v>151</v>
      </c>
    </row>
    <row r="51" spans="1:23" x14ac:dyDescent="0.2">
      <c r="A51" s="121"/>
      <c r="B51" s="114" t="s">
        <v>227</v>
      </c>
      <c r="C51" s="114" t="s">
        <v>228</v>
      </c>
      <c r="D51" s="115">
        <v>1001</v>
      </c>
      <c r="E51" s="139">
        <v>0</v>
      </c>
      <c r="F51" s="116">
        <v>0</v>
      </c>
      <c r="G51" s="115">
        <v>0</v>
      </c>
      <c r="H51" s="139">
        <v>0</v>
      </c>
      <c r="I51" s="116">
        <v>0</v>
      </c>
      <c r="J51" s="139">
        <v>658</v>
      </c>
      <c r="K51" s="139">
        <v>0</v>
      </c>
      <c r="L51" s="116">
        <v>0</v>
      </c>
      <c r="M51" s="115">
        <v>0</v>
      </c>
      <c r="N51" s="139">
        <v>0</v>
      </c>
      <c r="O51" s="116">
        <v>0</v>
      </c>
      <c r="P51" s="115">
        <v>1659</v>
      </c>
      <c r="Q51" s="139">
        <v>0</v>
      </c>
      <c r="R51" s="116">
        <v>0</v>
      </c>
      <c r="S51" s="122">
        <v>0</v>
      </c>
      <c r="T51" s="114" t="s">
        <v>89</v>
      </c>
      <c r="U51" s="114" t="s">
        <v>89</v>
      </c>
      <c r="V51" s="114" t="s">
        <v>229</v>
      </c>
      <c r="W51" s="114" t="s">
        <v>151</v>
      </c>
    </row>
    <row r="52" spans="1:23" x14ac:dyDescent="0.2">
      <c r="A52" s="121"/>
      <c r="B52" s="114" t="s">
        <v>230</v>
      </c>
      <c r="C52" s="114" t="s">
        <v>231</v>
      </c>
      <c r="D52" s="115">
        <v>185</v>
      </c>
      <c r="E52" s="139">
        <v>112</v>
      </c>
      <c r="F52" s="116">
        <v>0.65178571428571397</v>
      </c>
      <c r="G52" s="115">
        <v>0</v>
      </c>
      <c r="H52" s="139">
        <v>0</v>
      </c>
      <c r="I52" s="116">
        <v>0</v>
      </c>
      <c r="J52" s="139">
        <v>1508</v>
      </c>
      <c r="K52" s="139">
        <v>2406</v>
      </c>
      <c r="L52" s="116">
        <v>-0.37323358270989204</v>
      </c>
      <c r="M52" s="115">
        <v>0</v>
      </c>
      <c r="N52" s="139">
        <v>0</v>
      </c>
      <c r="O52" s="116">
        <v>0</v>
      </c>
      <c r="P52" s="115">
        <v>1693</v>
      </c>
      <c r="Q52" s="139">
        <v>2518</v>
      </c>
      <c r="R52" s="116">
        <v>-0.32764098490865801</v>
      </c>
      <c r="S52" s="122">
        <v>0</v>
      </c>
      <c r="T52" s="114" t="s">
        <v>89</v>
      </c>
      <c r="U52" s="114" t="s">
        <v>89</v>
      </c>
      <c r="V52" s="114" t="s">
        <v>232</v>
      </c>
      <c r="W52" s="114" t="s">
        <v>151</v>
      </c>
    </row>
    <row r="53" spans="1:23" x14ac:dyDescent="0.2">
      <c r="A53" s="123"/>
      <c r="B53" s="114" t="s">
        <v>233</v>
      </c>
      <c r="C53" s="114" t="s">
        <v>234</v>
      </c>
      <c r="D53" s="115">
        <v>2401</v>
      </c>
      <c r="E53" s="139">
        <v>0</v>
      </c>
      <c r="F53" s="116">
        <v>0</v>
      </c>
      <c r="G53" s="115">
        <v>0</v>
      </c>
      <c r="H53" s="139">
        <v>0</v>
      </c>
      <c r="I53" s="116">
        <v>0</v>
      </c>
      <c r="J53" s="139">
        <v>0</v>
      </c>
      <c r="K53" s="139">
        <v>0</v>
      </c>
      <c r="L53" s="116">
        <v>0</v>
      </c>
      <c r="M53" s="115">
        <v>0</v>
      </c>
      <c r="N53" s="139">
        <v>0</v>
      </c>
      <c r="O53" s="116">
        <v>0</v>
      </c>
      <c r="P53" s="115">
        <v>2401</v>
      </c>
      <c r="Q53" s="139">
        <v>0</v>
      </c>
      <c r="R53" s="116">
        <v>0</v>
      </c>
      <c r="S53" s="122">
        <v>0</v>
      </c>
      <c r="T53" s="114" t="s">
        <v>89</v>
      </c>
      <c r="U53" s="114" t="s">
        <v>89</v>
      </c>
      <c r="V53" s="114" t="s">
        <v>235</v>
      </c>
      <c r="W53" s="114" t="s">
        <v>151</v>
      </c>
    </row>
    <row r="54" spans="1:23" x14ac:dyDescent="0.2">
      <c r="A54" s="124" t="s">
        <v>103</v>
      </c>
      <c r="B54" s="124">
        <v>0</v>
      </c>
      <c r="C54" s="124">
        <v>0</v>
      </c>
      <c r="D54" s="125">
        <v>87440</v>
      </c>
      <c r="E54" s="132">
        <v>52303</v>
      </c>
      <c r="F54" s="126">
        <v>0.67179702885111803</v>
      </c>
      <c r="G54" s="125">
        <v>0</v>
      </c>
      <c r="H54" s="132">
        <v>0</v>
      </c>
      <c r="I54" s="126">
        <v>0</v>
      </c>
      <c r="J54" s="132">
        <v>90832</v>
      </c>
      <c r="K54" s="132">
        <v>66533</v>
      </c>
      <c r="L54" s="126">
        <v>0.36521726060751797</v>
      </c>
      <c r="M54" s="125">
        <v>0</v>
      </c>
      <c r="N54" s="132">
        <v>0</v>
      </c>
      <c r="O54" s="126">
        <v>0</v>
      </c>
      <c r="P54" s="125">
        <v>178272</v>
      </c>
      <c r="Q54" s="140">
        <v>118836</v>
      </c>
      <c r="R54" s="138">
        <v>0.50015146925174203</v>
      </c>
      <c r="S54" s="127">
        <v>0</v>
      </c>
      <c r="T54" s="128">
        <v>0</v>
      </c>
      <c r="U54" s="128">
        <v>0</v>
      </c>
      <c r="V54" s="128">
        <v>0</v>
      </c>
      <c r="W54" s="128">
        <v>0</v>
      </c>
    </row>
    <row r="55" spans="1:23" s="136" customFormat="1" ht="22.5" x14ac:dyDescent="0.2">
      <c r="A55" s="130" t="s">
        <v>236</v>
      </c>
      <c r="B55" s="131"/>
      <c r="C55" s="131"/>
      <c r="D55" s="132">
        <f>D54+D24+D14</f>
        <v>537651</v>
      </c>
      <c r="E55" s="132">
        <f>E54+E24+E14</f>
        <v>485031</v>
      </c>
      <c r="F55" s="133">
        <f>((D54+D24+D14)-(E54+E24+E14))/(E54+E24+E14)</f>
        <v>0.10848791108197207</v>
      </c>
      <c r="G55" s="132">
        <f>G54+G24+G14</f>
        <v>87214</v>
      </c>
      <c r="H55" s="132">
        <f>H54+H24+H14</f>
        <v>4523</v>
      </c>
      <c r="I55" s="133">
        <f>((G54+G24+G14)-(H54+H24+H14))/(H54+H24+H14)</f>
        <v>18.282334733583905</v>
      </c>
      <c r="J55" s="132">
        <f>J54+J24+J14</f>
        <v>692328</v>
      </c>
      <c r="K55" s="132">
        <f>K54+K24+K14</f>
        <v>630312</v>
      </c>
      <c r="L55" s="133">
        <f>((J54+J24+J14)-(K54+K24+K14))/(K54+K24+K14)</f>
        <v>9.8389369074363173E-2</v>
      </c>
      <c r="M55" s="132">
        <f>M54+M24+M14</f>
        <v>0</v>
      </c>
      <c r="N55" s="132">
        <f>N54+N24+N14</f>
        <v>0</v>
      </c>
      <c r="O55" s="133" t="e">
        <f>((M54+M24+M14)-(N54+N24+N14))/(N54+N24+N14)</f>
        <v>#DIV/0!</v>
      </c>
      <c r="P55" s="132">
        <f>P54+P24+P14</f>
        <v>1317193</v>
      </c>
      <c r="Q55" s="132">
        <f>Q54+Q24+Q14</f>
        <v>1119866</v>
      </c>
      <c r="R55" s="133">
        <f>((P54+P24+P14)-(Q54+Q24+Q14))/(Q54+Q24+Q14)</f>
        <v>0.17620590320627647</v>
      </c>
    </row>
    <row r="56" spans="1:23" s="136" customFormat="1" x14ac:dyDescent="0.2">
      <c r="A56" s="130" t="s">
        <v>237</v>
      </c>
      <c r="B56" s="131"/>
      <c r="C56" s="131"/>
      <c r="D56" s="132">
        <f>D54+D24+D14+D9</f>
        <v>992026</v>
      </c>
      <c r="E56" s="132">
        <f>E54+E24+E14+E9</f>
        <v>964618</v>
      </c>
      <c r="F56" s="133">
        <f>((D54+D24+D14+D9)-(E54+E24+E14+E9))/(E54+E24+E14+E9)</f>
        <v>2.8413320091476627E-2</v>
      </c>
      <c r="G56" s="132">
        <f>G54+G24+G14+G9</f>
        <v>660420</v>
      </c>
      <c r="H56" s="132">
        <f>H54+H24+H14+H9</f>
        <v>312179</v>
      </c>
      <c r="I56" s="133">
        <f>((G54+G24+G14+G9)-(H54+H24+H14+H9))/(H54+H24+H14+H9)</f>
        <v>1.1155170591231314</v>
      </c>
      <c r="J56" s="132">
        <f>J54+J24+J14+J9</f>
        <v>1393563</v>
      </c>
      <c r="K56" s="132">
        <f>K54+K24+K14+K9</f>
        <v>1466329</v>
      </c>
      <c r="L56" s="133">
        <f>((J54+J24+J14+J9)-(K54+K24+K14+K9))/(K54+K24+K14+K9)</f>
        <v>-4.9624606756055428E-2</v>
      </c>
      <c r="M56" s="132">
        <f>M54+M24+M14+M9</f>
        <v>4331</v>
      </c>
      <c r="N56" s="132">
        <f>N54+N24+N14+N9</f>
        <v>3353</v>
      </c>
      <c r="O56" s="133">
        <f>((M54+M24+M14+M9)-(N54+N24+N14+N9))/(N54+N24+N14+N9)</f>
        <v>0.29167909334923947</v>
      </c>
      <c r="P56" s="132">
        <f>P54+P24+P14+P9</f>
        <v>3050340</v>
      </c>
      <c r="Q56" s="132">
        <f>Q54+Q24+Q14+Q9</f>
        <v>2746479</v>
      </c>
      <c r="R56" s="133">
        <f>((P54+P24+P14+P9)-(Q54+Q24+Q14+Q9))/(Q54+Q24+Q14+Q9)</f>
        <v>0.11063656412446628</v>
      </c>
    </row>
    <row r="57" spans="1:23" s="136" customFormat="1" x14ac:dyDescent="0.2">
      <c r="A57" s="130" t="s">
        <v>238</v>
      </c>
      <c r="B57" s="131"/>
      <c r="C57" s="131"/>
      <c r="D57" s="132">
        <f>D54+D24+D14+D9+D5</f>
        <v>1585320</v>
      </c>
      <c r="E57" s="132">
        <f>E54+E24+E14+E9+E5</f>
        <v>1638099</v>
      </c>
      <c r="F57" s="133">
        <f>((D54+D24+D14+D9+D5)-(E54+E24+E14+E9+E5))/(E54+E24+E14+E9+E5)</f>
        <v>-3.2219664379259126E-2</v>
      </c>
      <c r="G57" s="132">
        <f>G54+G24+G14+G9+G5</f>
        <v>6796067</v>
      </c>
      <c r="H57" s="132">
        <f>H54+H24+H14+H9+H5</f>
        <v>7425013</v>
      </c>
      <c r="I57" s="133">
        <f>((G54+G24+G14+G9+G5)-(H54+H24+H14+H9+H5))/(H54+H24+H14+H9+H5)</f>
        <v>-8.4706383679058875E-2</v>
      </c>
      <c r="J57" s="132">
        <f>J54+J24+J14+J9+J5</f>
        <v>2797778</v>
      </c>
      <c r="K57" s="132">
        <f>K54+K24+K14+K9+K5</f>
        <v>3064220</v>
      </c>
      <c r="L57" s="133">
        <f>((J54+J24+J14+J9+J5)-(K54+K24+K14+K9+K5))/(K54+K24+K14+K9+K5)</f>
        <v>-8.695263394925952E-2</v>
      </c>
      <c r="M57" s="132">
        <f>M54+M24+M14+M9+M5</f>
        <v>428116</v>
      </c>
      <c r="N57" s="132">
        <f>N54+N24+N14+N9+N5</f>
        <v>519033</v>
      </c>
      <c r="O57" s="133">
        <f>((M54+M24+M14+M9+M5)-(N54+N24+N14+N9+N5))/(N54+N24+N14+N9+N5)</f>
        <v>-0.17516612623860139</v>
      </c>
      <c r="P57" s="132">
        <f>P54+P24+P14+P9+P5</f>
        <v>11607281</v>
      </c>
      <c r="Q57" s="132">
        <f>Q54+Q24+Q14+Q9+Q5</f>
        <v>12646365</v>
      </c>
      <c r="R57" s="133">
        <f>((P54+P24+P14+P9+P5)-(Q54+Q24+Q14+Q9+Q5))/(Q54+Q24+Q14+Q9+Q5)</f>
        <v>-8.2164637822805212E-2</v>
      </c>
    </row>
    <row r="58" spans="1:23" x14ac:dyDescent="0.2">
      <c r="A58" s="119" t="s">
        <v>239</v>
      </c>
      <c r="B58" s="114" t="s">
        <v>240</v>
      </c>
      <c r="C58" s="114" t="s">
        <v>241</v>
      </c>
      <c r="D58" s="115">
        <v>0</v>
      </c>
      <c r="E58" s="139">
        <v>0</v>
      </c>
      <c r="F58" s="116">
        <v>0</v>
      </c>
      <c r="G58" s="115">
        <v>0</v>
      </c>
      <c r="H58" s="139">
        <v>0</v>
      </c>
      <c r="I58" s="116">
        <v>0</v>
      </c>
      <c r="J58" s="139">
        <v>0</v>
      </c>
      <c r="K58" s="139">
        <v>0</v>
      </c>
      <c r="L58" s="116">
        <v>0</v>
      </c>
      <c r="M58" s="115">
        <v>0</v>
      </c>
      <c r="N58" s="139">
        <v>0</v>
      </c>
      <c r="O58" s="116">
        <v>0</v>
      </c>
      <c r="P58" s="115">
        <v>0</v>
      </c>
      <c r="Q58" s="139">
        <v>0</v>
      </c>
      <c r="R58" s="116">
        <v>0</v>
      </c>
      <c r="S58" s="120">
        <v>6</v>
      </c>
      <c r="T58" s="114" t="s">
        <v>90</v>
      </c>
      <c r="U58" s="114" t="s">
        <v>90</v>
      </c>
      <c r="V58" s="114" t="s">
        <v>242</v>
      </c>
      <c r="W58" s="114" t="s">
        <v>243</v>
      </c>
    </row>
    <row r="59" spans="1:23" x14ac:dyDescent="0.2">
      <c r="A59" s="121"/>
      <c r="B59" s="114" t="s">
        <v>244</v>
      </c>
      <c r="C59" s="114" t="s">
        <v>245</v>
      </c>
      <c r="D59" s="115">
        <v>0</v>
      </c>
      <c r="E59" s="139">
        <v>0</v>
      </c>
      <c r="F59" s="116">
        <v>0</v>
      </c>
      <c r="G59" s="115">
        <v>0</v>
      </c>
      <c r="H59" s="139">
        <v>0</v>
      </c>
      <c r="I59" s="116">
        <v>0</v>
      </c>
      <c r="J59" s="139">
        <v>0</v>
      </c>
      <c r="K59" s="139">
        <v>0</v>
      </c>
      <c r="L59" s="116">
        <v>0</v>
      </c>
      <c r="M59" s="115">
        <v>0</v>
      </c>
      <c r="N59" s="139">
        <v>0</v>
      </c>
      <c r="O59" s="116">
        <v>0</v>
      </c>
      <c r="P59" s="115">
        <v>0</v>
      </c>
      <c r="Q59" s="139">
        <v>0</v>
      </c>
      <c r="R59" s="116">
        <v>0</v>
      </c>
      <c r="S59" s="122">
        <v>0</v>
      </c>
      <c r="T59" s="114" t="s">
        <v>90</v>
      </c>
      <c r="U59" s="114" t="s">
        <v>90</v>
      </c>
      <c r="V59" s="114" t="s">
        <v>246</v>
      </c>
      <c r="W59" s="114" t="s">
        <v>243</v>
      </c>
    </row>
    <row r="60" spans="1:23" x14ac:dyDescent="0.2">
      <c r="A60" s="121"/>
      <c r="B60" s="114" t="s">
        <v>247</v>
      </c>
      <c r="C60" s="114" t="s">
        <v>248</v>
      </c>
      <c r="D60" s="115">
        <v>0</v>
      </c>
      <c r="E60" s="139">
        <v>0</v>
      </c>
      <c r="F60" s="116">
        <v>0</v>
      </c>
      <c r="G60" s="115">
        <v>0</v>
      </c>
      <c r="H60" s="139">
        <v>0</v>
      </c>
      <c r="I60" s="116">
        <v>0</v>
      </c>
      <c r="J60" s="139">
        <v>0</v>
      </c>
      <c r="K60" s="139">
        <v>0</v>
      </c>
      <c r="L60" s="116">
        <v>0</v>
      </c>
      <c r="M60" s="115">
        <v>0</v>
      </c>
      <c r="N60" s="139">
        <v>0</v>
      </c>
      <c r="O60" s="116">
        <v>0</v>
      </c>
      <c r="P60" s="115">
        <v>0</v>
      </c>
      <c r="Q60" s="139">
        <v>0</v>
      </c>
      <c r="R60" s="116">
        <v>0</v>
      </c>
      <c r="S60" s="122">
        <v>0</v>
      </c>
      <c r="T60" s="114" t="s">
        <v>90</v>
      </c>
      <c r="U60" s="114" t="s">
        <v>90</v>
      </c>
      <c r="V60" s="114" t="s">
        <v>249</v>
      </c>
      <c r="W60" s="114" t="s">
        <v>243</v>
      </c>
    </row>
    <row r="61" spans="1:23" x14ac:dyDescent="0.2">
      <c r="A61" s="121"/>
      <c r="B61" s="114" t="s">
        <v>250</v>
      </c>
      <c r="C61" s="114" t="s">
        <v>251</v>
      </c>
      <c r="D61" s="115">
        <v>0</v>
      </c>
      <c r="E61" s="139">
        <v>0</v>
      </c>
      <c r="F61" s="116">
        <v>0</v>
      </c>
      <c r="G61" s="115">
        <v>0</v>
      </c>
      <c r="H61" s="139">
        <v>0</v>
      </c>
      <c r="I61" s="116">
        <v>0</v>
      </c>
      <c r="J61" s="139">
        <v>0</v>
      </c>
      <c r="K61" s="139">
        <v>0</v>
      </c>
      <c r="L61" s="116">
        <v>0</v>
      </c>
      <c r="M61" s="115">
        <v>0</v>
      </c>
      <c r="N61" s="139">
        <v>0</v>
      </c>
      <c r="O61" s="116">
        <v>0</v>
      </c>
      <c r="P61" s="115">
        <v>0</v>
      </c>
      <c r="Q61" s="139">
        <v>0</v>
      </c>
      <c r="R61" s="116">
        <v>0</v>
      </c>
      <c r="S61" s="122">
        <v>0</v>
      </c>
      <c r="T61" s="114" t="s">
        <v>90</v>
      </c>
      <c r="U61" s="114" t="s">
        <v>90</v>
      </c>
      <c r="V61" s="114" t="s">
        <v>252</v>
      </c>
      <c r="W61" s="114" t="s">
        <v>243</v>
      </c>
    </row>
    <row r="62" spans="1:23" x14ac:dyDescent="0.2">
      <c r="A62" s="121"/>
      <c r="B62" s="114" t="s">
        <v>253</v>
      </c>
      <c r="C62" s="114" t="s">
        <v>254</v>
      </c>
      <c r="D62" s="115">
        <v>779</v>
      </c>
      <c r="E62" s="139">
        <v>1246</v>
      </c>
      <c r="F62" s="116">
        <v>-0.37479935794542507</v>
      </c>
      <c r="G62" s="115">
        <v>0</v>
      </c>
      <c r="H62" s="139">
        <v>0</v>
      </c>
      <c r="I62" s="116">
        <v>0</v>
      </c>
      <c r="J62" s="139">
        <v>0</v>
      </c>
      <c r="K62" s="139">
        <v>0</v>
      </c>
      <c r="L62" s="116">
        <v>0</v>
      </c>
      <c r="M62" s="115">
        <v>0</v>
      </c>
      <c r="N62" s="139">
        <v>0</v>
      </c>
      <c r="O62" s="116">
        <v>0</v>
      </c>
      <c r="P62" s="115">
        <v>779</v>
      </c>
      <c r="Q62" s="139">
        <v>1246</v>
      </c>
      <c r="R62" s="116">
        <v>-0.37479935794542507</v>
      </c>
      <c r="S62" s="122">
        <v>0</v>
      </c>
      <c r="T62" s="114" t="s">
        <v>90</v>
      </c>
      <c r="U62" s="114" t="s">
        <v>90</v>
      </c>
      <c r="V62" s="114" t="s">
        <v>255</v>
      </c>
      <c r="W62" s="114" t="s">
        <v>243</v>
      </c>
    </row>
    <row r="63" spans="1:23" x14ac:dyDescent="0.2">
      <c r="A63" s="123"/>
      <c r="B63" s="114" t="s">
        <v>256</v>
      </c>
      <c r="C63" s="114" t="s">
        <v>257</v>
      </c>
      <c r="D63" s="115">
        <v>0</v>
      </c>
      <c r="E63" s="139">
        <v>0</v>
      </c>
      <c r="F63" s="116">
        <v>0</v>
      </c>
      <c r="G63" s="115">
        <v>0</v>
      </c>
      <c r="H63" s="139">
        <v>0</v>
      </c>
      <c r="I63" s="116">
        <v>0</v>
      </c>
      <c r="J63" s="139">
        <v>0</v>
      </c>
      <c r="K63" s="139">
        <v>0</v>
      </c>
      <c r="L63" s="116">
        <v>0</v>
      </c>
      <c r="M63" s="115">
        <v>0</v>
      </c>
      <c r="N63" s="139">
        <v>0</v>
      </c>
      <c r="O63" s="116">
        <v>0</v>
      </c>
      <c r="P63" s="115">
        <v>0</v>
      </c>
      <c r="Q63" s="139">
        <v>0</v>
      </c>
      <c r="R63" s="116">
        <v>0</v>
      </c>
      <c r="S63" s="122">
        <v>0</v>
      </c>
      <c r="T63" s="114" t="s">
        <v>90</v>
      </c>
      <c r="U63" s="114" t="s">
        <v>90</v>
      </c>
      <c r="V63" s="114" t="s">
        <v>258</v>
      </c>
      <c r="W63" s="114" t="s">
        <v>243</v>
      </c>
    </row>
    <row r="64" spans="1:23" x14ac:dyDescent="0.2">
      <c r="A64" s="124" t="s">
        <v>103</v>
      </c>
      <c r="B64" s="124">
        <v>0</v>
      </c>
      <c r="C64" s="124">
        <v>0</v>
      </c>
      <c r="D64" s="125">
        <v>779</v>
      </c>
      <c r="E64" s="132">
        <v>1246</v>
      </c>
      <c r="F64" s="126">
        <v>-0.37479935794542507</v>
      </c>
      <c r="G64" s="125">
        <v>0</v>
      </c>
      <c r="H64" s="132">
        <v>0</v>
      </c>
      <c r="I64" s="126">
        <v>0</v>
      </c>
      <c r="J64" s="132">
        <v>0</v>
      </c>
      <c r="K64" s="132">
        <v>0</v>
      </c>
      <c r="L64" s="126">
        <v>0</v>
      </c>
      <c r="M64" s="125">
        <v>0</v>
      </c>
      <c r="N64" s="132">
        <v>0</v>
      </c>
      <c r="O64" s="126">
        <v>0</v>
      </c>
      <c r="P64" s="125">
        <v>779</v>
      </c>
      <c r="Q64" s="132">
        <v>1246</v>
      </c>
      <c r="R64" s="126">
        <v>-0.37479935794542507</v>
      </c>
      <c r="S64" s="127">
        <v>0</v>
      </c>
      <c r="T64" s="128">
        <v>0</v>
      </c>
      <c r="U64" s="128">
        <v>0</v>
      </c>
      <c r="V64" s="128">
        <v>0</v>
      </c>
      <c r="W64" s="128">
        <v>0</v>
      </c>
    </row>
    <row r="65" spans="1:23" x14ac:dyDescent="0.2">
      <c r="A65" s="124" t="s">
        <v>259</v>
      </c>
      <c r="B65" s="124">
        <v>0</v>
      </c>
      <c r="C65" s="124">
        <v>0</v>
      </c>
      <c r="D65" s="125">
        <v>1586099</v>
      </c>
      <c r="E65" s="132">
        <v>1639345</v>
      </c>
      <c r="F65" s="126">
        <v>-3.2480045383979597E-2</v>
      </c>
      <c r="G65" s="125">
        <v>6796067</v>
      </c>
      <c r="H65" s="132">
        <v>7425013</v>
      </c>
      <c r="I65" s="126">
        <v>-8.4706383679058889E-2</v>
      </c>
      <c r="J65" s="132">
        <v>2797778</v>
      </c>
      <c r="K65" s="132">
        <v>3064220</v>
      </c>
      <c r="L65" s="126">
        <v>-8.6952633949259506E-2</v>
      </c>
      <c r="M65" s="125">
        <v>428116</v>
      </c>
      <c r="N65" s="132">
        <v>519033</v>
      </c>
      <c r="O65" s="126">
        <v>-0.17516612623860101</v>
      </c>
      <c r="P65" s="125">
        <v>11608060</v>
      </c>
      <c r="Q65" s="132">
        <v>12647611</v>
      </c>
      <c r="R65" s="126">
        <v>-8.2193467208945589E-2</v>
      </c>
      <c r="S65" s="137">
        <v>0</v>
      </c>
      <c r="T65" s="128">
        <v>0</v>
      </c>
      <c r="U65" s="128">
        <v>0</v>
      </c>
      <c r="V65" s="128">
        <v>0</v>
      </c>
      <c r="W65" s="128">
        <v>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5"/>
  <sheetViews>
    <sheetView workbookViewId="0">
      <selection activeCell="A2" sqref="A2"/>
    </sheetView>
  </sheetViews>
  <sheetFormatPr defaultRowHeight="11.25" x14ac:dyDescent="0.2"/>
  <cols>
    <col min="1" max="1" width="27.85546875" style="111" bestFit="1" customWidth="1"/>
    <col min="2" max="2" width="4.7109375" style="111" bestFit="1" customWidth="1"/>
    <col min="3" max="3" width="23.7109375" style="111" bestFit="1" customWidth="1"/>
    <col min="4" max="18" width="12.7109375" style="111" customWidth="1"/>
    <col min="19" max="19" width="9.42578125" style="111" hidden="1" customWidth="1"/>
    <col min="20" max="20" width="15.28515625" style="111" hidden="1" customWidth="1"/>
    <col min="21" max="21" width="6.7109375" style="111" hidden="1" customWidth="1"/>
    <col min="22" max="22" width="23.28515625" style="111" hidden="1" customWidth="1"/>
    <col min="23" max="23" width="32.42578125" style="111" hidden="1" customWidth="1"/>
    <col min="24" max="16384" width="9.140625" style="111"/>
  </cols>
  <sheetData>
    <row r="1" spans="1:23" ht="15.75" x14ac:dyDescent="0.25">
      <c r="A1" s="110" t="s">
        <v>275</v>
      </c>
    </row>
    <row r="4" spans="1:23" ht="22.5" x14ac:dyDescent="0.2">
      <c r="A4" s="112" t="s">
        <v>60</v>
      </c>
      <c r="B4" s="112" t="s">
        <v>61</v>
      </c>
      <c r="C4" s="112" t="s">
        <v>62</v>
      </c>
      <c r="D4" s="112" t="s">
        <v>262</v>
      </c>
      <c r="E4" s="112" t="s">
        <v>263</v>
      </c>
      <c r="F4" s="112" t="s">
        <v>264</v>
      </c>
      <c r="G4" s="112" t="s">
        <v>265</v>
      </c>
      <c r="H4" s="112" t="s">
        <v>266</v>
      </c>
      <c r="I4" s="112" t="s">
        <v>267</v>
      </c>
      <c r="J4" s="112" t="s">
        <v>268</v>
      </c>
      <c r="K4" s="112" t="s">
        <v>269</v>
      </c>
      <c r="L4" s="112" t="s">
        <v>270</v>
      </c>
      <c r="M4" s="112" t="s">
        <v>271</v>
      </c>
      <c r="N4" s="112" t="s">
        <v>272</v>
      </c>
      <c r="O4" s="112" t="s">
        <v>273</v>
      </c>
      <c r="P4" s="112" t="s">
        <v>72</v>
      </c>
      <c r="Q4" s="112" t="s">
        <v>274</v>
      </c>
      <c r="R4" s="112" t="s">
        <v>73</v>
      </c>
      <c r="S4" s="113" t="s">
        <v>74</v>
      </c>
      <c r="T4" s="113" t="s">
        <v>75</v>
      </c>
      <c r="U4" s="113" t="s">
        <v>76</v>
      </c>
      <c r="V4" s="113" t="s">
        <v>84</v>
      </c>
      <c r="W4" s="113" t="s">
        <v>83</v>
      </c>
    </row>
    <row r="5" spans="1:23" x14ac:dyDescent="0.2">
      <c r="A5" s="114" t="s">
        <v>85</v>
      </c>
      <c r="B5" s="114" t="s">
        <v>86</v>
      </c>
      <c r="C5" s="114" t="s">
        <v>87</v>
      </c>
      <c r="D5" s="139">
        <v>2814922</v>
      </c>
      <c r="E5" s="115">
        <v>3213032</v>
      </c>
      <c r="F5" s="116">
        <v>-0.12390477281272</v>
      </c>
      <c r="G5" s="139">
        <v>35656850</v>
      </c>
      <c r="H5" s="115">
        <v>37600263</v>
      </c>
      <c r="I5" s="116">
        <v>-5.1686154429292197E-2</v>
      </c>
      <c r="J5" s="139">
        <v>7856097</v>
      </c>
      <c r="K5" s="115">
        <v>8372716</v>
      </c>
      <c r="L5" s="116">
        <v>-6.1702678079610003E-2</v>
      </c>
      <c r="M5" s="139">
        <v>2152605</v>
      </c>
      <c r="N5" s="115">
        <v>2482227</v>
      </c>
      <c r="O5" s="116">
        <v>-0.13279285093587298</v>
      </c>
      <c r="P5" s="139">
        <v>48480474</v>
      </c>
      <c r="Q5" s="115">
        <v>51668238</v>
      </c>
      <c r="R5" s="116">
        <v>-6.1696781686265398E-2</v>
      </c>
      <c r="S5" s="117">
        <v>1</v>
      </c>
      <c r="T5" s="114" t="s">
        <v>89</v>
      </c>
      <c r="U5" s="114" t="s">
        <v>90</v>
      </c>
      <c r="V5" s="114" t="s">
        <v>91</v>
      </c>
      <c r="W5" s="114" t="s">
        <v>91</v>
      </c>
    </row>
    <row r="6" spans="1:23" x14ac:dyDescent="0.2">
      <c r="A6" s="119" t="s">
        <v>92</v>
      </c>
      <c r="B6" s="114" t="s">
        <v>93</v>
      </c>
      <c r="C6" s="114" t="s">
        <v>94</v>
      </c>
      <c r="D6" s="139">
        <v>1181149</v>
      </c>
      <c r="E6" s="115">
        <v>1661587</v>
      </c>
      <c r="F6" s="116">
        <v>-0.28914405324548198</v>
      </c>
      <c r="G6" s="139">
        <v>147676</v>
      </c>
      <c r="H6" s="115">
        <v>184453</v>
      </c>
      <c r="I6" s="116">
        <v>-0.19938412495323998</v>
      </c>
      <c r="J6" s="139">
        <v>1768917</v>
      </c>
      <c r="K6" s="115">
        <v>1631955</v>
      </c>
      <c r="L6" s="116">
        <v>8.3925108229087206E-2</v>
      </c>
      <c r="M6" s="139">
        <v>706</v>
      </c>
      <c r="N6" s="115">
        <v>64</v>
      </c>
      <c r="O6" s="116">
        <v>10.03125</v>
      </c>
      <c r="P6" s="139">
        <v>3098448</v>
      </c>
      <c r="Q6" s="115">
        <v>3478059</v>
      </c>
      <c r="R6" s="116">
        <v>-0.109144496973743</v>
      </c>
      <c r="S6" s="120">
        <v>2</v>
      </c>
      <c r="T6" s="114" t="s">
        <v>89</v>
      </c>
      <c r="U6" s="114" t="s">
        <v>89</v>
      </c>
      <c r="V6" s="114" t="s">
        <v>96</v>
      </c>
      <c r="W6" s="114" t="s">
        <v>95</v>
      </c>
    </row>
    <row r="7" spans="1:23" x14ac:dyDescent="0.2">
      <c r="A7" s="121"/>
      <c r="B7" s="114" t="s">
        <v>97</v>
      </c>
      <c r="C7" s="114" t="s">
        <v>98</v>
      </c>
      <c r="D7" s="139">
        <v>456963</v>
      </c>
      <c r="E7" s="115">
        <v>680118</v>
      </c>
      <c r="F7" s="116">
        <v>-0.32811218053337804</v>
      </c>
      <c r="G7" s="139">
        <v>1989385</v>
      </c>
      <c r="H7" s="115">
        <v>1070579</v>
      </c>
      <c r="I7" s="116">
        <v>0.85823278805207304</v>
      </c>
      <c r="J7" s="139">
        <v>688064</v>
      </c>
      <c r="K7" s="115">
        <v>844327</v>
      </c>
      <c r="L7" s="116">
        <v>-0.18507402937487502</v>
      </c>
      <c r="M7" s="139">
        <v>15234</v>
      </c>
      <c r="N7" s="115">
        <v>19033</v>
      </c>
      <c r="O7" s="116">
        <v>-0.19960069353228599</v>
      </c>
      <c r="P7" s="139">
        <v>3149646</v>
      </c>
      <c r="Q7" s="115">
        <v>2614057</v>
      </c>
      <c r="R7" s="116">
        <v>0.204888034193593</v>
      </c>
      <c r="S7" s="122">
        <v>0</v>
      </c>
      <c r="T7" s="114" t="s">
        <v>89</v>
      </c>
      <c r="U7" s="114" t="s">
        <v>89</v>
      </c>
      <c r="V7" s="114" t="s">
        <v>96</v>
      </c>
      <c r="W7" s="114" t="s">
        <v>99</v>
      </c>
    </row>
    <row r="8" spans="1:23" x14ac:dyDescent="0.2">
      <c r="A8" s="123"/>
      <c r="B8" s="114" t="s">
        <v>100</v>
      </c>
      <c r="C8" s="114" t="s">
        <v>101</v>
      </c>
      <c r="D8" s="139">
        <v>778164</v>
      </c>
      <c r="E8" s="115">
        <v>480977</v>
      </c>
      <c r="F8" s="116">
        <v>0.61788193614247711</v>
      </c>
      <c r="G8" s="139">
        <v>12228</v>
      </c>
      <c r="H8" s="115">
        <v>10857</v>
      </c>
      <c r="I8" s="116">
        <v>0.12627797734180699</v>
      </c>
      <c r="J8" s="139">
        <v>1284214</v>
      </c>
      <c r="K8" s="115">
        <v>1704250</v>
      </c>
      <c r="L8" s="116">
        <v>-0.24646384039900202</v>
      </c>
      <c r="M8" s="139">
        <v>28</v>
      </c>
      <c r="N8" s="115">
        <v>0</v>
      </c>
      <c r="O8" s="116">
        <v>0</v>
      </c>
      <c r="P8" s="139">
        <v>2074634</v>
      </c>
      <c r="Q8" s="115">
        <v>2196084</v>
      </c>
      <c r="R8" s="116">
        <v>-5.53029847674315E-2</v>
      </c>
      <c r="S8" s="122">
        <v>0</v>
      </c>
      <c r="T8" s="114" t="s">
        <v>89</v>
      </c>
      <c r="U8" s="114" t="s">
        <v>89</v>
      </c>
      <c r="V8" s="114" t="s">
        <v>96</v>
      </c>
      <c r="W8" s="114" t="s">
        <v>102</v>
      </c>
    </row>
    <row r="9" spans="1:23" x14ac:dyDescent="0.2">
      <c r="A9" s="124" t="s">
        <v>103</v>
      </c>
      <c r="B9" s="124">
        <v>0</v>
      </c>
      <c r="C9" s="124">
        <v>0</v>
      </c>
      <c r="D9" s="132">
        <v>2416276</v>
      </c>
      <c r="E9" s="125">
        <v>2822682</v>
      </c>
      <c r="F9" s="126">
        <v>-0.14397866993164701</v>
      </c>
      <c r="G9" s="132">
        <v>2149289</v>
      </c>
      <c r="H9" s="125">
        <v>1265889</v>
      </c>
      <c r="I9" s="126">
        <v>0.69784949549289099</v>
      </c>
      <c r="J9" s="132">
        <v>3741195</v>
      </c>
      <c r="K9" s="125">
        <v>4180532</v>
      </c>
      <c r="L9" s="126">
        <v>-0.10509117021469999</v>
      </c>
      <c r="M9" s="132">
        <v>15968</v>
      </c>
      <c r="N9" s="125">
        <v>19097</v>
      </c>
      <c r="O9" s="126">
        <v>-0.16384772477352499</v>
      </c>
      <c r="P9" s="132">
        <v>8322728</v>
      </c>
      <c r="Q9" s="125">
        <v>8288200</v>
      </c>
      <c r="R9" s="126">
        <v>4.1659226370020005E-3</v>
      </c>
      <c r="S9" s="127">
        <v>0</v>
      </c>
      <c r="T9" s="128">
        <v>0</v>
      </c>
      <c r="U9" s="128">
        <v>0</v>
      </c>
      <c r="V9" s="128">
        <v>0</v>
      </c>
      <c r="W9" s="128">
        <v>0</v>
      </c>
    </row>
    <row r="10" spans="1:23" x14ac:dyDescent="0.2">
      <c r="A10" s="119" t="s">
        <v>104</v>
      </c>
      <c r="B10" s="114" t="s">
        <v>105</v>
      </c>
      <c r="C10" s="114" t="s">
        <v>106</v>
      </c>
      <c r="D10" s="139">
        <v>393045</v>
      </c>
      <c r="E10" s="115">
        <v>320513</v>
      </c>
      <c r="F10" s="116">
        <v>0.226299713272161</v>
      </c>
      <c r="G10" s="139">
        <v>2412</v>
      </c>
      <c r="H10" s="115">
        <v>1691</v>
      </c>
      <c r="I10" s="116">
        <v>0.42637492607924299</v>
      </c>
      <c r="J10" s="139">
        <v>898090</v>
      </c>
      <c r="K10" s="115">
        <v>492844</v>
      </c>
      <c r="L10" s="116">
        <v>0.82226018780790699</v>
      </c>
      <c r="M10" s="139">
        <v>0</v>
      </c>
      <c r="N10" s="115">
        <v>0</v>
      </c>
      <c r="O10" s="116">
        <v>0</v>
      </c>
      <c r="P10" s="139">
        <v>1293547</v>
      </c>
      <c r="Q10" s="115">
        <v>815048</v>
      </c>
      <c r="R10" s="116">
        <v>0.58708076088770189</v>
      </c>
      <c r="S10" s="120">
        <v>3</v>
      </c>
      <c r="T10" s="114" t="s">
        <v>89</v>
      </c>
      <c r="U10" s="114" t="s">
        <v>89</v>
      </c>
      <c r="V10" s="114" t="s">
        <v>108</v>
      </c>
      <c r="W10" s="114" t="s">
        <v>107</v>
      </c>
    </row>
    <row r="11" spans="1:23" x14ac:dyDescent="0.2">
      <c r="A11" s="121"/>
      <c r="B11" s="114" t="s">
        <v>109</v>
      </c>
      <c r="C11" s="114" t="s">
        <v>110</v>
      </c>
      <c r="D11" s="139">
        <v>101528</v>
      </c>
      <c r="E11" s="115">
        <v>255250</v>
      </c>
      <c r="F11" s="116">
        <v>-0.60224094025465202</v>
      </c>
      <c r="G11" s="139">
        <v>348063</v>
      </c>
      <c r="H11" s="115">
        <v>2189</v>
      </c>
      <c r="I11" s="116">
        <v>158.00548195523101</v>
      </c>
      <c r="J11" s="139">
        <v>672</v>
      </c>
      <c r="K11" s="115">
        <v>124751</v>
      </c>
      <c r="L11" s="116">
        <v>-0.99461326963310903</v>
      </c>
      <c r="M11" s="139">
        <v>0</v>
      </c>
      <c r="N11" s="115">
        <v>73704</v>
      </c>
      <c r="O11" s="116">
        <v>-1</v>
      </c>
      <c r="P11" s="139">
        <v>450263</v>
      </c>
      <c r="Q11" s="115">
        <v>455894</v>
      </c>
      <c r="R11" s="116">
        <v>-1.2351555405423202E-2</v>
      </c>
      <c r="S11" s="122">
        <v>0</v>
      </c>
      <c r="T11" s="114" t="s">
        <v>89</v>
      </c>
      <c r="U11" s="114" t="s">
        <v>89</v>
      </c>
      <c r="V11" s="114" t="s">
        <v>108</v>
      </c>
      <c r="W11" s="114" t="s">
        <v>111</v>
      </c>
    </row>
    <row r="12" spans="1:23" x14ac:dyDescent="0.2">
      <c r="A12" s="121"/>
      <c r="B12" s="114" t="s">
        <v>112</v>
      </c>
      <c r="C12" s="114" t="s">
        <v>113</v>
      </c>
      <c r="D12" s="139">
        <v>584944</v>
      </c>
      <c r="E12" s="115">
        <v>542686</v>
      </c>
      <c r="F12" s="116">
        <v>7.786823319562329E-2</v>
      </c>
      <c r="G12" s="139">
        <v>2258</v>
      </c>
      <c r="H12" s="115">
        <v>4632</v>
      </c>
      <c r="I12" s="116">
        <v>-0.51252158894645894</v>
      </c>
      <c r="J12" s="139">
        <v>617609</v>
      </c>
      <c r="K12" s="115">
        <v>486129</v>
      </c>
      <c r="L12" s="116">
        <v>0.27046318981175799</v>
      </c>
      <c r="M12" s="139">
        <v>0</v>
      </c>
      <c r="N12" s="115">
        <v>0</v>
      </c>
      <c r="O12" s="116">
        <v>0</v>
      </c>
      <c r="P12" s="139">
        <v>1204811</v>
      </c>
      <c r="Q12" s="115">
        <v>1033447</v>
      </c>
      <c r="R12" s="116">
        <v>0.16581788906446102</v>
      </c>
      <c r="S12" s="122">
        <v>0</v>
      </c>
      <c r="T12" s="114" t="s">
        <v>89</v>
      </c>
      <c r="U12" s="114" t="s">
        <v>89</v>
      </c>
      <c r="V12" s="114" t="s">
        <v>108</v>
      </c>
      <c r="W12" s="114" t="s">
        <v>114</v>
      </c>
    </row>
    <row r="13" spans="1:23" x14ac:dyDescent="0.2">
      <c r="A13" s="123"/>
      <c r="B13" s="114" t="s">
        <v>115</v>
      </c>
      <c r="C13" s="114" t="s">
        <v>116</v>
      </c>
      <c r="D13" s="139">
        <v>137386</v>
      </c>
      <c r="E13" s="115">
        <v>167941</v>
      </c>
      <c r="F13" s="116">
        <v>-0.18193889520724502</v>
      </c>
      <c r="G13" s="139">
        <v>3616</v>
      </c>
      <c r="H13" s="115">
        <v>5657</v>
      </c>
      <c r="I13" s="116">
        <v>-0.36079193919038399</v>
      </c>
      <c r="J13" s="139">
        <v>1219</v>
      </c>
      <c r="K13" s="115">
        <v>1618</v>
      </c>
      <c r="L13" s="116">
        <v>-0.246600741656366</v>
      </c>
      <c r="M13" s="139">
        <v>0</v>
      </c>
      <c r="N13" s="115">
        <v>0</v>
      </c>
      <c r="O13" s="116">
        <v>0</v>
      </c>
      <c r="P13" s="139">
        <v>142221</v>
      </c>
      <c r="Q13" s="115">
        <v>175216</v>
      </c>
      <c r="R13" s="116">
        <v>-0.18831042827139102</v>
      </c>
      <c r="S13" s="122">
        <v>0</v>
      </c>
      <c r="T13" s="114" t="s">
        <v>89</v>
      </c>
      <c r="U13" s="114" t="s">
        <v>89</v>
      </c>
      <c r="V13" s="114" t="s">
        <v>108</v>
      </c>
      <c r="W13" s="114" t="s">
        <v>117</v>
      </c>
    </row>
    <row r="14" spans="1:23" x14ac:dyDescent="0.2">
      <c r="A14" s="124" t="s">
        <v>103</v>
      </c>
      <c r="B14" s="124">
        <v>0</v>
      </c>
      <c r="C14" s="124">
        <v>0</v>
      </c>
      <c r="D14" s="132">
        <v>1216903</v>
      </c>
      <c r="E14" s="125">
        <v>1286390</v>
      </c>
      <c r="F14" s="126">
        <v>-5.4017055480841701E-2</v>
      </c>
      <c r="G14" s="132">
        <v>356349</v>
      </c>
      <c r="H14" s="125">
        <v>14169</v>
      </c>
      <c r="I14" s="126">
        <v>24.1499047215753</v>
      </c>
      <c r="J14" s="132">
        <v>1517590</v>
      </c>
      <c r="K14" s="125">
        <v>1105342</v>
      </c>
      <c r="L14" s="126">
        <v>0.372959681257023</v>
      </c>
      <c r="M14" s="132">
        <v>0</v>
      </c>
      <c r="N14" s="125">
        <v>73704</v>
      </c>
      <c r="O14" s="126">
        <v>-1</v>
      </c>
      <c r="P14" s="132">
        <v>3090842</v>
      </c>
      <c r="Q14" s="125">
        <v>2479605</v>
      </c>
      <c r="R14" s="126">
        <v>0.246505794269652</v>
      </c>
      <c r="S14" s="127">
        <v>0</v>
      </c>
      <c r="T14" s="128">
        <v>0</v>
      </c>
      <c r="U14" s="128">
        <v>0</v>
      </c>
      <c r="V14" s="128">
        <v>0</v>
      </c>
      <c r="W14" s="128">
        <v>0</v>
      </c>
    </row>
    <row r="15" spans="1:23" x14ac:dyDescent="0.2">
      <c r="A15" s="119" t="s">
        <v>118</v>
      </c>
      <c r="B15" s="114" t="s">
        <v>119</v>
      </c>
      <c r="C15" s="114" t="s">
        <v>120</v>
      </c>
      <c r="D15" s="139">
        <v>135119</v>
      </c>
      <c r="E15" s="115">
        <v>125826</v>
      </c>
      <c r="F15" s="116">
        <v>7.3855959817525796E-2</v>
      </c>
      <c r="G15" s="139">
        <v>10</v>
      </c>
      <c r="H15" s="115">
        <v>353</v>
      </c>
      <c r="I15" s="116">
        <v>-0.97167138810198295</v>
      </c>
      <c r="J15" s="139">
        <v>56295</v>
      </c>
      <c r="K15" s="115">
        <v>596</v>
      </c>
      <c r="L15" s="116">
        <v>93.454697986577187</v>
      </c>
      <c r="M15" s="139">
        <v>0</v>
      </c>
      <c r="N15" s="115">
        <v>0</v>
      </c>
      <c r="O15" s="116">
        <v>0</v>
      </c>
      <c r="P15" s="139">
        <v>191424</v>
      </c>
      <c r="Q15" s="115">
        <v>126775</v>
      </c>
      <c r="R15" s="116">
        <v>0.50995070005915999</v>
      </c>
      <c r="S15" s="120">
        <v>4</v>
      </c>
      <c r="T15" s="114" t="s">
        <v>89</v>
      </c>
      <c r="U15" s="114" t="s">
        <v>89</v>
      </c>
      <c r="V15" s="114" t="s">
        <v>122</v>
      </c>
      <c r="W15" s="114" t="s">
        <v>121</v>
      </c>
    </row>
    <row r="16" spans="1:23" x14ac:dyDescent="0.2">
      <c r="A16" s="121"/>
      <c r="B16" s="114" t="s">
        <v>123</v>
      </c>
      <c r="C16" s="114" t="s">
        <v>124</v>
      </c>
      <c r="D16" s="139">
        <v>24286</v>
      </c>
      <c r="E16" s="115">
        <v>24703</v>
      </c>
      <c r="F16" s="116">
        <v>-1.6880540825001001E-2</v>
      </c>
      <c r="G16" s="139">
        <v>0</v>
      </c>
      <c r="H16" s="115">
        <v>0</v>
      </c>
      <c r="I16" s="116">
        <v>0</v>
      </c>
      <c r="J16" s="139">
        <v>10</v>
      </c>
      <c r="K16" s="115">
        <v>18</v>
      </c>
      <c r="L16" s="116">
        <v>-0.44444444444444403</v>
      </c>
      <c r="M16" s="139">
        <v>0</v>
      </c>
      <c r="N16" s="115">
        <v>0</v>
      </c>
      <c r="O16" s="116">
        <v>0</v>
      </c>
      <c r="P16" s="139">
        <v>24296</v>
      </c>
      <c r="Q16" s="115">
        <v>24721</v>
      </c>
      <c r="R16" s="116">
        <v>-1.71918611706646E-2</v>
      </c>
      <c r="S16" s="122">
        <v>0</v>
      </c>
      <c r="T16" s="114" t="s">
        <v>89</v>
      </c>
      <c r="U16" s="114" t="s">
        <v>89</v>
      </c>
      <c r="V16" s="114" t="s">
        <v>122</v>
      </c>
      <c r="W16" s="114" t="s">
        <v>125</v>
      </c>
    </row>
    <row r="17" spans="1:23" x14ac:dyDescent="0.2">
      <c r="A17" s="121"/>
      <c r="B17" s="114" t="s">
        <v>126</v>
      </c>
      <c r="C17" s="114" t="s">
        <v>127</v>
      </c>
      <c r="D17" s="139">
        <v>132175</v>
      </c>
      <c r="E17" s="115">
        <v>150192</v>
      </c>
      <c r="F17" s="116">
        <v>-0.119959784808778</v>
      </c>
      <c r="G17" s="139">
        <v>16245</v>
      </c>
      <c r="H17" s="115">
        <v>38421</v>
      </c>
      <c r="I17" s="116">
        <v>-0.577184352307332</v>
      </c>
      <c r="J17" s="139">
        <v>119609</v>
      </c>
      <c r="K17" s="115">
        <v>126013</v>
      </c>
      <c r="L17" s="116">
        <v>-5.0820153476228598E-2</v>
      </c>
      <c r="M17" s="139">
        <v>1889</v>
      </c>
      <c r="N17" s="115">
        <v>3083</v>
      </c>
      <c r="O17" s="116">
        <v>-0.38728511190398995</v>
      </c>
      <c r="P17" s="139">
        <v>269918</v>
      </c>
      <c r="Q17" s="115">
        <v>317709</v>
      </c>
      <c r="R17" s="116">
        <v>-0.15042381550412498</v>
      </c>
      <c r="S17" s="122">
        <v>0</v>
      </c>
      <c r="T17" s="114" t="s">
        <v>89</v>
      </c>
      <c r="U17" s="114" t="s">
        <v>89</v>
      </c>
      <c r="V17" s="114" t="s">
        <v>122</v>
      </c>
      <c r="W17" s="114" t="s">
        <v>128</v>
      </c>
    </row>
    <row r="18" spans="1:23" x14ac:dyDescent="0.2">
      <c r="A18" s="121"/>
      <c r="B18" s="114" t="s">
        <v>129</v>
      </c>
      <c r="C18" s="114" t="s">
        <v>130</v>
      </c>
      <c r="D18" s="139">
        <v>92623</v>
      </c>
      <c r="E18" s="115">
        <v>102949</v>
      </c>
      <c r="F18" s="116">
        <v>-0.10030209132677299</v>
      </c>
      <c r="G18" s="139">
        <v>4024</v>
      </c>
      <c r="H18" s="115">
        <v>1414</v>
      </c>
      <c r="I18" s="116">
        <v>1.8458274398868499</v>
      </c>
      <c r="J18" s="139">
        <v>39</v>
      </c>
      <c r="K18" s="115">
        <v>17</v>
      </c>
      <c r="L18" s="116">
        <v>1.29411764705882</v>
      </c>
      <c r="M18" s="139">
        <v>0</v>
      </c>
      <c r="N18" s="115">
        <v>15</v>
      </c>
      <c r="O18" s="116">
        <v>-1</v>
      </c>
      <c r="P18" s="139">
        <v>96686</v>
      </c>
      <c r="Q18" s="115">
        <v>104395</v>
      </c>
      <c r="R18" s="116">
        <v>-7.3844532784137204E-2</v>
      </c>
      <c r="S18" s="122">
        <v>0</v>
      </c>
      <c r="T18" s="114" t="s">
        <v>89</v>
      </c>
      <c r="U18" s="114" t="s">
        <v>89</v>
      </c>
      <c r="V18" s="114" t="s">
        <v>122</v>
      </c>
      <c r="W18" s="114" t="s">
        <v>131</v>
      </c>
    </row>
    <row r="19" spans="1:23" x14ac:dyDescent="0.2">
      <c r="A19" s="121"/>
      <c r="B19" s="114" t="s">
        <v>132</v>
      </c>
      <c r="C19" s="114" t="s">
        <v>133</v>
      </c>
      <c r="D19" s="139">
        <v>147252</v>
      </c>
      <c r="E19" s="115">
        <v>150821</v>
      </c>
      <c r="F19" s="116">
        <v>-2.36638133946864E-2</v>
      </c>
      <c r="G19" s="139">
        <v>0</v>
      </c>
      <c r="H19" s="115">
        <v>0</v>
      </c>
      <c r="I19" s="116">
        <v>0</v>
      </c>
      <c r="J19" s="139">
        <v>34131</v>
      </c>
      <c r="K19" s="115">
        <v>6922</v>
      </c>
      <c r="L19" s="116">
        <v>3.9308003467205994</v>
      </c>
      <c r="M19" s="139">
        <v>0</v>
      </c>
      <c r="N19" s="115">
        <v>0</v>
      </c>
      <c r="O19" s="116">
        <v>0</v>
      </c>
      <c r="P19" s="139">
        <v>181383</v>
      </c>
      <c r="Q19" s="115">
        <v>157743</v>
      </c>
      <c r="R19" s="116">
        <v>0.14986401932256901</v>
      </c>
      <c r="S19" s="122">
        <v>0</v>
      </c>
      <c r="T19" s="114" t="s">
        <v>89</v>
      </c>
      <c r="U19" s="114" t="s">
        <v>89</v>
      </c>
      <c r="V19" s="114" t="s">
        <v>122</v>
      </c>
      <c r="W19" s="114" t="s">
        <v>134</v>
      </c>
    </row>
    <row r="20" spans="1:23" x14ac:dyDescent="0.2">
      <c r="A20" s="121"/>
      <c r="B20" s="114" t="s">
        <v>135</v>
      </c>
      <c r="C20" s="114" t="s">
        <v>136</v>
      </c>
      <c r="D20" s="139">
        <v>51375</v>
      </c>
      <c r="E20" s="115">
        <v>48322</v>
      </c>
      <c r="F20" s="116">
        <v>6.3180331939903106E-2</v>
      </c>
      <c r="G20" s="139">
        <v>0</v>
      </c>
      <c r="H20" s="115">
        <v>250</v>
      </c>
      <c r="I20" s="116">
        <v>-1</v>
      </c>
      <c r="J20" s="139">
        <v>445</v>
      </c>
      <c r="K20" s="115">
        <v>124</v>
      </c>
      <c r="L20" s="116">
        <v>2.5887096774193497</v>
      </c>
      <c r="M20" s="139">
        <v>0</v>
      </c>
      <c r="N20" s="115">
        <v>0</v>
      </c>
      <c r="O20" s="116">
        <v>0</v>
      </c>
      <c r="P20" s="139">
        <v>51820</v>
      </c>
      <c r="Q20" s="115">
        <v>48696</v>
      </c>
      <c r="R20" s="116">
        <v>6.4153113192048597E-2</v>
      </c>
      <c r="S20" s="122">
        <v>0</v>
      </c>
      <c r="T20" s="114" t="s">
        <v>89</v>
      </c>
      <c r="U20" s="114" t="s">
        <v>89</v>
      </c>
      <c r="V20" s="114" t="s">
        <v>122</v>
      </c>
      <c r="W20" s="114" t="s">
        <v>137</v>
      </c>
    </row>
    <row r="21" spans="1:23" x14ac:dyDescent="0.2">
      <c r="A21" s="121"/>
      <c r="B21" s="114" t="s">
        <v>138</v>
      </c>
      <c r="C21" s="114" t="s">
        <v>139</v>
      </c>
      <c r="D21" s="139">
        <v>129579</v>
      </c>
      <c r="E21" s="115">
        <v>24738</v>
      </c>
      <c r="F21" s="116">
        <v>4.2380548144554897</v>
      </c>
      <c r="G21" s="139">
        <v>13226</v>
      </c>
      <c r="H21" s="115">
        <v>0</v>
      </c>
      <c r="I21" s="116">
        <v>0</v>
      </c>
      <c r="J21" s="139">
        <v>44618</v>
      </c>
      <c r="K21" s="115">
        <v>31098</v>
      </c>
      <c r="L21" s="116">
        <v>0.43475464660106805</v>
      </c>
      <c r="M21" s="139">
        <v>0</v>
      </c>
      <c r="N21" s="115">
        <v>0</v>
      </c>
      <c r="O21" s="116">
        <v>0</v>
      </c>
      <c r="P21" s="139">
        <v>187423</v>
      </c>
      <c r="Q21" s="115">
        <v>55836</v>
      </c>
      <c r="R21" s="116">
        <v>2.3566695322014497</v>
      </c>
      <c r="S21" s="122">
        <v>0</v>
      </c>
      <c r="T21" s="114" t="s">
        <v>89</v>
      </c>
      <c r="U21" s="114" t="s">
        <v>89</v>
      </c>
      <c r="V21" s="114" t="s">
        <v>122</v>
      </c>
      <c r="W21" s="114" t="s">
        <v>140</v>
      </c>
    </row>
    <row r="22" spans="1:23" x14ac:dyDescent="0.2">
      <c r="A22" s="121"/>
      <c r="B22" s="114" t="s">
        <v>141</v>
      </c>
      <c r="C22" s="114" t="s">
        <v>142</v>
      </c>
      <c r="D22" s="139">
        <v>128997</v>
      </c>
      <c r="E22" s="115">
        <v>111896</v>
      </c>
      <c r="F22" s="116">
        <v>0.15282941302638198</v>
      </c>
      <c r="G22" s="139">
        <v>891</v>
      </c>
      <c r="H22" s="115">
        <v>35</v>
      </c>
      <c r="I22" s="116">
        <v>24.457142857142898</v>
      </c>
      <c r="J22" s="139">
        <v>798930</v>
      </c>
      <c r="K22" s="115">
        <v>1140540</v>
      </c>
      <c r="L22" s="116">
        <v>-0.29951601872797101</v>
      </c>
      <c r="M22" s="139">
        <v>0</v>
      </c>
      <c r="N22" s="115">
        <v>10</v>
      </c>
      <c r="O22" s="116">
        <v>-1</v>
      </c>
      <c r="P22" s="139">
        <v>928818</v>
      </c>
      <c r="Q22" s="115">
        <v>1252481</v>
      </c>
      <c r="R22" s="116">
        <v>-0.25841749295997302</v>
      </c>
      <c r="S22" s="122">
        <v>0</v>
      </c>
      <c r="T22" s="114" t="s">
        <v>89</v>
      </c>
      <c r="U22" s="114" t="s">
        <v>89</v>
      </c>
      <c r="V22" s="114" t="s">
        <v>122</v>
      </c>
      <c r="W22" s="114" t="s">
        <v>143</v>
      </c>
    </row>
    <row r="23" spans="1:23" x14ac:dyDescent="0.2">
      <c r="A23" s="123"/>
      <c r="B23" s="114" t="s">
        <v>144</v>
      </c>
      <c r="C23" s="114" t="s">
        <v>145</v>
      </c>
      <c r="D23" s="139">
        <v>157467</v>
      </c>
      <c r="E23" s="115">
        <v>119422</v>
      </c>
      <c r="F23" s="116">
        <v>0.318576141749426</v>
      </c>
      <c r="G23" s="139">
        <v>0</v>
      </c>
      <c r="H23" s="115">
        <v>0</v>
      </c>
      <c r="I23" s="116">
        <v>0</v>
      </c>
      <c r="J23" s="139">
        <v>520</v>
      </c>
      <c r="K23" s="115">
        <v>1206</v>
      </c>
      <c r="L23" s="116">
        <v>-0.56882255389718106</v>
      </c>
      <c r="M23" s="139">
        <v>0</v>
      </c>
      <c r="N23" s="115">
        <v>0</v>
      </c>
      <c r="O23" s="116">
        <v>0</v>
      </c>
      <c r="P23" s="139">
        <v>157987</v>
      </c>
      <c r="Q23" s="115">
        <v>120628</v>
      </c>
      <c r="R23" s="116">
        <v>0.30970421461020697</v>
      </c>
      <c r="S23" s="122">
        <v>0</v>
      </c>
      <c r="T23" s="114" t="s">
        <v>89</v>
      </c>
      <c r="U23" s="114" t="s">
        <v>89</v>
      </c>
      <c r="V23" s="114" t="s">
        <v>122</v>
      </c>
      <c r="W23" s="114" t="s">
        <v>146</v>
      </c>
    </row>
    <row r="24" spans="1:23" x14ac:dyDescent="0.2">
      <c r="A24" s="124" t="s">
        <v>103</v>
      </c>
      <c r="B24" s="124">
        <v>0</v>
      </c>
      <c r="C24" s="124">
        <v>0</v>
      </c>
      <c r="D24" s="132">
        <v>998873</v>
      </c>
      <c r="E24" s="125">
        <v>858869</v>
      </c>
      <c r="F24" s="126">
        <v>0.16300972558096799</v>
      </c>
      <c r="G24" s="132">
        <v>34396</v>
      </c>
      <c r="H24" s="125">
        <v>40473</v>
      </c>
      <c r="I24" s="126">
        <v>-0.15014948237096298</v>
      </c>
      <c r="J24" s="132">
        <v>1054597</v>
      </c>
      <c r="K24" s="125">
        <v>1306534</v>
      </c>
      <c r="L24" s="126">
        <v>-0.19282850656775899</v>
      </c>
      <c r="M24" s="132">
        <v>1889</v>
      </c>
      <c r="N24" s="125">
        <v>3108</v>
      </c>
      <c r="O24" s="126">
        <v>-0.39221364221364202</v>
      </c>
      <c r="P24" s="132">
        <v>2089755</v>
      </c>
      <c r="Q24" s="125">
        <v>2208984</v>
      </c>
      <c r="R24" s="126">
        <v>-5.3974587412131597E-2</v>
      </c>
      <c r="S24" s="127">
        <v>0</v>
      </c>
      <c r="T24" s="128">
        <v>0</v>
      </c>
      <c r="U24" s="128">
        <v>0</v>
      </c>
      <c r="V24" s="128">
        <v>0</v>
      </c>
      <c r="W24" s="128">
        <v>0</v>
      </c>
    </row>
    <row r="25" spans="1:23" x14ac:dyDescent="0.2">
      <c r="A25" s="119" t="s">
        <v>147</v>
      </c>
      <c r="B25" s="114" t="s">
        <v>148</v>
      </c>
      <c r="C25" s="114" t="s">
        <v>149</v>
      </c>
      <c r="D25" s="139">
        <v>5322</v>
      </c>
      <c r="E25" s="115">
        <v>963</v>
      </c>
      <c r="F25" s="116">
        <v>4.5264797507788197</v>
      </c>
      <c r="G25" s="139">
        <v>0</v>
      </c>
      <c r="H25" s="115">
        <v>0</v>
      </c>
      <c r="I25" s="116">
        <v>0</v>
      </c>
      <c r="J25" s="139">
        <v>38</v>
      </c>
      <c r="K25" s="115">
        <v>9</v>
      </c>
      <c r="L25" s="116">
        <v>3.2222222222222201</v>
      </c>
      <c r="M25" s="139">
        <v>0</v>
      </c>
      <c r="N25" s="115">
        <v>0</v>
      </c>
      <c r="O25" s="116">
        <v>0</v>
      </c>
      <c r="P25" s="139">
        <v>5360</v>
      </c>
      <c r="Q25" s="115">
        <v>972</v>
      </c>
      <c r="R25" s="116">
        <v>4.5144032921810693</v>
      </c>
      <c r="S25" s="120">
        <v>5</v>
      </c>
      <c r="T25" s="114" t="s">
        <v>89</v>
      </c>
      <c r="U25" s="114" t="s">
        <v>89</v>
      </c>
      <c r="V25" s="114" t="s">
        <v>151</v>
      </c>
      <c r="W25" s="114" t="s">
        <v>150</v>
      </c>
    </row>
    <row r="26" spans="1:23" x14ac:dyDescent="0.2">
      <c r="A26" s="121"/>
      <c r="B26" s="114" t="s">
        <v>152</v>
      </c>
      <c r="C26" s="114" t="s">
        <v>153</v>
      </c>
      <c r="D26" s="139">
        <v>1363</v>
      </c>
      <c r="E26" s="115">
        <v>737</v>
      </c>
      <c r="F26" s="116">
        <v>0.84938941655359601</v>
      </c>
      <c r="G26" s="139">
        <v>0</v>
      </c>
      <c r="H26" s="115">
        <v>0</v>
      </c>
      <c r="I26" s="116">
        <v>0</v>
      </c>
      <c r="J26" s="139">
        <v>4216</v>
      </c>
      <c r="K26" s="115">
        <v>1652</v>
      </c>
      <c r="L26" s="116">
        <v>1.5520581113801499</v>
      </c>
      <c r="M26" s="139">
        <v>0</v>
      </c>
      <c r="N26" s="115">
        <v>0</v>
      </c>
      <c r="O26" s="116">
        <v>0</v>
      </c>
      <c r="P26" s="139">
        <v>5579</v>
      </c>
      <c r="Q26" s="115">
        <v>2389</v>
      </c>
      <c r="R26" s="116">
        <v>1.33528673084973</v>
      </c>
      <c r="S26" s="122">
        <v>0</v>
      </c>
      <c r="T26" s="114" t="s">
        <v>89</v>
      </c>
      <c r="U26" s="114" t="s">
        <v>89</v>
      </c>
      <c r="V26" s="114" t="s">
        <v>151</v>
      </c>
      <c r="W26" s="114" t="s">
        <v>154</v>
      </c>
    </row>
    <row r="27" spans="1:23" x14ac:dyDescent="0.2">
      <c r="A27" s="121"/>
      <c r="B27" s="114" t="s">
        <v>155</v>
      </c>
      <c r="C27" s="114" t="s">
        <v>156</v>
      </c>
      <c r="D27" s="139">
        <v>6513</v>
      </c>
      <c r="E27" s="115">
        <v>6947</v>
      </c>
      <c r="F27" s="116">
        <v>-6.2473009932344899E-2</v>
      </c>
      <c r="G27" s="139">
        <v>0</v>
      </c>
      <c r="H27" s="115">
        <v>0</v>
      </c>
      <c r="I27" s="116">
        <v>0</v>
      </c>
      <c r="J27" s="139">
        <v>39750</v>
      </c>
      <c r="K27" s="115">
        <v>32131</v>
      </c>
      <c r="L27" s="116">
        <v>0.23712302760573903</v>
      </c>
      <c r="M27" s="139">
        <v>0</v>
      </c>
      <c r="N27" s="115">
        <v>0</v>
      </c>
      <c r="O27" s="116">
        <v>0</v>
      </c>
      <c r="P27" s="139">
        <v>46263</v>
      </c>
      <c r="Q27" s="115">
        <v>39078</v>
      </c>
      <c r="R27" s="116">
        <v>0.18386304314448002</v>
      </c>
      <c r="S27" s="122">
        <v>0</v>
      </c>
      <c r="T27" s="114" t="s">
        <v>89</v>
      </c>
      <c r="U27" s="114" t="s">
        <v>89</v>
      </c>
      <c r="V27" s="114" t="s">
        <v>151</v>
      </c>
      <c r="W27" s="114" t="s">
        <v>157</v>
      </c>
    </row>
    <row r="28" spans="1:23" x14ac:dyDescent="0.2">
      <c r="A28" s="121"/>
      <c r="B28" s="114" t="s">
        <v>158</v>
      </c>
      <c r="C28" s="114" t="s">
        <v>159</v>
      </c>
      <c r="D28" s="139">
        <v>3675</v>
      </c>
      <c r="E28" s="115">
        <v>2554</v>
      </c>
      <c r="F28" s="116">
        <v>0.43891934220830098</v>
      </c>
      <c r="G28" s="139">
        <v>0</v>
      </c>
      <c r="H28" s="115">
        <v>0</v>
      </c>
      <c r="I28" s="116">
        <v>0</v>
      </c>
      <c r="J28" s="139">
        <v>6280</v>
      </c>
      <c r="K28" s="115">
        <v>958</v>
      </c>
      <c r="L28" s="116">
        <v>5.5553235908141989</v>
      </c>
      <c r="M28" s="139">
        <v>0</v>
      </c>
      <c r="N28" s="115">
        <v>0</v>
      </c>
      <c r="O28" s="116">
        <v>0</v>
      </c>
      <c r="P28" s="139">
        <v>9955</v>
      </c>
      <c r="Q28" s="115">
        <v>3512</v>
      </c>
      <c r="R28" s="116">
        <v>1.8345671981776799</v>
      </c>
      <c r="S28" s="122">
        <v>0</v>
      </c>
      <c r="T28" s="114" t="s">
        <v>89</v>
      </c>
      <c r="U28" s="114" t="s">
        <v>89</v>
      </c>
      <c r="V28" s="114" t="s">
        <v>151</v>
      </c>
      <c r="W28" s="114" t="s">
        <v>160</v>
      </c>
    </row>
    <row r="29" spans="1:23" x14ac:dyDescent="0.2">
      <c r="A29" s="121"/>
      <c r="B29" s="114" t="s">
        <v>161</v>
      </c>
      <c r="C29" s="114" t="s">
        <v>162</v>
      </c>
      <c r="D29" s="139">
        <v>0</v>
      </c>
      <c r="E29" s="115">
        <v>0</v>
      </c>
      <c r="F29" s="116">
        <v>0</v>
      </c>
      <c r="G29" s="139">
        <v>0</v>
      </c>
      <c r="H29" s="115">
        <v>0</v>
      </c>
      <c r="I29" s="116">
        <v>0</v>
      </c>
      <c r="J29" s="139">
        <v>0</v>
      </c>
      <c r="K29" s="115">
        <v>0</v>
      </c>
      <c r="L29" s="116">
        <v>0</v>
      </c>
      <c r="M29" s="139">
        <v>0</v>
      </c>
      <c r="N29" s="115">
        <v>0</v>
      </c>
      <c r="O29" s="116">
        <v>0</v>
      </c>
      <c r="P29" s="139">
        <v>0</v>
      </c>
      <c r="Q29" s="115">
        <v>0</v>
      </c>
      <c r="R29" s="116">
        <v>0</v>
      </c>
      <c r="S29" s="122">
        <v>0</v>
      </c>
      <c r="T29" s="114" t="s">
        <v>89</v>
      </c>
      <c r="U29" s="114" t="s">
        <v>89</v>
      </c>
      <c r="V29" s="114" t="s">
        <v>151</v>
      </c>
      <c r="W29" s="114" t="s">
        <v>163</v>
      </c>
    </row>
    <row r="30" spans="1:23" x14ac:dyDescent="0.2">
      <c r="A30" s="121"/>
      <c r="B30" s="114" t="s">
        <v>164</v>
      </c>
      <c r="C30" s="114" t="s">
        <v>165</v>
      </c>
      <c r="D30" s="139">
        <v>12931</v>
      </c>
      <c r="E30" s="115">
        <v>3331</v>
      </c>
      <c r="F30" s="116">
        <v>2.8820174121885298</v>
      </c>
      <c r="G30" s="139">
        <v>0</v>
      </c>
      <c r="H30" s="115">
        <v>0</v>
      </c>
      <c r="I30" s="116">
        <v>0</v>
      </c>
      <c r="J30" s="139">
        <v>175</v>
      </c>
      <c r="K30" s="115">
        <v>0</v>
      </c>
      <c r="L30" s="116">
        <v>0</v>
      </c>
      <c r="M30" s="139">
        <v>0</v>
      </c>
      <c r="N30" s="115">
        <v>0</v>
      </c>
      <c r="O30" s="116">
        <v>0</v>
      </c>
      <c r="P30" s="139">
        <v>13106</v>
      </c>
      <c r="Q30" s="115">
        <v>3331</v>
      </c>
      <c r="R30" s="116">
        <v>2.9345541879315498</v>
      </c>
      <c r="S30" s="122">
        <v>0</v>
      </c>
      <c r="T30" s="114" t="s">
        <v>89</v>
      </c>
      <c r="U30" s="114" t="s">
        <v>89</v>
      </c>
      <c r="V30" s="114" t="s">
        <v>151</v>
      </c>
      <c r="W30" s="114" t="s">
        <v>166</v>
      </c>
    </row>
    <row r="31" spans="1:23" x14ac:dyDescent="0.2">
      <c r="A31" s="121"/>
      <c r="B31" s="114" t="s">
        <v>167</v>
      </c>
      <c r="C31" s="114" t="s">
        <v>168</v>
      </c>
      <c r="D31" s="139">
        <v>11391</v>
      </c>
      <c r="E31" s="115">
        <v>3235</v>
      </c>
      <c r="F31" s="116">
        <v>2.5211746522411098</v>
      </c>
      <c r="G31" s="139">
        <v>0</v>
      </c>
      <c r="H31" s="115">
        <v>0</v>
      </c>
      <c r="I31" s="116">
        <v>0</v>
      </c>
      <c r="J31" s="139">
        <v>130</v>
      </c>
      <c r="K31" s="115">
        <v>0</v>
      </c>
      <c r="L31" s="116">
        <v>0</v>
      </c>
      <c r="M31" s="139">
        <v>0</v>
      </c>
      <c r="N31" s="115">
        <v>0</v>
      </c>
      <c r="O31" s="116">
        <v>0</v>
      </c>
      <c r="P31" s="139">
        <v>11521</v>
      </c>
      <c r="Q31" s="115">
        <v>3235</v>
      </c>
      <c r="R31" s="116">
        <v>2.5613601236476002</v>
      </c>
      <c r="S31" s="122">
        <v>0</v>
      </c>
      <c r="T31" s="114" t="s">
        <v>89</v>
      </c>
      <c r="U31" s="114" t="s">
        <v>89</v>
      </c>
      <c r="V31" s="114" t="s">
        <v>151</v>
      </c>
      <c r="W31" s="114" t="s">
        <v>169</v>
      </c>
    </row>
    <row r="32" spans="1:23" x14ac:dyDescent="0.2">
      <c r="A32" s="121"/>
      <c r="B32" s="114" t="s">
        <v>170</v>
      </c>
      <c r="C32" s="114" t="s">
        <v>171</v>
      </c>
      <c r="D32" s="139">
        <v>41627</v>
      </c>
      <c r="E32" s="115">
        <v>5123</v>
      </c>
      <c r="F32" s="116">
        <v>7.1255123950810093</v>
      </c>
      <c r="G32" s="139">
        <v>0</v>
      </c>
      <c r="H32" s="115">
        <v>0</v>
      </c>
      <c r="I32" s="116">
        <v>0</v>
      </c>
      <c r="J32" s="139">
        <v>34975</v>
      </c>
      <c r="K32" s="115">
        <v>10879</v>
      </c>
      <c r="L32" s="116">
        <v>2.2149094585899398</v>
      </c>
      <c r="M32" s="139">
        <v>0</v>
      </c>
      <c r="N32" s="115">
        <v>0</v>
      </c>
      <c r="O32" s="116">
        <v>0</v>
      </c>
      <c r="P32" s="139">
        <v>76602</v>
      </c>
      <c r="Q32" s="115">
        <v>16002</v>
      </c>
      <c r="R32" s="116">
        <v>3.7870266216722901</v>
      </c>
      <c r="S32" s="122">
        <v>0</v>
      </c>
      <c r="T32" s="114" t="s">
        <v>89</v>
      </c>
      <c r="U32" s="114" t="s">
        <v>89</v>
      </c>
      <c r="V32" s="114" t="s">
        <v>151</v>
      </c>
      <c r="W32" s="114" t="s">
        <v>172</v>
      </c>
    </row>
    <row r="33" spans="1:23" x14ac:dyDescent="0.2">
      <c r="A33" s="121"/>
      <c r="B33" s="114" t="s">
        <v>173</v>
      </c>
      <c r="C33" s="114" t="s">
        <v>174</v>
      </c>
      <c r="D33" s="139">
        <v>826</v>
      </c>
      <c r="E33" s="115">
        <v>12</v>
      </c>
      <c r="F33" s="116">
        <v>67.8333333333333</v>
      </c>
      <c r="G33" s="139">
        <v>0</v>
      </c>
      <c r="H33" s="115">
        <v>0</v>
      </c>
      <c r="I33" s="116">
        <v>0</v>
      </c>
      <c r="J33" s="139">
        <v>5367</v>
      </c>
      <c r="K33" s="115">
        <v>215</v>
      </c>
      <c r="L33" s="116">
        <v>23.962790697674397</v>
      </c>
      <c r="M33" s="139">
        <v>0</v>
      </c>
      <c r="N33" s="115">
        <v>0</v>
      </c>
      <c r="O33" s="116">
        <v>0</v>
      </c>
      <c r="P33" s="139">
        <v>6193</v>
      </c>
      <c r="Q33" s="115">
        <v>227</v>
      </c>
      <c r="R33" s="116">
        <v>26.281938325991202</v>
      </c>
      <c r="S33" s="122">
        <v>0</v>
      </c>
      <c r="T33" s="114" t="s">
        <v>89</v>
      </c>
      <c r="U33" s="114" t="s">
        <v>89</v>
      </c>
      <c r="V33" s="114" t="s">
        <v>151</v>
      </c>
      <c r="W33" s="114" t="s">
        <v>175</v>
      </c>
    </row>
    <row r="34" spans="1:23" x14ac:dyDescent="0.2">
      <c r="A34" s="121"/>
      <c r="B34" s="114" t="s">
        <v>176</v>
      </c>
      <c r="C34" s="114" t="s">
        <v>177</v>
      </c>
      <c r="D34" s="139">
        <v>8683</v>
      </c>
      <c r="E34" s="115">
        <v>7933</v>
      </c>
      <c r="F34" s="116">
        <v>9.4541787470061797E-2</v>
      </c>
      <c r="G34" s="139">
        <v>0</v>
      </c>
      <c r="H34" s="115">
        <v>0</v>
      </c>
      <c r="I34" s="116">
        <v>0</v>
      </c>
      <c r="J34" s="139">
        <v>3024</v>
      </c>
      <c r="K34" s="115">
        <v>3538</v>
      </c>
      <c r="L34" s="116">
        <v>-0.14527981910684001</v>
      </c>
      <c r="M34" s="139">
        <v>0</v>
      </c>
      <c r="N34" s="115">
        <v>0</v>
      </c>
      <c r="O34" s="116">
        <v>0</v>
      </c>
      <c r="P34" s="139">
        <v>11707</v>
      </c>
      <c r="Q34" s="115">
        <v>11471</v>
      </c>
      <c r="R34" s="116">
        <v>2.0573620434138302E-2</v>
      </c>
      <c r="S34" s="122">
        <v>0</v>
      </c>
      <c r="T34" s="114" t="s">
        <v>89</v>
      </c>
      <c r="U34" s="114" t="s">
        <v>89</v>
      </c>
      <c r="V34" s="114" t="s">
        <v>151</v>
      </c>
      <c r="W34" s="114" t="s">
        <v>178</v>
      </c>
    </row>
    <row r="35" spans="1:23" x14ac:dyDescent="0.2">
      <c r="A35" s="121"/>
      <c r="B35" s="114" t="s">
        <v>179</v>
      </c>
      <c r="C35" s="114" t="s">
        <v>180</v>
      </c>
      <c r="D35" s="139">
        <v>14073</v>
      </c>
      <c r="E35" s="115">
        <v>2437</v>
      </c>
      <c r="F35" s="116">
        <v>4.7747230201066895</v>
      </c>
      <c r="G35" s="139">
        <v>0</v>
      </c>
      <c r="H35" s="115">
        <v>0</v>
      </c>
      <c r="I35" s="116">
        <v>0</v>
      </c>
      <c r="J35" s="139">
        <v>31281</v>
      </c>
      <c r="K35" s="115">
        <v>10063</v>
      </c>
      <c r="L35" s="116">
        <v>2.10851634701381</v>
      </c>
      <c r="M35" s="139">
        <v>0</v>
      </c>
      <c r="N35" s="115">
        <v>0</v>
      </c>
      <c r="O35" s="116">
        <v>0</v>
      </c>
      <c r="P35" s="139">
        <v>45354</v>
      </c>
      <c r="Q35" s="115">
        <v>12500</v>
      </c>
      <c r="R35" s="116">
        <v>2.62832</v>
      </c>
      <c r="S35" s="122">
        <v>0</v>
      </c>
      <c r="T35" s="114" t="s">
        <v>89</v>
      </c>
      <c r="U35" s="114" t="s">
        <v>89</v>
      </c>
      <c r="V35" s="114" t="s">
        <v>151</v>
      </c>
      <c r="W35" s="114" t="s">
        <v>181</v>
      </c>
    </row>
    <row r="36" spans="1:23" x14ac:dyDescent="0.2">
      <c r="A36" s="121"/>
      <c r="B36" s="114" t="s">
        <v>182</v>
      </c>
      <c r="C36" s="114" t="s">
        <v>183</v>
      </c>
      <c r="D36" s="139">
        <v>2572</v>
      </c>
      <c r="E36" s="115">
        <v>795</v>
      </c>
      <c r="F36" s="116">
        <v>2.2352201257861601</v>
      </c>
      <c r="G36" s="139">
        <v>0</v>
      </c>
      <c r="H36" s="115">
        <v>0</v>
      </c>
      <c r="I36" s="116">
        <v>0</v>
      </c>
      <c r="J36" s="139">
        <v>8466</v>
      </c>
      <c r="K36" s="115">
        <v>3600</v>
      </c>
      <c r="L36" s="116">
        <v>1.3516666666666701</v>
      </c>
      <c r="M36" s="139">
        <v>0</v>
      </c>
      <c r="N36" s="115">
        <v>0</v>
      </c>
      <c r="O36" s="116">
        <v>0</v>
      </c>
      <c r="P36" s="139">
        <v>11038</v>
      </c>
      <c r="Q36" s="115">
        <v>4395</v>
      </c>
      <c r="R36" s="116">
        <v>1.5114903299203599</v>
      </c>
      <c r="S36" s="122">
        <v>0</v>
      </c>
      <c r="T36" s="114" t="s">
        <v>89</v>
      </c>
      <c r="U36" s="114" t="s">
        <v>89</v>
      </c>
      <c r="V36" s="114" t="s">
        <v>151</v>
      </c>
      <c r="W36" s="114" t="s">
        <v>184</v>
      </c>
    </row>
    <row r="37" spans="1:23" x14ac:dyDescent="0.2">
      <c r="A37" s="121"/>
      <c r="B37" s="114" t="s">
        <v>185</v>
      </c>
      <c r="C37" s="114" t="s">
        <v>186</v>
      </c>
      <c r="D37" s="139">
        <v>36027</v>
      </c>
      <c r="E37" s="115">
        <v>9601</v>
      </c>
      <c r="F37" s="116">
        <v>2.7524216227476299</v>
      </c>
      <c r="G37" s="139">
        <v>0</v>
      </c>
      <c r="H37" s="115">
        <v>0</v>
      </c>
      <c r="I37" s="116">
        <v>0</v>
      </c>
      <c r="J37" s="139">
        <v>5217</v>
      </c>
      <c r="K37" s="115">
        <v>4076</v>
      </c>
      <c r="L37" s="116">
        <v>0.27993130520117798</v>
      </c>
      <c r="M37" s="139">
        <v>0</v>
      </c>
      <c r="N37" s="115">
        <v>0</v>
      </c>
      <c r="O37" s="116">
        <v>0</v>
      </c>
      <c r="P37" s="139">
        <v>41244</v>
      </c>
      <c r="Q37" s="115">
        <v>13677</v>
      </c>
      <c r="R37" s="116">
        <v>2.0155735906997099</v>
      </c>
      <c r="S37" s="122">
        <v>0</v>
      </c>
      <c r="T37" s="114" t="s">
        <v>89</v>
      </c>
      <c r="U37" s="114" t="s">
        <v>89</v>
      </c>
      <c r="V37" s="114" t="s">
        <v>151</v>
      </c>
      <c r="W37" s="114" t="s">
        <v>187</v>
      </c>
    </row>
    <row r="38" spans="1:23" x14ac:dyDescent="0.2">
      <c r="A38" s="121"/>
      <c r="B38" s="114" t="s">
        <v>188</v>
      </c>
      <c r="C38" s="114" t="s">
        <v>189</v>
      </c>
      <c r="D38" s="139">
        <v>17279</v>
      </c>
      <c r="E38" s="115">
        <v>9158</v>
      </c>
      <c r="F38" s="116">
        <v>0.88676566936012202</v>
      </c>
      <c r="G38" s="139">
        <v>0</v>
      </c>
      <c r="H38" s="115">
        <v>0</v>
      </c>
      <c r="I38" s="116">
        <v>0</v>
      </c>
      <c r="J38" s="139">
        <v>38766</v>
      </c>
      <c r="K38" s="115">
        <v>6634</v>
      </c>
      <c r="L38" s="116">
        <v>4.8435333132348495</v>
      </c>
      <c r="M38" s="139">
        <v>0</v>
      </c>
      <c r="N38" s="115">
        <v>0</v>
      </c>
      <c r="O38" s="116">
        <v>0</v>
      </c>
      <c r="P38" s="139">
        <v>56045</v>
      </c>
      <c r="Q38" s="115">
        <v>15792</v>
      </c>
      <c r="R38" s="116">
        <v>2.54894883485309</v>
      </c>
      <c r="S38" s="122">
        <v>0</v>
      </c>
      <c r="T38" s="114" t="s">
        <v>89</v>
      </c>
      <c r="U38" s="114" t="s">
        <v>89</v>
      </c>
      <c r="V38" s="114" t="s">
        <v>151</v>
      </c>
      <c r="W38" s="114" t="s">
        <v>190</v>
      </c>
    </row>
    <row r="39" spans="1:23" x14ac:dyDescent="0.2">
      <c r="A39" s="121"/>
      <c r="B39" s="114" t="s">
        <v>191</v>
      </c>
      <c r="C39" s="114" t="s">
        <v>192</v>
      </c>
      <c r="D39" s="139">
        <v>3707</v>
      </c>
      <c r="E39" s="115">
        <v>3629</v>
      </c>
      <c r="F39" s="116">
        <v>2.1493524386883404E-2</v>
      </c>
      <c r="G39" s="139">
        <v>0</v>
      </c>
      <c r="H39" s="115">
        <v>0</v>
      </c>
      <c r="I39" s="116">
        <v>0</v>
      </c>
      <c r="J39" s="139">
        <v>799</v>
      </c>
      <c r="K39" s="115">
        <v>612</v>
      </c>
      <c r="L39" s="116">
        <v>0.30555555555555602</v>
      </c>
      <c r="M39" s="139">
        <v>0</v>
      </c>
      <c r="N39" s="115">
        <v>0</v>
      </c>
      <c r="O39" s="116">
        <v>0</v>
      </c>
      <c r="P39" s="139">
        <v>4506</v>
      </c>
      <c r="Q39" s="115">
        <v>4241</v>
      </c>
      <c r="R39" s="116">
        <v>6.24852629096911E-2</v>
      </c>
      <c r="S39" s="122">
        <v>0</v>
      </c>
      <c r="T39" s="114" t="s">
        <v>89</v>
      </c>
      <c r="U39" s="114" t="s">
        <v>89</v>
      </c>
      <c r="V39" s="114" t="s">
        <v>151</v>
      </c>
      <c r="W39" s="114" t="s">
        <v>193</v>
      </c>
    </row>
    <row r="40" spans="1:23" x14ac:dyDescent="0.2">
      <c r="A40" s="121"/>
      <c r="B40" s="114" t="s">
        <v>194</v>
      </c>
      <c r="C40" s="114" t="s">
        <v>195</v>
      </c>
      <c r="D40" s="139">
        <v>4274</v>
      </c>
      <c r="E40" s="115">
        <v>601</v>
      </c>
      <c r="F40" s="116">
        <v>6.1114808652246291</v>
      </c>
      <c r="G40" s="139">
        <v>0</v>
      </c>
      <c r="H40" s="115">
        <v>0</v>
      </c>
      <c r="I40" s="116">
        <v>0</v>
      </c>
      <c r="J40" s="139">
        <v>27</v>
      </c>
      <c r="K40" s="115">
        <v>0</v>
      </c>
      <c r="L40" s="116">
        <v>0</v>
      </c>
      <c r="M40" s="139">
        <v>0</v>
      </c>
      <c r="N40" s="115">
        <v>0</v>
      </c>
      <c r="O40" s="116">
        <v>0</v>
      </c>
      <c r="P40" s="139">
        <v>4301</v>
      </c>
      <c r="Q40" s="115">
        <v>601</v>
      </c>
      <c r="R40" s="116">
        <v>6.1564059900166388</v>
      </c>
      <c r="S40" s="122">
        <v>0</v>
      </c>
      <c r="T40" s="114" t="s">
        <v>89</v>
      </c>
      <c r="U40" s="114" t="s">
        <v>89</v>
      </c>
      <c r="V40" s="114" t="s">
        <v>151</v>
      </c>
      <c r="W40" s="114" t="s">
        <v>196</v>
      </c>
    </row>
    <row r="41" spans="1:23" x14ac:dyDescent="0.2">
      <c r="A41" s="121"/>
      <c r="B41" s="114" t="s">
        <v>197</v>
      </c>
      <c r="C41" s="114" t="s">
        <v>198</v>
      </c>
      <c r="D41" s="139">
        <v>529</v>
      </c>
      <c r="E41" s="115">
        <v>2</v>
      </c>
      <c r="F41" s="116">
        <v>263.5</v>
      </c>
      <c r="G41" s="139">
        <v>0</v>
      </c>
      <c r="H41" s="115">
        <v>0</v>
      </c>
      <c r="I41" s="116">
        <v>0</v>
      </c>
      <c r="J41" s="139">
        <v>0</v>
      </c>
      <c r="K41" s="115">
        <v>0</v>
      </c>
      <c r="L41" s="116">
        <v>0</v>
      </c>
      <c r="M41" s="139">
        <v>0</v>
      </c>
      <c r="N41" s="115">
        <v>0</v>
      </c>
      <c r="O41" s="116">
        <v>0</v>
      </c>
      <c r="P41" s="139">
        <v>529</v>
      </c>
      <c r="Q41" s="115">
        <v>2</v>
      </c>
      <c r="R41" s="116">
        <v>263.5</v>
      </c>
      <c r="S41" s="122">
        <v>0</v>
      </c>
      <c r="T41" s="114" t="s">
        <v>89</v>
      </c>
      <c r="U41" s="114" t="s">
        <v>89</v>
      </c>
      <c r="V41" s="114" t="s">
        <v>151</v>
      </c>
      <c r="W41" s="114" t="s">
        <v>199</v>
      </c>
    </row>
    <row r="42" spans="1:23" x14ac:dyDescent="0.2">
      <c r="A42" s="121"/>
      <c r="B42" s="114" t="s">
        <v>200</v>
      </c>
      <c r="C42" s="114" t="s">
        <v>201</v>
      </c>
      <c r="D42" s="139">
        <v>2819</v>
      </c>
      <c r="E42" s="115">
        <v>3988</v>
      </c>
      <c r="F42" s="116">
        <v>-0.29312938816449302</v>
      </c>
      <c r="G42" s="139">
        <v>0</v>
      </c>
      <c r="H42" s="115">
        <v>0</v>
      </c>
      <c r="I42" s="116">
        <v>0</v>
      </c>
      <c r="J42" s="139">
        <v>3280</v>
      </c>
      <c r="K42" s="115">
        <v>3010</v>
      </c>
      <c r="L42" s="116">
        <v>8.970099667774091E-2</v>
      </c>
      <c r="M42" s="139">
        <v>0</v>
      </c>
      <c r="N42" s="115">
        <v>0</v>
      </c>
      <c r="O42" s="116">
        <v>0</v>
      </c>
      <c r="P42" s="139">
        <v>6099</v>
      </c>
      <c r="Q42" s="115">
        <v>6998</v>
      </c>
      <c r="R42" s="116">
        <v>-0.12846527579308401</v>
      </c>
      <c r="S42" s="122">
        <v>0</v>
      </c>
      <c r="T42" s="114" t="s">
        <v>89</v>
      </c>
      <c r="U42" s="114" t="s">
        <v>89</v>
      </c>
      <c r="V42" s="114" t="s">
        <v>151</v>
      </c>
      <c r="W42" s="114" t="s">
        <v>202</v>
      </c>
    </row>
    <row r="43" spans="1:23" x14ac:dyDescent="0.2">
      <c r="A43" s="121"/>
      <c r="B43" s="114" t="s">
        <v>203</v>
      </c>
      <c r="C43" s="114" t="s">
        <v>204</v>
      </c>
      <c r="D43" s="139">
        <v>774</v>
      </c>
      <c r="E43" s="115">
        <v>604</v>
      </c>
      <c r="F43" s="116">
        <v>0.28145695364238399</v>
      </c>
      <c r="G43" s="139">
        <v>0</v>
      </c>
      <c r="H43" s="115">
        <v>0</v>
      </c>
      <c r="I43" s="116">
        <v>0</v>
      </c>
      <c r="J43" s="139">
        <v>5164</v>
      </c>
      <c r="K43" s="115">
        <v>1639</v>
      </c>
      <c r="L43" s="116">
        <v>2.1507016473459397</v>
      </c>
      <c r="M43" s="139">
        <v>0</v>
      </c>
      <c r="N43" s="115">
        <v>0</v>
      </c>
      <c r="O43" s="116">
        <v>0</v>
      </c>
      <c r="P43" s="139">
        <v>5938</v>
      </c>
      <c r="Q43" s="115">
        <v>2243</v>
      </c>
      <c r="R43" s="116">
        <v>1.64734730271957</v>
      </c>
      <c r="S43" s="122">
        <v>0</v>
      </c>
      <c r="T43" s="114" t="s">
        <v>89</v>
      </c>
      <c r="U43" s="114" t="s">
        <v>89</v>
      </c>
      <c r="V43" s="114" t="s">
        <v>151</v>
      </c>
      <c r="W43" s="114" t="s">
        <v>205</v>
      </c>
    </row>
    <row r="44" spans="1:23" x14ac:dyDescent="0.2">
      <c r="A44" s="121"/>
      <c r="B44" s="114" t="s">
        <v>206</v>
      </c>
      <c r="C44" s="114" t="s">
        <v>207</v>
      </c>
      <c r="D44" s="139">
        <v>5154</v>
      </c>
      <c r="E44" s="115">
        <v>1518</v>
      </c>
      <c r="F44" s="116">
        <v>2.39525691699605</v>
      </c>
      <c r="G44" s="139">
        <v>0</v>
      </c>
      <c r="H44" s="115">
        <v>0</v>
      </c>
      <c r="I44" s="116">
        <v>0</v>
      </c>
      <c r="J44" s="139">
        <v>20</v>
      </c>
      <c r="K44" s="115">
        <v>0</v>
      </c>
      <c r="L44" s="116">
        <v>0</v>
      </c>
      <c r="M44" s="139">
        <v>0</v>
      </c>
      <c r="N44" s="115">
        <v>0</v>
      </c>
      <c r="O44" s="116">
        <v>0</v>
      </c>
      <c r="P44" s="139">
        <v>5174</v>
      </c>
      <c r="Q44" s="115">
        <v>1518</v>
      </c>
      <c r="R44" s="116">
        <v>2.4084321475625798</v>
      </c>
      <c r="S44" s="122">
        <v>0</v>
      </c>
      <c r="T44" s="114" t="s">
        <v>89</v>
      </c>
      <c r="U44" s="114" t="s">
        <v>89</v>
      </c>
      <c r="V44" s="114" t="s">
        <v>151</v>
      </c>
      <c r="W44" s="114" t="s">
        <v>208</v>
      </c>
    </row>
    <row r="45" spans="1:23" x14ac:dyDescent="0.2">
      <c r="A45" s="121"/>
      <c r="B45" s="114" t="s">
        <v>209</v>
      </c>
      <c r="C45" s="114" t="s">
        <v>210</v>
      </c>
      <c r="D45" s="139">
        <v>24406</v>
      </c>
      <c r="E45" s="115">
        <v>16062</v>
      </c>
      <c r="F45" s="116">
        <v>0.51948698792180303</v>
      </c>
      <c r="G45" s="139">
        <v>0</v>
      </c>
      <c r="H45" s="115">
        <v>0</v>
      </c>
      <c r="I45" s="116">
        <v>0</v>
      </c>
      <c r="J45" s="139">
        <v>55625</v>
      </c>
      <c r="K45" s="115">
        <v>66499</v>
      </c>
      <c r="L45" s="116">
        <v>-0.16352125595873601</v>
      </c>
      <c r="M45" s="139">
        <v>0</v>
      </c>
      <c r="N45" s="115">
        <v>0</v>
      </c>
      <c r="O45" s="116">
        <v>0</v>
      </c>
      <c r="P45" s="139">
        <v>80031</v>
      </c>
      <c r="Q45" s="115">
        <v>82561</v>
      </c>
      <c r="R45" s="116">
        <v>-3.06440086723756E-2</v>
      </c>
      <c r="S45" s="122">
        <v>0</v>
      </c>
      <c r="T45" s="114" t="s">
        <v>89</v>
      </c>
      <c r="U45" s="114" t="s">
        <v>89</v>
      </c>
      <c r="V45" s="114" t="s">
        <v>151</v>
      </c>
      <c r="W45" s="114" t="s">
        <v>211</v>
      </c>
    </row>
    <row r="46" spans="1:23" x14ac:dyDescent="0.2">
      <c r="A46" s="121"/>
      <c r="B46" s="114" t="s">
        <v>212</v>
      </c>
      <c r="C46" s="114" t="s">
        <v>213</v>
      </c>
      <c r="D46" s="139">
        <v>8971</v>
      </c>
      <c r="E46" s="115">
        <v>5154</v>
      </c>
      <c r="F46" s="116">
        <v>0.74058983313930893</v>
      </c>
      <c r="G46" s="139">
        <v>0</v>
      </c>
      <c r="H46" s="115">
        <v>0</v>
      </c>
      <c r="I46" s="116">
        <v>0</v>
      </c>
      <c r="J46" s="139">
        <v>79</v>
      </c>
      <c r="K46" s="115">
        <v>3</v>
      </c>
      <c r="L46" s="116">
        <v>25.3333333333333</v>
      </c>
      <c r="M46" s="139">
        <v>0</v>
      </c>
      <c r="N46" s="115">
        <v>0</v>
      </c>
      <c r="O46" s="116">
        <v>0</v>
      </c>
      <c r="P46" s="139">
        <v>9050</v>
      </c>
      <c r="Q46" s="115">
        <v>5157</v>
      </c>
      <c r="R46" s="116">
        <v>0.75489625751405909</v>
      </c>
      <c r="S46" s="122">
        <v>0</v>
      </c>
      <c r="T46" s="114" t="s">
        <v>89</v>
      </c>
      <c r="U46" s="114" t="s">
        <v>89</v>
      </c>
      <c r="V46" s="114" t="s">
        <v>151</v>
      </c>
      <c r="W46" s="114" t="s">
        <v>214</v>
      </c>
    </row>
    <row r="47" spans="1:23" x14ac:dyDescent="0.2">
      <c r="A47" s="121"/>
      <c r="B47" s="114" t="s">
        <v>215</v>
      </c>
      <c r="C47" s="114" t="s">
        <v>216</v>
      </c>
      <c r="D47" s="139">
        <v>11991</v>
      </c>
      <c r="E47" s="115">
        <v>6186</v>
      </c>
      <c r="F47" s="116">
        <v>0.93840931134820604</v>
      </c>
      <c r="G47" s="139">
        <v>0</v>
      </c>
      <c r="H47" s="115">
        <v>0</v>
      </c>
      <c r="I47" s="116">
        <v>0</v>
      </c>
      <c r="J47" s="139">
        <v>476</v>
      </c>
      <c r="K47" s="115">
        <v>21</v>
      </c>
      <c r="L47" s="116">
        <v>21.6666666666667</v>
      </c>
      <c r="M47" s="139">
        <v>0</v>
      </c>
      <c r="N47" s="115">
        <v>0</v>
      </c>
      <c r="O47" s="116">
        <v>0</v>
      </c>
      <c r="P47" s="139">
        <v>12467</v>
      </c>
      <c r="Q47" s="115">
        <v>6207</v>
      </c>
      <c r="R47" s="116">
        <v>1.0085387465764499</v>
      </c>
      <c r="S47" s="122">
        <v>0</v>
      </c>
      <c r="T47" s="114" t="s">
        <v>89</v>
      </c>
      <c r="U47" s="114" t="s">
        <v>89</v>
      </c>
      <c r="V47" s="114" t="s">
        <v>151</v>
      </c>
      <c r="W47" s="114" t="s">
        <v>217</v>
      </c>
    </row>
    <row r="48" spans="1:23" x14ac:dyDescent="0.2">
      <c r="A48" s="121"/>
      <c r="B48" s="114" t="s">
        <v>218</v>
      </c>
      <c r="C48" s="114" t="s">
        <v>219</v>
      </c>
      <c r="D48" s="139">
        <v>8529</v>
      </c>
      <c r="E48" s="115">
        <v>1987</v>
      </c>
      <c r="F48" s="116">
        <v>3.29240060392552</v>
      </c>
      <c r="G48" s="139">
        <v>0</v>
      </c>
      <c r="H48" s="115">
        <v>0</v>
      </c>
      <c r="I48" s="116">
        <v>0</v>
      </c>
      <c r="J48" s="139">
        <v>24238</v>
      </c>
      <c r="K48" s="115">
        <v>10918</v>
      </c>
      <c r="L48" s="116">
        <v>1.2200036636746698</v>
      </c>
      <c r="M48" s="139">
        <v>0</v>
      </c>
      <c r="N48" s="115">
        <v>0</v>
      </c>
      <c r="O48" s="116">
        <v>0</v>
      </c>
      <c r="P48" s="139">
        <v>32767</v>
      </c>
      <c r="Q48" s="115">
        <v>12905</v>
      </c>
      <c r="R48" s="116">
        <v>1.5390933746609798</v>
      </c>
      <c r="S48" s="122">
        <v>0</v>
      </c>
      <c r="T48" s="114" t="s">
        <v>89</v>
      </c>
      <c r="U48" s="114" t="s">
        <v>89</v>
      </c>
      <c r="V48" s="114" t="s">
        <v>151</v>
      </c>
      <c r="W48" s="114" t="s">
        <v>220</v>
      </c>
    </row>
    <row r="49" spans="1:23" x14ac:dyDescent="0.2">
      <c r="A49" s="121"/>
      <c r="B49" s="114" t="s">
        <v>221</v>
      </c>
      <c r="C49" s="114" t="s">
        <v>222</v>
      </c>
      <c r="D49" s="139">
        <v>2453</v>
      </c>
      <c r="E49" s="115">
        <v>82</v>
      </c>
      <c r="F49" s="116">
        <v>28.914634146341498</v>
      </c>
      <c r="G49" s="139">
        <v>0</v>
      </c>
      <c r="H49" s="115">
        <v>0</v>
      </c>
      <c r="I49" s="116">
        <v>0</v>
      </c>
      <c r="J49" s="139">
        <v>599</v>
      </c>
      <c r="K49" s="115">
        <v>0</v>
      </c>
      <c r="L49" s="116">
        <v>0</v>
      </c>
      <c r="M49" s="139">
        <v>0</v>
      </c>
      <c r="N49" s="115">
        <v>0</v>
      </c>
      <c r="O49" s="116">
        <v>0</v>
      </c>
      <c r="P49" s="139">
        <v>3052</v>
      </c>
      <c r="Q49" s="115">
        <v>82</v>
      </c>
      <c r="R49" s="116">
        <v>36.219512195122</v>
      </c>
      <c r="S49" s="122">
        <v>0</v>
      </c>
      <c r="T49" s="114" t="s">
        <v>89</v>
      </c>
      <c r="U49" s="114" t="s">
        <v>89</v>
      </c>
      <c r="V49" s="114" t="s">
        <v>151</v>
      </c>
      <c r="W49" s="114" t="s">
        <v>223</v>
      </c>
    </row>
    <row r="50" spans="1:23" x14ac:dyDescent="0.2">
      <c r="A50" s="121"/>
      <c r="B50" s="114" t="s">
        <v>224</v>
      </c>
      <c r="C50" s="114" t="s">
        <v>225</v>
      </c>
      <c r="D50" s="139">
        <v>43149</v>
      </c>
      <c r="E50" s="115">
        <v>74928</v>
      </c>
      <c r="F50" s="116">
        <v>-0.42412716207559298</v>
      </c>
      <c r="G50" s="139">
        <v>0</v>
      </c>
      <c r="H50" s="115">
        <v>0</v>
      </c>
      <c r="I50" s="116">
        <v>0</v>
      </c>
      <c r="J50" s="139">
        <v>46004</v>
      </c>
      <c r="K50" s="115">
        <v>84835</v>
      </c>
      <c r="L50" s="116">
        <v>-0.45772381682088797</v>
      </c>
      <c r="M50" s="139">
        <v>0</v>
      </c>
      <c r="N50" s="115">
        <v>0</v>
      </c>
      <c r="O50" s="116">
        <v>0</v>
      </c>
      <c r="P50" s="139">
        <v>89153</v>
      </c>
      <c r="Q50" s="115">
        <v>159763</v>
      </c>
      <c r="R50" s="116">
        <v>-0.44196716386147006</v>
      </c>
      <c r="S50" s="122">
        <v>0</v>
      </c>
      <c r="T50" s="114" t="s">
        <v>89</v>
      </c>
      <c r="U50" s="114" t="s">
        <v>89</v>
      </c>
      <c r="V50" s="114" t="s">
        <v>151</v>
      </c>
      <c r="W50" s="114" t="s">
        <v>226</v>
      </c>
    </row>
    <row r="51" spans="1:23" x14ac:dyDescent="0.2">
      <c r="A51" s="121"/>
      <c r="B51" s="114" t="s">
        <v>227</v>
      </c>
      <c r="C51" s="114" t="s">
        <v>228</v>
      </c>
      <c r="D51" s="139">
        <v>4015</v>
      </c>
      <c r="E51" s="115">
        <v>667</v>
      </c>
      <c r="F51" s="116">
        <v>5.0194902548725597</v>
      </c>
      <c r="G51" s="139">
        <v>0</v>
      </c>
      <c r="H51" s="115">
        <v>0</v>
      </c>
      <c r="I51" s="116">
        <v>0</v>
      </c>
      <c r="J51" s="139">
        <v>1962</v>
      </c>
      <c r="K51" s="115">
        <v>44</v>
      </c>
      <c r="L51" s="116">
        <v>43.590909090909093</v>
      </c>
      <c r="M51" s="139">
        <v>0</v>
      </c>
      <c r="N51" s="115">
        <v>0</v>
      </c>
      <c r="O51" s="116">
        <v>0</v>
      </c>
      <c r="P51" s="139">
        <v>5977</v>
      </c>
      <c r="Q51" s="115">
        <v>711</v>
      </c>
      <c r="R51" s="116">
        <v>7.4064697609001398</v>
      </c>
      <c r="S51" s="122">
        <v>0</v>
      </c>
      <c r="T51" s="114" t="s">
        <v>89</v>
      </c>
      <c r="U51" s="114" t="s">
        <v>89</v>
      </c>
      <c r="V51" s="114" t="s">
        <v>151</v>
      </c>
      <c r="W51" s="114" t="s">
        <v>229</v>
      </c>
    </row>
    <row r="52" spans="1:23" x14ac:dyDescent="0.2">
      <c r="A52" s="121"/>
      <c r="B52" s="114" t="s">
        <v>230</v>
      </c>
      <c r="C52" s="114" t="s">
        <v>231</v>
      </c>
      <c r="D52" s="139">
        <v>674</v>
      </c>
      <c r="E52" s="115">
        <v>613</v>
      </c>
      <c r="F52" s="116">
        <v>9.951060358890701E-2</v>
      </c>
      <c r="G52" s="139">
        <v>0</v>
      </c>
      <c r="H52" s="115">
        <v>0</v>
      </c>
      <c r="I52" s="116">
        <v>0</v>
      </c>
      <c r="J52" s="139">
        <v>7464</v>
      </c>
      <c r="K52" s="115">
        <v>12015</v>
      </c>
      <c r="L52" s="116">
        <v>-0.37877652933832701</v>
      </c>
      <c r="M52" s="139">
        <v>0</v>
      </c>
      <c r="N52" s="115">
        <v>0</v>
      </c>
      <c r="O52" s="116">
        <v>0</v>
      </c>
      <c r="P52" s="139">
        <v>8138</v>
      </c>
      <c r="Q52" s="115">
        <v>12628</v>
      </c>
      <c r="R52" s="116">
        <v>-0.35555907507127005</v>
      </c>
      <c r="S52" s="122">
        <v>0</v>
      </c>
      <c r="T52" s="114" t="s">
        <v>89</v>
      </c>
      <c r="U52" s="114" t="s">
        <v>89</v>
      </c>
      <c r="V52" s="114" t="s">
        <v>151</v>
      </c>
      <c r="W52" s="114" t="s">
        <v>232</v>
      </c>
    </row>
    <row r="53" spans="1:23" x14ac:dyDescent="0.2">
      <c r="A53" s="123"/>
      <c r="B53" s="114" t="s">
        <v>233</v>
      </c>
      <c r="C53" s="114" t="s">
        <v>234</v>
      </c>
      <c r="D53" s="139">
        <v>6460</v>
      </c>
      <c r="E53" s="115">
        <v>1899</v>
      </c>
      <c r="F53" s="116">
        <v>2.4017904160084305</v>
      </c>
      <c r="G53" s="139">
        <v>0</v>
      </c>
      <c r="H53" s="115">
        <v>0</v>
      </c>
      <c r="I53" s="116">
        <v>0</v>
      </c>
      <c r="J53" s="139">
        <v>1</v>
      </c>
      <c r="K53" s="115">
        <v>3</v>
      </c>
      <c r="L53" s="116">
        <v>-0.66666666666666696</v>
      </c>
      <c r="M53" s="139">
        <v>0</v>
      </c>
      <c r="N53" s="115">
        <v>0</v>
      </c>
      <c r="O53" s="116">
        <v>0</v>
      </c>
      <c r="P53" s="139">
        <v>6461</v>
      </c>
      <c r="Q53" s="115">
        <v>1902</v>
      </c>
      <c r="R53" s="116">
        <v>2.3969505783385898</v>
      </c>
      <c r="S53" s="122">
        <v>0</v>
      </c>
      <c r="T53" s="114" t="s">
        <v>89</v>
      </c>
      <c r="U53" s="114" t="s">
        <v>89</v>
      </c>
      <c r="V53" s="114" t="s">
        <v>151</v>
      </c>
      <c r="W53" s="114" t="s">
        <v>235</v>
      </c>
    </row>
    <row r="54" spans="1:23" x14ac:dyDescent="0.2">
      <c r="A54" s="124" t="s">
        <v>103</v>
      </c>
      <c r="B54" s="124">
        <v>0</v>
      </c>
      <c r="C54" s="124">
        <v>0</v>
      </c>
      <c r="D54" s="132">
        <v>290187</v>
      </c>
      <c r="E54" s="125">
        <v>170746</v>
      </c>
      <c r="F54" s="126">
        <v>0.69952443981118206</v>
      </c>
      <c r="G54" s="132">
        <v>0</v>
      </c>
      <c r="H54" s="125">
        <v>0</v>
      </c>
      <c r="I54" s="126">
        <v>0</v>
      </c>
      <c r="J54" s="132">
        <v>323423</v>
      </c>
      <c r="K54" s="125">
        <v>253354</v>
      </c>
      <c r="L54" s="126">
        <v>0.27656559596454</v>
      </c>
      <c r="M54" s="132">
        <v>0</v>
      </c>
      <c r="N54" s="125">
        <v>0</v>
      </c>
      <c r="O54" s="126">
        <v>0</v>
      </c>
      <c r="P54" s="132">
        <v>613610</v>
      </c>
      <c r="Q54" s="125">
        <v>424100</v>
      </c>
      <c r="R54" s="126">
        <v>0.446852157510021</v>
      </c>
      <c r="S54" s="127">
        <v>0</v>
      </c>
      <c r="T54" s="128">
        <v>0</v>
      </c>
      <c r="U54" s="128">
        <v>0</v>
      </c>
      <c r="V54" s="128">
        <v>0</v>
      </c>
      <c r="W54" s="128">
        <v>0</v>
      </c>
    </row>
    <row r="55" spans="1:23" s="136" customFormat="1" ht="22.5" x14ac:dyDescent="0.2">
      <c r="A55" s="130" t="s">
        <v>236</v>
      </c>
      <c r="B55" s="131"/>
      <c r="C55" s="131"/>
      <c r="D55" s="132">
        <f>D54+D24+D14</f>
        <v>2505963</v>
      </c>
      <c r="E55" s="132">
        <f>E54+E24+E14</f>
        <v>2316005</v>
      </c>
      <c r="F55" s="133">
        <f>((D54+D24+D14)-(E54+E24+E14))/(E54+E24+E14)</f>
        <v>8.2019684758884367E-2</v>
      </c>
      <c r="G55" s="132">
        <f>G54+G24+G14</f>
        <v>390745</v>
      </c>
      <c r="H55" s="132">
        <f>H54+H24+H14</f>
        <v>54642</v>
      </c>
      <c r="I55" s="133">
        <f>((G54+G24+G14)-(H54+H24+H14))/(H54+H24+H14)</f>
        <v>6.1510010614545587</v>
      </c>
      <c r="J55" s="132">
        <f>J54+J24+J14</f>
        <v>2895610</v>
      </c>
      <c r="K55" s="132">
        <f>K54+K24+K14</f>
        <v>2665230</v>
      </c>
      <c r="L55" s="133">
        <f>((J54+J24+J14)-(K54+K24+K14))/(K54+K24+K14)</f>
        <v>8.6439069048449849E-2</v>
      </c>
      <c r="M55" s="132">
        <f>M54+M24+M14</f>
        <v>1889</v>
      </c>
      <c r="N55" s="132">
        <f>N54+N24+N14</f>
        <v>76812</v>
      </c>
      <c r="O55" s="133">
        <f>((M54+M24+M14)-(N54+N24+N14))/(N54+N24+N14)</f>
        <v>-0.97540748841326874</v>
      </c>
      <c r="P55" s="132">
        <f>P54+P24+P14</f>
        <v>5794207</v>
      </c>
      <c r="Q55" s="132">
        <f>Q54+Q24+Q14</f>
        <v>5112689</v>
      </c>
      <c r="R55" s="133">
        <f>((P54+P24+P14)-(Q54+Q24+Q14))/(Q54+Q24+Q14)</f>
        <v>0.1332993264405482</v>
      </c>
    </row>
    <row r="56" spans="1:23" s="136" customFormat="1" x14ac:dyDescent="0.2">
      <c r="A56" s="130" t="s">
        <v>237</v>
      </c>
      <c r="B56" s="131"/>
      <c r="C56" s="131"/>
      <c r="D56" s="132">
        <f>D54+D24+D14+D9</f>
        <v>4922239</v>
      </c>
      <c r="E56" s="132">
        <f>E54+E24+E14+E9</f>
        <v>5138687</v>
      </c>
      <c r="F56" s="133">
        <f>((D54+D24+D14+D9)-(E54+E24+E14+E9))/(E54+E24+E14+E9)</f>
        <v>-4.2121265607342889E-2</v>
      </c>
      <c r="G56" s="132">
        <f>G54+G24+G14+G9</f>
        <v>2540034</v>
      </c>
      <c r="H56" s="132">
        <f>H54+H24+H14+H9</f>
        <v>1320531</v>
      </c>
      <c r="I56" s="133">
        <f>((G54+G24+G14+G9)-(H54+H24+H14+H9))/(H54+H24+H14+H9)</f>
        <v>0.92349441247498165</v>
      </c>
      <c r="J56" s="132">
        <f>J54+J24+J14+J9</f>
        <v>6636805</v>
      </c>
      <c r="K56" s="132">
        <f>K54+K24+K14+K9</f>
        <v>6845762</v>
      </c>
      <c r="L56" s="133">
        <f>((J54+J24+J14+J9)-(K54+K24+K14+K9))/(K54+K24+K14+K9)</f>
        <v>-3.052355603364534E-2</v>
      </c>
      <c r="M56" s="132">
        <f>M54+M24+M14+M9</f>
        <v>17857</v>
      </c>
      <c r="N56" s="132">
        <f>N54+N24+N14+N9</f>
        <v>95909</v>
      </c>
      <c r="O56" s="133">
        <f>((M54+M24+M14+M9)-(N54+N24+N14+N9))/(N54+N24+N14+N9)</f>
        <v>-0.81381309366170018</v>
      </c>
      <c r="P56" s="132">
        <f>P54+P24+P14+P9</f>
        <v>14116935</v>
      </c>
      <c r="Q56" s="132">
        <f>Q54+Q24+Q14+Q9</f>
        <v>13400889</v>
      </c>
      <c r="R56" s="133">
        <f>((P54+P24+P14+P9)-(Q54+Q24+Q14+Q9))/(Q54+Q24+Q14+Q9)</f>
        <v>5.3432723754371816E-2</v>
      </c>
    </row>
    <row r="57" spans="1:23" s="136" customFormat="1" x14ac:dyDescent="0.2">
      <c r="A57" s="130" t="s">
        <v>238</v>
      </c>
      <c r="B57" s="131"/>
      <c r="C57" s="131"/>
      <c r="D57" s="132">
        <f>D54+D24+D14+D9+D5</f>
        <v>7737161</v>
      </c>
      <c r="E57" s="132">
        <f>E54+E24+E14+E9+E5</f>
        <v>8351719</v>
      </c>
      <c r="F57" s="133">
        <f>((D54+D24+D14+D9+D5)-(E54+E24+E14+E9+E5))/(E54+E24+E14+E9+E5)</f>
        <v>-7.358461174280409E-2</v>
      </c>
      <c r="G57" s="132">
        <f>G54+G24+G14+G9+G5</f>
        <v>38196884</v>
      </c>
      <c r="H57" s="132">
        <f>H54+H24+H14+H9+H5</f>
        <v>38920794</v>
      </c>
      <c r="I57" s="133">
        <f>((G54+G24+G14+G9+G5)-(H54+H24+H14+H9+H5))/(H54+H24+H14+H9+H5)</f>
        <v>-1.8599569166034998E-2</v>
      </c>
      <c r="J57" s="132">
        <f>J54+J24+J14+J9+J5</f>
        <v>14492902</v>
      </c>
      <c r="K57" s="132">
        <f>K54+K24+K14+K9+K5</f>
        <v>15218478</v>
      </c>
      <c r="L57" s="133">
        <f>((J54+J24+J14+J9+J5)-(K54+K24+K14+K9+K5))/(K54+K24+K14+K9+K5)</f>
        <v>-4.7677303867048992E-2</v>
      </c>
      <c r="M57" s="132">
        <f>M54+M24+M14+M9+M5</f>
        <v>2170462</v>
      </c>
      <c r="N57" s="132">
        <f>N54+N24+N14+N9+N5</f>
        <v>2578136</v>
      </c>
      <c r="O57" s="133">
        <f>((M54+M24+M14+M9+M5)-(N54+N24+N14+N9+N5))/(N54+N24+N14+N9+N5)</f>
        <v>-0.15812742229269519</v>
      </c>
      <c r="P57" s="132">
        <f>P54+P24+P14+P9+P5</f>
        <v>62597409</v>
      </c>
      <c r="Q57" s="132">
        <f>Q54+Q24+Q14+Q9+Q5</f>
        <v>65069127</v>
      </c>
      <c r="R57" s="133">
        <f>((P54+P24+P14+P9+P5)-(Q54+Q24+Q14+Q9+Q5))/(Q54+Q24+Q14+Q9+Q5)</f>
        <v>-3.7986032915425468E-2</v>
      </c>
    </row>
    <row r="58" spans="1:23" x14ac:dyDescent="0.2">
      <c r="A58" s="119" t="s">
        <v>239</v>
      </c>
      <c r="B58" s="114" t="s">
        <v>240</v>
      </c>
      <c r="C58" s="114" t="s">
        <v>241</v>
      </c>
      <c r="D58" s="139">
        <v>0</v>
      </c>
      <c r="E58" s="115">
        <v>0</v>
      </c>
      <c r="F58" s="116">
        <v>0</v>
      </c>
      <c r="G58" s="139">
        <v>0</v>
      </c>
      <c r="H58" s="115">
        <v>0</v>
      </c>
      <c r="I58" s="116">
        <v>0</v>
      </c>
      <c r="J58" s="139">
        <v>0</v>
      </c>
      <c r="K58" s="115">
        <v>0</v>
      </c>
      <c r="L58" s="116">
        <v>0</v>
      </c>
      <c r="M58" s="139">
        <v>0</v>
      </c>
      <c r="N58" s="115">
        <v>0</v>
      </c>
      <c r="O58" s="116">
        <v>0</v>
      </c>
      <c r="P58" s="139">
        <v>0</v>
      </c>
      <c r="Q58" s="115">
        <v>0</v>
      </c>
      <c r="R58" s="116">
        <v>0</v>
      </c>
      <c r="S58" s="120">
        <v>6</v>
      </c>
      <c r="T58" s="114" t="s">
        <v>90</v>
      </c>
      <c r="U58" s="114" t="s">
        <v>90</v>
      </c>
      <c r="V58" s="114" t="s">
        <v>243</v>
      </c>
      <c r="W58" s="114" t="s">
        <v>242</v>
      </c>
    </row>
    <row r="59" spans="1:23" x14ac:dyDescent="0.2">
      <c r="A59" s="121"/>
      <c r="B59" s="114" t="s">
        <v>244</v>
      </c>
      <c r="C59" s="114" t="s">
        <v>245</v>
      </c>
      <c r="D59" s="139">
        <v>0</v>
      </c>
      <c r="E59" s="115">
        <v>0</v>
      </c>
      <c r="F59" s="116">
        <v>0</v>
      </c>
      <c r="G59" s="139">
        <v>0</v>
      </c>
      <c r="H59" s="115">
        <v>0</v>
      </c>
      <c r="I59" s="116">
        <v>0</v>
      </c>
      <c r="J59" s="139">
        <v>0</v>
      </c>
      <c r="K59" s="115">
        <v>0</v>
      </c>
      <c r="L59" s="116">
        <v>0</v>
      </c>
      <c r="M59" s="139">
        <v>0</v>
      </c>
      <c r="N59" s="115">
        <v>0</v>
      </c>
      <c r="O59" s="116">
        <v>0</v>
      </c>
      <c r="P59" s="139">
        <v>0</v>
      </c>
      <c r="Q59" s="115">
        <v>0</v>
      </c>
      <c r="R59" s="116">
        <v>0</v>
      </c>
      <c r="S59" s="122">
        <v>0</v>
      </c>
      <c r="T59" s="114" t="s">
        <v>90</v>
      </c>
      <c r="U59" s="114" t="s">
        <v>90</v>
      </c>
      <c r="V59" s="114" t="s">
        <v>243</v>
      </c>
      <c r="W59" s="114" t="s">
        <v>246</v>
      </c>
    </row>
    <row r="60" spans="1:23" x14ac:dyDescent="0.2">
      <c r="A60" s="121"/>
      <c r="B60" s="114" t="s">
        <v>247</v>
      </c>
      <c r="C60" s="114" t="s">
        <v>248</v>
      </c>
      <c r="D60" s="139">
        <v>0</v>
      </c>
      <c r="E60" s="115">
        <v>0</v>
      </c>
      <c r="F60" s="116">
        <v>0</v>
      </c>
      <c r="G60" s="139">
        <v>0</v>
      </c>
      <c r="H60" s="115">
        <v>0</v>
      </c>
      <c r="I60" s="116">
        <v>0</v>
      </c>
      <c r="J60" s="139">
        <v>0</v>
      </c>
      <c r="K60" s="115">
        <v>0</v>
      </c>
      <c r="L60" s="116">
        <v>0</v>
      </c>
      <c r="M60" s="139">
        <v>0</v>
      </c>
      <c r="N60" s="115">
        <v>0</v>
      </c>
      <c r="O60" s="116">
        <v>0</v>
      </c>
      <c r="P60" s="139">
        <v>0</v>
      </c>
      <c r="Q60" s="115">
        <v>0</v>
      </c>
      <c r="R60" s="116">
        <v>0</v>
      </c>
      <c r="S60" s="122">
        <v>0</v>
      </c>
      <c r="T60" s="114" t="s">
        <v>90</v>
      </c>
      <c r="U60" s="114" t="s">
        <v>90</v>
      </c>
      <c r="V60" s="114" t="s">
        <v>243</v>
      </c>
      <c r="W60" s="114" t="s">
        <v>249</v>
      </c>
    </row>
    <row r="61" spans="1:23" x14ac:dyDescent="0.2">
      <c r="A61" s="121"/>
      <c r="B61" s="114" t="s">
        <v>250</v>
      </c>
      <c r="C61" s="114" t="s">
        <v>251</v>
      </c>
      <c r="D61" s="139">
        <v>0</v>
      </c>
      <c r="E61" s="115">
        <v>0</v>
      </c>
      <c r="F61" s="116">
        <v>0</v>
      </c>
      <c r="G61" s="139">
        <v>0</v>
      </c>
      <c r="H61" s="115">
        <v>0</v>
      </c>
      <c r="I61" s="116">
        <v>0</v>
      </c>
      <c r="J61" s="139">
        <v>0</v>
      </c>
      <c r="K61" s="115">
        <v>0</v>
      </c>
      <c r="L61" s="116">
        <v>0</v>
      </c>
      <c r="M61" s="139">
        <v>0</v>
      </c>
      <c r="N61" s="115">
        <v>0</v>
      </c>
      <c r="O61" s="116">
        <v>0</v>
      </c>
      <c r="P61" s="139">
        <v>0</v>
      </c>
      <c r="Q61" s="115">
        <v>0</v>
      </c>
      <c r="R61" s="116">
        <v>0</v>
      </c>
      <c r="S61" s="122">
        <v>0</v>
      </c>
      <c r="T61" s="114" t="s">
        <v>90</v>
      </c>
      <c r="U61" s="114" t="s">
        <v>90</v>
      </c>
      <c r="V61" s="114" t="s">
        <v>243</v>
      </c>
      <c r="W61" s="114" t="s">
        <v>252</v>
      </c>
    </row>
    <row r="62" spans="1:23" x14ac:dyDescent="0.2">
      <c r="A62" s="121"/>
      <c r="B62" s="114" t="s">
        <v>253</v>
      </c>
      <c r="C62" s="114" t="s">
        <v>254</v>
      </c>
      <c r="D62" s="139">
        <v>4417</v>
      </c>
      <c r="E62" s="115">
        <v>5110</v>
      </c>
      <c r="F62" s="116">
        <v>-0.13561643835616399</v>
      </c>
      <c r="G62" s="139">
        <v>0</v>
      </c>
      <c r="H62" s="115">
        <v>0</v>
      </c>
      <c r="I62" s="116">
        <v>0</v>
      </c>
      <c r="J62" s="139">
        <v>0</v>
      </c>
      <c r="K62" s="115">
        <v>0</v>
      </c>
      <c r="L62" s="116">
        <v>0</v>
      </c>
      <c r="M62" s="139">
        <v>0</v>
      </c>
      <c r="N62" s="115">
        <v>0</v>
      </c>
      <c r="O62" s="116">
        <v>0</v>
      </c>
      <c r="P62" s="139">
        <v>4417</v>
      </c>
      <c r="Q62" s="115">
        <v>5110</v>
      </c>
      <c r="R62" s="116">
        <v>-0.13561643835616399</v>
      </c>
      <c r="S62" s="122">
        <v>0</v>
      </c>
      <c r="T62" s="114" t="s">
        <v>90</v>
      </c>
      <c r="U62" s="114" t="s">
        <v>90</v>
      </c>
      <c r="V62" s="114" t="s">
        <v>243</v>
      </c>
      <c r="W62" s="114" t="s">
        <v>255</v>
      </c>
    </row>
    <row r="63" spans="1:23" x14ac:dyDescent="0.2">
      <c r="A63" s="123"/>
      <c r="B63" s="114" t="s">
        <v>256</v>
      </c>
      <c r="C63" s="114" t="s">
        <v>257</v>
      </c>
      <c r="D63" s="139">
        <v>0</v>
      </c>
      <c r="E63" s="115">
        <v>0</v>
      </c>
      <c r="F63" s="116">
        <v>0</v>
      </c>
      <c r="G63" s="139">
        <v>0</v>
      </c>
      <c r="H63" s="115">
        <v>0</v>
      </c>
      <c r="I63" s="116">
        <v>0</v>
      </c>
      <c r="J63" s="139">
        <v>0</v>
      </c>
      <c r="K63" s="115">
        <v>0</v>
      </c>
      <c r="L63" s="116">
        <v>0</v>
      </c>
      <c r="M63" s="139">
        <v>0</v>
      </c>
      <c r="N63" s="115">
        <v>0</v>
      </c>
      <c r="O63" s="116">
        <v>0</v>
      </c>
      <c r="P63" s="139">
        <v>0</v>
      </c>
      <c r="Q63" s="115">
        <v>0</v>
      </c>
      <c r="R63" s="116">
        <v>0</v>
      </c>
      <c r="S63" s="122">
        <v>0</v>
      </c>
      <c r="T63" s="114" t="s">
        <v>90</v>
      </c>
      <c r="U63" s="114" t="s">
        <v>90</v>
      </c>
      <c r="V63" s="114" t="s">
        <v>243</v>
      </c>
      <c r="W63" s="114" t="s">
        <v>258</v>
      </c>
    </row>
    <row r="64" spans="1:23" x14ac:dyDescent="0.2">
      <c r="A64" s="124" t="s">
        <v>103</v>
      </c>
      <c r="B64" s="124">
        <v>0</v>
      </c>
      <c r="C64" s="124">
        <v>0</v>
      </c>
      <c r="D64" s="132">
        <v>4417</v>
      </c>
      <c r="E64" s="125">
        <v>5110</v>
      </c>
      <c r="F64" s="126">
        <v>-0.13561643835616399</v>
      </c>
      <c r="G64" s="132">
        <v>0</v>
      </c>
      <c r="H64" s="125">
        <v>0</v>
      </c>
      <c r="I64" s="126">
        <v>0</v>
      </c>
      <c r="J64" s="132">
        <v>0</v>
      </c>
      <c r="K64" s="125">
        <v>0</v>
      </c>
      <c r="L64" s="126">
        <v>0</v>
      </c>
      <c r="M64" s="132">
        <v>0</v>
      </c>
      <c r="N64" s="125">
        <v>0</v>
      </c>
      <c r="O64" s="126">
        <v>0</v>
      </c>
      <c r="P64" s="132">
        <v>4417</v>
      </c>
      <c r="Q64" s="125">
        <v>5110</v>
      </c>
      <c r="R64" s="126">
        <v>-0.13561643835616399</v>
      </c>
      <c r="S64" s="127">
        <v>0</v>
      </c>
      <c r="T64" s="128">
        <v>0</v>
      </c>
      <c r="U64" s="128">
        <v>0</v>
      </c>
      <c r="V64" s="128">
        <v>0</v>
      </c>
      <c r="W64" s="128">
        <v>0</v>
      </c>
    </row>
    <row r="65" spans="1:23" x14ac:dyDescent="0.2">
      <c r="A65" s="124" t="s">
        <v>259</v>
      </c>
      <c r="B65" s="124">
        <v>0</v>
      </c>
      <c r="C65" s="124">
        <v>0</v>
      </c>
      <c r="D65" s="132">
        <v>7741578</v>
      </c>
      <c r="E65" s="125">
        <v>8356829</v>
      </c>
      <c r="F65" s="126">
        <v>-7.3622542713270803E-2</v>
      </c>
      <c r="G65" s="132">
        <v>38196884</v>
      </c>
      <c r="H65" s="125">
        <v>38920794</v>
      </c>
      <c r="I65" s="126">
        <v>-1.8599569166035002E-2</v>
      </c>
      <c r="J65" s="132">
        <v>14492902</v>
      </c>
      <c r="K65" s="125">
        <v>15218478</v>
      </c>
      <c r="L65" s="126">
        <v>-4.7677303867048999E-2</v>
      </c>
      <c r="M65" s="132">
        <v>2170462</v>
      </c>
      <c r="N65" s="125">
        <v>2578136</v>
      </c>
      <c r="O65" s="126">
        <v>-0.15812742229269497</v>
      </c>
      <c r="P65" s="132">
        <v>62601826</v>
      </c>
      <c r="Q65" s="125">
        <v>65074237</v>
      </c>
      <c r="R65" s="126">
        <v>-3.7993699411335402E-2</v>
      </c>
      <c r="S65" s="137">
        <v>0</v>
      </c>
      <c r="T65" s="128">
        <v>0</v>
      </c>
      <c r="U65" s="128">
        <v>0</v>
      </c>
      <c r="V65" s="128">
        <v>0</v>
      </c>
      <c r="W65" s="128">
        <v>0</v>
      </c>
    </row>
  </sheetData>
  <pageMargins left="0.25" right="0.25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2" customWidth="1"/>
    <col min="5" max="5" width="2.28515625" style="2" customWidth="1"/>
    <col min="6" max="7" width="13.85546875" style="2" customWidth="1"/>
    <col min="8" max="8" width="8.7109375" style="32" customWidth="1"/>
    <col min="9" max="12" width="10.85546875" style="2" customWidth="1"/>
    <col min="13" max="13" width="13.42578125" style="33" bestFit="1" customWidth="1"/>
    <col min="14" max="14" width="11.28515625" style="43" customWidth="1"/>
    <col min="15" max="15" width="10.28515625" style="43" customWidth="1"/>
    <col min="16" max="17" width="10.85546875" style="33" customWidth="1"/>
    <col min="18" max="16384" width="10.85546875" style="2"/>
  </cols>
  <sheetData>
    <row r="1" spans="1:17" ht="73.5" customHeight="1" x14ac:dyDescent="0.25">
      <c r="A1" s="57" t="s">
        <v>35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102" t="str">
        <f>Hovedtall!A2</f>
        <v xml:space="preserve">Dato 10.06.2015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81" t="s">
        <v>57</v>
      </c>
      <c r="C3" s="4"/>
      <c r="D3" s="5"/>
      <c r="E3" s="6"/>
      <c r="F3" s="80" t="s">
        <v>36</v>
      </c>
      <c r="G3" s="4"/>
      <c r="H3" s="5"/>
      <c r="M3" s="33"/>
      <c r="N3" s="43"/>
      <c r="O3" s="43"/>
      <c r="P3" s="33"/>
      <c r="Q3" s="33"/>
    </row>
    <row r="4" spans="1:17" ht="15" customHeight="1" x14ac:dyDescent="0.3">
      <c r="A4" s="2"/>
      <c r="B4" s="94">
        <v>2015</v>
      </c>
      <c r="C4" s="95">
        <v>2014</v>
      </c>
      <c r="D4" s="96" t="s">
        <v>38</v>
      </c>
      <c r="E4" s="8"/>
      <c r="F4" s="94">
        <v>2015</v>
      </c>
      <c r="G4" s="95">
        <v>2014</v>
      </c>
      <c r="H4" s="96" t="s">
        <v>38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4" t="s">
        <v>56</v>
      </c>
      <c r="B6" s="10"/>
      <c r="C6" s="10"/>
      <c r="D6" s="11"/>
      <c r="H6" s="11"/>
      <c r="M6" s="33"/>
      <c r="N6" s="43"/>
      <c r="O6" s="43"/>
      <c r="P6" s="33"/>
      <c r="Q6" s="33"/>
    </row>
    <row r="7" spans="1:17" ht="15" customHeight="1" x14ac:dyDescent="0.25">
      <c r="A7" s="97" t="s">
        <v>39</v>
      </c>
      <c r="B7" s="82">
        <f>Hovedtall!$B$7</f>
        <v>2598251</v>
      </c>
      <c r="C7" s="83">
        <f>Hovedtall!$C$7</f>
        <v>2635414</v>
      </c>
      <c r="D7" s="55">
        <f>(B7-C7)/C7</f>
        <v>-1.4101389762671064E-2</v>
      </c>
      <c r="E7" s="54"/>
      <c r="F7" s="82">
        <f>Hovedtall!$F$7</f>
        <v>11841578</v>
      </c>
      <c r="G7" s="83">
        <f>Hovedtall!$G$7</f>
        <v>12130769</v>
      </c>
      <c r="H7" s="55">
        <f>(F7-G7)/G7</f>
        <v>-2.383946145541144E-2</v>
      </c>
      <c r="I7" s="44"/>
      <c r="J7" s="45"/>
    </row>
    <row r="8" spans="1:17" ht="15" customHeight="1" x14ac:dyDescent="0.25">
      <c r="A8" s="98" t="s">
        <v>43</v>
      </c>
      <c r="B8" s="16">
        <f>SUM(B9:B10)</f>
        <v>1718705</v>
      </c>
      <c r="C8" s="17">
        <f>SUM(C9:C10)</f>
        <v>1667595</v>
      </c>
      <c r="D8" s="36">
        <f>(B8-C8)/C8</f>
        <v>3.0648928546799431E-2</v>
      </c>
      <c r="E8" s="54"/>
      <c r="F8" s="16">
        <f>SUM(F9:F10)</f>
        <v>7148046</v>
      </c>
      <c r="G8" s="17">
        <f>SUM(G9:G10)</f>
        <v>7088812</v>
      </c>
      <c r="H8" s="36">
        <f>(F8-G8)/G8</f>
        <v>8.3559840492313797E-3</v>
      </c>
      <c r="I8" s="44"/>
      <c r="J8" s="45"/>
    </row>
    <row r="9" spans="1:17" ht="15" customHeight="1" x14ac:dyDescent="0.25">
      <c r="A9" s="99" t="s">
        <v>44</v>
      </c>
      <c r="B9" s="84">
        <f>Hovedtall!$B$9</f>
        <v>1562256</v>
      </c>
      <c r="C9" s="85">
        <f>Hovedtall!$C$9</f>
        <v>1483320</v>
      </c>
      <c r="D9" s="18">
        <f>(B9-C9)/C9</f>
        <v>5.3215759242779707E-2</v>
      </c>
      <c r="E9" s="54"/>
      <c r="F9" s="84">
        <f>Hovedtall!$F$9</f>
        <v>6604702</v>
      </c>
      <c r="G9" s="85">
        <f>Hovedtall!$G$9</f>
        <v>6422209</v>
      </c>
      <c r="H9" s="18">
        <f>(F9-G9)/G9</f>
        <v>2.8415923555275141E-2</v>
      </c>
      <c r="J9" s="45"/>
    </row>
    <row r="10" spans="1:17" ht="15" customHeight="1" x14ac:dyDescent="0.25">
      <c r="A10" s="99" t="s">
        <v>46</v>
      </c>
      <c r="B10" s="84">
        <f>Hovedtall!$B$10</f>
        <v>156449</v>
      </c>
      <c r="C10" s="85">
        <f>Hovedtall!$C$10</f>
        <v>184275</v>
      </c>
      <c r="D10" s="18">
        <f>(B10-C10)/C10</f>
        <v>-0.15100257766924433</v>
      </c>
      <c r="E10" s="54"/>
      <c r="F10" s="84">
        <f>Hovedtall!$F$10</f>
        <v>543344</v>
      </c>
      <c r="G10" s="85">
        <f>Hovedtall!$G$10</f>
        <v>666603</v>
      </c>
      <c r="H10" s="18">
        <f>(F10-G10)/G10</f>
        <v>-0.18490615853814038</v>
      </c>
      <c r="J10" s="45"/>
    </row>
    <row r="11" spans="1:17" ht="15" customHeight="1" x14ac:dyDescent="0.25">
      <c r="A11" s="99"/>
      <c r="B11" s="40"/>
      <c r="C11" s="39"/>
      <c r="D11" s="18"/>
      <c r="E11" s="54"/>
      <c r="F11" s="40"/>
      <c r="G11" s="39"/>
      <c r="H11" s="18"/>
      <c r="J11" s="45"/>
    </row>
    <row r="12" spans="1:17" ht="15" customHeight="1" x14ac:dyDescent="0.25">
      <c r="A12" s="98" t="s">
        <v>21</v>
      </c>
      <c r="B12" s="86">
        <f>Hovedtall!$B$12</f>
        <v>51358</v>
      </c>
      <c r="C12" s="87">
        <f>Hovedtall!$C$12</f>
        <v>59458</v>
      </c>
      <c r="D12" s="48">
        <f>(B12-C12)/C12</f>
        <v>-0.13623061656967944</v>
      </c>
      <c r="E12" s="54"/>
      <c r="F12" s="86">
        <f>Hovedtall!$F$12</f>
        <v>250551</v>
      </c>
      <c r="G12" s="87">
        <f>Hovedtall!$G$12</f>
        <v>290327</v>
      </c>
      <c r="H12" s="48">
        <f>(F12-G12)/G12</f>
        <v>-0.13700413671480779</v>
      </c>
      <c r="J12" s="45"/>
    </row>
    <row r="13" spans="1:17" ht="15" customHeight="1" x14ac:dyDescent="0.25">
      <c r="A13" s="98" t="s">
        <v>19</v>
      </c>
      <c r="B13" s="16">
        <f>B7+B8+B12</f>
        <v>4368314</v>
      </c>
      <c r="C13" s="17">
        <f>C7+C8+C12</f>
        <v>4362467</v>
      </c>
      <c r="D13" s="36">
        <f>(B13-C13)/C13</f>
        <v>1.3402966715851375E-3</v>
      </c>
      <c r="E13" s="54"/>
      <c r="F13" s="16">
        <f>F7+F8+F12</f>
        <v>19240175</v>
      </c>
      <c r="G13" s="17">
        <f>G7+G8+G12</f>
        <v>19509908</v>
      </c>
      <c r="H13" s="36">
        <f>(F13-G13)/G13</f>
        <v>-1.3825436798574346E-2</v>
      </c>
      <c r="J13" s="45"/>
    </row>
    <row r="14" spans="1:17" ht="15" customHeight="1" x14ac:dyDescent="0.25">
      <c r="A14" s="100"/>
      <c r="B14" s="41"/>
      <c r="C14" s="42"/>
      <c r="D14" s="21"/>
      <c r="E14" s="54"/>
      <c r="F14" s="41"/>
      <c r="G14" s="42"/>
      <c r="H14" s="21"/>
      <c r="J14" s="45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4" t="s">
        <v>49</v>
      </c>
      <c r="B16" s="25"/>
      <c r="C16" s="26"/>
      <c r="D16" s="27"/>
      <c r="E16" s="28"/>
      <c r="F16" s="25"/>
      <c r="G16" s="26"/>
      <c r="H16" s="27"/>
      <c r="M16" s="33"/>
      <c r="N16" s="43"/>
      <c r="O16" s="43"/>
      <c r="P16" s="33"/>
      <c r="Q16" s="33"/>
    </row>
    <row r="17" spans="1:10" ht="15" customHeight="1" x14ac:dyDescent="0.25">
      <c r="A17" s="97" t="s">
        <v>39</v>
      </c>
      <c r="B17" s="14">
        <f>SUM(B18:B20)</f>
        <v>41631</v>
      </c>
      <c r="C17" s="15">
        <f>SUM(C18:C20)</f>
        <v>44145</v>
      </c>
      <c r="D17" s="55">
        <f>(B17-C17)/C17</f>
        <v>-5.6948691811077132E-2</v>
      </c>
      <c r="E17" s="19"/>
      <c r="F17" s="14">
        <f>SUM(F18:F20)</f>
        <v>200789</v>
      </c>
      <c r="G17" s="15">
        <f>SUM(G18:G20)</f>
        <v>209305</v>
      </c>
      <c r="H17" s="55">
        <f>(F17-G17)/G17</f>
        <v>-4.0687035665655381E-2</v>
      </c>
      <c r="J17" s="47"/>
    </row>
    <row r="18" spans="1:10" ht="15" customHeight="1" x14ac:dyDescent="0.25">
      <c r="A18" s="99" t="s">
        <v>44</v>
      </c>
      <c r="B18" s="84">
        <f>Hovedtall!$B$18</f>
        <v>39846</v>
      </c>
      <c r="C18" s="85">
        <f>Hovedtall!$C$18</f>
        <v>42132</v>
      </c>
      <c r="D18" s="18">
        <f t="shared" ref="D18:D31" si="0">(B18-C18)/C18</f>
        <v>-5.4258046140700657E-2</v>
      </c>
      <c r="E18" s="19"/>
      <c r="F18" s="84">
        <f>Hovedtall!$F$18</f>
        <v>192054</v>
      </c>
      <c r="G18" s="85">
        <f>Hovedtall!$G$18</f>
        <v>200342</v>
      </c>
      <c r="H18" s="18">
        <f t="shared" ref="H18:H31" si="1">(F18-G18)/G18</f>
        <v>-4.1369258567848975E-2</v>
      </c>
      <c r="J18" s="45"/>
    </row>
    <row r="19" spans="1:10" ht="15" customHeight="1" x14ac:dyDescent="0.25">
      <c r="A19" s="99" t="s">
        <v>46</v>
      </c>
      <c r="B19" s="84">
        <f>Hovedtall!$B$19</f>
        <v>631</v>
      </c>
      <c r="C19" s="85">
        <f>Hovedtall!$C$19</f>
        <v>782</v>
      </c>
      <c r="D19" s="18">
        <f t="shared" si="0"/>
        <v>-0.19309462915601022</v>
      </c>
      <c r="E19" s="19"/>
      <c r="F19" s="84">
        <f>Hovedtall!$F$19</f>
        <v>2507</v>
      </c>
      <c r="G19" s="85">
        <f>Hovedtall!$G$19</f>
        <v>2612</v>
      </c>
      <c r="H19" s="18">
        <f t="shared" si="1"/>
        <v>-4.0199081163859111E-2</v>
      </c>
      <c r="J19" s="45"/>
    </row>
    <row r="20" spans="1:10" ht="15" customHeight="1" x14ac:dyDescent="0.25">
      <c r="A20" s="99" t="s">
        <v>47</v>
      </c>
      <c r="B20" s="84">
        <f>Hovedtall!$B$20</f>
        <v>1154</v>
      </c>
      <c r="C20" s="85">
        <f>Hovedtall!$C$20</f>
        <v>1231</v>
      </c>
      <c r="D20" s="18">
        <f t="shared" si="0"/>
        <v>-6.2550771730300575E-2</v>
      </c>
      <c r="E20" s="19"/>
      <c r="F20" s="84">
        <f>Hovedtall!$F$20</f>
        <v>6228</v>
      </c>
      <c r="G20" s="85">
        <f>Hovedtall!$G$20</f>
        <v>6351</v>
      </c>
      <c r="H20" s="18">
        <f t="shared" si="1"/>
        <v>-1.9367028814359942E-2</v>
      </c>
      <c r="J20" s="45"/>
    </row>
    <row r="21" spans="1:10" ht="15" customHeight="1" x14ac:dyDescent="0.25">
      <c r="A21" s="99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98" t="s">
        <v>42</v>
      </c>
      <c r="B22" s="16">
        <f>SUM(B23:B25)</f>
        <v>16328</v>
      </c>
      <c r="C22" s="17">
        <f>SUM(C23:C25)</f>
        <v>17468</v>
      </c>
      <c r="D22" s="36">
        <f t="shared" si="0"/>
        <v>-6.5262193725669798E-2</v>
      </c>
      <c r="E22" s="19"/>
      <c r="F22" s="16">
        <f>SUM(F23:F25)</f>
        <v>71707</v>
      </c>
      <c r="G22" s="17">
        <f>SUM(G23:G25)</f>
        <v>75948</v>
      </c>
      <c r="H22" s="36">
        <f t="shared" si="1"/>
        <v>-5.5840838468425767E-2</v>
      </c>
      <c r="J22" s="45"/>
    </row>
    <row r="23" spans="1:10" ht="15" customHeight="1" x14ac:dyDescent="0.25">
      <c r="A23" s="99" t="s">
        <v>44</v>
      </c>
      <c r="B23" s="84">
        <f>Hovedtall!$B$23</f>
        <v>14694</v>
      </c>
      <c r="C23" s="85">
        <f>Hovedtall!$C$23</f>
        <v>15475</v>
      </c>
      <c r="D23" s="18">
        <f t="shared" si="0"/>
        <v>-5.0468497576736673E-2</v>
      </c>
      <c r="E23" s="19"/>
      <c r="F23" s="84">
        <f>Hovedtall!$F$23</f>
        <v>65132</v>
      </c>
      <c r="G23" s="85">
        <f>Hovedtall!$G$23</f>
        <v>68397</v>
      </c>
      <c r="H23" s="18">
        <f t="shared" si="1"/>
        <v>-4.7736011813383626E-2</v>
      </c>
      <c r="J23" s="45"/>
    </row>
    <row r="24" spans="1:10" ht="15" customHeight="1" x14ac:dyDescent="0.25">
      <c r="A24" s="99" t="s">
        <v>46</v>
      </c>
      <c r="B24" s="84">
        <f>Hovedtall!$B$24</f>
        <v>1246</v>
      </c>
      <c r="C24" s="85">
        <f>Hovedtall!$C$24</f>
        <v>1568</v>
      </c>
      <c r="D24" s="18">
        <f t="shared" si="0"/>
        <v>-0.20535714285714285</v>
      </c>
      <c r="E24" s="19"/>
      <c r="F24" s="84">
        <f>Hovedtall!$F$24</f>
        <v>4467</v>
      </c>
      <c r="G24" s="85">
        <f>Hovedtall!$G$24</f>
        <v>5497</v>
      </c>
      <c r="H24" s="18">
        <f t="shared" si="1"/>
        <v>-0.18737493178097145</v>
      </c>
      <c r="J24" s="45"/>
    </row>
    <row r="25" spans="1:10" ht="15" customHeight="1" x14ac:dyDescent="0.25">
      <c r="A25" s="99" t="s">
        <v>47</v>
      </c>
      <c r="B25" s="84">
        <f>Hovedtall!$B$25</f>
        <v>388</v>
      </c>
      <c r="C25" s="85">
        <f>Hovedtall!$C$25</f>
        <v>425</v>
      </c>
      <c r="D25" s="18">
        <f t="shared" si="0"/>
        <v>-8.7058823529411758E-2</v>
      </c>
      <c r="E25" s="19"/>
      <c r="F25" s="84">
        <f>Hovedtall!$F$25</f>
        <v>2108</v>
      </c>
      <c r="G25" s="85">
        <f>Hovedtall!$G$25</f>
        <v>2054</v>
      </c>
      <c r="H25" s="18">
        <f t="shared" si="1"/>
        <v>2.6290165530671861E-2</v>
      </c>
      <c r="J25" s="45"/>
    </row>
    <row r="26" spans="1:10" ht="15" customHeight="1" x14ac:dyDescent="0.25">
      <c r="A26" s="99"/>
      <c r="B26" s="40"/>
      <c r="C26" s="39"/>
      <c r="D26" s="18"/>
      <c r="E26" s="19"/>
      <c r="F26" s="40"/>
      <c r="G26" s="39"/>
      <c r="H26" s="18"/>
      <c r="J26" s="45"/>
    </row>
    <row r="27" spans="1:10" ht="15" customHeight="1" x14ac:dyDescent="0.25">
      <c r="A27" s="98" t="s">
        <v>21</v>
      </c>
      <c r="B27" s="86">
        <f>Hovedtall!$B$27</f>
        <v>4062</v>
      </c>
      <c r="C27" s="87">
        <f>Hovedtall!$C$27</f>
        <v>4432</v>
      </c>
      <c r="D27" s="36">
        <f t="shared" si="0"/>
        <v>-8.3483754512635386E-2</v>
      </c>
      <c r="E27" s="19"/>
      <c r="F27" s="88">
        <f>Hovedtall!$F$27</f>
        <v>19164</v>
      </c>
      <c r="G27" s="89">
        <f>Hovedtall!$G$27</f>
        <v>21355</v>
      </c>
      <c r="H27" s="36">
        <f>(F27-G27)/G27</f>
        <v>-0.10259892296885975</v>
      </c>
      <c r="J27" s="45"/>
    </row>
    <row r="28" spans="1:10" ht="15" customHeight="1" x14ac:dyDescent="0.25">
      <c r="A28" s="98" t="s">
        <v>19</v>
      </c>
      <c r="B28" s="16">
        <f>B22+B17+B27</f>
        <v>62021</v>
      </c>
      <c r="C28" s="17">
        <f>C22+C17+C27</f>
        <v>66045</v>
      </c>
      <c r="D28" s="36">
        <f t="shared" si="0"/>
        <v>-6.0928155045802103E-2</v>
      </c>
      <c r="E28" s="19"/>
      <c r="F28" s="16">
        <f>F22+F17+F27</f>
        <v>291660</v>
      </c>
      <c r="G28" s="17">
        <f>G22+G17+G27</f>
        <v>306608</v>
      </c>
      <c r="H28" s="36">
        <f>(F28-G28)/G28</f>
        <v>-4.8752804884412672E-2</v>
      </c>
      <c r="J28" s="45"/>
    </row>
    <row r="29" spans="1:10" ht="15" customHeight="1" x14ac:dyDescent="0.25">
      <c r="A29" s="98" t="s">
        <v>31</v>
      </c>
      <c r="B29" s="86">
        <f>Hovedtall!$B$29</f>
        <v>10003</v>
      </c>
      <c r="C29" s="87">
        <f>Hovedtall!$C$29</f>
        <v>10475</v>
      </c>
      <c r="D29" s="18">
        <f>(B29-C29)/C29</f>
        <v>-4.5059665871121715E-2</v>
      </c>
      <c r="E29" s="19"/>
      <c r="F29" s="86">
        <f>Hovedtall!$F$29</f>
        <v>38337</v>
      </c>
      <c r="G29" s="87">
        <f>Hovedtall!$G$29</f>
        <v>38844</v>
      </c>
      <c r="H29" s="18">
        <f>(F29-G29)/G29</f>
        <v>-1.3052208835341365E-2</v>
      </c>
    </row>
    <row r="30" spans="1:10" ht="15" customHeight="1" x14ac:dyDescent="0.25">
      <c r="A30" s="99"/>
      <c r="B30" s="39"/>
      <c r="C30" s="39"/>
      <c r="D30" s="18"/>
      <c r="E30" s="19"/>
      <c r="F30" s="40"/>
      <c r="G30" s="39"/>
      <c r="H30" s="18"/>
      <c r="J30" s="45"/>
    </row>
    <row r="31" spans="1:10" ht="15" customHeight="1" x14ac:dyDescent="0.25">
      <c r="A31" s="98" t="s">
        <v>52</v>
      </c>
      <c r="B31" s="16">
        <f>SUM(B28:B29)</f>
        <v>72024</v>
      </c>
      <c r="C31" s="17">
        <f>SUM(C28:C29)</f>
        <v>76520</v>
      </c>
      <c r="D31" s="36">
        <f t="shared" si="0"/>
        <v>-5.8755880815473081E-2</v>
      </c>
      <c r="E31" s="19"/>
      <c r="F31" s="16">
        <f>SUM(F28:F29)</f>
        <v>329997</v>
      </c>
      <c r="G31" s="17">
        <f>SUM(G28:G29)</f>
        <v>345452</v>
      </c>
      <c r="H31" s="36">
        <f t="shared" si="1"/>
        <v>-4.4738487546750347E-2</v>
      </c>
      <c r="J31" s="45"/>
    </row>
    <row r="32" spans="1:10" ht="15" customHeight="1" x14ac:dyDescent="0.25">
      <c r="A32" s="98"/>
      <c r="B32" s="16"/>
      <c r="C32" s="17"/>
      <c r="D32" s="18"/>
      <c r="E32" s="19"/>
      <c r="F32" s="16"/>
      <c r="G32" s="17"/>
      <c r="H32" s="18"/>
    </row>
    <row r="33" spans="1:17" ht="15" customHeight="1" x14ac:dyDescent="0.25">
      <c r="A33" s="103"/>
      <c r="B33" s="108"/>
      <c r="C33" s="109"/>
      <c r="D33" s="106"/>
      <c r="E33" s="19"/>
      <c r="F33" s="108"/>
      <c r="G33" s="109"/>
      <c r="H33" s="106"/>
    </row>
    <row r="34" spans="1:17" ht="15" customHeight="1" x14ac:dyDescent="0.25">
      <c r="A34" s="2"/>
      <c r="B34" s="12"/>
      <c r="C34" s="12"/>
      <c r="D34" s="30"/>
      <c r="E34" s="12"/>
      <c r="F34" s="12"/>
      <c r="G34" s="12"/>
      <c r="H34" s="30"/>
    </row>
    <row r="35" spans="1:17" ht="15" customHeight="1" x14ac:dyDescent="0.3">
      <c r="A35" s="34" t="s">
        <v>50</v>
      </c>
      <c r="B35" s="25"/>
      <c r="C35" s="2"/>
      <c r="D35" s="30"/>
      <c r="E35" s="28"/>
      <c r="F35" s="25"/>
      <c r="H35" s="30"/>
      <c r="L35" s="46"/>
    </row>
    <row r="36" spans="1:17" s="7" customFormat="1" ht="15" customHeight="1" x14ac:dyDescent="0.25">
      <c r="A36" s="49" t="s">
        <v>51</v>
      </c>
      <c r="B36" s="29"/>
      <c r="C36" s="29"/>
      <c r="D36" s="30"/>
      <c r="E36" s="12"/>
      <c r="F36" s="29"/>
      <c r="G36" s="29"/>
      <c r="H36" s="30"/>
      <c r="M36" s="33"/>
      <c r="N36" s="43"/>
      <c r="O36" s="43"/>
      <c r="P36" s="33"/>
      <c r="Q36" s="33"/>
    </row>
    <row r="37" spans="1:17" ht="15" customHeight="1" x14ac:dyDescent="0.3">
      <c r="A37" s="97" t="s">
        <v>40</v>
      </c>
      <c r="B37" s="15">
        <f>SUM(B38:B39)</f>
        <v>4383</v>
      </c>
      <c r="C37" s="15">
        <f>SUM(C38:C39)</f>
        <v>4703</v>
      </c>
      <c r="D37" s="69">
        <f>(B37-C37)/C37</f>
        <v>-6.8041675526259837E-2</v>
      </c>
      <c r="E37" s="12"/>
      <c r="F37" s="70">
        <f>SUM(F38:F39)</f>
        <v>22230</v>
      </c>
      <c r="G37" s="15">
        <f>SUM(G38:G39)</f>
        <v>23570</v>
      </c>
      <c r="H37" s="69">
        <f>(F37-G37)/G37</f>
        <v>-5.6851930420025454E-2</v>
      </c>
      <c r="I37" s="2" t="s">
        <v>27</v>
      </c>
      <c r="J37" s="46"/>
    </row>
    <row r="38" spans="1:17" ht="15" customHeight="1" x14ac:dyDescent="0.25">
      <c r="A38" s="99" t="s">
        <v>45</v>
      </c>
      <c r="B38" s="85">
        <f>Hovedtall!$B$38</f>
        <v>1710</v>
      </c>
      <c r="C38" s="85">
        <f>Hovedtall!$C$38</f>
        <v>1593</v>
      </c>
      <c r="D38" s="93">
        <f>(B38-C38)/C38</f>
        <v>7.3446327683615822E-2</v>
      </c>
      <c r="E38" s="12"/>
      <c r="F38" s="84">
        <f>Hovedtall!$F$38</f>
        <v>7805</v>
      </c>
      <c r="G38" s="85">
        <f>Hovedtall!$G$38</f>
        <v>7950</v>
      </c>
      <c r="H38" s="93">
        <f>(F38-G38)/G38</f>
        <v>-1.8238993710691823E-2</v>
      </c>
      <c r="I38" s="2" t="s">
        <v>27</v>
      </c>
    </row>
    <row r="39" spans="1:17" ht="15" customHeight="1" x14ac:dyDescent="0.25">
      <c r="A39" s="99" t="s">
        <v>48</v>
      </c>
      <c r="B39" s="85">
        <f>Hovedtall!$B$39</f>
        <v>2673</v>
      </c>
      <c r="C39" s="85">
        <f>Hovedtall!$C$39</f>
        <v>3110</v>
      </c>
      <c r="D39" s="93">
        <f>(B39-C39)/C39</f>
        <v>-0.1405144694533762</v>
      </c>
      <c r="E39" s="19"/>
      <c r="F39" s="84">
        <f>Hovedtall!$F$39</f>
        <v>14425</v>
      </c>
      <c r="G39" s="85">
        <f>Hovedtall!$G$39</f>
        <v>15620</v>
      </c>
      <c r="H39" s="93">
        <f>(F39-G39)/G39</f>
        <v>-7.6504481434058899E-2</v>
      </c>
      <c r="I39" s="2" t="s">
        <v>27</v>
      </c>
    </row>
    <row r="40" spans="1:17" ht="15" customHeight="1" x14ac:dyDescent="0.25">
      <c r="A40" s="99"/>
      <c r="B40" s="20"/>
      <c r="C40" s="90"/>
      <c r="D40" s="31"/>
      <c r="E40" s="19"/>
      <c r="F40" s="52"/>
      <c r="G40" s="20"/>
      <c r="H40" s="31"/>
    </row>
    <row r="41" spans="1:17" ht="15" customHeight="1" x14ac:dyDescent="0.25">
      <c r="A41" s="98" t="s">
        <v>41</v>
      </c>
      <c r="B41" s="17">
        <f>SUM(B42:B43)</f>
        <v>7233</v>
      </c>
      <c r="C41" s="17">
        <f>SUM(C42:C43)</f>
        <v>7944</v>
      </c>
      <c r="D41" s="37">
        <f>(B41-C41)/C41</f>
        <v>-8.9501510574018131E-2</v>
      </c>
      <c r="E41" s="19"/>
      <c r="F41" s="52">
        <f>SUM(F42:F43)</f>
        <v>40368</v>
      </c>
      <c r="G41" s="51">
        <f>SUM(G42:G43)</f>
        <v>41499</v>
      </c>
      <c r="H41" s="37">
        <f>(F41-G41)/G41</f>
        <v>-2.7253668763102725E-2</v>
      </c>
      <c r="I41" s="2" t="s">
        <v>27</v>
      </c>
    </row>
    <row r="42" spans="1:17" ht="15" customHeight="1" x14ac:dyDescent="0.25">
      <c r="A42" s="99" t="s">
        <v>45</v>
      </c>
      <c r="B42" s="85">
        <f>Hovedtall!$B$42</f>
        <v>3768</v>
      </c>
      <c r="C42" s="85">
        <f>Hovedtall!$C$42</f>
        <v>3675</v>
      </c>
      <c r="D42" s="93">
        <f>(B42-C42)/C42</f>
        <v>2.5306122448979593E-2</v>
      </c>
      <c r="E42" s="19"/>
      <c r="F42" s="84">
        <f>Hovedtall!$F$42</f>
        <v>22305</v>
      </c>
      <c r="G42" s="85">
        <f>Hovedtall!$G$42</f>
        <v>17511</v>
      </c>
      <c r="H42" s="93">
        <f>(F42-G42)/G42</f>
        <v>0.27377077265718691</v>
      </c>
      <c r="I42" s="2" t="s">
        <v>27</v>
      </c>
      <c r="J42" s="46"/>
      <c r="K42" s="46"/>
    </row>
    <row r="43" spans="1:17" ht="15" customHeight="1" x14ac:dyDescent="0.25">
      <c r="A43" s="99" t="s">
        <v>48</v>
      </c>
      <c r="B43" s="85">
        <f>Hovedtall!$B$43</f>
        <v>3465</v>
      </c>
      <c r="C43" s="85">
        <f>Hovedtall!$C$43</f>
        <v>4269</v>
      </c>
      <c r="D43" s="93">
        <f>(B43-C43)/C43</f>
        <v>-0.18833450456781448</v>
      </c>
      <c r="E43" s="19"/>
      <c r="F43" s="84">
        <f>Hovedtall!$F$43</f>
        <v>18063</v>
      </c>
      <c r="G43" s="85">
        <f>Hovedtall!$G$43</f>
        <v>23988</v>
      </c>
      <c r="H43" s="93">
        <f>(F43-G43)/G43</f>
        <v>-0.2469984992496248</v>
      </c>
      <c r="I43" s="2" t="s">
        <v>27</v>
      </c>
    </row>
    <row r="44" spans="1:17" ht="15" customHeight="1" x14ac:dyDescent="0.25">
      <c r="A44" s="99"/>
      <c r="B44" s="20"/>
      <c r="C44" s="20"/>
      <c r="D44" s="31"/>
      <c r="E44" s="19"/>
      <c r="F44" s="52"/>
      <c r="G44" s="20"/>
      <c r="H44" s="31"/>
    </row>
    <row r="45" spans="1:17" ht="15" customHeight="1" x14ac:dyDescent="0.25">
      <c r="A45" s="101" t="s">
        <v>30</v>
      </c>
      <c r="B45" s="50">
        <f>SUM(B37+B41)</f>
        <v>11616</v>
      </c>
      <c r="C45" s="50">
        <f>SUM(C37+C41)</f>
        <v>12647</v>
      </c>
      <c r="D45" s="38">
        <f>(B45-C45)/C45</f>
        <v>-8.1521309401439077E-2</v>
      </c>
      <c r="E45" s="19"/>
      <c r="F45" s="53">
        <f>SUM(F37+F41)</f>
        <v>62598</v>
      </c>
      <c r="G45" s="50">
        <f>SUM(G37+G41)</f>
        <v>65069</v>
      </c>
      <c r="H45" s="38">
        <f>(F45-G45)/G45</f>
        <v>-3.7975072615223843E-2</v>
      </c>
      <c r="I45" s="2" t="s">
        <v>27</v>
      </c>
    </row>
    <row r="46" spans="1:17" ht="15" customHeight="1" x14ac:dyDescent="0.25">
      <c r="A46" s="58"/>
      <c r="B46" s="17"/>
      <c r="C46" s="17"/>
      <c r="D46" s="56"/>
      <c r="E46" s="19"/>
      <c r="F46" s="17"/>
      <c r="G46" s="17"/>
      <c r="H46" s="56"/>
    </row>
    <row r="47" spans="1:17" ht="15" customHeight="1" x14ac:dyDescent="0.25">
      <c r="A47" s="58"/>
      <c r="B47" s="17"/>
      <c r="C47" s="17"/>
      <c r="D47" s="56"/>
      <c r="E47" s="19"/>
      <c r="F47" s="17"/>
      <c r="G47" s="17"/>
      <c r="H47" s="56"/>
    </row>
    <row r="48" spans="1:17" ht="15" customHeight="1" x14ac:dyDescent="0.25">
      <c r="A48" s="58"/>
      <c r="B48" s="17"/>
      <c r="C48" s="17"/>
      <c r="D48" s="56"/>
      <c r="E48" s="19"/>
      <c r="F48" s="17"/>
      <c r="G48" s="17"/>
      <c r="H48" s="56"/>
    </row>
    <row r="49" spans="1:10" ht="15" customHeight="1" x14ac:dyDescent="0.25">
      <c r="A49" s="58"/>
      <c r="B49" s="17"/>
      <c r="C49" s="17"/>
      <c r="D49" s="56"/>
      <c r="E49" s="19"/>
      <c r="F49" s="17"/>
      <c r="G49" s="17"/>
      <c r="H49" s="56"/>
    </row>
    <row r="50" spans="1:10" ht="15" customHeight="1" x14ac:dyDescent="0.25">
      <c r="A50" s="58"/>
      <c r="B50" s="17"/>
      <c r="C50" s="17"/>
      <c r="D50" s="56"/>
      <c r="E50" s="19"/>
      <c r="F50" s="17"/>
      <c r="G50" s="17"/>
      <c r="H50" s="56"/>
    </row>
    <row r="51" spans="1:10" ht="15" customHeight="1" x14ac:dyDescent="0.25">
      <c r="A51" s="58"/>
      <c r="B51" s="17"/>
      <c r="C51" s="17"/>
      <c r="D51" s="56"/>
      <c r="E51" s="19"/>
      <c r="F51" s="17"/>
      <c r="G51" s="17"/>
      <c r="H51" s="56"/>
    </row>
    <row r="52" spans="1:10" ht="15" customHeight="1" x14ac:dyDescent="0.25">
      <c r="A52" s="58"/>
      <c r="B52" s="17"/>
      <c r="C52" s="17"/>
      <c r="D52" s="56"/>
      <c r="E52" s="19"/>
      <c r="F52" s="17"/>
      <c r="G52" s="17"/>
      <c r="H52" s="56"/>
    </row>
    <row r="53" spans="1:10" ht="15" customHeight="1" x14ac:dyDescent="0.25">
      <c r="A53" s="58"/>
      <c r="B53" s="17"/>
      <c r="C53" s="17"/>
      <c r="D53" s="56"/>
      <c r="E53" s="19"/>
      <c r="F53" s="17"/>
      <c r="G53" s="17"/>
      <c r="H53" s="56"/>
    </row>
    <row r="54" spans="1:10" ht="15" customHeight="1" x14ac:dyDescent="0.25">
      <c r="A54" s="58"/>
      <c r="B54" s="17"/>
      <c r="C54" s="17"/>
      <c r="D54" s="56"/>
      <c r="E54" s="19"/>
      <c r="F54" s="17"/>
      <c r="G54" s="17"/>
      <c r="H54" s="56"/>
    </row>
    <row r="55" spans="1:10" ht="15" customHeight="1" x14ac:dyDescent="0.25">
      <c r="A55" s="58"/>
      <c r="B55" s="17"/>
      <c r="C55" s="17"/>
      <c r="D55" s="56"/>
      <c r="E55" s="19"/>
      <c r="F55" s="17"/>
      <c r="G55" s="17"/>
      <c r="H55" s="56"/>
    </row>
    <row r="56" spans="1:10" ht="15" customHeight="1" x14ac:dyDescent="0.25">
      <c r="A56" s="58"/>
      <c r="B56" s="17"/>
      <c r="C56" s="17"/>
      <c r="D56" s="56"/>
      <c r="E56" s="19"/>
      <c r="F56" s="17"/>
      <c r="G56" s="17"/>
      <c r="H56" s="56"/>
    </row>
    <row r="57" spans="1:10" ht="15" customHeight="1" x14ac:dyDescent="0.25">
      <c r="A57" s="58"/>
      <c r="B57" s="17"/>
      <c r="C57" s="17"/>
      <c r="D57" s="56"/>
      <c r="E57" s="19"/>
      <c r="F57" s="17"/>
      <c r="G57" s="17"/>
      <c r="H57" s="56"/>
    </row>
    <row r="58" spans="1:10" ht="15" customHeight="1" x14ac:dyDescent="0.25">
      <c r="A58" s="58"/>
      <c r="B58" s="17"/>
      <c r="C58" s="17"/>
      <c r="D58" s="56"/>
      <c r="E58" s="19"/>
      <c r="F58" s="17"/>
      <c r="G58" s="17"/>
      <c r="H58" s="56"/>
    </row>
    <row r="59" spans="1:10" ht="15" customHeight="1" x14ac:dyDescent="0.25">
      <c r="A59" s="2"/>
      <c r="B59" s="2"/>
      <c r="C59" s="2"/>
      <c r="D59" s="2"/>
      <c r="H59" s="2"/>
      <c r="I59" s="46"/>
      <c r="J59" s="46"/>
    </row>
    <row r="60" spans="1:10" ht="15" customHeight="1" x14ac:dyDescent="0.25">
      <c r="A60" s="2"/>
      <c r="B60" s="2"/>
      <c r="C60" s="2"/>
      <c r="D60" s="2"/>
      <c r="H60" s="2"/>
      <c r="I60" s="46"/>
      <c r="J60" s="46"/>
    </row>
    <row r="61" spans="1:10" ht="15" customHeight="1" x14ac:dyDescent="0.25">
      <c r="A61" s="2"/>
      <c r="I61" s="46"/>
      <c r="J61" s="46"/>
    </row>
    <row r="62" spans="1:10" ht="15" customHeight="1" x14ac:dyDescent="0.25">
      <c r="I62" s="46"/>
      <c r="J62" s="46"/>
    </row>
    <row r="63" spans="1:10" ht="15" customHeight="1" x14ac:dyDescent="0.25">
      <c r="A63" s="28" t="s">
        <v>55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10" sqref="F10"/>
    </sheetView>
  </sheetViews>
  <sheetFormatPr defaultColWidth="11.42578125" defaultRowHeight="12.75" x14ac:dyDescent="0.2"/>
  <sheetData>
    <row r="2" spans="1:8" ht="18" x14ac:dyDescent="0.25">
      <c r="A2" s="91" t="s">
        <v>33</v>
      </c>
    </row>
    <row r="4" spans="1:8" x14ac:dyDescent="0.2">
      <c r="A4" s="65" t="s">
        <v>1</v>
      </c>
      <c r="B4" s="65">
        <v>2011</v>
      </c>
      <c r="C4" s="65">
        <v>2012</v>
      </c>
      <c r="D4" s="66">
        <v>2013</v>
      </c>
      <c r="E4" s="66">
        <v>2014</v>
      </c>
      <c r="F4" s="65">
        <v>2015</v>
      </c>
      <c r="G4" s="65"/>
      <c r="H4" s="65"/>
    </row>
    <row r="5" spans="1:8" x14ac:dyDescent="0.2">
      <c r="A5" s="67" t="s">
        <v>14</v>
      </c>
      <c r="B5" s="60">
        <v>2961192</v>
      </c>
      <c r="C5" s="60">
        <v>3220075</v>
      </c>
      <c r="D5" s="60">
        <v>3277804</v>
      </c>
      <c r="E5" s="60">
        <v>3466027</v>
      </c>
      <c r="F5" s="60">
        <v>3335025</v>
      </c>
      <c r="G5" s="59"/>
      <c r="H5" s="59"/>
    </row>
    <row r="6" spans="1:8" x14ac:dyDescent="0.2">
      <c r="A6" s="67" t="s">
        <v>2</v>
      </c>
      <c r="B6" s="60">
        <v>3036173</v>
      </c>
      <c r="C6" s="60">
        <v>3404233</v>
      </c>
      <c r="D6" s="60">
        <v>3418955</v>
      </c>
      <c r="E6" s="60">
        <v>3490096</v>
      </c>
      <c r="F6" s="60">
        <v>3499805</v>
      </c>
      <c r="G6" s="59"/>
      <c r="H6" s="59"/>
    </row>
    <row r="7" spans="1:8" x14ac:dyDescent="0.2">
      <c r="A7" s="67" t="s">
        <v>3</v>
      </c>
      <c r="B7" s="60">
        <v>3655738</v>
      </c>
      <c r="C7" s="60">
        <v>3921986</v>
      </c>
      <c r="D7" s="60">
        <v>3741673</v>
      </c>
      <c r="E7" s="60">
        <v>4084303</v>
      </c>
      <c r="F7" s="60">
        <v>4024348</v>
      </c>
      <c r="G7" s="59"/>
      <c r="H7" s="59"/>
    </row>
    <row r="8" spans="1:8" x14ac:dyDescent="0.2">
      <c r="A8" s="67" t="s">
        <v>4</v>
      </c>
      <c r="B8" s="60">
        <v>3436412</v>
      </c>
      <c r="C8" s="60">
        <v>3513324</v>
      </c>
      <c r="D8" s="60">
        <v>4035227</v>
      </c>
      <c r="E8" s="60">
        <v>4104568</v>
      </c>
      <c r="F8" s="60">
        <v>4012574</v>
      </c>
      <c r="G8" s="59"/>
      <c r="H8" s="59"/>
    </row>
    <row r="9" spans="1:8" x14ac:dyDescent="0.2">
      <c r="A9" s="67" t="s">
        <v>5</v>
      </c>
      <c r="B9" s="60">
        <v>3971377</v>
      </c>
      <c r="C9" s="60">
        <v>4162586</v>
      </c>
      <c r="D9" s="60">
        <v>4220892</v>
      </c>
      <c r="E9" s="92">
        <v>4362500</v>
      </c>
      <c r="F9" s="60">
        <v>4386314</v>
      </c>
      <c r="G9" s="59"/>
      <c r="H9" s="59"/>
    </row>
    <row r="10" spans="1:8" x14ac:dyDescent="0.2">
      <c r="A10" s="67" t="s">
        <v>6</v>
      </c>
      <c r="B10" s="60">
        <v>4201212</v>
      </c>
      <c r="C10" s="60">
        <v>4239487</v>
      </c>
      <c r="D10" s="60">
        <v>4597152</v>
      </c>
      <c r="E10" s="92">
        <v>4964668</v>
      </c>
      <c r="F10" s="60"/>
      <c r="G10" s="59"/>
      <c r="H10" s="59"/>
    </row>
    <row r="11" spans="1:8" x14ac:dyDescent="0.2">
      <c r="A11" s="67" t="s">
        <v>7</v>
      </c>
      <c r="B11" s="60">
        <v>3936760</v>
      </c>
      <c r="C11" s="60">
        <v>4166402</v>
      </c>
      <c r="D11" s="60">
        <v>4462056</v>
      </c>
      <c r="E11" s="92">
        <v>4626037</v>
      </c>
      <c r="F11" s="60"/>
      <c r="G11" s="59"/>
      <c r="H11" s="59"/>
    </row>
    <row r="12" spans="1:8" x14ac:dyDescent="0.2">
      <c r="A12" s="67" t="s">
        <v>8</v>
      </c>
      <c r="B12" s="60">
        <v>3940193</v>
      </c>
      <c r="C12" s="60">
        <v>4168293</v>
      </c>
      <c r="D12" s="60">
        <v>4364289</v>
      </c>
      <c r="E12" s="92">
        <v>4506205</v>
      </c>
      <c r="F12" s="60"/>
      <c r="G12" s="59"/>
      <c r="H12" s="59"/>
    </row>
    <row r="13" spans="1:8" x14ac:dyDescent="0.2">
      <c r="A13" s="67" t="s">
        <v>9</v>
      </c>
      <c r="B13" s="60">
        <v>4121392</v>
      </c>
      <c r="C13" s="60">
        <v>4247675</v>
      </c>
      <c r="D13" s="60">
        <v>4466332</v>
      </c>
      <c r="E13" s="92">
        <v>4572855</v>
      </c>
      <c r="F13" s="60"/>
      <c r="G13" s="59"/>
      <c r="H13" s="59"/>
    </row>
    <row r="14" spans="1:8" x14ac:dyDescent="0.2">
      <c r="A14" s="67" t="s">
        <v>10</v>
      </c>
      <c r="B14" s="60">
        <v>4136009</v>
      </c>
      <c r="C14" s="60">
        <v>4267971</v>
      </c>
      <c r="D14" s="60">
        <v>4457440</v>
      </c>
      <c r="E14" s="92">
        <v>4552635</v>
      </c>
      <c r="F14" s="60"/>
      <c r="G14" s="59"/>
      <c r="H14" s="59"/>
    </row>
    <row r="15" spans="1:8" x14ac:dyDescent="0.2">
      <c r="A15" s="67" t="s">
        <v>11</v>
      </c>
      <c r="B15" s="60">
        <v>3725909</v>
      </c>
      <c r="C15" s="60">
        <v>3869288</v>
      </c>
      <c r="D15" s="60">
        <v>3904581</v>
      </c>
      <c r="E15" s="92">
        <v>3925316</v>
      </c>
      <c r="F15" s="60"/>
      <c r="G15" s="59"/>
      <c r="H15" s="59"/>
    </row>
    <row r="16" spans="1:8" x14ac:dyDescent="0.2">
      <c r="A16" s="67" t="s">
        <v>12</v>
      </c>
      <c r="B16" s="60">
        <v>3155085</v>
      </c>
      <c r="C16" s="60">
        <v>3176348</v>
      </c>
      <c r="D16" s="60">
        <v>3363415</v>
      </c>
      <c r="E16" s="92">
        <v>3428848</v>
      </c>
      <c r="F16" s="60"/>
      <c r="G16" s="59"/>
      <c r="H16" s="59"/>
    </row>
    <row r="17" spans="1:8" x14ac:dyDescent="0.2">
      <c r="A17" s="71"/>
      <c r="B17" s="60"/>
      <c r="C17" s="60"/>
      <c r="D17" s="60"/>
      <c r="E17" s="60"/>
      <c r="F17" s="59"/>
      <c r="G17" s="59"/>
      <c r="H17" s="59"/>
    </row>
    <row r="18" spans="1:8" x14ac:dyDescent="0.2">
      <c r="A18" s="71"/>
      <c r="B18" s="60"/>
      <c r="C18" s="60"/>
      <c r="D18" s="60"/>
      <c r="E18" s="60"/>
      <c r="F18" s="59"/>
      <c r="G18" s="59"/>
      <c r="H18" s="59"/>
    </row>
    <row r="19" spans="1:8" x14ac:dyDescent="0.2">
      <c r="A19" s="71"/>
      <c r="B19" s="60"/>
      <c r="C19" s="60"/>
      <c r="D19" s="60"/>
      <c r="E19" s="60"/>
      <c r="F19" s="59"/>
      <c r="G19" s="59"/>
      <c r="H19" s="59"/>
    </row>
    <row r="20" spans="1:8" x14ac:dyDescent="0.2">
      <c r="A20" s="71"/>
      <c r="B20" s="60"/>
      <c r="C20" s="60"/>
      <c r="D20" s="60"/>
      <c r="E20" s="60"/>
      <c r="F20" s="59"/>
      <c r="G20" s="59"/>
      <c r="H20" s="59"/>
    </row>
    <row r="21" spans="1:8" x14ac:dyDescent="0.2">
      <c r="A21" s="59"/>
      <c r="B21" s="62"/>
      <c r="C21" s="63"/>
      <c r="D21" s="35"/>
      <c r="E21" s="35"/>
      <c r="F21" s="59"/>
      <c r="G21" s="59"/>
      <c r="H21" s="59"/>
    </row>
    <row r="22" spans="1:8" x14ac:dyDescent="0.2">
      <c r="A22" s="59"/>
      <c r="B22" s="60"/>
      <c r="C22" s="59"/>
      <c r="D22" s="59"/>
      <c r="E22" s="59"/>
      <c r="F22" s="59"/>
      <c r="G22" s="59"/>
      <c r="H22" s="59"/>
    </row>
    <row r="23" spans="1:8" x14ac:dyDescent="0.2">
      <c r="A23" s="65" t="s">
        <v>0</v>
      </c>
      <c r="B23" s="66">
        <v>2011</v>
      </c>
      <c r="C23" s="66">
        <v>2012</v>
      </c>
      <c r="D23" s="66">
        <v>2013</v>
      </c>
      <c r="E23" s="66">
        <v>2014</v>
      </c>
      <c r="F23" s="65">
        <v>2015</v>
      </c>
      <c r="G23" s="65"/>
      <c r="H23" s="65"/>
    </row>
    <row r="24" spans="1:8" x14ac:dyDescent="0.2">
      <c r="A24" s="68" t="s">
        <v>14</v>
      </c>
      <c r="B24" s="60">
        <v>53345</v>
      </c>
      <c r="C24" s="60">
        <v>56819</v>
      </c>
      <c r="D24" s="60">
        <v>57714</v>
      </c>
      <c r="E24" s="60">
        <v>59820</v>
      </c>
      <c r="F24" s="61">
        <v>56825</v>
      </c>
      <c r="G24" s="59"/>
      <c r="H24" s="59"/>
    </row>
    <row r="25" spans="1:8" x14ac:dyDescent="0.2">
      <c r="A25" s="68" t="s">
        <v>2</v>
      </c>
      <c r="B25" s="60">
        <v>50989</v>
      </c>
      <c r="C25" s="60">
        <v>55392</v>
      </c>
      <c r="D25" s="60">
        <v>54126</v>
      </c>
      <c r="E25" s="60">
        <v>56061</v>
      </c>
      <c r="F25" s="61">
        <v>53551</v>
      </c>
      <c r="G25" s="59"/>
      <c r="H25" s="59"/>
    </row>
    <row r="26" spans="1:8" x14ac:dyDescent="0.2">
      <c r="A26" s="68" t="s">
        <v>3</v>
      </c>
      <c r="B26" s="60">
        <v>59906</v>
      </c>
      <c r="C26" s="60">
        <v>62199</v>
      </c>
      <c r="D26" s="60">
        <v>57109</v>
      </c>
      <c r="E26" s="60">
        <v>62844</v>
      </c>
      <c r="F26" s="61">
        <v>59940</v>
      </c>
      <c r="G26" s="59"/>
      <c r="H26" s="59"/>
    </row>
    <row r="27" spans="1:8" x14ac:dyDescent="0.2">
      <c r="A27" s="68" t="s">
        <v>4</v>
      </c>
      <c r="B27" s="60">
        <v>53694</v>
      </c>
      <c r="C27" s="60">
        <v>55343</v>
      </c>
      <c r="D27" s="60">
        <v>63351</v>
      </c>
      <c r="E27" s="60">
        <v>60249</v>
      </c>
      <c r="F27" s="61">
        <v>60712</v>
      </c>
      <c r="G27" s="59"/>
      <c r="H27" s="59"/>
    </row>
    <row r="28" spans="1:8" x14ac:dyDescent="0.2">
      <c r="A28" s="68" t="s">
        <v>5</v>
      </c>
      <c r="B28" s="60">
        <v>62597</v>
      </c>
      <c r="C28" s="60">
        <v>63707</v>
      </c>
      <c r="D28" s="60">
        <v>60558</v>
      </c>
      <c r="E28" s="92">
        <v>65236</v>
      </c>
      <c r="F28" s="61">
        <v>62021</v>
      </c>
      <c r="G28" s="59"/>
      <c r="H28" s="59"/>
    </row>
    <row r="29" spans="1:8" x14ac:dyDescent="0.2">
      <c r="A29" s="68" t="s">
        <v>6</v>
      </c>
      <c r="B29" s="60">
        <v>59609</v>
      </c>
      <c r="C29" s="60">
        <v>62806</v>
      </c>
      <c r="D29" s="60">
        <v>64643</v>
      </c>
      <c r="E29" s="92">
        <v>66038</v>
      </c>
      <c r="F29" s="61"/>
      <c r="G29" s="59"/>
      <c r="H29" s="59"/>
    </row>
    <row r="30" spans="1:8" x14ac:dyDescent="0.2">
      <c r="A30" s="68" t="s">
        <v>7</v>
      </c>
      <c r="B30" s="60">
        <v>52908</v>
      </c>
      <c r="C30" s="60">
        <v>56042</v>
      </c>
      <c r="D30" s="60">
        <v>59264</v>
      </c>
      <c r="E30" s="92">
        <v>60236</v>
      </c>
      <c r="F30" s="61"/>
      <c r="G30" s="59"/>
      <c r="H30" s="59"/>
    </row>
    <row r="31" spans="1:8" x14ac:dyDescent="0.2">
      <c r="A31" s="68" t="s">
        <v>8</v>
      </c>
      <c r="B31" s="60">
        <v>60604</v>
      </c>
      <c r="C31" s="60">
        <v>62970</v>
      </c>
      <c r="D31" s="60">
        <v>64412</v>
      </c>
      <c r="E31" s="92">
        <v>63263</v>
      </c>
      <c r="F31" s="61"/>
      <c r="G31" s="59"/>
      <c r="H31" s="59"/>
    </row>
    <row r="32" spans="1:8" x14ac:dyDescent="0.2">
      <c r="A32" s="68" t="s">
        <v>9</v>
      </c>
      <c r="B32" s="60">
        <v>63846</v>
      </c>
      <c r="C32" s="60">
        <v>62970</v>
      </c>
      <c r="D32" s="60">
        <v>66778</v>
      </c>
      <c r="E32" s="92">
        <v>67191</v>
      </c>
      <c r="F32" s="61"/>
      <c r="G32" s="59"/>
      <c r="H32" s="59"/>
    </row>
    <row r="33" spans="1:8" x14ac:dyDescent="0.2">
      <c r="A33" s="68" t="s">
        <v>10</v>
      </c>
      <c r="B33" s="60">
        <v>62963</v>
      </c>
      <c r="C33" s="60">
        <v>65814</v>
      </c>
      <c r="D33" s="60">
        <v>68393</v>
      </c>
      <c r="E33" s="92">
        <v>66736</v>
      </c>
      <c r="F33" s="61"/>
      <c r="G33" s="59"/>
      <c r="H33" s="59"/>
    </row>
    <row r="34" spans="1:8" x14ac:dyDescent="0.2">
      <c r="A34" s="68" t="s">
        <v>11</v>
      </c>
      <c r="B34" s="60">
        <v>60793</v>
      </c>
      <c r="C34" s="60">
        <v>62097</v>
      </c>
      <c r="D34" s="60">
        <v>61858</v>
      </c>
      <c r="E34" s="92">
        <v>59497</v>
      </c>
      <c r="F34" s="61"/>
      <c r="G34" s="59"/>
      <c r="H34" s="59"/>
    </row>
    <row r="35" spans="1:8" x14ac:dyDescent="0.2">
      <c r="A35" s="68" t="s">
        <v>12</v>
      </c>
      <c r="B35" s="60">
        <v>52704</v>
      </c>
      <c r="C35" s="60">
        <v>51784</v>
      </c>
      <c r="D35" s="60">
        <v>53323</v>
      </c>
      <c r="E35" s="92">
        <v>52266</v>
      </c>
      <c r="F35" s="61"/>
      <c r="G35" s="59"/>
      <c r="H35" s="59"/>
    </row>
    <row r="36" spans="1:8" x14ac:dyDescent="0.2">
      <c r="A36" s="59"/>
      <c r="B36" s="60"/>
      <c r="C36" s="64"/>
      <c r="D36" s="64"/>
      <c r="E36" s="64"/>
      <c r="F36" s="59"/>
      <c r="G36" s="59"/>
      <c r="H36" s="59"/>
    </row>
    <row r="37" spans="1:8" x14ac:dyDescent="0.2">
      <c r="A37" s="59"/>
      <c r="B37" s="61"/>
      <c r="C37" s="61"/>
      <c r="D37" s="61"/>
      <c r="E37" s="61"/>
      <c r="F37" s="59"/>
      <c r="G37" s="59"/>
      <c r="H37" s="59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Hovedtall</vt:lpstr>
      <vt:lpstr>Passasjer inkl. spedbarn - Måne</vt:lpstr>
      <vt:lpstr>Passasjerer inkl. spedbarn - Hi</vt:lpstr>
      <vt:lpstr>Flybevegelser - Måned</vt:lpstr>
      <vt:lpstr>Flybevegelser - Hittil i år</vt:lpstr>
      <vt:lpstr>Frakt og Post - Måned</vt:lpstr>
      <vt:lpstr>Frakt og Post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2015-05-18T10:34:52Z</cp:lastPrinted>
  <dcterms:created xsi:type="dcterms:W3CDTF">2000-12-05T13:34:37Z</dcterms:created>
  <dcterms:modified xsi:type="dcterms:W3CDTF">2015-06-10T09:02:13Z</dcterms:modified>
</cp:coreProperties>
</file>