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STAT\2015 Statistikk inkl. spedbarn - DVHStat\Månedsstatistikk\"/>
    </mc:Choice>
  </mc:AlternateContent>
  <bookViews>
    <workbookView xWindow="-6900" yWindow="4440" windowWidth="24240" windowHeight="4410" tabRatio="779"/>
  </bookViews>
  <sheets>
    <sheet name="Hovedtall" sheetId="1" r:id="rId1"/>
    <sheet name="Passasjer inkl. spedbarn - Måne" sheetId="40212" r:id="rId2"/>
    <sheet name="Passasjerer inkl. spedbarn - Hi" sheetId="40213" r:id="rId3"/>
    <sheet name="Flybevegelser - Måned" sheetId="40203" r:id="rId4"/>
    <sheet name="Flybevegelser - Hittil i år" sheetId="40204" r:id="rId5"/>
    <sheet name="Frakt og Post - Måned" sheetId="40207" r:id="rId6"/>
    <sheet name="Frakt og Post - Hittil i år" sheetId="40209" r:id="rId7"/>
    <sheet name="Main" sheetId="40202" state="hidden" r:id="rId8"/>
    <sheet name="Passengers incl. infants - Mont" sheetId="40214" state="hidden" r:id="rId9"/>
    <sheet name="Passengers incl. infants - Year" sheetId="40215" state="hidden" r:id="rId10"/>
    <sheet name="Movements - Month" sheetId="40205" state="hidden" r:id="rId11"/>
    <sheet name="Movements - YearToDate" sheetId="40206" state="hidden" r:id="rId12"/>
    <sheet name="Freight and Mail - Month" sheetId="40210" state="hidden" r:id="rId13"/>
    <sheet name="Freight and Mail - YearToDate" sheetId="40211" state="hidden" r:id="rId14"/>
    <sheet name="Tall til grafer" sheetId="40201" state="hidden" r:id="rId15"/>
  </sheets>
  <externalReferences>
    <externalReference r:id="rId16"/>
  </externalReferences>
  <definedNames>
    <definedName name="Recover">[1]Macro1!$A$245</definedName>
    <definedName name="TableName">"Dummy"</definedName>
    <definedName name="_xlnm.Print_Area" localSheetId="0">Hovedtall!$A$1:$I$63</definedName>
    <definedName name="_xlnm.Print_Area" localSheetId="7">Main!$A$1:$I$63</definedName>
  </definedNames>
  <calcPr calcId="152511"/>
</workbook>
</file>

<file path=xl/calcChain.xml><?xml version="1.0" encoding="utf-8"?>
<calcChain xmlns="http://schemas.openxmlformats.org/spreadsheetml/2006/main">
  <c r="R57" i="40215" l="1"/>
  <c r="Q57" i="40215"/>
  <c r="P57" i="40215"/>
  <c r="O57" i="40215"/>
  <c r="N57" i="40215"/>
  <c r="M57" i="40215"/>
  <c r="L57" i="40215"/>
  <c r="K57" i="40215"/>
  <c r="J57" i="40215"/>
  <c r="I57" i="40215"/>
  <c r="H57" i="40215"/>
  <c r="G57" i="40215"/>
  <c r="F57" i="40215"/>
  <c r="E57" i="40215"/>
  <c r="D57" i="40215"/>
  <c r="R56" i="40215"/>
  <c r="Q56" i="40215"/>
  <c r="P56" i="40215"/>
  <c r="O56" i="40215"/>
  <c r="N56" i="40215"/>
  <c r="M56" i="40215"/>
  <c r="L56" i="40215"/>
  <c r="K56" i="40215"/>
  <c r="J56" i="40215"/>
  <c r="I56" i="40215"/>
  <c r="H56" i="40215"/>
  <c r="G56" i="40215"/>
  <c r="F56" i="40215"/>
  <c r="E56" i="40215"/>
  <c r="D56" i="40215"/>
  <c r="R55" i="40215"/>
  <c r="Q55" i="40215"/>
  <c r="P55" i="40215"/>
  <c r="O55" i="40215"/>
  <c r="N55" i="40215"/>
  <c r="M55" i="40215"/>
  <c r="L55" i="40215"/>
  <c r="K55" i="40215"/>
  <c r="J55" i="40215"/>
  <c r="I55" i="40215"/>
  <c r="H55" i="40215"/>
  <c r="G55" i="40215"/>
  <c r="F55" i="40215"/>
  <c r="E55" i="40215"/>
  <c r="D55" i="40215"/>
  <c r="R57" i="40213"/>
  <c r="Q57" i="40213"/>
  <c r="P57" i="40213"/>
  <c r="O57" i="40213"/>
  <c r="N57" i="40213"/>
  <c r="M57" i="40213"/>
  <c r="L57" i="40213"/>
  <c r="K57" i="40213"/>
  <c r="J57" i="40213"/>
  <c r="I57" i="40213"/>
  <c r="H57" i="40213"/>
  <c r="G57" i="40213"/>
  <c r="F57" i="40213"/>
  <c r="E57" i="40213"/>
  <c r="D57" i="40213"/>
  <c r="R56" i="40213"/>
  <c r="Q56" i="40213"/>
  <c r="P56" i="40213"/>
  <c r="O56" i="40213"/>
  <c r="N56" i="40213"/>
  <c r="M56" i="40213"/>
  <c r="L56" i="40213"/>
  <c r="K56" i="40213"/>
  <c r="J56" i="40213"/>
  <c r="I56" i="40213"/>
  <c r="H56" i="40213"/>
  <c r="G56" i="40213"/>
  <c r="F56" i="40213"/>
  <c r="E56" i="40213"/>
  <c r="D56" i="40213"/>
  <c r="R55" i="40213"/>
  <c r="Q55" i="40213"/>
  <c r="P55" i="40213"/>
  <c r="O55" i="40213"/>
  <c r="N55" i="40213"/>
  <c r="M55" i="40213"/>
  <c r="L55" i="40213"/>
  <c r="K55" i="40213"/>
  <c r="J55" i="40213"/>
  <c r="I55" i="40213"/>
  <c r="H55" i="40213"/>
  <c r="G55" i="40213"/>
  <c r="F55" i="40213"/>
  <c r="E55" i="40213"/>
  <c r="D55" i="40213"/>
  <c r="R57" i="40212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D55" i="40211" l="1"/>
  <c r="E55" i="40211"/>
  <c r="F55" i="40211"/>
  <c r="G55" i="40211"/>
  <c r="H55" i="40211"/>
  <c r="I55" i="40211"/>
  <c r="J55" i="40211"/>
  <c r="K55" i="40211"/>
  <c r="L55" i="40211"/>
  <c r="M55" i="40211"/>
  <c r="N55" i="40211"/>
  <c r="O55" i="40211"/>
  <c r="P55" i="40211"/>
  <c r="Q55" i="40211"/>
  <c r="R55" i="40211"/>
  <c r="D56" i="40211"/>
  <c r="E56" i="40211"/>
  <c r="F56" i="40211"/>
  <c r="G56" i="40211"/>
  <c r="H56" i="40211"/>
  <c r="I56" i="40211"/>
  <c r="J56" i="40211"/>
  <c r="K56" i="40211"/>
  <c r="L56" i="40211"/>
  <c r="M56" i="40211"/>
  <c r="N56" i="40211"/>
  <c r="O56" i="40211"/>
  <c r="P56" i="40211"/>
  <c r="Q56" i="40211"/>
  <c r="R56" i="40211"/>
  <c r="D57" i="40211"/>
  <c r="E57" i="40211"/>
  <c r="F57" i="40211"/>
  <c r="G57" i="40211"/>
  <c r="H57" i="40211"/>
  <c r="I57" i="40211"/>
  <c r="J57" i="40211"/>
  <c r="K57" i="40211"/>
  <c r="L57" i="40211"/>
  <c r="M57" i="40211"/>
  <c r="N57" i="40211"/>
  <c r="O57" i="40211"/>
  <c r="P57" i="40211"/>
  <c r="Q57" i="40211"/>
  <c r="R57" i="40211"/>
  <c r="R57" i="40210"/>
  <c r="Q57" i="40210"/>
  <c r="P57" i="40210"/>
  <c r="O57" i="40210"/>
  <c r="N57" i="40210"/>
  <c r="M57" i="40210"/>
  <c r="L57" i="40210"/>
  <c r="K57" i="40210"/>
  <c r="J57" i="40210"/>
  <c r="I57" i="40210"/>
  <c r="H57" i="40210"/>
  <c r="G57" i="40210"/>
  <c r="F57" i="40210"/>
  <c r="E57" i="40210"/>
  <c r="D57" i="40210"/>
  <c r="R56" i="40210"/>
  <c r="Q56" i="40210"/>
  <c r="P56" i="40210"/>
  <c r="O56" i="40210"/>
  <c r="N56" i="40210"/>
  <c r="M56" i="40210"/>
  <c r="L56" i="40210"/>
  <c r="K56" i="40210"/>
  <c r="J56" i="40210"/>
  <c r="I56" i="40210"/>
  <c r="H56" i="40210"/>
  <c r="G56" i="40210"/>
  <c r="F56" i="40210"/>
  <c r="E56" i="40210"/>
  <c r="D56" i="40210"/>
  <c r="R55" i="40210"/>
  <c r="Q55" i="40210"/>
  <c r="P55" i="40210"/>
  <c r="O55" i="40210"/>
  <c r="N55" i="40210"/>
  <c r="M55" i="40210"/>
  <c r="L55" i="40210"/>
  <c r="K55" i="40210"/>
  <c r="J55" i="40210"/>
  <c r="I55" i="40210"/>
  <c r="H55" i="40210"/>
  <c r="G55" i="40210"/>
  <c r="F55" i="40210"/>
  <c r="E55" i="40210"/>
  <c r="D55" i="40210"/>
  <c r="D55" i="40209"/>
  <c r="E55" i="40209"/>
  <c r="F55" i="40209"/>
  <c r="G55" i="40209"/>
  <c r="H55" i="40209"/>
  <c r="I55" i="40209"/>
  <c r="J55" i="40209"/>
  <c r="K55" i="40209"/>
  <c r="L55" i="40209"/>
  <c r="M55" i="40209"/>
  <c r="N55" i="40209"/>
  <c r="O55" i="40209"/>
  <c r="P55" i="40209"/>
  <c r="Q55" i="40209"/>
  <c r="R55" i="40209"/>
  <c r="D56" i="40209"/>
  <c r="E56" i="40209"/>
  <c r="F56" i="40209"/>
  <c r="G56" i="40209"/>
  <c r="H56" i="40209"/>
  <c r="I56" i="40209"/>
  <c r="J56" i="40209"/>
  <c r="K56" i="40209"/>
  <c r="L56" i="40209"/>
  <c r="M56" i="40209"/>
  <c r="N56" i="40209"/>
  <c r="O56" i="40209"/>
  <c r="P56" i="40209"/>
  <c r="Q56" i="40209"/>
  <c r="R56" i="40209"/>
  <c r="D57" i="40209"/>
  <c r="E57" i="40209"/>
  <c r="F57" i="40209"/>
  <c r="G57" i="40209"/>
  <c r="H57" i="40209"/>
  <c r="I57" i="40209"/>
  <c r="J57" i="40209"/>
  <c r="K57" i="40209"/>
  <c r="L57" i="40209"/>
  <c r="M57" i="40209"/>
  <c r="N57" i="40209"/>
  <c r="O57" i="40209"/>
  <c r="P57" i="40209"/>
  <c r="Q57" i="40209"/>
  <c r="R57" i="40209"/>
  <c r="R57" i="40207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O57" i="40206" l="1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O57" i="40205"/>
  <c r="N57" i="40205"/>
  <c r="M57" i="40205"/>
  <c r="L57" i="40205"/>
  <c r="K57" i="40205"/>
  <c r="J57" i="40205"/>
  <c r="I57" i="40205"/>
  <c r="H57" i="40205"/>
  <c r="G57" i="40205"/>
  <c r="F57" i="40205"/>
  <c r="E57" i="40205"/>
  <c r="D57" i="40205"/>
  <c r="O56" i="40205"/>
  <c r="N56" i="40205"/>
  <c r="M56" i="40205"/>
  <c r="L56" i="40205"/>
  <c r="K56" i="40205"/>
  <c r="J56" i="40205"/>
  <c r="I56" i="40205"/>
  <c r="H56" i="40205"/>
  <c r="G56" i="40205"/>
  <c r="F56" i="40205"/>
  <c r="E56" i="40205"/>
  <c r="D56" i="40205"/>
  <c r="O55" i="40205"/>
  <c r="N55" i="40205"/>
  <c r="M55" i="40205"/>
  <c r="L55" i="40205"/>
  <c r="K55" i="40205"/>
  <c r="J55" i="40205"/>
  <c r="I55" i="40205"/>
  <c r="H55" i="40205"/>
  <c r="G55" i="40205"/>
  <c r="F55" i="40205"/>
  <c r="E55" i="40205"/>
  <c r="D55" i="40205"/>
  <c r="O57" i="40204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H19" i="40202" l="1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<sst xmlns="http://schemas.openxmlformats.org/spreadsheetml/2006/main" count="4359" uniqueCount="350">
  <si>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</si>
  <si>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</si>
  <si>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</si>
  <si>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</si>
  <si>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</si>
  <si>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</si>
  <si>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</si>
  <si>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</si>
  <si>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</si>
  <si>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</si>
  <si>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</si>
  <si>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</si>
  <si>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</si>
  <si>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</si>
  <si>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</si>
  <si>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</si>
  <si>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</si>
  <si>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</si>
  <si>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</si>
  <si>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</si>
  <si>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</si>
  <si>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</si>
  <si>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</si>
  <si>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</si>
  <si>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</si>
  <si>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</si>
  <si>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</si>
  <si>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</si>
  <si>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</si>
  <si>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</si>
  <si>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</si>
  <si>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</si>
  <si>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</si>
  <si>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</si>
  <si>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</si>
  <si>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</si>
  <si>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</si>
  <si>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</si>
  <si>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</si>
  <si>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</si>
  <si>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</si>
  <si>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</si>
  <si>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</si>
  <si>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</si>
  <si>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</si>
  <si>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</si>
  <si>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</si>
  <si>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</si>
  <si>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</si>
  <si>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</si>
  <si>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</si>
  <si>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</si>
  <si>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</si>
  <si>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</si>
  <si>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</si>
  <si>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</si>
  <si>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</si>
  <si>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>Juni</t>
  </si>
  <si>
    <t>June</t>
  </si>
  <si>
    <t>Juni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</si>
  <si>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</si>
  <si>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</si>
  <si>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</si>
  <si>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</si>
  <si>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</si>
  <si>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</si>
  <si>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</si>
  <si>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</si>
  <si>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</si>
  <si>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</si>
  <si>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</si>
  <si>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</si>
  <si>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</si>
  <si>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</si>
  <si>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</si>
  <si>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</si>
  <si>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</si>
  <si>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</si>
  <si>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</si>
  <si>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</si>
  <si>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</si>
  <si>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</si>
  <si>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</si>
  <si>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</si>
  <si>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</si>
  <si>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</si>
  <si>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</si>
  <si>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</si>
  <si>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</si>
  <si>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</si>
  <si>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</si>
  <si>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</si>
  <si>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</si>
  <si>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</si>
  <si>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</si>
  <si>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</si>
  <si>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</si>
  <si>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</si>
  <si>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</si>
  <si>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</si>
  <si>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</si>
  <si>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</si>
  <si>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</si>
  <si>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</si>
  <si>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</si>
  <si>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</si>
  <si>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</si>
  <si>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</si>
  <si>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</si>
  <si>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</si>
  <si>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</si>
  <si>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</si>
  <si>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</si>
  <si>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</si>
  <si>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</si>
  <si>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</si>
  <si>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</si>
  <si>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</si>
  <si>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</si>
  <si>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</si>
  <si>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</si>
  <si>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</si>
  <si>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</si>
  <si>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</si>
  <si>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</si>
  <si>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</si>
  <si>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</si>
  <si>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</si>
  <si>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</si>
  <si>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</si>
  <si>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</si>
  <si>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</si>
  <si>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</si>
  <si>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</si>
  <si>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</si>
  <si>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</si>
  <si>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</si>
  <si>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</si>
  <si>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</si>
  <si>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</si>
  <si>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</si>
  <si>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</si>
  <si>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</si>
  <si>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</si>
  <si>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</si>
  <si>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</si>
  <si>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</si>
  <si>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</si>
  <si>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</si>
  <si>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</si>
  <si>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</si>
  <si>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</si>
  <si>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</si>
  <si>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</si>
  <si>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</si>
  <si>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</si>
  <si>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</si>
  <si>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</si>
  <si>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</si>
  <si>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</si>
  <si>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</si>
  <si>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</si>
  <si>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</si>
  <si>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</si>
  <si>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</si>
  <si>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</si>
  <si>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</si>
  <si>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</si>
  <si>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</si>
  <si>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</si>
  <si>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</si>
  <si>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</si>
  <si>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</si>
  <si>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</si>
  <si>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</si>
  <si>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</si>
  <si>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</si>
  <si>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</si>
  <si>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</si>
  <si>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</si>
  <si>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</si>
  <si>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</si>
  <si>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</si>
  <si>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</si>
  <si>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</si>
  <si>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</si>
  <si>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</si>
  <si>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</si>
  <si>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</si>
  <si>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</si>
  <si>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</si>
  <si>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</si>
  <si>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</si>
  <si>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</si>
  <si>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</si>
  <si>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</si>
  <si>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</si>
  <si>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</si>
  <si>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</si>
  <si>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</si>
  <si>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</si>
  <si>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</si>
  <si>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</si>
  <si>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</si>
  <si>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</si>
  <si>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</si>
  <si>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</si>
  <si>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</si>
  <si>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</si>
  <si>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</si>
  <si>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</si>
  <si>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</si>
  <si>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</si>
  <si>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</si>
  <si>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</si>
  <si>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</si>
  <si>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</si>
  <si>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</si>
  <si>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</si>
  <si>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</si>
  <si>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</si>
  <si>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</si>
  <si>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</si>
  <si>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</si>
  <si>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</si>
  <si>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</si>
  <si>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</si>
  <si>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</si>
  <si>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</si>
  <si>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</si>
  <si>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</si>
  <si>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</si>
  <si>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</si>
  <si>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</si>
  <si>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</si>
  <si>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</si>
  <si>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</si>
  <si>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MOSS/RYGGE AIRPORT</t>
  </si>
  <si>
    <t>PRIVATE AIRPORTS</t>
  </si>
  <si>
    <t>SUM AVINOR AS</t>
  </si>
  <si>
    <t>NOTODDEN AIRPORT</t>
  </si>
  <si>
    <t>SUM AVINOR KONSERN</t>
  </si>
  <si>
    <t>SANDEFJORD TORP AIRPORT</t>
  </si>
  <si>
    <t>IKKE AVINOR LUFTHAVN</t>
  </si>
  <si>
    <t>RYG</t>
  </si>
  <si>
    <t>MOSS/RYGGE LUFTHAVN</t>
  </si>
  <si>
    <t>SKIEN AIRPORT</t>
  </si>
  <si>
    <t>NTB</t>
  </si>
  <si>
    <t>NOTODDEN LUFTHAVN</t>
  </si>
  <si>
    <t>STORD AIRPORT</t>
  </si>
  <si>
    <t>TRF</t>
  </si>
  <si>
    <t>SANDEFJORD TORP LUFTHAVN</t>
  </si>
  <si>
    <t>ØRLAND AIRPORT</t>
  </si>
  <si>
    <t>SKE</t>
  </si>
  <si>
    <t>SKIEN LUFTHAVN</t>
  </si>
  <si>
    <t>SRP</t>
  </si>
  <si>
    <t>STORD LUFTHAVN</t>
  </si>
  <si>
    <t>OLA</t>
  </si>
  <si>
    <t>ØRLAND LUFTHAVN</t>
  </si>
  <si>
    <t>Total Sum</t>
  </si>
  <si>
    <t>Juni 2015 - Flybevegelser hittil i år</t>
  </si>
  <si>
    <t>June 2015 -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</si>
  <si>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</si>
  <si>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</si>
  <si>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</si>
  <si>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</si>
  <si>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</si>
  <si>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</si>
  <si>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</si>
  <si>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</si>
  <si>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</si>
  <si>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</si>
  <si>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</si>
  <si>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Divisjon</t>
  </si>
  <si>
    <t>SUM REGIONAL, NATIONAL AND LOCAL AIRPORTS</t>
  </si>
  <si>
    <t>SUM AVINOR GROUP</t>
  </si>
  <si>
    <t>June 2015 - Flight movements year to date</t>
  </si>
  <si>
    <t>Change Sum</t>
  </si>
  <si>
    <t>Juni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</si>
  <si>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</si>
  <si>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</si>
  <si>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</si>
  <si>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</si>
  <si>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</si>
  <si>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</si>
  <si>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</si>
  <si>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</si>
  <si>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</si>
  <si>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</si>
  <si>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</si>
  <si>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</si>
  <si>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</si>
  <si>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Juni 2015 - Frakt og post hittil i år</t>
  </si>
  <si>
    <t>June 2015 - Freight and mail</t>
  </si>
  <si>
    <t>Freight Domestic ThisYear</t>
  </si>
  <si>
    <t>Freight Domestic LastYear</t>
  </si>
  <si>
    <t>Change Freight Domestic</t>
  </si>
  <si>
    <t>Freight International ThisYear</t>
  </si>
  <si>
    <t>Freight International LastYear</t>
  </si>
  <si>
    <t>Change Freight International</t>
  </si>
  <si>
    <t>Mail Domestic ThisYear</t>
  </si>
  <si>
    <t>Mail Domestic LastYear</t>
  </si>
  <si>
    <t>Change Mail Domestic</t>
  </si>
  <si>
    <t>Mail International ThisYear</t>
  </si>
  <si>
    <t>Mail International LastYear</t>
  </si>
  <si>
    <t>Change Mail International</t>
  </si>
  <si>
    <t>Total ThisYear</t>
  </si>
  <si>
    <t>Total LastYear</t>
  </si>
  <si>
    <t>June 2015 - Freight and mail year to date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</si>
  <si>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</si>
  <si>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</si>
  <si>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</si>
  <si>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</si>
  <si>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</si>
  <si>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</si>
  <si>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</si>
  <si>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</si>
  <si>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</si>
  <si>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</si>
  <si>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</si>
  <si>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</si>
  <si>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</si>
  <si>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</si>
  <si>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</si>
  <si>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</si>
  <si>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</si>
  <si>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</si>
  <si>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</si>
  <si>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</si>
  <si>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</si>
  <si>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</si>
  <si>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</si>
  <si>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</si>
  <si>
    <t>Passengers incl. infants - January 2015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</si>
  <si>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</si>
  <si>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</si>
  <si>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</si>
  <si>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</si>
  <si>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</si>
  <si>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</si>
  <si>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</si>
  <si>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</si>
  <si>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</si>
  <si>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</si>
  <si>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</si>
  <si>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</si>
  <si>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 2015</t>
  </si>
  <si>
    <t>Terminal Passengers (Incl Infants and Offshore)</t>
  </si>
  <si>
    <t xml:space="preserve">Dato 13.07.2015 </t>
  </si>
  <si>
    <t>Passasjerer inkl. spedbarn - juni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</si>
</sst>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" fillId="0" borderId="0" xfId="8" applyFont="1" applyFill="1"/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 wrapText="1"/>
    </xf>
    <xf numFmtId="0" fontId="2" fillId="4" borderId="0" xfId="8" applyFont="1" applyFill="1"/>
    <xf numFmtId="0" fontId="24" fillId="5" borderId="16" xfId="8" applyFont="1" applyFill="1" applyBorder="1" applyAlignment="1">
      <alignment horizontal="left" vertical="top"/>
    </xf>
    <xf numFmtId="175" fontId="24" fillId="5" borderId="16" xfId="8" applyNumberFormat="1" applyFont="1" applyFill="1" applyBorder="1" applyAlignment="1">
      <alignment horizontal="right" vertical="top"/>
    </xf>
    <xf numFmtId="176" fontId="24" fillId="5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lef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7" xfId="8" applyFont="1" applyFill="1" applyBorder="1" applyAlignment="1">
      <alignment horizontal="left" vertical="top"/>
    </xf>
    <xf numFmtId="177" fontId="24" fillId="5" borderId="17" xfId="8" applyNumberFormat="1" applyFont="1" applyFill="1" applyBorder="1" applyAlignment="1">
      <alignment horizontal="left" vertical="top"/>
    </xf>
    <xf numFmtId="0" fontId="24" fillId="5" borderId="18" xfId="8" applyFont="1" applyFill="1" applyBorder="1" applyAlignment="1">
      <alignment horizontal="left" vertical="top"/>
    </xf>
    <xf numFmtId="177" fontId="24" fillId="5" borderId="18" xfId="8" applyNumberFormat="1" applyFont="1" applyFill="1" applyBorder="1" applyAlignment="1">
      <alignment horizontal="left" vertical="top"/>
    </xf>
    <xf numFmtId="0" fontId="24" fillId="5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9" xfId="8" applyNumberFormat="1" applyFont="1" applyFill="1" applyBorder="1" applyAlignment="1">
      <alignment horizontal="left" vertical="top"/>
    </xf>
    <xf numFmtId="178" fontId="24" fillId="4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9" applyNumberFormat="1" applyFont="1" applyFill="1" applyBorder="1" applyAlignment="1">
      <alignment horizontal="right" vertical="top"/>
    </xf>
    <xf numFmtId="177" fontId="24" fillId="5" borderId="19" xfId="8" applyNumberFormat="1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9" applyNumberFormat="1" applyFont="1" applyFill="1" applyBorder="1" applyAlignment="1">
      <alignment horizontal="right" vertical="top"/>
    </xf>
    <xf numFmtId="0" fontId="26" fillId="0" borderId="0" xfId="8" applyFont="1" applyFill="1"/>
    <xf numFmtId="177" fontId="24" fillId="4" borderId="16" xfId="8" applyNumberFormat="1" applyFont="1" applyFill="1" applyBorder="1" applyAlignment="1">
      <alignment horizontal="right" vertical="top"/>
    </xf>
    <xf numFmtId="0" fontId="24" fillId="4" borderId="19" xfId="8" applyFont="1" applyFill="1" applyBorder="1" applyAlignment="1">
      <alignment horizontal="left" vertical="top"/>
    </xf>
    <xf numFmtId="0" fontId="1" fillId="0" borderId="0" xfId="8"/>
    <xf numFmtId="0" fontId="24" fillId="6" borderId="16" xfId="8" applyFont="1" applyFill="1" applyBorder="1" applyAlignment="1">
      <alignment horizontal="left" vertical="top"/>
    </xf>
    <xf numFmtId="179" fontId="24" fillId="5" borderId="16" xfId="8" applyNumberFormat="1" applyFont="1" applyFill="1" applyBorder="1" applyAlignment="1">
      <alignment horizontal="right" vertical="top"/>
    </xf>
    <xf numFmtId="0" fontId="24" fillId="6" borderId="16" xfId="8" applyFont="1" applyFill="1" applyBorder="1" applyAlignment="1">
      <alignment horizontal="left" vertical="top" wrapText="1"/>
    </xf>
    <xf numFmtId="0" fontId="2" fillId="0" borderId="0" xfId="8" applyFont="1" applyAlignment="1">
      <alignment vertical="top"/>
    </xf>
    <xf numFmtId="180" fontId="24" fillId="5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3" fontId="24" fillId="4" borderId="16" xfId="6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67944"/>
        <c:axId val="154307088"/>
      </c:lineChart>
      <c:catAx>
        <c:axId val="2115679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430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30708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5679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5832"/>
        <c:axId val="210697008"/>
      </c:lineChart>
      <c:catAx>
        <c:axId val="21069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700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069700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58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7792"/>
        <c:axId val="210698184"/>
      </c:lineChart>
      <c:catAx>
        <c:axId val="2106977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8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6981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77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8968"/>
        <c:axId val="210699360"/>
      </c:lineChart>
      <c:catAx>
        <c:axId val="21069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93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06993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06989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/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348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2810730</v>
      </c>
      <c r="C7" s="73">
        <v>2852519</v>
      </c>
      <c r="D7" s="55">
        <f>(B7-C7)/C7</f>
        <v>-1.4649858598663147E-2</v>
      </c>
      <c r="E7" s="54"/>
      <c r="F7" s="72">
        <v>14652308</v>
      </c>
      <c r="G7" s="73">
        <v>14983288</v>
      </c>
      <c r="H7" s="55">
        <f>(F7-G7)/G7</f>
        <v>-2.2089944476806424E-2</v>
      </c>
      <c r="I7" s="44"/>
      <c r="J7" s="45"/>
    </row>
    <row r="8" spans="1:17" ht="15" customHeight="1" x14ac:dyDescent="0.25">
      <c r="A8" s="98" t="s">
        <v>16</v>
      </c>
      <c r="B8" s="16">
        <f>SUM(B9:B10)</f>
        <v>2037578</v>
      </c>
      <c r="C8" s="17">
        <f>SUM(C9:C10)</f>
        <v>2055127</v>
      </c>
      <c r="D8" s="36">
        <f>(B8-C8)/C8</f>
        <v>-8.5391316449056429E-3</v>
      </c>
      <c r="E8" s="54"/>
      <c r="F8" s="16">
        <f>SUM(F9:F10)</f>
        <v>9185624</v>
      </c>
      <c r="G8" s="17">
        <f>SUM(G9:G10)</f>
        <v>9143939</v>
      </c>
      <c r="H8" s="36">
        <f>(F8-G8)/G8</f>
        <v>4.5587574457791108E-3</v>
      </c>
      <c r="I8" s="44"/>
      <c r="J8" s="45"/>
    </row>
    <row r="9" spans="1:17" ht="15" customHeight="1" x14ac:dyDescent="0.25">
      <c r="A9" s="99" t="s">
        <v>17</v>
      </c>
      <c r="B9" s="74">
        <v>1768679</v>
      </c>
      <c r="C9" s="75">
        <v>1742839</v>
      </c>
      <c r="D9" s="18">
        <f>(B9-C9)/C9</f>
        <v>1.4826383848422029E-2</v>
      </c>
      <c r="E9" s="54"/>
      <c r="F9" s="74">
        <v>8373381</v>
      </c>
      <c r="G9" s="75">
        <v>8165048</v>
      </c>
      <c r="H9" s="18">
        <f>(F9-G9)/G9</f>
        <v>2.5515220486150233E-2</v>
      </c>
      <c r="J9" s="45"/>
    </row>
    <row r="10" spans="1:17" ht="15" customHeight="1" x14ac:dyDescent="0.25">
      <c r="A10" s="99" t="s">
        <v>18</v>
      </c>
      <c r="B10" s="74">
        <v>268899</v>
      </c>
      <c r="C10" s="75">
        <v>312288</v>
      </c>
      <c r="D10" s="18">
        <f>(B10-C10)/C10</f>
        <v>-0.13893905625576392</v>
      </c>
      <c r="E10" s="54"/>
      <c r="F10" s="74">
        <v>812243</v>
      </c>
      <c r="G10" s="75">
        <v>978891</v>
      </c>
      <c r="H10" s="18">
        <f>(F10-G10)/G10</f>
        <v>-0.17024163057991135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55505</v>
      </c>
      <c r="C12" s="77">
        <v>59223</v>
      </c>
      <c r="D12" s="48">
        <f>(B12-C12)/C12</f>
        <v>-6.2779663306485656E-2</v>
      </c>
      <c r="E12" s="54"/>
      <c r="F12" s="76">
        <v>306056</v>
      </c>
      <c r="G12" s="77">
        <v>349550</v>
      </c>
      <c r="H12" s="48">
        <f>(F12-G12)/G12</f>
        <v>-0.12442855099413531</v>
      </c>
      <c r="J12" s="45"/>
    </row>
    <row r="13" spans="1:17" ht="15" customHeight="1" x14ac:dyDescent="0.25">
      <c r="A13" s="98" t="s">
        <v>19</v>
      </c>
      <c r="B13" s="16">
        <f>B7+B8+B12</f>
        <v>4903813</v>
      </c>
      <c r="C13" s="17">
        <f>C7+C8+C12</f>
        <v>4966869</v>
      </c>
      <c r="D13" s="36">
        <f>(B13-C13)/C13</f>
        <v>-1.2695321740919682E-2</v>
      </c>
      <c r="E13" s="54"/>
      <c r="F13" s="16">
        <f>F7+F8+F12</f>
        <v>24143988</v>
      </c>
      <c r="G13" s="17">
        <f>G7+G8+G12</f>
        <v>24476777</v>
      </c>
      <c r="H13" s="36">
        <f>(F13-G13)/G13</f>
        <v>-1.3596111939084136E-2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43854</v>
      </c>
      <c r="C17" s="15">
        <f>SUM(C18:C20)</f>
        <v>43467</v>
      </c>
      <c r="D17" s="55">
        <f>(B17-C17)/C17</f>
        <v>8.9033059562426669E-3</v>
      </c>
      <c r="E17" s="19"/>
      <c r="F17" s="14">
        <f>SUM(F18:F20)</f>
        <v>244643</v>
      </c>
      <c r="G17" s="15">
        <f>SUM(G18:G20)</f>
        <v>252772</v>
      </c>
      <c r="H17" s="55">
        <f>(F17-G17)/G17</f>
        <v>-3.2159416391055969E-2</v>
      </c>
      <c r="J17" s="47"/>
    </row>
    <row r="18" spans="1:10" ht="15" customHeight="1" x14ac:dyDescent="0.25">
      <c r="A18" s="99" t="s">
        <v>17</v>
      </c>
      <c r="B18" s="74">
        <v>41956</v>
      </c>
      <c r="C18" s="75">
        <v>41385</v>
      </c>
      <c r="D18" s="18">
        <f t="shared" ref="D18:D31" si="0">(B18-C18)/C18</f>
        <v>1.3797269542104628E-2</v>
      </c>
      <c r="E18" s="19"/>
      <c r="F18" s="74">
        <v>234010</v>
      </c>
      <c r="G18" s="75">
        <v>241727</v>
      </c>
      <c r="H18" s="18">
        <f t="shared" ref="H18:H31" si="1">(F18-G18)/G18</f>
        <v>-3.1924443690609657E-2</v>
      </c>
      <c r="J18" s="45"/>
    </row>
    <row r="19" spans="1:10" ht="15" customHeight="1" x14ac:dyDescent="0.25">
      <c r="A19" s="99" t="s">
        <v>18</v>
      </c>
      <c r="B19" s="74">
        <v>514</v>
      </c>
      <c r="C19" s="75">
        <v>824</v>
      </c>
      <c r="D19" s="18">
        <f t="shared" si="0"/>
        <v>-0.37621359223300971</v>
      </c>
      <c r="E19" s="19"/>
      <c r="F19" s="74">
        <v>3021</v>
      </c>
      <c r="G19" s="75">
        <v>3436</v>
      </c>
      <c r="H19" s="18">
        <f t="shared" si="1"/>
        <v>-0.12077997671711292</v>
      </c>
      <c r="J19" s="45"/>
    </row>
    <row r="20" spans="1:10" ht="15" customHeight="1" x14ac:dyDescent="0.25">
      <c r="A20" s="99" t="s">
        <v>20</v>
      </c>
      <c r="B20" s="74">
        <v>1384</v>
      </c>
      <c r="C20" s="75">
        <v>1258</v>
      </c>
      <c r="D20" s="18">
        <f t="shared" si="0"/>
        <v>0.10015898251192369</v>
      </c>
      <c r="E20" s="19"/>
      <c r="F20" s="74">
        <v>7612</v>
      </c>
      <c r="G20" s="75">
        <v>7609</v>
      </c>
      <c r="H20" s="18">
        <f t="shared" si="1"/>
        <v>3.9426994348797475E-4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17557</v>
      </c>
      <c r="C22" s="17">
        <f>SUM(C23:C25)</f>
        <v>18463</v>
      </c>
      <c r="D22" s="36">
        <f t="shared" si="0"/>
        <v>-4.9071115203379735E-2</v>
      </c>
      <c r="E22" s="19"/>
      <c r="F22" s="16">
        <f>SUM(F23:F25)</f>
        <v>89264</v>
      </c>
      <c r="G22" s="17">
        <f>SUM(G23:G25)</f>
        <v>94411</v>
      </c>
      <c r="H22" s="36">
        <f t="shared" si="1"/>
        <v>-5.4516952473758352E-2</v>
      </c>
      <c r="J22" s="45"/>
    </row>
    <row r="23" spans="1:10" ht="15" customHeight="1" x14ac:dyDescent="0.25">
      <c r="A23" s="99" t="s">
        <v>17</v>
      </c>
      <c r="B23" s="74">
        <v>15176</v>
      </c>
      <c r="C23" s="75">
        <v>15708</v>
      </c>
      <c r="D23" s="18">
        <f t="shared" si="0"/>
        <v>-3.3868092691622102E-2</v>
      </c>
      <c r="E23" s="19"/>
      <c r="F23" s="74">
        <v>80308</v>
      </c>
      <c r="G23" s="75">
        <v>84105</v>
      </c>
      <c r="H23" s="18">
        <f t="shared" si="1"/>
        <v>-4.5145948516735035E-2</v>
      </c>
      <c r="J23" s="45"/>
    </row>
    <row r="24" spans="1:10" ht="15" customHeight="1" x14ac:dyDescent="0.25">
      <c r="A24" s="99" t="s">
        <v>18</v>
      </c>
      <c r="B24" s="74">
        <v>1943</v>
      </c>
      <c r="C24" s="75">
        <v>2341</v>
      </c>
      <c r="D24" s="18">
        <f t="shared" si="0"/>
        <v>-0.17001281503630927</v>
      </c>
      <c r="E24" s="19"/>
      <c r="F24" s="74">
        <v>6410</v>
      </c>
      <c r="G24" s="75">
        <v>7838</v>
      </c>
      <c r="H24" s="18">
        <f t="shared" si="1"/>
        <v>-0.18218933401377901</v>
      </c>
      <c r="J24" s="45"/>
    </row>
    <row r="25" spans="1:10" ht="15" customHeight="1" x14ac:dyDescent="0.25">
      <c r="A25" s="99" t="s">
        <v>20</v>
      </c>
      <c r="B25" s="74">
        <v>438</v>
      </c>
      <c r="C25" s="75">
        <v>414</v>
      </c>
      <c r="D25" s="18">
        <f t="shared" si="0"/>
        <v>5.7971014492753624E-2</v>
      </c>
      <c r="E25" s="19"/>
      <c r="F25" s="74">
        <v>2546</v>
      </c>
      <c r="G25" s="75">
        <v>2468</v>
      </c>
      <c r="H25" s="18">
        <f t="shared" si="1"/>
        <v>3.1604538087520256E-2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4156</v>
      </c>
      <c r="C27" s="77">
        <v>4460</v>
      </c>
      <c r="D27" s="36">
        <f t="shared" si="0"/>
        <v>-6.8161434977578469E-2</v>
      </c>
      <c r="E27" s="19"/>
      <c r="F27" s="78">
        <v>23320</v>
      </c>
      <c r="G27" s="79">
        <v>25815</v>
      </c>
      <c r="H27" s="36">
        <f>(F27-G27)/G27</f>
        <v>-9.6649234940925824E-2</v>
      </c>
      <c r="J27" s="45"/>
    </row>
    <row r="28" spans="1:10" ht="15" customHeight="1" x14ac:dyDescent="0.25">
      <c r="A28" s="98" t="s">
        <v>19</v>
      </c>
      <c r="B28" s="16">
        <f>B22+B17+B27</f>
        <v>65567</v>
      </c>
      <c r="C28" s="17">
        <f>C22+C17+C27</f>
        <v>66390</v>
      </c>
      <c r="D28" s="36">
        <f t="shared" si="0"/>
        <v>-1.239644524777828E-2</v>
      </c>
      <c r="E28" s="19"/>
      <c r="F28" s="16">
        <f>F22+F17+F27</f>
        <v>357227</v>
      </c>
      <c r="G28" s="17">
        <f>G22+G17+G27</f>
        <v>372998</v>
      </c>
      <c r="H28" s="36">
        <f>(F28-G28)/G28</f>
        <v>-4.2281728052161141E-2</v>
      </c>
      <c r="J28" s="45"/>
    </row>
    <row r="29" spans="1:10" ht="15" customHeight="1" x14ac:dyDescent="0.25">
      <c r="A29" s="98" t="s">
        <v>31</v>
      </c>
      <c r="B29" s="76">
        <v>11728</v>
      </c>
      <c r="C29" s="77">
        <v>10989</v>
      </c>
      <c r="D29" s="18">
        <f>(B29-C29)/C29</f>
        <v>6.7249067249067249E-2</v>
      </c>
      <c r="E29" s="19"/>
      <c r="F29" s="76">
        <v>50065</v>
      </c>
      <c r="G29" s="77">
        <v>49833</v>
      </c>
      <c r="H29" s="18">
        <f>(F29-G29)/G29</f>
        <v>4.6555495354483976E-3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77295</v>
      </c>
      <c r="C31" s="17">
        <f>SUM(C28:C29)</f>
        <v>77379</v>
      </c>
      <c r="D31" s="36">
        <f t="shared" si="0"/>
        <v>-1.0855658511999379E-3</v>
      </c>
      <c r="E31" s="19"/>
      <c r="F31" s="16">
        <f>SUM(F28:F29)</f>
        <v>407292</v>
      </c>
      <c r="G31" s="17">
        <f>SUM(G28:G29)</f>
        <v>422831</v>
      </c>
      <c r="H31" s="36">
        <f t="shared" si="1"/>
        <v>-3.6749907173315104E-2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4580</v>
      </c>
      <c r="C37" s="15">
        <f>SUM(C38:C39)</f>
        <v>4842</v>
      </c>
      <c r="D37" s="69">
        <f>(B37-C37)/C37</f>
        <v>-5.4109871953738127E-2</v>
      </c>
      <c r="E37" s="12"/>
      <c r="F37" s="70">
        <f>SUM(F38:F39)</f>
        <v>26810</v>
      </c>
      <c r="G37" s="15">
        <f>SUM(G38:G39)</f>
        <v>28413</v>
      </c>
      <c r="H37" s="69">
        <f>(F37-G37)/G37</f>
        <v>-5.6417836905641783E-2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1912</v>
      </c>
      <c r="C38" s="75">
        <v>1452</v>
      </c>
      <c r="D38" s="93">
        <f>(B38-C38)/C38</f>
        <v>0.3168044077134986</v>
      </c>
      <c r="E38" s="12"/>
      <c r="F38" s="74">
        <v>9717</v>
      </c>
      <c r="G38" s="75">
        <v>9402</v>
      </c>
      <c r="H38" s="93">
        <f>(F38-G38)/G38</f>
        <v>3.3503509891512441E-2</v>
      </c>
      <c r="I38" s="2" t="s">
        <v>27</v>
      </c>
    </row>
    <row r="39" spans="1:17" ht="15" customHeight="1" x14ac:dyDescent="0.25">
      <c r="A39" s="99" t="s">
        <v>22</v>
      </c>
      <c r="B39" s="75">
        <v>2668</v>
      </c>
      <c r="C39" s="75">
        <v>3390</v>
      </c>
      <c r="D39" s="93">
        <f>(B39-C39)/C39</f>
        <v>-0.21297935103244839</v>
      </c>
      <c r="E39" s="19"/>
      <c r="F39" s="74">
        <v>17093</v>
      </c>
      <c r="G39" s="75">
        <v>19011</v>
      </c>
      <c r="H39" s="93">
        <f>(F39-G39)/G39</f>
        <v>-0.10088895902372311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6980</v>
      </c>
      <c r="C41" s="17">
        <f>SUM(C42:C43)</f>
        <v>8334</v>
      </c>
      <c r="D41" s="37">
        <f>(B41-C41)/C41</f>
        <v>-0.1624670026397888</v>
      </c>
      <c r="E41" s="19"/>
      <c r="F41" s="52">
        <f>SUM(F42:F43)</f>
        <v>49251</v>
      </c>
      <c r="G41" s="51">
        <f>SUM(G42:G43)</f>
        <v>49833</v>
      </c>
      <c r="H41" s="37">
        <f>(F41-G41)/G41</f>
        <v>-1.1679007886340376E-2</v>
      </c>
      <c r="I41" s="2" t="s">
        <v>27</v>
      </c>
    </row>
    <row r="42" spans="1:17" ht="15" customHeight="1" x14ac:dyDescent="0.25">
      <c r="A42" s="99" t="s">
        <v>23</v>
      </c>
      <c r="B42" s="75">
        <v>3398</v>
      </c>
      <c r="C42" s="75">
        <v>3422</v>
      </c>
      <c r="D42" s="93">
        <f>(B42-C42)/C42</f>
        <v>-7.0134424313267095E-3</v>
      </c>
      <c r="E42" s="19"/>
      <c r="F42" s="74">
        <v>26251</v>
      </c>
      <c r="G42" s="75">
        <v>20933</v>
      </c>
      <c r="H42" s="93">
        <f>(F42-G42)/G42</f>
        <v>0.25404863134763295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3582</v>
      </c>
      <c r="C43" s="75">
        <v>4912</v>
      </c>
      <c r="D43" s="93">
        <f>(B43-C43)/C43</f>
        <v>-0.27076547231270359</v>
      </c>
      <c r="E43" s="19"/>
      <c r="F43" s="74">
        <v>23000</v>
      </c>
      <c r="G43" s="75">
        <v>28900</v>
      </c>
      <c r="H43" s="93">
        <f>(F43-G43)/G43</f>
        <v>-0.20415224913494809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11560</v>
      </c>
      <c r="C45" s="50">
        <f>SUM(C37+C41)</f>
        <v>13176</v>
      </c>
      <c r="D45" s="38">
        <f>(B45-C45)/C45</f>
        <v>-0.12264723740133576</v>
      </c>
      <c r="E45" s="19"/>
      <c r="F45" s="53">
        <f>SUM(F37+F41)</f>
        <v>76061</v>
      </c>
      <c r="G45" s="50">
        <f>SUM(G37+G41)</f>
        <v>78246</v>
      </c>
      <c r="H45" s="38">
        <f>(F45-G45)/G45</f>
        <v>-2.792475014697237E-2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zoomScaleNormal="16545" zoomScaleSheetLayoutView="4096" workbookViewId="0"/>
  </sheetViews>
  <sheetFormatPr baseColWidth="10" defaultRowHeight="11.25" x14ac:dyDescent="0.2"/>
  <cols>
    <col min="1" max="1" width="23.140625" style="111" bestFit="1" customWidth="1"/>
    <col min="2" max="2" width="5.85546875" style="111" customWidth="1"/>
    <col min="3" max="3" width="32.28515625" style="111" bestFit="1" customWidth="1"/>
    <col min="4" max="4" width="11.28515625" style="111" customWidth="1"/>
    <col min="5" max="5" width="10.140625" style="111" customWidth="1"/>
    <col min="6" max="6" width="11.28515625" style="111" customWidth="1"/>
    <col min="7" max="7" width="10" style="111" customWidth="1"/>
    <col min="8" max="8" width="10.5703125" style="111" customWidth="1"/>
    <col min="9" max="9" width="10.140625" style="111" customWidth="1"/>
    <col min="10" max="10" width="11.28515625" style="111" customWidth="1"/>
    <col min="11" max="11" width="10.5703125" style="111" customWidth="1"/>
    <col min="12" max="13" width="9.140625" style="111" customWidth="1"/>
    <col min="14" max="14" width="16.140625" style="111" customWidth="1"/>
    <col min="15" max="15" width="11.140625" style="111" customWidth="1"/>
    <col min="16" max="16" width="8.42578125" style="111" customWidth="1"/>
    <col min="17" max="17" width="11.28515625" style="111" customWidth="1"/>
    <col min="18" max="18" width="8.28515625" style="111" customWidth="1"/>
    <col min="19" max="19" width="9.42578125" style="111" hidden="1" customWidth="1"/>
    <col min="20" max="20" width="8.85546875" style="111" hidden="1" customWidth="1"/>
    <col min="21" max="21" width="6.7109375" style="111" hidden="1" customWidth="1"/>
    <col min="22" max="22" width="11.28515625" style="111" hidden="1" customWidth="1"/>
    <col min="23" max="23" width="10.28515625" style="111" hidden="1" customWidth="1"/>
    <col min="24" max="24" width="10.85546875" style="111" hidden="1" customWidth="1"/>
    <col min="25" max="25" width="11.28515625" style="111" hidden="1" customWidth="1"/>
    <col min="26" max="26" width="10.28515625" style="111" hidden="1" customWidth="1"/>
    <col min="27" max="27" width="11" style="111" hidden="1" customWidth="1"/>
    <col min="28" max="30" width="10.28515625" style="111" hidden="1" customWidth="1"/>
    <col min="31" max="31" width="10.42578125" style="111" hidden="1" customWidth="1"/>
    <col min="32" max="32" width="33.5703125" style="111" hidden="1" customWidth="1"/>
    <col min="33" max="33" width="27.7109375" style="111" hidden="1" customWidth="1"/>
    <col min="34" max="34" width="9.140625" style="111" hidden="1" customWidth="1"/>
    <col min="35" max="35" width="9.85546875" style="111" hidden="1" customWidth="1"/>
    <col min="36" max="16384" width="11.42578125" style="111"/>
  </cols>
  <sheetData>
    <row r="1" spans="1:35" ht="15.75" x14ac:dyDescent="0.25">
      <c r="A1" s="110" t="s">
        <v>346</v>
      </c>
    </row>
    <row r="4" spans="1:35" ht="33.75" customHeight="1" x14ac:dyDescent="0.2">
      <c r="A4" s="114" t="s">
        <v>60</v>
      </c>
      <c r="B4" s="114" t="s">
        <v>61</v>
      </c>
      <c r="C4" s="114" t="s">
        <v>262</v>
      </c>
      <c r="D4" s="114" t="s">
        <v>334</v>
      </c>
      <c r="E4" s="114" t="s">
        <v>335</v>
      </c>
      <c r="F4" s="114" t="s">
        <v>336</v>
      </c>
      <c r="G4" s="114" t="s">
        <v>337</v>
      </c>
      <c r="H4" s="114" t="s">
        <v>338</v>
      </c>
      <c r="I4" s="114" t="s">
        <v>335</v>
      </c>
      <c r="J4" s="114" t="s">
        <v>340</v>
      </c>
      <c r="K4" s="114" t="s">
        <v>341</v>
      </c>
      <c r="L4" s="114" t="s">
        <v>342</v>
      </c>
      <c r="M4" s="114" t="s">
        <v>343</v>
      </c>
      <c r="N4" s="114" t="s">
        <v>347</v>
      </c>
      <c r="O4" s="114" t="s">
        <v>345</v>
      </c>
      <c r="P4" s="114" t="s">
        <v>321</v>
      </c>
      <c r="Q4" s="114" t="s">
        <v>72</v>
      </c>
      <c r="R4" s="114" t="s">
        <v>272</v>
      </c>
      <c r="S4" s="114" t="s">
        <v>74</v>
      </c>
      <c r="T4" s="114" t="s">
        <v>75</v>
      </c>
      <c r="U4" s="114" t="s">
        <v>76</v>
      </c>
      <c r="V4" s="114" t="s">
        <v>322</v>
      </c>
      <c r="W4" s="114" t="s">
        <v>323</v>
      </c>
      <c r="X4" s="114" t="s">
        <v>324</v>
      </c>
      <c r="Y4" s="114" t="s">
        <v>325</v>
      </c>
      <c r="Z4" s="114" t="s">
        <v>326</v>
      </c>
      <c r="AA4" s="114" t="s">
        <v>327</v>
      </c>
      <c r="AB4" s="114" t="s">
        <v>79</v>
      </c>
      <c r="AC4" s="114" t="s">
        <v>328</v>
      </c>
      <c r="AD4" s="114" t="s">
        <v>329</v>
      </c>
      <c r="AE4" s="114" t="s">
        <v>82</v>
      </c>
      <c r="AF4" s="114" t="s">
        <v>62</v>
      </c>
      <c r="AG4" s="114" t="s">
        <v>60</v>
      </c>
      <c r="AH4" s="114" t="s">
        <v>330</v>
      </c>
      <c r="AI4" s="114" t="s">
        <v>331</v>
      </c>
    </row>
    <row r="5" spans="1:35" x14ac:dyDescent="0.2">
      <c r="A5" s="116" t="s">
        <v>91</v>
      </c>
      <c r="B5" s="116" t="s">
        <v>86</v>
      </c>
      <c r="C5" s="116" t="s">
        <v>91</v>
      </c>
      <c r="D5" s="117">
        <v>3905329</v>
      </c>
      <c r="E5" s="117">
        <v>1489610</v>
      </c>
      <c r="F5" s="117">
        <v>5394939</v>
      </c>
      <c r="G5" s="118">
        <v>-1.0369682006813201E-2</v>
      </c>
      <c r="H5" s="117">
        <v>5167469</v>
      </c>
      <c r="I5" s="117">
        <v>1223442</v>
      </c>
      <c r="J5" s="117">
        <v>6390911</v>
      </c>
      <c r="K5" s="118">
        <v>2.28367365948265E-2</v>
      </c>
      <c r="L5" s="117">
        <v>0</v>
      </c>
      <c r="M5" s="151">
        <v>0</v>
      </c>
      <c r="N5" s="117">
        <v>11785850</v>
      </c>
      <c r="O5" s="118">
        <v>7.3642115847333111E-3</v>
      </c>
      <c r="P5" s="117">
        <v>11324</v>
      </c>
      <c r="Q5" s="117">
        <v>11797174</v>
      </c>
      <c r="R5" s="118">
        <v>5.8699751686706603E-3</v>
      </c>
      <c r="S5" s="119">
        <v>1</v>
      </c>
      <c r="T5" s="116" t="s">
        <v>89</v>
      </c>
      <c r="U5" s="116" t="s">
        <v>90</v>
      </c>
      <c r="V5" s="120">
        <v>3979765</v>
      </c>
      <c r="W5" s="120">
        <v>5451469</v>
      </c>
      <c r="X5" s="120">
        <v>1471704</v>
      </c>
      <c r="Y5" s="120">
        <v>5076990</v>
      </c>
      <c r="Z5" s="120">
        <v>6248222</v>
      </c>
      <c r="AA5" s="120">
        <v>1171232</v>
      </c>
      <c r="AB5" s="120">
        <v>0</v>
      </c>
      <c r="AC5" s="120">
        <v>28638</v>
      </c>
      <c r="AD5" s="120">
        <v>11699691</v>
      </c>
      <c r="AE5" s="120">
        <v>11728329</v>
      </c>
      <c r="AF5" s="116" t="s">
        <v>87</v>
      </c>
      <c r="AG5" s="116" t="s">
        <v>85</v>
      </c>
      <c r="AH5" s="120">
        <v>24180</v>
      </c>
      <c r="AI5" s="120">
        <v>42</v>
      </c>
    </row>
    <row r="6" spans="1:35" x14ac:dyDescent="0.2">
      <c r="A6" s="121" t="s">
        <v>96</v>
      </c>
      <c r="B6" s="116" t="s">
        <v>93</v>
      </c>
      <c r="C6" s="116" t="s">
        <v>95</v>
      </c>
      <c r="D6" s="117">
        <v>1647664</v>
      </c>
      <c r="E6" s="117">
        <v>152146</v>
      </c>
      <c r="F6" s="117">
        <v>1799810</v>
      </c>
      <c r="G6" s="118">
        <v>-3.4845746706063399E-2</v>
      </c>
      <c r="H6" s="117">
        <v>942753</v>
      </c>
      <c r="I6" s="117">
        <v>32228</v>
      </c>
      <c r="J6" s="117">
        <v>974981</v>
      </c>
      <c r="K6" s="118">
        <v>-2.1149604386138401E-2</v>
      </c>
      <c r="L6" s="117">
        <v>112361</v>
      </c>
      <c r="M6" s="151">
        <v>-8.5335873139917306E-2</v>
      </c>
      <c r="N6" s="117">
        <v>2887152</v>
      </c>
      <c r="O6" s="118">
        <v>-3.2352319165487198E-2</v>
      </c>
      <c r="P6" s="117">
        <v>35705</v>
      </c>
      <c r="Q6" s="117">
        <v>2922857</v>
      </c>
      <c r="R6" s="118">
        <v>-4.3576498644645904E-2</v>
      </c>
      <c r="S6" s="122">
        <v>2</v>
      </c>
      <c r="T6" s="116" t="s">
        <v>89</v>
      </c>
      <c r="U6" s="116" t="s">
        <v>89</v>
      </c>
      <c r="V6" s="120">
        <v>1751214</v>
      </c>
      <c r="W6" s="120">
        <v>1864790</v>
      </c>
      <c r="X6" s="120">
        <v>113576</v>
      </c>
      <c r="Y6" s="120">
        <v>969263</v>
      </c>
      <c r="Z6" s="120">
        <v>996047</v>
      </c>
      <c r="AA6" s="120">
        <v>26784</v>
      </c>
      <c r="AB6" s="120">
        <v>122844</v>
      </c>
      <c r="AC6" s="120">
        <v>72347</v>
      </c>
      <c r="AD6" s="120">
        <v>2983681</v>
      </c>
      <c r="AE6" s="120">
        <v>3056028</v>
      </c>
      <c r="AF6" s="116" t="s">
        <v>94</v>
      </c>
      <c r="AG6" s="121" t="s">
        <v>92</v>
      </c>
      <c r="AH6" s="120">
        <v>24180</v>
      </c>
      <c r="AI6" s="120">
        <v>42</v>
      </c>
    </row>
    <row r="7" spans="1:35" x14ac:dyDescent="0.2">
      <c r="A7" s="123"/>
      <c r="B7" s="116" t="s">
        <v>97</v>
      </c>
      <c r="C7" s="116" t="s">
        <v>99</v>
      </c>
      <c r="D7" s="117">
        <v>1176238</v>
      </c>
      <c r="E7" s="117">
        <v>34872</v>
      </c>
      <c r="F7" s="117">
        <v>1211110</v>
      </c>
      <c r="G7" s="118">
        <v>-6.2013768789968296E-2</v>
      </c>
      <c r="H7" s="117">
        <v>836837</v>
      </c>
      <c r="I7" s="117">
        <v>32320</v>
      </c>
      <c r="J7" s="117">
        <v>869157</v>
      </c>
      <c r="K7" s="118">
        <v>-3.0299615648516402E-2</v>
      </c>
      <c r="L7" s="117">
        <v>118936</v>
      </c>
      <c r="M7" s="151">
        <v>-0.13914925340725701</v>
      </c>
      <c r="N7" s="117">
        <v>2199203</v>
      </c>
      <c r="O7" s="118">
        <v>-5.4373452319065103E-2</v>
      </c>
      <c r="P7" s="117">
        <v>5187</v>
      </c>
      <c r="Q7" s="117">
        <v>2204390</v>
      </c>
      <c r="R7" s="118">
        <v>-5.4346576430798502E-2</v>
      </c>
      <c r="S7" s="124">
        <v>0</v>
      </c>
      <c r="T7" s="116" t="s">
        <v>89</v>
      </c>
      <c r="U7" s="116" t="s">
        <v>89</v>
      </c>
      <c r="V7" s="120">
        <v>1259787</v>
      </c>
      <c r="W7" s="120">
        <v>1291181</v>
      </c>
      <c r="X7" s="120">
        <v>31394</v>
      </c>
      <c r="Y7" s="120">
        <v>868357</v>
      </c>
      <c r="Z7" s="120">
        <v>896315</v>
      </c>
      <c r="AA7" s="120">
        <v>27958</v>
      </c>
      <c r="AB7" s="120">
        <v>138161</v>
      </c>
      <c r="AC7" s="120">
        <v>5419</v>
      </c>
      <c r="AD7" s="120">
        <v>2325657</v>
      </c>
      <c r="AE7" s="120">
        <v>2331076</v>
      </c>
      <c r="AF7" s="116" t="s">
        <v>98</v>
      </c>
      <c r="AG7" s="123"/>
      <c r="AH7" s="120">
        <v>24180</v>
      </c>
      <c r="AI7" s="120">
        <v>42</v>
      </c>
    </row>
    <row r="8" spans="1:35" x14ac:dyDescent="0.2">
      <c r="A8" s="125"/>
      <c r="B8" s="116" t="s">
        <v>100</v>
      </c>
      <c r="C8" s="116" t="s">
        <v>102</v>
      </c>
      <c r="D8" s="117">
        <v>1467366</v>
      </c>
      <c r="E8" s="117">
        <v>225844</v>
      </c>
      <c r="F8" s="117">
        <v>1693210</v>
      </c>
      <c r="G8" s="118">
        <v>-2.0366105052559803E-2</v>
      </c>
      <c r="H8" s="117">
        <v>410192</v>
      </c>
      <c r="I8" s="117">
        <v>9768</v>
      </c>
      <c r="J8" s="117">
        <v>419960</v>
      </c>
      <c r="K8" s="118">
        <v>-7.6422335114688489E-2</v>
      </c>
      <c r="L8" s="117">
        <v>0</v>
      </c>
      <c r="M8" s="151">
        <v>0</v>
      </c>
      <c r="N8" s="117">
        <v>2113170</v>
      </c>
      <c r="O8" s="118">
        <v>-3.2041742074763596E-2</v>
      </c>
      <c r="P8" s="117">
        <v>2998</v>
      </c>
      <c r="Q8" s="117">
        <v>2116168</v>
      </c>
      <c r="R8" s="118">
        <v>-3.1567655829261902E-2</v>
      </c>
      <c r="S8" s="124">
        <v>0</v>
      </c>
      <c r="T8" s="116" t="s">
        <v>89</v>
      </c>
      <c r="U8" s="116" t="s">
        <v>89</v>
      </c>
      <c r="V8" s="120">
        <v>1512763</v>
      </c>
      <c r="W8" s="120">
        <v>1728411</v>
      </c>
      <c r="X8" s="120">
        <v>215648</v>
      </c>
      <c r="Y8" s="120">
        <v>444660</v>
      </c>
      <c r="Z8" s="120">
        <v>454710</v>
      </c>
      <c r="AA8" s="120">
        <v>10050</v>
      </c>
      <c r="AB8" s="120">
        <v>0</v>
      </c>
      <c r="AC8" s="120">
        <v>2027</v>
      </c>
      <c r="AD8" s="120">
        <v>2183121</v>
      </c>
      <c r="AE8" s="120">
        <v>2185148</v>
      </c>
      <c r="AF8" s="116" t="s">
        <v>101</v>
      </c>
      <c r="AG8" s="125"/>
      <c r="AH8" s="120">
        <v>24180</v>
      </c>
      <c r="AI8" s="120">
        <v>42</v>
      </c>
    </row>
    <row r="9" spans="1:35" x14ac:dyDescent="0.2">
      <c r="A9" s="126">
        <v>0</v>
      </c>
      <c r="B9" s="126">
        <v>0</v>
      </c>
      <c r="C9" s="126">
        <v>0</v>
      </c>
      <c r="D9" s="127">
        <v>4291268</v>
      </c>
      <c r="E9" s="127">
        <v>412862</v>
      </c>
      <c r="F9" s="127">
        <v>4704130</v>
      </c>
      <c r="G9" s="128">
        <v>-3.6903747495588994E-2</v>
      </c>
      <c r="H9" s="127">
        <v>2189782</v>
      </c>
      <c r="I9" s="127">
        <v>74316</v>
      </c>
      <c r="J9" s="127">
        <v>2264098</v>
      </c>
      <c r="K9" s="128">
        <v>-3.5352132358956199E-2</v>
      </c>
      <c r="L9" s="127">
        <v>231297</v>
      </c>
      <c r="M9" s="152">
        <v>-0.11382157429934299</v>
      </c>
      <c r="N9" s="127">
        <v>7199525</v>
      </c>
      <c r="O9" s="128">
        <v>-3.9097177575479598E-2</v>
      </c>
      <c r="P9" s="127">
        <v>43890</v>
      </c>
      <c r="Q9" s="127">
        <v>7243415</v>
      </c>
      <c r="R9" s="128">
        <v>-4.3426579041479299E-2</v>
      </c>
      <c r="S9" s="129">
        <v>0</v>
      </c>
      <c r="T9" s="126">
        <v>0</v>
      </c>
      <c r="U9" s="126">
        <v>0</v>
      </c>
      <c r="V9" s="130">
        <v>4523764</v>
      </c>
      <c r="W9" s="130">
        <v>4884382</v>
      </c>
      <c r="X9" s="130">
        <v>360618</v>
      </c>
      <c r="Y9" s="130">
        <v>2282280</v>
      </c>
      <c r="Z9" s="130">
        <v>2347072</v>
      </c>
      <c r="AA9" s="130">
        <v>64792</v>
      </c>
      <c r="AB9" s="130">
        <v>261005</v>
      </c>
      <c r="AC9" s="130">
        <v>79793</v>
      </c>
      <c r="AD9" s="130">
        <v>7492459</v>
      </c>
      <c r="AE9" s="130">
        <v>7572252</v>
      </c>
      <c r="AF9" s="126">
        <v>0</v>
      </c>
      <c r="AG9" s="126" t="s">
        <v>103</v>
      </c>
      <c r="AH9" s="130">
        <v>72540</v>
      </c>
      <c r="AI9" s="130">
        <v>126</v>
      </c>
    </row>
    <row r="10" spans="1:35" x14ac:dyDescent="0.2">
      <c r="A10" s="121" t="s">
        <v>108</v>
      </c>
      <c r="B10" s="116" t="s">
        <v>105</v>
      </c>
      <c r="C10" s="116" t="s">
        <v>107</v>
      </c>
      <c r="D10" s="117">
        <v>541227</v>
      </c>
      <c r="E10" s="117">
        <v>214494</v>
      </c>
      <c r="F10" s="117">
        <v>755721</v>
      </c>
      <c r="G10" s="118">
        <v>-4.2493141804555304E-3</v>
      </c>
      <c r="H10" s="117">
        <v>23009</v>
      </c>
      <c r="I10" s="117">
        <v>16</v>
      </c>
      <c r="J10" s="117">
        <v>23025</v>
      </c>
      <c r="K10" s="118">
        <v>9.9045346062052494E-2</v>
      </c>
      <c r="L10" s="117">
        <v>1</v>
      </c>
      <c r="M10" s="151">
        <v>0</v>
      </c>
      <c r="N10" s="117">
        <v>778747</v>
      </c>
      <c r="O10" s="118">
        <v>-1.4732733595248602E-3</v>
      </c>
      <c r="P10" s="117">
        <v>61881</v>
      </c>
      <c r="Q10" s="117">
        <v>840628</v>
      </c>
      <c r="R10" s="118">
        <v>4.6297956149597107E-3</v>
      </c>
      <c r="S10" s="122">
        <v>3</v>
      </c>
      <c r="T10" s="116" t="s">
        <v>89</v>
      </c>
      <c r="U10" s="116" t="s">
        <v>89</v>
      </c>
      <c r="V10" s="120">
        <v>555212</v>
      </c>
      <c r="W10" s="120">
        <v>758946</v>
      </c>
      <c r="X10" s="120">
        <v>203734</v>
      </c>
      <c r="Y10" s="120">
        <v>20938</v>
      </c>
      <c r="Z10" s="120">
        <v>20950</v>
      </c>
      <c r="AA10" s="120">
        <v>12</v>
      </c>
      <c r="AB10" s="120">
        <v>0</v>
      </c>
      <c r="AC10" s="120">
        <v>56858</v>
      </c>
      <c r="AD10" s="120">
        <v>779896</v>
      </c>
      <c r="AE10" s="120">
        <v>836754</v>
      </c>
      <c r="AF10" s="116" t="s">
        <v>106</v>
      </c>
      <c r="AG10" s="121" t="s">
        <v>104</v>
      </c>
      <c r="AH10" s="120">
        <v>24180</v>
      </c>
      <c r="AI10" s="120">
        <v>42</v>
      </c>
    </row>
    <row r="11" spans="1:35" x14ac:dyDescent="0.2">
      <c r="A11" s="123"/>
      <c r="B11" s="116" t="s">
        <v>109</v>
      </c>
      <c r="C11" s="116" t="s">
        <v>111</v>
      </c>
      <c r="D11" s="117">
        <v>359729</v>
      </c>
      <c r="E11" s="117">
        <v>2050</v>
      </c>
      <c r="F11" s="117">
        <v>361779</v>
      </c>
      <c r="G11" s="118">
        <v>-8.2431891574786306E-3</v>
      </c>
      <c r="H11" s="117">
        <v>155805</v>
      </c>
      <c r="I11" s="117">
        <v>466</v>
      </c>
      <c r="J11" s="117">
        <v>156271</v>
      </c>
      <c r="K11" s="118">
        <v>-8.1461235525774389E-2</v>
      </c>
      <c r="L11" s="117">
        <v>31</v>
      </c>
      <c r="M11" s="151">
        <v>0</v>
      </c>
      <c r="N11" s="117">
        <v>518081</v>
      </c>
      <c r="O11" s="118">
        <v>-3.1472231154050401E-2</v>
      </c>
      <c r="P11" s="117">
        <v>662</v>
      </c>
      <c r="Q11" s="117">
        <v>518743</v>
      </c>
      <c r="R11" s="118">
        <v>-3.05862346059689E-2</v>
      </c>
      <c r="S11" s="124">
        <v>0</v>
      </c>
      <c r="T11" s="116" t="s">
        <v>89</v>
      </c>
      <c r="U11" s="116" t="s">
        <v>89</v>
      </c>
      <c r="V11" s="120">
        <v>363008</v>
      </c>
      <c r="W11" s="120">
        <v>364786</v>
      </c>
      <c r="X11" s="120">
        <v>1778</v>
      </c>
      <c r="Y11" s="120">
        <v>169660</v>
      </c>
      <c r="Z11" s="120">
        <v>170130</v>
      </c>
      <c r="AA11" s="120">
        <v>470</v>
      </c>
      <c r="AB11" s="120">
        <v>0</v>
      </c>
      <c r="AC11" s="120">
        <v>194</v>
      </c>
      <c r="AD11" s="120">
        <v>534916</v>
      </c>
      <c r="AE11" s="120">
        <v>535110</v>
      </c>
      <c r="AF11" s="116" t="s">
        <v>110</v>
      </c>
      <c r="AG11" s="123"/>
      <c r="AH11" s="120">
        <v>24180</v>
      </c>
      <c r="AI11" s="120">
        <v>42</v>
      </c>
    </row>
    <row r="12" spans="1:35" x14ac:dyDescent="0.2">
      <c r="A12" s="123"/>
      <c r="B12" s="116" t="s">
        <v>112</v>
      </c>
      <c r="C12" s="116" t="s">
        <v>114</v>
      </c>
      <c r="D12" s="117">
        <v>715491</v>
      </c>
      <c r="E12" s="117">
        <v>180122</v>
      </c>
      <c r="F12" s="117">
        <v>895613</v>
      </c>
      <c r="G12" s="118">
        <v>-2.1102391465920502E-2</v>
      </c>
      <c r="H12" s="117">
        <v>45235</v>
      </c>
      <c r="I12" s="117">
        <v>448</v>
      </c>
      <c r="J12" s="117">
        <v>45683</v>
      </c>
      <c r="K12" s="118">
        <v>-0.20430912859456901</v>
      </c>
      <c r="L12" s="117">
        <v>9</v>
      </c>
      <c r="M12" s="151">
        <v>-0.18181818181818199</v>
      </c>
      <c r="N12" s="117">
        <v>941305</v>
      </c>
      <c r="O12" s="118">
        <v>-3.1921830134191198E-2</v>
      </c>
      <c r="P12" s="117">
        <v>52482</v>
      </c>
      <c r="Q12" s="117">
        <v>993787</v>
      </c>
      <c r="R12" s="118">
        <v>-2.59081628552301E-2</v>
      </c>
      <c r="S12" s="124">
        <v>0</v>
      </c>
      <c r="T12" s="116" t="s">
        <v>89</v>
      </c>
      <c r="U12" s="116" t="s">
        <v>89</v>
      </c>
      <c r="V12" s="120">
        <v>751214</v>
      </c>
      <c r="W12" s="120">
        <v>914920</v>
      </c>
      <c r="X12" s="120">
        <v>163706</v>
      </c>
      <c r="Y12" s="120">
        <v>56803</v>
      </c>
      <c r="Z12" s="120">
        <v>57413</v>
      </c>
      <c r="AA12" s="120">
        <v>610</v>
      </c>
      <c r="AB12" s="120">
        <v>11</v>
      </c>
      <c r="AC12" s="120">
        <v>47875</v>
      </c>
      <c r="AD12" s="120">
        <v>972344</v>
      </c>
      <c r="AE12" s="120">
        <v>1020219</v>
      </c>
      <c r="AF12" s="116" t="s">
        <v>113</v>
      </c>
      <c r="AG12" s="123"/>
      <c r="AH12" s="120">
        <v>24180</v>
      </c>
      <c r="AI12" s="120">
        <v>42</v>
      </c>
    </row>
    <row r="13" spans="1:35" x14ac:dyDescent="0.2">
      <c r="A13" s="125"/>
      <c r="B13" s="116" t="s">
        <v>115</v>
      </c>
      <c r="C13" s="116" t="s">
        <v>117</v>
      </c>
      <c r="D13" s="117">
        <v>381093</v>
      </c>
      <c r="E13" s="117">
        <v>1492</v>
      </c>
      <c r="F13" s="117">
        <v>382585</v>
      </c>
      <c r="G13" s="118">
        <v>-4.0688344382817002E-2</v>
      </c>
      <c r="H13" s="117">
        <v>145384</v>
      </c>
      <c r="I13" s="117">
        <v>58</v>
      </c>
      <c r="J13" s="117">
        <v>145442</v>
      </c>
      <c r="K13" s="118">
        <v>2.8469197261978801E-2</v>
      </c>
      <c r="L13" s="117">
        <v>0</v>
      </c>
      <c r="M13" s="151">
        <v>0</v>
      </c>
      <c r="N13" s="117">
        <v>528027</v>
      </c>
      <c r="O13" s="118">
        <v>-2.2584908594149102E-2</v>
      </c>
      <c r="P13" s="117">
        <v>2689</v>
      </c>
      <c r="Q13" s="117">
        <v>530716</v>
      </c>
      <c r="R13" s="118">
        <v>-3.3913052975720198E-2</v>
      </c>
      <c r="S13" s="124">
        <v>0</v>
      </c>
      <c r="T13" s="116" t="s">
        <v>89</v>
      </c>
      <c r="U13" s="116" t="s">
        <v>89</v>
      </c>
      <c r="V13" s="120">
        <v>395880</v>
      </c>
      <c r="W13" s="120">
        <v>398812</v>
      </c>
      <c r="X13" s="120">
        <v>2932</v>
      </c>
      <c r="Y13" s="120">
        <v>141266</v>
      </c>
      <c r="Z13" s="120">
        <v>141416</v>
      </c>
      <c r="AA13" s="120">
        <v>150</v>
      </c>
      <c r="AB13" s="120">
        <v>0</v>
      </c>
      <c r="AC13" s="120">
        <v>9118</v>
      </c>
      <c r="AD13" s="120">
        <v>540228</v>
      </c>
      <c r="AE13" s="120">
        <v>549346</v>
      </c>
      <c r="AF13" s="116" t="s">
        <v>116</v>
      </c>
      <c r="AG13" s="125"/>
      <c r="AH13" s="120">
        <v>24180</v>
      </c>
      <c r="AI13" s="120">
        <v>42</v>
      </c>
    </row>
    <row r="14" spans="1:35" x14ac:dyDescent="0.2">
      <c r="A14" s="126">
        <v>0</v>
      </c>
      <c r="B14" s="126">
        <v>0</v>
      </c>
      <c r="C14" s="126">
        <v>0</v>
      </c>
      <c r="D14" s="127">
        <v>1997540</v>
      </c>
      <c r="E14" s="127">
        <v>398158</v>
      </c>
      <c r="F14" s="127">
        <v>2395698</v>
      </c>
      <c r="G14" s="128">
        <v>-1.7135022301867801E-2</v>
      </c>
      <c r="H14" s="127">
        <v>369433</v>
      </c>
      <c r="I14" s="127">
        <v>988</v>
      </c>
      <c r="J14" s="127">
        <v>370421</v>
      </c>
      <c r="K14" s="128">
        <v>-4.9980892977592201E-2</v>
      </c>
      <c r="L14" s="127">
        <v>41</v>
      </c>
      <c r="M14" s="152">
        <v>2.7272727272727297</v>
      </c>
      <c r="N14" s="127">
        <v>2766160</v>
      </c>
      <c r="O14" s="128">
        <v>-2.1653938764596502E-2</v>
      </c>
      <c r="P14" s="127">
        <v>117714</v>
      </c>
      <c r="Q14" s="127">
        <v>2883874</v>
      </c>
      <c r="R14" s="128">
        <v>-1.9567019975664901E-2</v>
      </c>
      <c r="S14" s="134">
        <v>0</v>
      </c>
      <c r="T14" s="135">
        <v>0</v>
      </c>
      <c r="U14" s="135">
        <v>0</v>
      </c>
      <c r="V14" s="136">
        <v>2065314</v>
      </c>
      <c r="W14" s="136">
        <v>2437464</v>
      </c>
      <c r="X14" s="136">
        <v>372150</v>
      </c>
      <c r="Y14" s="136">
        <v>388667</v>
      </c>
      <c r="Z14" s="136">
        <v>389909</v>
      </c>
      <c r="AA14" s="136">
        <v>1242</v>
      </c>
      <c r="AB14" s="136">
        <v>11</v>
      </c>
      <c r="AC14" s="136">
        <v>114045</v>
      </c>
      <c r="AD14" s="136">
        <v>2827384</v>
      </c>
      <c r="AE14" s="136">
        <v>2941429</v>
      </c>
      <c r="AF14" s="135">
        <v>0</v>
      </c>
      <c r="AG14" s="135" t="s">
        <v>103</v>
      </c>
      <c r="AH14" s="136">
        <v>96720</v>
      </c>
      <c r="AI14" s="136">
        <v>168</v>
      </c>
    </row>
    <row r="15" spans="1:35" x14ac:dyDescent="0.2">
      <c r="A15" s="121" t="s">
        <v>122</v>
      </c>
      <c r="B15" s="116" t="s">
        <v>119</v>
      </c>
      <c r="C15" s="116" t="s">
        <v>121</v>
      </c>
      <c r="D15" s="117">
        <v>171236</v>
      </c>
      <c r="E15" s="117">
        <v>8668</v>
      </c>
      <c r="F15" s="117">
        <v>179904</v>
      </c>
      <c r="G15" s="118">
        <v>3.6779198026763202E-2</v>
      </c>
      <c r="H15" s="117">
        <v>1942</v>
      </c>
      <c r="I15" s="117">
        <v>0</v>
      </c>
      <c r="J15" s="117">
        <v>1942</v>
      </c>
      <c r="K15" s="118">
        <v>-0.41044323011536099</v>
      </c>
      <c r="L15" s="117">
        <v>1107</v>
      </c>
      <c r="M15" s="151">
        <v>1.8457583547557801</v>
      </c>
      <c r="N15" s="117">
        <v>182953</v>
      </c>
      <c r="O15" s="118">
        <v>3.2437007985102004E-2</v>
      </c>
      <c r="P15" s="117">
        <v>4290</v>
      </c>
      <c r="Q15" s="117">
        <v>187243</v>
      </c>
      <c r="R15" s="118">
        <v>3.2142305911406092E-2</v>
      </c>
      <c r="S15" s="122">
        <v>4</v>
      </c>
      <c r="T15" s="116" t="s">
        <v>89</v>
      </c>
      <c r="U15" s="116" t="s">
        <v>89</v>
      </c>
      <c r="V15" s="120">
        <v>168558</v>
      </c>
      <c r="W15" s="120">
        <v>173522</v>
      </c>
      <c r="X15" s="120">
        <v>4964</v>
      </c>
      <c r="Y15" s="120">
        <v>3294</v>
      </c>
      <c r="Z15" s="120">
        <v>3294</v>
      </c>
      <c r="AA15" s="120">
        <v>0</v>
      </c>
      <c r="AB15" s="120">
        <v>389</v>
      </c>
      <c r="AC15" s="120">
        <v>4207</v>
      </c>
      <c r="AD15" s="120">
        <v>177205</v>
      </c>
      <c r="AE15" s="120">
        <v>181412</v>
      </c>
      <c r="AF15" s="116" t="s">
        <v>120</v>
      </c>
      <c r="AG15" s="121" t="s">
        <v>118</v>
      </c>
      <c r="AH15" s="120">
        <v>24180</v>
      </c>
      <c r="AI15" s="120">
        <v>42</v>
      </c>
    </row>
    <row r="16" spans="1:35" x14ac:dyDescent="0.2">
      <c r="A16" s="123"/>
      <c r="B16" s="116" t="s">
        <v>123</v>
      </c>
      <c r="C16" s="116" t="s">
        <v>125</v>
      </c>
      <c r="D16" s="117">
        <v>107569</v>
      </c>
      <c r="E16" s="117">
        <v>8</v>
      </c>
      <c r="F16" s="117">
        <v>107577</v>
      </c>
      <c r="G16" s="118">
        <v>2.8391981416157602E-2</v>
      </c>
      <c r="H16" s="117">
        <v>0</v>
      </c>
      <c r="I16" s="117">
        <v>0</v>
      </c>
      <c r="J16" s="117">
        <v>0</v>
      </c>
      <c r="K16" s="118">
        <v>0</v>
      </c>
      <c r="L16" s="117">
        <v>0</v>
      </c>
      <c r="M16" s="151">
        <v>0</v>
      </c>
      <c r="N16" s="117">
        <v>107577</v>
      </c>
      <c r="O16" s="118">
        <v>2.8391981416157602E-2</v>
      </c>
      <c r="P16" s="117">
        <v>218</v>
      </c>
      <c r="Q16" s="117">
        <v>107795</v>
      </c>
      <c r="R16" s="118">
        <v>3.0475971971283003E-2</v>
      </c>
      <c r="S16" s="124">
        <v>0</v>
      </c>
      <c r="T16" s="116" t="s">
        <v>89</v>
      </c>
      <c r="U16" s="116" t="s">
        <v>89</v>
      </c>
      <c r="V16" s="120">
        <v>104565</v>
      </c>
      <c r="W16" s="120">
        <v>104607</v>
      </c>
      <c r="X16" s="120">
        <v>42</v>
      </c>
      <c r="Y16" s="120">
        <v>0</v>
      </c>
      <c r="Z16" s="120">
        <v>0</v>
      </c>
      <c r="AA16" s="120">
        <v>0</v>
      </c>
      <c r="AB16" s="120">
        <v>0</v>
      </c>
      <c r="AC16" s="120">
        <v>0</v>
      </c>
      <c r="AD16" s="120">
        <v>104607</v>
      </c>
      <c r="AE16" s="120">
        <v>104607</v>
      </c>
      <c r="AF16" s="116" t="s">
        <v>124</v>
      </c>
      <c r="AG16" s="123"/>
      <c r="AH16" s="120">
        <v>24180</v>
      </c>
      <c r="AI16" s="120">
        <v>42</v>
      </c>
    </row>
    <row r="17" spans="1:35" x14ac:dyDescent="0.2">
      <c r="A17" s="123"/>
      <c r="B17" s="116" t="s">
        <v>126</v>
      </c>
      <c r="C17" s="116" t="s">
        <v>128</v>
      </c>
      <c r="D17" s="117">
        <v>300779</v>
      </c>
      <c r="E17" s="117">
        <v>1744</v>
      </c>
      <c r="F17" s="117">
        <v>302523</v>
      </c>
      <c r="G17" s="118">
        <v>-1.34132978515243E-2</v>
      </c>
      <c r="H17" s="117">
        <v>29381</v>
      </c>
      <c r="I17" s="117">
        <v>6</v>
      </c>
      <c r="J17" s="117">
        <v>29387</v>
      </c>
      <c r="K17" s="118">
        <v>0.261569502876277</v>
      </c>
      <c r="L17" s="117">
        <v>0</v>
      </c>
      <c r="M17" s="151">
        <v>0</v>
      </c>
      <c r="N17" s="117">
        <v>331910</v>
      </c>
      <c r="O17" s="118">
        <v>6.0012729973024596E-3</v>
      </c>
      <c r="P17" s="117">
        <v>6205</v>
      </c>
      <c r="Q17" s="117">
        <v>338115</v>
      </c>
      <c r="R17" s="118">
        <v>3.9789176750055699E-3</v>
      </c>
      <c r="S17" s="124">
        <v>0</v>
      </c>
      <c r="T17" s="116" t="s">
        <v>89</v>
      </c>
      <c r="U17" s="116" t="s">
        <v>89</v>
      </c>
      <c r="V17" s="120">
        <v>304602</v>
      </c>
      <c r="W17" s="120">
        <v>306636</v>
      </c>
      <c r="X17" s="120">
        <v>2034</v>
      </c>
      <c r="Y17" s="120">
        <v>23290</v>
      </c>
      <c r="Z17" s="120">
        <v>23294</v>
      </c>
      <c r="AA17" s="120">
        <v>4</v>
      </c>
      <c r="AB17" s="120">
        <v>0</v>
      </c>
      <c r="AC17" s="120">
        <v>6845</v>
      </c>
      <c r="AD17" s="120">
        <v>329930</v>
      </c>
      <c r="AE17" s="120">
        <v>336775</v>
      </c>
      <c r="AF17" s="116" t="s">
        <v>127</v>
      </c>
      <c r="AG17" s="123"/>
      <c r="AH17" s="120">
        <v>24180</v>
      </c>
      <c r="AI17" s="120">
        <v>42</v>
      </c>
    </row>
    <row r="18" spans="1:35" x14ac:dyDescent="0.2">
      <c r="A18" s="123"/>
      <c r="B18" s="116" t="s">
        <v>129</v>
      </c>
      <c r="C18" s="116" t="s">
        <v>131</v>
      </c>
      <c r="D18" s="117">
        <v>225982</v>
      </c>
      <c r="E18" s="117">
        <v>216</v>
      </c>
      <c r="F18" s="117">
        <v>226198</v>
      </c>
      <c r="G18" s="118">
        <v>-1.6051294543429798E-2</v>
      </c>
      <c r="H18" s="117">
        <v>96643</v>
      </c>
      <c r="I18" s="117">
        <v>104</v>
      </c>
      <c r="J18" s="117">
        <v>96747</v>
      </c>
      <c r="K18" s="118">
        <v>-6.9158608745850794E-2</v>
      </c>
      <c r="L18" s="117">
        <v>106</v>
      </c>
      <c r="M18" s="151">
        <v>0</v>
      </c>
      <c r="N18" s="117">
        <v>323051</v>
      </c>
      <c r="O18" s="118">
        <v>-3.2268597430374794E-2</v>
      </c>
      <c r="P18" s="117">
        <v>418</v>
      </c>
      <c r="Q18" s="117">
        <v>323469</v>
      </c>
      <c r="R18" s="118">
        <v>-3.2068967580927997E-2</v>
      </c>
      <c r="S18" s="124">
        <v>0</v>
      </c>
      <c r="T18" s="116" t="s">
        <v>89</v>
      </c>
      <c r="U18" s="116" t="s">
        <v>89</v>
      </c>
      <c r="V18" s="120">
        <v>229560</v>
      </c>
      <c r="W18" s="120">
        <v>229888</v>
      </c>
      <c r="X18" s="120">
        <v>328</v>
      </c>
      <c r="Y18" s="120">
        <v>103859</v>
      </c>
      <c r="Z18" s="120">
        <v>103935</v>
      </c>
      <c r="AA18" s="120">
        <v>76</v>
      </c>
      <c r="AB18" s="120">
        <v>0</v>
      </c>
      <c r="AC18" s="120">
        <v>363</v>
      </c>
      <c r="AD18" s="120">
        <v>333823</v>
      </c>
      <c r="AE18" s="120">
        <v>334186</v>
      </c>
      <c r="AF18" s="116" t="s">
        <v>130</v>
      </c>
      <c r="AG18" s="123"/>
      <c r="AH18" s="120">
        <v>24180</v>
      </c>
      <c r="AI18" s="120">
        <v>42</v>
      </c>
    </row>
    <row r="19" spans="1:35" x14ac:dyDescent="0.2">
      <c r="A19" s="123"/>
      <c r="B19" s="116" t="s">
        <v>132</v>
      </c>
      <c r="C19" s="116" t="s">
        <v>134</v>
      </c>
      <c r="D19" s="117">
        <v>119179</v>
      </c>
      <c r="E19" s="117">
        <v>24806</v>
      </c>
      <c r="F19" s="117">
        <v>143985</v>
      </c>
      <c r="G19" s="118">
        <v>-6.8150621150145207E-3</v>
      </c>
      <c r="H19" s="117">
        <v>19</v>
      </c>
      <c r="I19" s="117">
        <v>0</v>
      </c>
      <c r="J19" s="117">
        <v>19</v>
      </c>
      <c r="K19" s="118">
        <v>-0.98986125933831404</v>
      </c>
      <c r="L19" s="117">
        <v>0</v>
      </c>
      <c r="M19" s="151">
        <v>0</v>
      </c>
      <c r="N19" s="117">
        <v>144004</v>
      </c>
      <c r="O19" s="118">
        <v>-1.9360286556756402E-2</v>
      </c>
      <c r="P19" s="117">
        <v>2643</v>
      </c>
      <c r="Q19" s="117">
        <v>146647</v>
      </c>
      <c r="R19" s="118">
        <v>-1.63992702492421E-2</v>
      </c>
      <c r="S19" s="124">
        <v>0</v>
      </c>
      <c r="T19" s="116" t="s">
        <v>89</v>
      </c>
      <c r="U19" s="116" t="s">
        <v>89</v>
      </c>
      <c r="V19" s="120">
        <v>128853</v>
      </c>
      <c r="W19" s="120">
        <v>144973</v>
      </c>
      <c r="X19" s="120">
        <v>16120</v>
      </c>
      <c r="Y19" s="120">
        <v>1874</v>
      </c>
      <c r="Z19" s="120">
        <v>1874</v>
      </c>
      <c r="AA19" s="120">
        <v>0</v>
      </c>
      <c r="AB19" s="120">
        <v>0</v>
      </c>
      <c r="AC19" s="120">
        <v>2245</v>
      </c>
      <c r="AD19" s="120">
        <v>146847</v>
      </c>
      <c r="AE19" s="120">
        <v>149092</v>
      </c>
      <c r="AF19" s="116" t="s">
        <v>133</v>
      </c>
      <c r="AG19" s="123"/>
      <c r="AH19" s="120">
        <v>24180</v>
      </c>
      <c r="AI19" s="120">
        <v>42</v>
      </c>
    </row>
    <row r="20" spans="1:35" x14ac:dyDescent="0.2">
      <c r="A20" s="123"/>
      <c r="B20" s="116" t="s">
        <v>135</v>
      </c>
      <c r="C20" s="116" t="s">
        <v>137</v>
      </c>
      <c r="D20" s="117">
        <v>142021</v>
      </c>
      <c r="E20" s="117">
        <v>1050</v>
      </c>
      <c r="F20" s="117">
        <v>143071</v>
      </c>
      <c r="G20" s="118">
        <v>-5.5786542065943301E-2</v>
      </c>
      <c r="H20" s="117">
        <v>1229</v>
      </c>
      <c r="I20" s="117">
        <v>0</v>
      </c>
      <c r="J20" s="117">
        <v>1229</v>
      </c>
      <c r="K20" s="118">
        <v>-0.54732965009208101</v>
      </c>
      <c r="L20" s="117">
        <v>37171</v>
      </c>
      <c r="M20" s="151">
        <v>-6.4174219536757296E-2</v>
      </c>
      <c r="N20" s="117">
        <v>181471</v>
      </c>
      <c r="O20" s="118">
        <v>-6.4384741105078899E-2</v>
      </c>
      <c r="P20" s="117">
        <v>1511</v>
      </c>
      <c r="Q20" s="117">
        <v>182982</v>
      </c>
      <c r="R20" s="118">
        <v>-6.33647452664554E-2</v>
      </c>
      <c r="S20" s="124">
        <v>0</v>
      </c>
      <c r="T20" s="116" t="s">
        <v>89</v>
      </c>
      <c r="U20" s="116" t="s">
        <v>89</v>
      </c>
      <c r="V20" s="120">
        <v>150656</v>
      </c>
      <c r="W20" s="120">
        <v>151524</v>
      </c>
      <c r="X20" s="120">
        <v>868</v>
      </c>
      <c r="Y20" s="120">
        <v>2715</v>
      </c>
      <c r="Z20" s="120">
        <v>2715</v>
      </c>
      <c r="AA20" s="120">
        <v>0</v>
      </c>
      <c r="AB20" s="120">
        <v>39720</v>
      </c>
      <c r="AC20" s="120">
        <v>1402</v>
      </c>
      <c r="AD20" s="120">
        <v>193959</v>
      </c>
      <c r="AE20" s="120">
        <v>195361</v>
      </c>
      <c r="AF20" s="116" t="s">
        <v>136</v>
      </c>
      <c r="AG20" s="123"/>
      <c r="AH20" s="120">
        <v>24180</v>
      </c>
      <c r="AI20" s="120">
        <v>42</v>
      </c>
    </row>
    <row r="21" spans="1:35" x14ac:dyDescent="0.2">
      <c r="A21" s="123"/>
      <c r="B21" s="116" t="s">
        <v>138</v>
      </c>
      <c r="C21" s="116" t="s">
        <v>140</v>
      </c>
      <c r="D21" s="117">
        <v>24785</v>
      </c>
      <c r="E21" s="117">
        <v>10</v>
      </c>
      <c r="F21" s="117">
        <v>24795</v>
      </c>
      <c r="G21" s="118">
        <v>-8.5797507558439595E-2</v>
      </c>
      <c r="H21" s="117">
        <v>6136</v>
      </c>
      <c r="I21" s="117">
        <v>0</v>
      </c>
      <c r="J21" s="117">
        <v>6136</v>
      </c>
      <c r="K21" s="118">
        <v>5.9886104783599095</v>
      </c>
      <c r="L21" s="117">
        <v>0</v>
      </c>
      <c r="M21" s="151">
        <v>-1</v>
      </c>
      <c r="N21" s="117">
        <v>30931</v>
      </c>
      <c r="O21" s="118">
        <v>0.104047687035979</v>
      </c>
      <c r="P21" s="117">
        <v>1979</v>
      </c>
      <c r="Q21" s="117">
        <v>32910</v>
      </c>
      <c r="R21" s="118">
        <v>0.12382188225652201</v>
      </c>
      <c r="S21" s="124">
        <v>0</v>
      </c>
      <c r="T21" s="116" t="s">
        <v>89</v>
      </c>
      <c r="U21" s="116" t="s">
        <v>89</v>
      </c>
      <c r="V21" s="120">
        <v>27104</v>
      </c>
      <c r="W21" s="120">
        <v>27122</v>
      </c>
      <c r="X21" s="120">
        <v>18</v>
      </c>
      <c r="Y21" s="120">
        <v>878</v>
      </c>
      <c r="Z21" s="120">
        <v>878</v>
      </c>
      <c r="AA21" s="120">
        <v>0</v>
      </c>
      <c r="AB21" s="120">
        <v>16</v>
      </c>
      <c r="AC21" s="120">
        <v>1268</v>
      </c>
      <c r="AD21" s="120">
        <v>28016</v>
      </c>
      <c r="AE21" s="120">
        <v>29284</v>
      </c>
      <c r="AF21" s="116" t="s">
        <v>139</v>
      </c>
      <c r="AG21" s="123"/>
      <c r="AH21" s="120">
        <v>24180</v>
      </c>
      <c r="AI21" s="120">
        <v>42</v>
      </c>
    </row>
    <row r="22" spans="1:35" x14ac:dyDescent="0.2">
      <c r="A22" s="123"/>
      <c r="B22" s="116" t="s">
        <v>141</v>
      </c>
      <c r="C22" s="116" t="s">
        <v>143</v>
      </c>
      <c r="D22" s="117">
        <v>221629</v>
      </c>
      <c r="E22" s="117">
        <v>798</v>
      </c>
      <c r="F22" s="117">
        <v>222427</v>
      </c>
      <c r="G22" s="118">
        <v>4.8180280203390102E-2</v>
      </c>
      <c r="H22" s="117">
        <v>19636</v>
      </c>
      <c r="I22" s="117">
        <v>10</v>
      </c>
      <c r="J22" s="117">
        <v>19646</v>
      </c>
      <c r="K22" s="118">
        <v>0.111010575128655</v>
      </c>
      <c r="L22" s="117">
        <v>34</v>
      </c>
      <c r="M22" s="151">
        <v>0</v>
      </c>
      <c r="N22" s="117">
        <v>242107</v>
      </c>
      <c r="O22" s="118">
        <v>5.31611320393586E-2</v>
      </c>
      <c r="P22" s="117">
        <v>1960</v>
      </c>
      <c r="Q22" s="117">
        <v>244067</v>
      </c>
      <c r="R22" s="118">
        <v>5.9810762810853998E-2</v>
      </c>
      <c r="S22" s="124">
        <v>0</v>
      </c>
      <c r="T22" s="116" t="s">
        <v>89</v>
      </c>
      <c r="U22" s="116" t="s">
        <v>89</v>
      </c>
      <c r="V22" s="120">
        <v>211665</v>
      </c>
      <c r="W22" s="120">
        <v>212203</v>
      </c>
      <c r="X22" s="120">
        <v>538</v>
      </c>
      <c r="Y22" s="120">
        <v>17683</v>
      </c>
      <c r="Z22" s="120">
        <v>17683</v>
      </c>
      <c r="AA22" s="120">
        <v>0</v>
      </c>
      <c r="AB22" s="120">
        <v>0</v>
      </c>
      <c r="AC22" s="120">
        <v>407</v>
      </c>
      <c r="AD22" s="120">
        <v>229886</v>
      </c>
      <c r="AE22" s="120">
        <v>230293</v>
      </c>
      <c r="AF22" s="116" t="s">
        <v>142</v>
      </c>
      <c r="AG22" s="123"/>
      <c r="AH22" s="120">
        <v>24180</v>
      </c>
      <c r="AI22" s="120">
        <v>42</v>
      </c>
    </row>
    <row r="23" spans="1:35" x14ac:dyDescent="0.2">
      <c r="A23" s="125"/>
      <c r="B23" s="116" t="s">
        <v>144</v>
      </c>
      <c r="C23" s="116" t="s">
        <v>146</v>
      </c>
      <c r="D23" s="117">
        <v>83278</v>
      </c>
      <c r="E23" s="117">
        <v>4</v>
      </c>
      <c r="F23" s="117">
        <v>83282</v>
      </c>
      <c r="G23" s="118">
        <v>3.6567758637857203E-2</v>
      </c>
      <c r="H23" s="117">
        <v>2818</v>
      </c>
      <c r="I23" s="117">
        <v>0</v>
      </c>
      <c r="J23" s="117">
        <v>2818</v>
      </c>
      <c r="K23" s="118">
        <v>0.30947955390334597</v>
      </c>
      <c r="L23" s="117">
        <v>0</v>
      </c>
      <c r="M23" s="151">
        <v>0</v>
      </c>
      <c r="N23" s="117">
        <v>86100</v>
      </c>
      <c r="O23" s="118">
        <v>4.3686966640806804E-2</v>
      </c>
      <c r="P23" s="117">
        <v>0</v>
      </c>
      <c r="Q23" s="117">
        <v>86100</v>
      </c>
      <c r="R23" s="118">
        <v>4.3686966640806804E-2</v>
      </c>
      <c r="S23" s="124">
        <v>0</v>
      </c>
      <c r="T23" s="116" t="s">
        <v>89</v>
      </c>
      <c r="U23" s="116" t="s">
        <v>89</v>
      </c>
      <c r="V23" s="120">
        <v>80334</v>
      </c>
      <c r="W23" s="120">
        <v>80344</v>
      </c>
      <c r="X23" s="120">
        <v>10</v>
      </c>
      <c r="Y23" s="120">
        <v>2152</v>
      </c>
      <c r="Z23" s="120">
        <v>2152</v>
      </c>
      <c r="AA23" s="120">
        <v>0</v>
      </c>
      <c r="AB23" s="120">
        <v>0</v>
      </c>
      <c r="AC23" s="120">
        <v>0</v>
      </c>
      <c r="AD23" s="120">
        <v>82496</v>
      </c>
      <c r="AE23" s="120">
        <v>82496</v>
      </c>
      <c r="AF23" s="116" t="s">
        <v>145</v>
      </c>
      <c r="AG23" s="125"/>
      <c r="AH23" s="120">
        <v>24180</v>
      </c>
      <c r="AI23" s="120">
        <v>42</v>
      </c>
    </row>
    <row r="24" spans="1:35" x14ac:dyDescent="0.2">
      <c r="A24" s="126">
        <v>0</v>
      </c>
      <c r="B24" s="126">
        <v>0</v>
      </c>
      <c r="C24" s="126">
        <v>0</v>
      </c>
      <c r="D24" s="127">
        <v>1396458</v>
      </c>
      <c r="E24" s="127">
        <v>37304</v>
      </c>
      <c r="F24" s="127">
        <v>1433762</v>
      </c>
      <c r="G24" s="128">
        <v>2.0568639359695401E-3</v>
      </c>
      <c r="H24" s="127">
        <v>157804</v>
      </c>
      <c r="I24" s="127">
        <v>120</v>
      </c>
      <c r="J24" s="127">
        <v>157924</v>
      </c>
      <c r="K24" s="128">
        <v>1.34702390502166E-2</v>
      </c>
      <c r="L24" s="127">
        <v>38418</v>
      </c>
      <c r="M24" s="152">
        <v>-4.2542056074766396E-2</v>
      </c>
      <c r="N24" s="127">
        <v>1630104</v>
      </c>
      <c r="O24" s="128">
        <v>2.05007594809097E-3</v>
      </c>
      <c r="P24" s="127">
        <v>19224</v>
      </c>
      <c r="Q24" s="127">
        <v>1649328</v>
      </c>
      <c r="R24" s="128">
        <v>3.5424269823170701E-3</v>
      </c>
      <c r="S24" s="134">
        <v>0</v>
      </c>
      <c r="T24" s="135">
        <v>0</v>
      </c>
      <c r="U24" s="135">
        <v>0</v>
      </c>
      <c r="V24" s="136">
        <v>1405897</v>
      </c>
      <c r="W24" s="136">
        <v>1430819</v>
      </c>
      <c r="X24" s="136">
        <v>24922</v>
      </c>
      <c r="Y24" s="136">
        <v>155745</v>
      </c>
      <c r="Z24" s="136">
        <v>155825</v>
      </c>
      <c r="AA24" s="136">
        <v>80</v>
      </c>
      <c r="AB24" s="136">
        <v>40125</v>
      </c>
      <c r="AC24" s="136">
        <v>16737</v>
      </c>
      <c r="AD24" s="136">
        <v>1626769</v>
      </c>
      <c r="AE24" s="136">
        <v>1643506</v>
      </c>
      <c r="AF24" s="135">
        <v>0</v>
      </c>
      <c r="AG24" s="135" t="s">
        <v>103</v>
      </c>
      <c r="AH24" s="136">
        <v>217620</v>
      </c>
      <c r="AI24" s="136">
        <v>378</v>
      </c>
    </row>
    <row r="25" spans="1:35" x14ac:dyDescent="0.2">
      <c r="A25" s="121" t="s">
        <v>151</v>
      </c>
      <c r="B25" s="116" t="s">
        <v>148</v>
      </c>
      <c r="C25" s="116" t="s">
        <v>150</v>
      </c>
      <c r="D25" s="117">
        <v>21646</v>
      </c>
      <c r="E25" s="117">
        <v>146</v>
      </c>
      <c r="F25" s="117">
        <v>21792</v>
      </c>
      <c r="G25" s="118">
        <v>-5.6337418265275205E-2</v>
      </c>
      <c r="H25" s="117">
        <v>0</v>
      </c>
      <c r="I25" s="117">
        <v>0</v>
      </c>
      <c r="J25" s="117">
        <v>0</v>
      </c>
      <c r="K25" s="118">
        <v>0</v>
      </c>
      <c r="L25" s="117">
        <v>0</v>
      </c>
      <c r="M25" s="151">
        <v>0</v>
      </c>
      <c r="N25" s="117">
        <v>21792</v>
      </c>
      <c r="O25" s="118">
        <v>-5.6337418265275205E-2</v>
      </c>
      <c r="P25" s="117">
        <v>5168</v>
      </c>
      <c r="Q25" s="117">
        <v>26960</v>
      </c>
      <c r="R25" s="118">
        <v>-4.6338875132649504E-2</v>
      </c>
      <c r="S25" s="122">
        <v>5</v>
      </c>
      <c r="T25" s="116" t="s">
        <v>89</v>
      </c>
      <c r="U25" s="116" t="s">
        <v>89</v>
      </c>
      <c r="V25" s="120">
        <v>23039</v>
      </c>
      <c r="W25" s="120">
        <v>23093</v>
      </c>
      <c r="X25" s="120">
        <v>54</v>
      </c>
      <c r="Y25" s="120">
        <v>0</v>
      </c>
      <c r="Z25" s="120">
        <v>0</v>
      </c>
      <c r="AA25" s="120">
        <v>0</v>
      </c>
      <c r="AB25" s="120">
        <v>0</v>
      </c>
      <c r="AC25" s="120">
        <v>5177</v>
      </c>
      <c r="AD25" s="120">
        <v>23093</v>
      </c>
      <c r="AE25" s="120">
        <v>28270</v>
      </c>
      <c r="AF25" s="116" t="s">
        <v>149</v>
      </c>
      <c r="AG25" s="121" t="s">
        <v>147</v>
      </c>
      <c r="AH25" s="120">
        <v>24180</v>
      </c>
      <c r="AI25" s="120">
        <v>42</v>
      </c>
    </row>
    <row r="26" spans="1:35" x14ac:dyDescent="0.2">
      <c r="A26" s="123"/>
      <c r="B26" s="116" t="s">
        <v>152</v>
      </c>
      <c r="C26" s="116" t="s">
        <v>154</v>
      </c>
      <c r="D26" s="117">
        <v>2837</v>
      </c>
      <c r="E26" s="117">
        <v>52</v>
      </c>
      <c r="F26" s="117">
        <v>2889</v>
      </c>
      <c r="G26" s="118">
        <v>-5.95703125E-2</v>
      </c>
      <c r="H26" s="117">
        <v>0</v>
      </c>
      <c r="I26" s="117">
        <v>0</v>
      </c>
      <c r="J26" s="117">
        <v>0</v>
      </c>
      <c r="K26" s="118">
        <v>0</v>
      </c>
      <c r="L26" s="117">
        <v>0</v>
      </c>
      <c r="M26" s="151">
        <v>0</v>
      </c>
      <c r="N26" s="117">
        <v>2889</v>
      </c>
      <c r="O26" s="118">
        <v>-5.95703125E-2</v>
      </c>
      <c r="P26" s="117">
        <v>4241</v>
      </c>
      <c r="Q26" s="117">
        <v>7130</v>
      </c>
      <c r="R26" s="118">
        <v>2.6719167486992002E-3</v>
      </c>
      <c r="S26" s="124">
        <v>0</v>
      </c>
      <c r="T26" s="116" t="s">
        <v>89</v>
      </c>
      <c r="U26" s="116" t="s">
        <v>89</v>
      </c>
      <c r="V26" s="120">
        <v>3036</v>
      </c>
      <c r="W26" s="120">
        <v>3072</v>
      </c>
      <c r="X26" s="120">
        <v>36</v>
      </c>
      <c r="Y26" s="120">
        <v>0</v>
      </c>
      <c r="Z26" s="120">
        <v>0</v>
      </c>
      <c r="AA26" s="120">
        <v>0</v>
      </c>
      <c r="AB26" s="120">
        <v>0</v>
      </c>
      <c r="AC26" s="120">
        <v>4039</v>
      </c>
      <c r="AD26" s="120">
        <v>3072</v>
      </c>
      <c r="AE26" s="120">
        <v>7111</v>
      </c>
      <c r="AF26" s="116" t="s">
        <v>153</v>
      </c>
      <c r="AG26" s="123"/>
      <c r="AH26" s="120">
        <v>24180</v>
      </c>
      <c r="AI26" s="120">
        <v>42</v>
      </c>
    </row>
    <row r="27" spans="1:35" x14ac:dyDescent="0.2">
      <c r="A27" s="123"/>
      <c r="B27" s="116" t="s">
        <v>155</v>
      </c>
      <c r="C27" s="116" t="s">
        <v>157</v>
      </c>
      <c r="D27" s="117">
        <v>43772</v>
      </c>
      <c r="E27" s="117">
        <v>1188</v>
      </c>
      <c r="F27" s="117">
        <v>44960</v>
      </c>
      <c r="G27" s="118">
        <v>-0.10013409923343301</v>
      </c>
      <c r="H27" s="117">
        <v>0</v>
      </c>
      <c r="I27" s="117">
        <v>0</v>
      </c>
      <c r="J27" s="117">
        <v>0</v>
      </c>
      <c r="K27" s="118">
        <v>0</v>
      </c>
      <c r="L27" s="117">
        <v>6134</v>
      </c>
      <c r="M27" s="151">
        <v>-0.37668936083731303</v>
      </c>
      <c r="N27" s="117">
        <v>51094</v>
      </c>
      <c r="O27" s="118">
        <v>-0.145642431944352</v>
      </c>
      <c r="P27" s="117">
        <v>12937</v>
      </c>
      <c r="Q27" s="117">
        <v>64031</v>
      </c>
      <c r="R27" s="118">
        <v>-0.11229568424117201</v>
      </c>
      <c r="S27" s="124">
        <v>0</v>
      </c>
      <c r="T27" s="116" t="s">
        <v>89</v>
      </c>
      <c r="U27" s="116" t="s">
        <v>89</v>
      </c>
      <c r="V27" s="120">
        <v>48985</v>
      </c>
      <c r="W27" s="120">
        <v>49963</v>
      </c>
      <c r="X27" s="120">
        <v>978</v>
      </c>
      <c r="Y27" s="120">
        <v>0</v>
      </c>
      <c r="Z27" s="120">
        <v>0</v>
      </c>
      <c r="AA27" s="120">
        <v>0</v>
      </c>
      <c r="AB27" s="120">
        <v>9841</v>
      </c>
      <c r="AC27" s="120">
        <v>12327</v>
      </c>
      <c r="AD27" s="120">
        <v>59804</v>
      </c>
      <c r="AE27" s="120">
        <v>72131</v>
      </c>
      <c r="AF27" s="116" t="s">
        <v>156</v>
      </c>
      <c r="AG27" s="123"/>
      <c r="AH27" s="120">
        <v>24180</v>
      </c>
      <c r="AI27" s="120">
        <v>42</v>
      </c>
    </row>
    <row r="28" spans="1:35" x14ac:dyDescent="0.2">
      <c r="A28" s="123"/>
      <c r="B28" s="116" t="s">
        <v>158</v>
      </c>
      <c r="C28" s="116" t="s">
        <v>160</v>
      </c>
      <c r="D28" s="117">
        <v>5987</v>
      </c>
      <c r="E28" s="117">
        <v>120</v>
      </c>
      <c r="F28" s="117">
        <v>6107</v>
      </c>
      <c r="G28" s="118">
        <v>-4.3389724310776902E-2</v>
      </c>
      <c r="H28" s="117">
        <v>0</v>
      </c>
      <c r="I28" s="117">
        <v>0</v>
      </c>
      <c r="J28" s="117">
        <v>0</v>
      </c>
      <c r="K28" s="118">
        <v>0</v>
      </c>
      <c r="L28" s="117">
        <v>0</v>
      </c>
      <c r="M28" s="151">
        <v>0</v>
      </c>
      <c r="N28" s="117">
        <v>6107</v>
      </c>
      <c r="O28" s="118">
        <v>-4.3389724310776902E-2</v>
      </c>
      <c r="P28" s="117">
        <v>6596</v>
      </c>
      <c r="Q28" s="117">
        <v>12703</v>
      </c>
      <c r="R28" s="118">
        <v>-4.4024683925346197E-2</v>
      </c>
      <c r="S28" s="124">
        <v>0</v>
      </c>
      <c r="T28" s="116" t="s">
        <v>89</v>
      </c>
      <c r="U28" s="116" t="s">
        <v>89</v>
      </c>
      <c r="V28" s="120">
        <v>6120</v>
      </c>
      <c r="W28" s="120">
        <v>6384</v>
      </c>
      <c r="X28" s="120">
        <v>264</v>
      </c>
      <c r="Y28" s="120">
        <v>0</v>
      </c>
      <c r="Z28" s="120">
        <v>0</v>
      </c>
      <c r="AA28" s="120">
        <v>0</v>
      </c>
      <c r="AB28" s="120">
        <v>0</v>
      </c>
      <c r="AC28" s="120">
        <v>6904</v>
      </c>
      <c r="AD28" s="120">
        <v>6384</v>
      </c>
      <c r="AE28" s="120">
        <v>13288</v>
      </c>
      <c r="AF28" s="116" t="s">
        <v>159</v>
      </c>
      <c r="AG28" s="123"/>
      <c r="AH28" s="120">
        <v>24180</v>
      </c>
      <c r="AI28" s="120">
        <v>42</v>
      </c>
    </row>
    <row r="29" spans="1:35" x14ac:dyDescent="0.2">
      <c r="A29" s="123"/>
      <c r="B29" s="116" t="s">
        <v>161</v>
      </c>
      <c r="C29" s="116" t="s">
        <v>163</v>
      </c>
      <c r="D29" s="117">
        <v>1618</v>
      </c>
      <c r="E29" s="117">
        <v>0</v>
      </c>
      <c r="F29" s="117">
        <v>1618</v>
      </c>
      <c r="G29" s="118">
        <v>-0.148869016307207</v>
      </c>
      <c r="H29" s="117">
        <v>2270</v>
      </c>
      <c r="I29" s="117">
        <v>0</v>
      </c>
      <c r="J29" s="117">
        <v>2270</v>
      </c>
      <c r="K29" s="118">
        <v>-7.91075050709939E-2</v>
      </c>
      <c r="L29" s="117">
        <v>0</v>
      </c>
      <c r="M29" s="151">
        <v>0</v>
      </c>
      <c r="N29" s="117">
        <v>3888</v>
      </c>
      <c r="O29" s="118">
        <v>-0.10948236371965199</v>
      </c>
      <c r="P29" s="117">
        <v>0</v>
      </c>
      <c r="Q29" s="117">
        <v>3888</v>
      </c>
      <c r="R29" s="118">
        <v>-0.10948236371965199</v>
      </c>
      <c r="S29" s="124">
        <v>0</v>
      </c>
      <c r="T29" s="116" t="s">
        <v>89</v>
      </c>
      <c r="U29" s="116" t="s">
        <v>89</v>
      </c>
      <c r="V29" s="120">
        <v>1901</v>
      </c>
      <c r="W29" s="120">
        <v>1901</v>
      </c>
      <c r="X29" s="120">
        <v>0</v>
      </c>
      <c r="Y29" s="120">
        <v>2465</v>
      </c>
      <c r="Z29" s="120">
        <v>2465</v>
      </c>
      <c r="AA29" s="120">
        <v>0</v>
      </c>
      <c r="AB29" s="120">
        <v>0</v>
      </c>
      <c r="AC29" s="120">
        <v>0</v>
      </c>
      <c r="AD29" s="120">
        <v>4366</v>
      </c>
      <c r="AE29" s="120">
        <v>4366</v>
      </c>
      <c r="AF29" s="116" t="s">
        <v>162</v>
      </c>
      <c r="AG29" s="123"/>
      <c r="AH29" s="120">
        <v>24180</v>
      </c>
      <c r="AI29" s="120">
        <v>42</v>
      </c>
    </row>
    <row r="30" spans="1:35" x14ac:dyDescent="0.2">
      <c r="A30" s="123"/>
      <c r="B30" s="116" t="s">
        <v>164</v>
      </c>
      <c r="C30" s="116" t="s">
        <v>166</v>
      </c>
      <c r="D30" s="117">
        <v>65007</v>
      </c>
      <c r="E30" s="117">
        <v>940</v>
      </c>
      <c r="F30" s="117">
        <v>65947</v>
      </c>
      <c r="G30" s="118">
        <v>-0.10503888067094599</v>
      </c>
      <c r="H30" s="117">
        <v>0</v>
      </c>
      <c r="I30" s="117">
        <v>0</v>
      </c>
      <c r="J30" s="117">
        <v>0</v>
      </c>
      <c r="K30" s="118">
        <v>-1</v>
      </c>
      <c r="L30" s="117">
        <v>22120</v>
      </c>
      <c r="M30" s="151">
        <v>-0.18043719896257901</v>
      </c>
      <c r="N30" s="117">
        <v>88067</v>
      </c>
      <c r="O30" s="118">
        <v>-0.126354112932027</v>
      </c>
      <c r="P30" s="117">
        <v>2557</v>
      </c>
      <c r="Q30" s="117">
        <v>90624</v>
      </c>
      <c r="R30" s="118">
        <v>-0.12467642854383199</v>
      </c>
      <c r="S30" s="124">
        <v>0</v>
      </c>
      <c r="T30" s="116" t="s">
        <v>89</v>
      </c>
      <c r="U30" s="116" t="s">
        <v>89</v>
      </c>
      <c r="V30" s="120">
        <v>72963</v>
      </c>
      <c r="W30" s="120">
        <v>73687</v>
      </c>
      <c r="X30" s="120">
        <v>724</v>
      </c>
      <c r="Y30" s="120">
        <v>127</v>
      </c>
      <c r="Z30" s="120">
        <v>127</v>
      </c>
      <c r="AA30" s="120">
        <v>0</v>
      </c>
      <c r="AB30" s="120">
        <v>26990</v>
      </c>
      <c r="AC30" s="120">
        <v>2728</v>
      </c>
      <c r="AD30" s="120">
        <v>100804</v>
      </c>
      <c r="AE30" s="120">
        <v>103532</v>
      </c>
      <c r="AF30" s="116" t="s">
        <v>165</v>
      </c>
      <c r="AG30" s="123"/>
      <c r="AH30" s="120">
        <v>24180</v>
      </c>
      <c r="AI30" s="120">
        <v>42</v>
      </c>
    </row>
    <row r="31" spans="1:35" x14ac:dyDescent="0.2">
      <c r="A31" s="123"/>
      <c r="B31" s="116" t="s">
        <v>167</v>
      </c>
      <c r="C31" s="116" t="s">
        <v>169</v>
      </c>
      <c r="D31" s="117">
        <v>39743</v>
      </c>
      <c r="E31" s="117">
        <v>294</v>
      </c>
      <c r="F31" s="117">
        <v>40037</v>
      </c>
      <c r="G31" s="118">
        <v>-2.45584114995736E-2</v>
      </c>
      <c r="H31" s="117">
        <v>0</v>
      </c>
      <c r="I31" s="117">
        <v>0</v>
      </c>
      <c r="J31" s="117">
        <v>0</v>
      </c>
      <c r="K31" s="118">
        <v>0</v>
      </c>
      <c r="L31" s="117">
        <v>0</v>
      </c>
      <c r="M31" s="151">
        <v>0</v>
      </c>
      <c r="N31" s="117">
        <v>40037</v>
      </c>
      <c r="O31" s="118">
        <v>-2.45584114995736E-2</v>
      </c>
      <c r="P31" s="117">
        <v>1267</v>
      </c>
      <c r="Q31" s="117">
        <v>41304</v>
      </c>
      <c r="R31" s="118">
        <v>-4.12701360196834E-2</v>
      </c>
      <c r="S31" s="124">
        <v>0</v>
      </c>
      <c r="T31" s="116" t="s">
        <v>89</v>
      </c>
      <c r="U31" s="116" t="s">
        <v>89</v>
      </c>
      <c r="V31" s="120">
        <v>40933</v>
      </c>
      <c r="W31" s="120">
        <v>41045</v>
      </c>
      <c r="X31" s="120">
        <v>112</v>
      </c>
      <c r="Y31" s="120">
        <v>0</v>
      </c>
      <c r="Z31" s="120">
        <v>0</v>
      </c>
      <c r="AA31" s="120">
        <v>0</v>
      </c>
      <c r="AB31" s="120">
        <v>0</v>
      </c>
      <c r="AC31" s="120">
        <v>2037</v>
      </c>
      <c r="AD31" s="120">
        <v>41045</v>
      </c>
      <c r="AE31" s="120">
        <v>43082</v>
      </c>
      <c r="AF31" s="116" t="s">
        <v>168</v>
      </c>
      <c r="AG31" s="123"/>
      <c r="AH31" s="120">
        <v>24180</v>
      </c>
      <c r="AI31" s="120">
        <v>42</v>
      </c>
    </row>
    <row r="32" spans="1:35" x14ac:dyDescent="0.2">
      <c r="A32" s="123"/>
      <c r="B32" s="116" t="s">
        <v>170</v>
      </c>
      <c r="C32" s="116" t="s">
        <v>172</v>
      </c>
      <c r="D32" s="117">
        <v>50567</v>
      </c>
      <c r="E32" s="117">
        <v>4898</v>
      </c>
      <c r="F32" s="117">
        <v>55465</v>
      </c>
      <c r="G32" s="118">
        <v>-0.18838437788085899</v>
      </c>
      <c r="H32" s="117">
        <v>0</v>
      </c>
      <c r="I32" s="117">
        <v>0</v>
      </c>
      <c r="J32" s="117">
        <v>0</v>
      </c>
      <c r="K32" s="118">
        <v>0</v>
      </c>
      <c r="L32" s="117">
        <v>9175</v>
      </c>
      <c r="M32" s="151">
        <v>-0.207617238103463</v>
      </c>
      <c r="N32" s="117">
        <v>64640</v>
      </c>
      <c r="O32" s="118">
        <v>-0.19117095022398001</v>
      </c>
      <c r="P32" s="117">
        <v>13180</v>
      </c>
      <c r="Q32" s="117">
        <v>77820</v>
      </c>
      <c r="R32" s="118">
        <v>-0.16720174650057801</v>
      </c>
      <c r="S32" s="124">
        <v>0</v>
      </c>
      <c r="T32" s="116" t="s">
        <v>89</v>
      </c>
      <c r="U32" s="116" t="s">
        <v>89</v>
      </c>
      <c r="V32" s="120">
        <v>62145</v>
      </c>
      <c r="W32" s="120">
        <v>68339</v>
      </c>
      <c r="X32" s="120">
        <v>6194</v>
      </c>
      <c r="Y32" s="120">
        <v>0</v>
      </c>
      <c r="Z32" s="120">
        <v>0</v>
      </c>
      <c r="AA32" s="120">
        <v>0</v>
      </c>
      <c r="AB32" s="120">
        <v>11579</v>
      </c>
      <c r="AC32" s="120">
        <v>13526</v>
      </c>
      <c r="AD32" s="120">
        <v>79918</v>
      </c>
      <c r="AE32" s="120">
        <v>93444</v>
      </c>
      <c r="AF32" s="116" t="s">
        <v>171</v>
      </c>
      <c r="AG32" s="123"/>
      <c r="AH32" s="120">
        <v>24180</v>
      </c>
      <c r="AI32" s="120">
        <v>42</v>
      </c>
    </row>
    <row r="33" spans="1:35" x14ac:dyDescent="0.2">
      <c r="A33" s="123"/>
      <c r="B33" s="116" t="s">
        <v>173</v>
      </c>
      <c r="C33" s="116" t="s">
        <v>175</v>
      </c>
      <c r="D33" s="117">
        <v>3588</v>
      </c>
      <c r="E33" s="117">
        <v>10</v>
      </c>
      <c r="F33" s="117">
        <v>3598</v>
      </c>
      <c r="G33" s="118">
        <v>2.9765311963365799E-2</v>
      </c>
      <c r="H33" s="117">
        <v>0</v>
      </c>
      <c r="I33" s="117">
        <v>0</v>
      </c>
      <c r="J33" s="117">
        <v>0</v>
      </c>
      <c r="K33" s="118">
        <v>0</v>
      </c>
      <c r="L33" s="117">
        <v>0</v>
      </c>
      <c r="M33" s="151">
        <v>0</v>
      </c>
      <c r="N33" s="117">
        <v>3598</v>
      </c>
      <c r="O33" s="118">
        <v>2.9765311963365799E-2</v>
      </c>
      <c r="P33" s="117">
        <v>3286</v>
      </c>
      <c r="Q33" s="117">
        <v>6884</v>
      </c>
      <c r="R33" s="118">
        <v>-1.6430918702671798E-2</v>
      </c>
      <c r="S33" s="124">
        <v>0</v>
      </c>
      <c r="T33" s="116" t="s">
        <v>89</v>
      </c>
      <c r="U33" s="116" t="s">
        <v>89</v>
      </c>
      <c r="V33" s="120">
        <v>3490</v>
      </c>
      <c r="W33" s="120">
        <v>3494</v>
      </c>
      <c r="X33" s="120">
        <v>4</v>
      </c>
      <c r="Y33" s="120">
        <v>0</v>
      </c>
      <c r="Z33" s="120">
        <v>0</v>
      </c>
      <c r="AA33" s="120">
        <v>0</v>
      </c>
      <c r="AB33" s="120">
        <v>0</v>
      </c>
      <c r="AC33" s="120">
        <v>3505</v>
      </c>
      <c r="AD33" s="120">
        <v>3494</v>
      </c>
      <c r="AE33" s="120">
        <v>6999</v>
      </c>
      <c r="AF33" s="116" t="s">
        <v>174</v>
      </c>
      <c r="AG33" s="123"/>
      <c r="AH33" s="120">
        <v>24180</v>
      </c>
      <c r="AI33" s="120">
        <v>42</v>
      </c>
    </row>
    <row r="34" spans="1:35" x14ac:dyDescent="0.2">
      <c r="A34" s="123"/>
      <c r="B34" s="116" t="s">
        <v>176</v>
      </c>
      <c r="C34" s="116" t="s">
        <v>178</v>
      </c>
      <c r="D34" s="117">
        <v>5633</v>
      </c>
      <c r="E34" s="117">
        <v>76</v>
      </c>
      <c r="F34" s="117">
        <v>5709</v>
      </c>
      <c r="G34" s="118">
        <v>-0.161304539444689</v>
      </c>
      <c r="H34" s="117">
        <v>0</v>
      </c>
      <c r="I34" s="117">
        <v>0</v>
      </c>
      <c r="J34" s="117">
        <v>0</v>
      </c>
      <c r="K34" s="118">
        <v>0</v>
      </c>
      <c r="L34" s="117">
        <v>0</v>
      </c>
      <c r="M34" s="151">
        <v>0</v>
      </c>
      <c r="N34" s="117">
        <v>5709</v>
      </c>
      <c r="O34" s="118">
        <v>-0.161304539444689</v>
      </c>
      <c r="P34" s="117">
        <v>5177</v>
      </c>
      <c r="Q34" s="117">
        <v>10886</v>
      </c>
      <c r="R34" s="118">
        <v>-0.12723482722681001</v>
      </c>
      <c r="S34" s="124">
        <v>0</v>
      </c>
      <c r="T34" s="116" t="s">
        <v>89</v>
      </c>
      <c r="U34" s="116" t="s">
        <v>89</v>
      </c>
      <c r="V34" s="120">
        <v>6673</v>
      </c>
      <c r="W34" s="120">
        <v>6807</v>
      </c>
      <c r="X34" s="120">
        <v>134</v>
      </c>
      <c r="Y34" s="120">
        <v>0</v>
      </c>
      <c r="Z34" s="120">
        <v>0</v>
      </c>
      <c r="AA34" s="120">
        <v>0</v>
      </c>
      <c r="AB34" s="120">
        <v>0</v>
      </c>
      <c r="AC34" s="120">
        <v>5666</v>
      </c>
      <c r="AD34" s="120">
        <v>6807</v>
      </c>
      <c r="AE34" s="120">
        <v>12473</v>
      </c>
      <c r="AF34" s="116" t="s">
        <v>177</v>
      </c>
      <c r="AG34" s="123"/>
      <c r="AH34" s="120">
        <v>24180</v>
      </c>
      <c r="AI34" s="120">
        <v>42</v>
      </c>
    </row>
    <row r="35" spans="1:35" x14ac:dyDescent="0.2">
      <c r="A35" s="123"/>
      <c r="B35" s="116" t="s">
        <v>179</v>
      </c>
      <c r="C35" s="116" t="s">
        <v>181</v>
      </c>
      <c r="D35" s="117">
        <v>48071</v>
      </c>
      <c r="E35" s="117">
        <v>314</v>
      </c>
      <c r="F35" s="117">
        <v>48385</v>
      </c>
      <c r="G35" s="118">
        <v>-4.2355269668480994E-2</v>
      </c>
      <c r="H35" s="117">
        <v>0</v>
      </c>
      <c r="I35" s="117">
        <v>0</v>
      </c>
      <c r="J35" s="117">
        <v>0</v>
      </c>
      <c r="K35" s="118">
        <v>0</v>
      </c>
      <c r="L35" s="117">
        <v>0</v>
      </c>
      <c r="M35" s="151">
        <v>0</v>
      </c>
      <c r="N35" s="117">
        <v>48385</v>
      </c>
      <c r="O35" s="118">
        <v>-4.2355269668480994E-2</v>
      </c>
      <c r="P35" s="117">
        <v>2252</v>
      </c>
      <c r="Q35" s="117">
        <v>50637</v>
      </c>
      <c r="R35" s="118">
        <v>-4.4061845160559596E-2</v>
      </c>
      <c r="S35" s="124">
        <v>0</v>
      </c>
      <c r="T35" s="116" t="s">
        <v>89</v>
      </c>
      <c r="U35" s="116" t="s">
        <v>89</v>
      </c>
      <c r="V35" s="120">
        <v>50357</v>
      </c>
      <c r="W35" s="120">
        <v>50525</v>
      </c>
      <c r="X35" s="120">
        <v>168</v>
      </c>
      <c r="Y35" s="120">
        <v>0</v>
      </c>
      <c r="Z35" s="120">
        <v>0</v>
      </c>
      <c r="AA35" s="120">
        <v>0</v>
      </c>
      <c r="AB35" s="120">
        <v>0</v>
      </c>
      <c r="AC35" s="120">
        <v>2446</v>
      </c>
      <c r="AD35" s="120">
        <v>50525</v>
      </c>
      <c r="AE35" s="120">
        <v>52971</v>
      </c>
      <c r="AF35" s="116" t="s">
        <v>180</v>
      </c>
      <c r="AG35" s="123"/>
      <c r="AH35" s="120">
        <v>24180</v>
      </c>
      <c r="AI35" s="120">
        <v>42</v>
      </c>
    </row>
    <row r="36" spans="1:35" x14ac:dyDescent="0.2">
      <c r="A36" s="123"/>
      <c r="B36" s="116" t="s">
        <v>182</v>
      </c>
      <c r="C36" s="116" t="s">
        <v>184</v>
      </c>
      <c r="D36" s="117">
        <v>6657</v>
      </c>
      <c r="E36" s="117">
        <v>28</v>
      </c>
      <c r="F36" s="117">
        <v>6685</v>
      </c>
      <c r="G36" s="118">
        <v>-9.343639815568211E-2</v>
      </c>
      <c r="H36" s="117">
        <v>0</v>
      </c>
      <c r="I36" s="117">
        <v>0</v>
      </c>
      <c r="J36" s="117">
        <v>0</v>
      </c>
      <c r="K36" s="118">
        <v>0</v>
      </c>
      <c r="L36" s="117">
        <v>0</v>
      </c>
      <c r="M36" s="151">
        <v>0</v>
      </c>
      <c r="N36" s="117">
        <v>6685</v>
      </c>
      <c r="O36" s="118">
        <v>-9.343639815568211E-2</v>
      </c>
      <c r="P36" s="117">
        <v>4392</v>
      </c>
      <c r="Q36" s="117">
        <v>11077</v>
      </c>
      <c r="R36" s="118">
        <v>-7.6993583868011001E-2</v>
      </c>
      <c r="S36" s="124">
        <v>0</v>
      </c>
      <c r="T36" s="116" t="s">
        <v>89</v>
      </c>
      <c r="U36" s="116" t="s">
        <v>89</v>
      </c>
      <c r="V36" s="120">
        <v>7362</v>
      </c>
      <c r="W36" s="120">
        <v>7374</v>
      </c>
      <c r="X36" s="120">
        <v>12</v>
      </c>
      <c r="Y36" s="120">
        <v>0</v>
      </c>
      <c r="Z36" s="120">
        <v>0</v>
      </c>
      <c r="AA36" s="120">
        <v>0</v>
      </c>
      <c r="AB36" s="120">
        <v>0</v>
      </c>
      <c r="AC36" s="120">
        <v>4627</v>
      </c>
      <c r="AD36" s="120">
        <v>7374</v>
      </c>
      <c r="AE36" s="120">
        <v>12001</v>
      </c>
      <c r="AF36" s="116" t="s">
        <v>183</v>
      </c>
      <c r="AG36" s="123"/>
      <c r="AH36" s="120">
        <v>24180</v>
      </c>
      <c r="AI36" s="120">
        <v>42</v>
      </c>
    </row>
    <row r="37" spans="1:35" x14ac:dyDescent="0.2">
      <c r="A37" s="123"/>
      <c r="B37" s="116" t="s">
        <v>185</v>
      </c>
      <c r="C37" s="116" t="s">
        <v>187</v>
      </c>
      <c r="D37" s="117">
        <v>48747</v>
      </c>
      <c r="E37" s="117">
        <v>708</v>
      </c>
      <c r="F37" s="117">
        <v>49455</v>
      </c>
      <c r="G37" s="118">
        <v>-7.0272404263718904E-2</v>
      </c>
      <c r="H37" s="117">
        <v>0</v>
      </c>
      <c r="I37" s="117">
        <v>0</v>
      </c>
      <c r="J37" s="117">
        <v>0</v>
      </c>
      <c r="K37" s="118">
        <v>-1</v>
      </c>
      <c r="L37" s="117">
        <v>0</v>
      </c>
      <c r="M37" s="151">
        <v>0</v>
      </c>
      <c r="N37" s="117">
        <v>49455</v>
      </c>
      <c r="O37" s="118">
        <v>-7.0324836453868708E-2</v>
      </c>
      <c r="P37" s="117">
        <v>7366</v>
      </c>
      <c r="Q37" s="117">
        <v>56821</v>
      </c>
      <c r="R37" s="118">
        <v>-7.2340495004244804E-2</v>
      </c>
      <c r="S37" s="124">
        <v>0</v>
      </c>
      <c r="T37" s="116" t="s">
        <v>89</v>
      </c>
      <c r="U37" s="116" t="s">
        <v>89</v>
      </c>
      <c r="V37" s="120">
        <v>52719</v>
      </c>
      <c r="W37" s="120">
        <v>53193</v>
      </c>
      <c r="X37" s="120">
        <v>474</v>
      </c>
      <c r="Y37" s="120">
        <v>3</v>
      </c>
      <c r="Z37" s="120">
        <v>3</v>
      </c>
      <c r="AA37" s="120">
        <v>0</v>
      </c>
      <c r="AB37" s="120">
        <v>0</v>
      </c>
      <c r="AC37" s="120">
        <v>8056</v>
      </c>
      <c r="AD37" s="120">
        <v>53196</v>
      </c>
      <c r="AE37" s="120">
        <v>61252</v>
      </c>
      <c r="AF37" s="116" t="s">
        <v>186</v>
      </c>
      <c r="AG37" s="123"/>
      <c r="AH37" s="120">
        <v>24180</v>
      </c>
      <c r="AI37" s="120">
        <v>42</v>
      </c>
    </row>
    <row r="38" spans="1:35" x14ac:dyDescent="0.2">
      <c r="A38" s="123"/>
      <c r="B38" s="116" t="s">
        <v>188</v>
      </c>
      <c r="C38" s="116" t="s">
        <v>190</v>
      </c>
      <c r="D38" s="117">
        <v>28512</v>
      </c>
      <c r="E38" s="117">
        <v>136</v>
      </c>
      <c r="F38" s="117">
        <v>28648</v>
      </c>
      <c r="G38" s="118">
        <v>-9.4363481174722597E-2</v>
      </c>
      <c r="H38" s="117">
        <v>0</v>
      </c>
      <c r="I38" s="117">
        <v>0</v>
      </c>
      <c r="J38" s="117">
        <v>0</v>
      </c>
      <c r="K38" s="118">
        <v>0</v>
      </c>
      <c r="L38" s="117">
        <v>0</v>
      </c>
      <c r="M38" s="151">
        <v>0</v>
      </c>
      <c r="N38" s="117">
        <v>28648</v>
      </c>
      <c r="O38" s="118">
        <v>-9.4363481174722597E-2</v>
      </c>
      <c r="P38" s="117">
        <v>11790</v>
      </c>
      <c r="Q38" s="117">
        <v>40438</v>
      </c>
      <c r="R38" s="118">
        <v>-7.0561735772731504E-2</v>
      </c>
      <c r="S38" s="124">
        <v>0</v>
      </c>
      <c r="T38" s="116" t="s">
        <v>89</v>
      </c>
      <c r="U38" s="116" t="s">
        <v>89</v>
      </c>
      <c r="V38" s="120">
        <v>31531</v>
      </c>
      <c r="W38" s="120">
        <v>31633</v>
      </c>
      <c r="X38" s="120">
        <v>102</v>
      </c>
      <c r="Y38" s="120">
        <v>0</v>
      </c>
      <c r="Z38" s="120">
        <v>0</v>
      </c>
      <c r="AA38" s="120">
        <v>0</v>
      </c>
      <c r="AB38" s="120">
        <v>0</v>
      </c>
      <c r="AC38" s="120">
        <v>11875</v>
      </c>
      <c r="AD38" s="120">
        <v>31633</v>
      </c>
      <c r="AE38" s="120">
        <v>43508</v>
      </c>
      <c r="AF38" s="116" t="s">
        <v>189</v>
      </c>
      <c r="AG38" s="123"/>
      <c r="AH38" s="120">
        <v>24180</v>
      </c>
      <c r="AI38" s="120">
        <v>42</v>
      </c>
    </row>
    <row r="39" spans="1:35" x14ac:dyDescent="0.2">
      <c r="A39" s="123"/>
      <c r="B39" s="116" t="s">
        <v>191</v>
      </c>
      <c r="C39" s="116" t="s">
        <v>193</v>
      </c>
      <c r="D39" s="117">
        <v>14094</v>
      </c>
      <c r="E39" s="117">
        <v>154</v>
      </c>
      <c r="F39" s="117">
        <v>14248</v>
      </c>
      <c r="G39" s="118">
        <v>-2.00151317146984E-2</v>
      </c>
      <c r="H39" s="117">
        <v>0</v>
      </c>
      <c r="I39" s="117">
        <v>0</v>
      </c>
      <c r="J39" s="117">
        <v>0</v>
      </c>
      <c r="K39" s="118">
        <v>0</v>
      </c>
      <c r="L39" s="117">
        <v>0</v>
      </c>
      <c r="M39" s="151">
        <v>0</v>
      </c>
      <c r="N39" s="117">
        <v>14248</v>
      </c>
      <c r="O39" s="118">
        <v>-2.00151317146984E-2</v>
      </c>
      <c r="P39" s="117">
        <v>8531</v>
      </c>
      <c r="Q39" s="117">
        <v>22779</v>
      </c>
      <c r="R39" s="118">
        <v>-1.0383178382135701E-2</v>
      </c>
      <c r="S39" s="124">
        <v>0</v>
      </c>
      <c r="T39" s="116" t="s">
        <v>89</v>
      </c>
      <c r="U39" s="116" t="s">
        <v>89</v>
      </c>
      <c r="V39" s="120">
        <v>14425</v>
      </c>
      <c r="W39" s="120">
        <v>14539</v>
      </c>
      <c r="X39" s="120">
        <v>114</v>
      </c>
      <c r="Y39" s="120">
        <v>0</v>
      </c>
      <c r="Z39" s="120">
        <v>0</v>
      </c>
      <c r="AA39" s="120">
        <v>0</v>
      </c>
      <c r="AB39" s="120">
        <v>0</v>
      </c>
      <c r="AC39" s="120">
        <v>8479</v>
      </c>
      <c r="AD39" s="120">
        <v>14539</v>
      </c>
      <c r="AE39" s="120">
        <v>23018</v>
      </c>
      <c r="AF39" s="116" t="s">
        <v>192</v>
      </c>
      <c r="AG39" s="123"/>
      <c r="AH39" s="120">
        <v>24180</v>
      </c>
      <c r="AI39" s="120">
        <v>42</v>
      </c>
    </row>
    <row r="40" spans="1:35" x14ac:dyDescent="0.2">
      <c r="A40" s="123"/>
      <c r="B40" s="116" t="s">
        <v>194</v>
      </c>
      <c r="C40" s="116" t="s">
        <v>196</v>
      </c>
      <c r="D40" s="117">
        <v>13151</v>
      </c>
      <c r="E40" s="117">
        <v>40</v>
      </c>
      <c r="F40" s="117">
        <v>13191</v>
      </c>
      <c r="G40" s="118">
        <v>-7.5353988504135702E-2</v>
      </c>
      <c r="H40" s="117">
        <v>0</v>
      </c>
      <c r="I40" s="117">
        <v>0</v>
      </c>
      <c r="J40" s="117">
        <v>0</v>
      </c>
      <c r="K40" s="118">
        <v>0</v>
      </c>
      <c r="L40" s="117">
        <v>0</v>
      </c>
      <c r="M40" s="151">
        <v>0</v>
      </c>
      <c r="N40" s="117">
        <v>13191</v>
      </c>
      <c r="O40" s="118">
        <v>-7.5353988504135702E-2</v>
      </c>
      <c r="P40" s="117">
        <v>37</v>
      </c>
      <c r="Q40" s="117">
        <v>13228</v>
      </c>
      <c r="R40" s="118">
        <v>-7.4123328900399008E-2</v>
      </c>
      <c r="S40" s="124">
        <v>0</v>
      </c>
      <c r="T40" s="116" t="s">
        <v>89</v>
      </c>
      <c r="U40" s="116" t="s">
        <v>89</v>
      </c>
      <c r="V40" s="120">
        <v>14240</v>
      </c>
      <c r="W40" s="120">
        <v>14266</v>
      </c>
      <c r="X40" s="120">
        <v>26</v>
      </c>
      <c r="Y40" s="120">
        <v>0</v>
      </c>
      <c r="Z40" s="120">
        <v>0</v>
      </c>
      <c r="AA40" s="120">
        <v>0</v>
      </c>
      <c r="AB40" s="120">
        <v>0</v>
      </c>
      <c r="AC40" s="120">
        <v>21</v>
      </c>
      <c r="AD40" s="120">
        <v>14266</v>
      </c>
      <c r="AE40" s="120">
        <v>14287</v>
      </c>
      <c r="AF40" s="116" t="s">
        <v>195</v>
      </c>
      <c r="AG40" s="123"/>
      <c r="AH40" s="120">
        <v>24180</v>
      </c>
      <c r="AI40" s="120">
        <v>42</v>
      </c>
    </row>
    <row r="41" spans="1:35" x14ac:dyDescent="0.2">
      <c r="A41" s="123"/>
      <c r="B41" s="116" t="s">
        <v>197</v>
      </c>
      <c r="C41" s="116" t="s">
        <v>199</v>
      </c>
      <c r="D41" s="117">
        <v>10575</v>
      </c>
      <c r="E41" s="117">
        <v>0</v>
      </c>
      <c r="F41" s="117">
        <v>10575</v>
      </c>
      <c r="G41" s="118">
        <v>-5.2164560365689699E-2</v>
      </c>
      <c r="H41" s="117">
        <v>0</v>
      </c>
      <c r="I41" s="117">
        <v>0</v>
      </c>
      <c r="J41" s="117">
        <v>0</v>
      </c>
      <c r="K41" s="118">
        <v>-1</v>
      </c>
      <c r="L41" s="117">
        <v>0</v>
      </c>
      <c r="M41" s="151">
        <v>0</v>
      </c>
      <c r="N41" s="117">
        <v>10575</v>
      </c>
      <c r="O41" s="118">
        <v>-7.8270722566024603E-2</v>
      </c>
      <c r="P41" s="117">
        <v>22</v>
      </c>
      <c r="Q41" s="117">
        <v>10597</v>
      </c>
      <c r="R41" s="118">
        <v>-7.6353177024318E-2</v>
      </c>
      <c r="S41" s="124">
        <v>0</v>
      </c>
      <c r="T41" s="116" t="s">
        <v>89</v>
      </c>
      <c r="U41" s="116" t="s">
        <v>89</v>
      </c>
      <c r="V41" s="120">
        <v>11151</v>
      </c>
      <c r="W41" s="120">
        <v>11157</v>
      </c>
      <c r="X41" s="120">
        <v>6</v>
      </c>
      <c r="Y41" s="120">
        <v>316</v>
      </c>
      <c r="Z41" s="120">
        <v>316</v>
      </c>
      <c r="AA41" s="120">
        <v>0</v>
      </c>
      <c r="AB41" s="120">
        <v>0</v>
      </c>
      <c r="AC41" s="120">
        <v>0</v>
      </c>
      <c r="AD41" s="120">
        <v>11473</v>
      </c>
      <c r="AE41" s="120">
        <v>11473</v>
      </c>
      <c r="AF41" s="116" t="s">
        <v>198</v>
      </c>
      <c r="AG41" s="123"/>
      <c r="AH41" s="120">
        <v>24180</v>
      </c>
      <c r="AI41" s="120">
        <v>42</v>
      </c>
    </row>
    <row r="42" spans="1:35" x14ac:dyDescent="0.2">
      <c r="A42" s="123"/>
      <c r="B42" s="116" t="s">
        <v>200</v>
      </c>
      <c r="C42" s="116" t="s">
        <v>202</v>
      </c>
      <c r="D42" s="117">
        <v>16369</v>
      </c>
      <c r="E42" s="117">
        <v>44</v>
      </c>
      <c r="F42" s="117">
        <v>16413</v>
      </c>
      <c r="G42" s="118">
        <v>5.8217918862605699E-3</v>
      </c>
      <c r="H42" s="117">
        <v>0</v>
      </c>
      <c r="I42" s="117">
        <v>0</v>
      </c>
      <c r="J42" s="117">
        <v>0</v>
      </c>
      <c r="K42" s="118">
        <v>0</v>
      </c>
      <c r="L42" s="117">
        <v>0</v>
      </c>
      <c r="M42" s="151">
        <v>0</v>
      </c>
      <c r="N42" s="117">
        <v>16413</v>
      </c>
      <c r="O42" s="118">
        <v>5.8217918862605699E-3</v>
      </c>
      <c r="P42" s="117">
        <v>7630</v>
      </c>
      <c r="Q42" s="117">
        <v>24043</v>
      </c>
      <c r="R42" s="118">
        <v>-1.78513071895425E-2</v>
      </c>
      <c r="S42" s="124">
        <v>0</v>
      </c>
      <c r="T42" s="116" t="s">
        <v>89</v>
      </c>
      <c r="U42" s="116" t="s">
        <v>89</v>
      </c>
      <c r="V42" s="120">
        <v>16286</v>
      </c>
      <c r="W42" s="120">
        <v>16318</v>
      </c>
      <c r="X42" s="120">
        <v>32</v>
      </c>
      <c r="Y42" s="120">
        <v>0</v>
      </c>
      <c r="Z42" s="120">
        <v>0</v>
      </c>
      <c r="AA42" s="120">
        <v>0</v>
      </c>
      <c r="AB42" s="120">
        <v>0</v>
      </c>
      <c r="AC42" s="120">
        <v>8162</v>
      </c>
      <c r="AD42" s="120">
        <v>16318</v>
      </c>
      <c r="AE42" s="120">
        <v>24480</v>
      </c>
      <c r="AF42" s="116" t="s">
        <v>201</v>
      </c>
      <c r="AG42" s="123"/>
      <c r="AH42" s="120">
        <v>24180</v>
      </c>
      <c r="AI42" s="120">
        <v>42</v>
      </c>
    </row>
    <row r="43" spans="1:35" x14ac:dyDescent="0.2">
      <c r="A43" s="123"/>
      <c r="B43" s="116" t="s">
        <v>203</v>
      </c>
      <c r="C43" s="116" t="s">
        <v>205</v>
      </c>
      <c r="D43" s="117">
        <v>4656</v>
      </c>
      <c r="E43" s="117">
        <v>8</v>
      </c>
      <c r="F43" s="117">
        <v>4664</v>
      </c>
      <c r="G43" s="118">
        <v>-0.10702661305763002</v>
      </c>
      <c r="H43" s="117">
        <v>0</v>
      </c>
      <c r="I43" s="117">
        <v>0</v>
      </c>
      <c r="J43" s="117">
        <v>0</v>
      </c>
      <c r="K43" s="118">
        <v>0</v>
      </c>
      <c r="L43" s="117">
        <v>0</v>
      </c>
      <c r="M43" s="151">
        <v>0</v>
      </c>
      <c r="N43" s="117">
        <v>4664</v>
      </c>
      <c r="O43" s="118">
        <v>-0.10702661305763002</v>
      </c>
      <c r="P43" s="117">
        <v>2993</v>
      </c>
      <c r="Q43" s="117">
        <v>7657</v>
      </c>
      <c r="R43" s="118">
        <v>-4.4785429141716598E-2</v>
      </c>
      <c r="S43" s="124">
        <v>0</v>
      </c>
      <c r="T43" s="116" t="s">
        <v>89</v>
      </c>
      <c r="U43" s="116" t="s">
        <v>89</v>
      </c>
      <c r="V43" s="120">
        <v>5217</v>
      </c>
      <c r="W43" s="120">
        <v>5223</v>
      </c>
      <c r="X43" s="120">
        <v>6</v>
      </c>
      <c r="Y43" s="120">
        <v>0</v>
      </c>
      <c r="Z43" s="120">
        <v>0</v>
      </c>
      <c r="AA43" s="120">
        <v>0</v>
      </c>
      <c r="AB43" s="120">
        <v>0</v>
      </c>
      <c r="AC43" s="120">
        <v>2793</v>
      </c>
      <c r="AD43" s="120">
        <v>5223</v>
      </c>
      <c r="AE43" s="120">
        <v>8016</v>
      </c>
      <c r="AF43" s="116" t="s">
        <v>204</v>
      </c>
      <c r="AG43" s="123"/>
      <c r="AH43" s="120">
        <v>24180</v>
      </c>
      <c r="AI43" s="120">
        <v>42</v>
      </c>
    </row>
    <row r="44" spans="1:35" x14ac:dyDescent="0.2">
      <c r="A44" s="123"/>
      <c r="B44" s="116" t="s">
        <v>206</v>
      </c>
      <c r="C44" s="116" t="s">
        <v>208</v>
      </c>
      <c r="D44" s="117">
        <v>16501</v>
      </c>
      <c r="E44" s="117">
        <v>52</v>
      </c>
      <c r="F44" s="117">
        <v>16553</v>
      </c>
      <c r="G44" s="118">
        <v>-0.11495482008234001</v>
      </c>
      <c r="H44" s="117">
        <v>0</v>
      </c>
      <c r="I44" s="117">
        <v>0</v>
      </c>
      <c r="J44" s="117">
        <v>0</v>
      </c>
      <c r="K44" s="118">
        <v>0</v>
      </c>
      <c r="L44" s="117">
        <v>0</v>
      </c>
      <c r="M44" s="151">
        <v>0</v>
      </c>
      <c r="N44" s="117">
        <v>16553</v>
      </c>
      <c r="O44" s="118">
        <v>-0.11495482008234001</v>
      </c>
      <c r="P44" s="117">
        <v>3023</v>
      </c>
      <c r="Q44" s="117">
        <v>19576</v>
      </c>
      <c r="R44" s="118">
        <v>-0.11392748834472499</v>
      </c>
      <c r="S44" s="124">
        <v>0</v>
      </c>
      <c r="T44" s="116" t="s">
        <v>89</v>
      </c>
      <c r="U44" s="116" t="s">
        <v>89</v>
      </c>
      <c r="V44" s="120">
        <v>18671</v>
      </c>
      <c r="W44" s="120">
        <v>18703</v>
      </c>
      <c r="X44" s="120">
        <v>32</v>
      </c>
      <c r="Y44" s="120">
        <v>0</v>
      </c>
      <c r="Z44" s="120">
        <v>0</v>
      </c>
      <c r="AA44" s="120">
        <v>0</v>
      </c>
      <c r="AB44" s="120">
        <v>0</v>
      </c>
      <c r="AC44" s="120">
        <v>3390</v>
      </c>
      <c r="AD44" s="120">
        <v>18703</v>
      </c>
      <c r="AE44" s="120">
        <v>22093</v>
      </c>
      <c r="AF44" s="116" t="s">
        <v>207</v>
      </c>
      <c r="AG44" s="123"/>
      <c r="AH44" s="120">
        <v>24180</v>
      </c>
      <c r="AI44" s="120">
        <v>42</v>
      </c>
    </row>
    <row r="45" spans="1:35" x14ac:dyDescent="0.2">
      <c r="A45" s="123"/>
      <c r="B45" s="116" t="s">
        <v>209</v>
      </c>
      <c r="C45" s="116" t="s">
        <v>211</v>
      </c>
      <c r="D45" s="117">
        <v>36173</v>
      </c>
      <c r="E45" s="117">
        <v>288</v>
      </c>
      <c r="F45" s="117">
        <v>36461</v>
      </c>
      <c r="G45" s="118">
        <v>2.3696549400567101E-2</v>
      </c>
      <c r="H45" s="117">
        <v>0</v>
      </c>
      <c r="I45" s="117">
        <v>0</v>
      </c>
      <c r="J45" s="117">
        <v>0</v>
      </c>
      <c r="K45" s="118">
        <v>0</v>
      </c>
      <c r="L45" s="117">
        <v>0</v>
      </c>
      <c r="M45" s="151">
        <v>0</v>
      </c>
      <c r="N45" s="117">
        <v>36461</v>
      </c>
      <c r="O45" s="118">
        <v>2.3696549400567101E-2</v>
      </c>
      <c r="P45" s="117">
        <v>11943</v>
      </c>
      <c r="Q45" s="117">
        <v>48404</v>
      </c>
      <c r="R45" s="118">
        <v>2.8428164704882502E-2</v>
      </c>
      <c r="S45" s="124">
        <v>0</v>
      </c>
      <c r="T45" s="116" t="s">
        <v>89</v>
      </c>
      <c r="U45" s="116" t="s">
        <v>89</v>
      </c>
      <c r="V45" s="120">
        <v>35377</v>
      </c>
      <c r="W45" s="120">
        <v>35617</v>
      </c>
      <c r="X45" s="120">
        <v>240</v>
      </c>
      <c r="Y45" s="120">
        <v>0</v>
      </c>
      <c r="Z45" s="120">
        <v>0</v>
      </c>
      <c r="AA45" s="120">
        <v>0</v>
      </c>
      <c r="AB45" s="120">
        <v>0</v>
      </c>
      <c r="AC45" s="120">
        <v>11449</v>
      </c>
      <c r="AD45" s="120">
        <v>35617</v>
      </c>
      <c r="AE45" s="120">
        <v>47066</v>
      </c>
      <c r="AF45" s="116" t="s">
        <v>210</v>
      </c>
      <c r="AG45" s="123"/>
      <c r="AH45" s="120">
        <v>24180</v>
      </c>
      <c r="AI45" s="120">
        <v>42</v>
      </c>
    </row>
    <row r="46" spans="1:35" x14ac:dyDescent="0.2">
      <c r="A46" s="123"/>
      <c r="B46" s="116" t="s">
        <v>212</v>
      </c>
      <c r="C46" s="116" t="s">
        <v>214</v>
      </c>
      <c r="D46" s="117">
        <v>26350</v>
      </c>
      <c r="E46" s="117">
        <v>5276</v>
      </c>
      <c r="F46" s="117">
        <v>31626</v>
      </c>
      <c r="G46" s="118">
        <v>-0.12710110126687102</v>
      </c>
      <c r="H46" s="117">
        <v>0</v>
      </c>
      <c r="I46" s="117">
        <v>0</v>
      </c>
      <c r="J46" s="117">
        <v>0</v>
      </c>
      <c r="K46" s="118">
        <v>0</v>
      </c>
      <c r="L46" s="117">
        <v>0</v>
      </c>
      <c r="M46" s="151">
        <v>0</v>
      </c>
      <c r="N46" s="117">
        <v>31626</v>
      </c>
      <c r="O46" s="118">
        <v>-0.12710110126687102</v>
      </c>
      <c r="P46" s="117">
        <v>9673</v>
      </c>
      <c r="Q46" s="117">
        <v>41299</v>
      </c>
      <c r="R46" s="118">
        <v>-0.12381457515646499</v>
      </c>
      <c r="S46" s="124">
        <v>0</v>
      </c>
      <c r="T46" s="116" t="s">
        <v>89</v>
      </c>
      <c r="U46" s="116" t="s">
        <v>89</v>
      </c>
      <c r="V46" s="120">
        <v>30269</v>
      </c>
      <c r="W46" s="120">
        <v>36231</v>
      </c>
      <c r="X46" s="120">
        <v>5962</v>
      </c>
      <c r="Y46" s="120">
        <v>0</v>
      </c>
      <c r="Z46" s="120">
        <v>0</v>
      </c>
      <c r="AA46" s="120">
        <v>0</v>
      </c>
      <c r="AB46" s="120">
        <v>0</v>
      </c>
      <c r="AC46" s="120">
        <v>10904</v>
      </c>
      <c r="AD46" s="120">
        <v>36231</v>
      </c>
      <c r="AE46" s="120">
        <v>47135</v>
      </c>
      <c r="AF46" s="116" t="s">
        <v>213</v>
      </c>
      <c r="AG46" s="123"/>
      <c r="AH46" s="120">
        <v>24180</v>
      </c>
      <c r="AI46" s="120">
        <v>42</v>
      </c>
    </row>
    <row r="47" spans="1:35" x14ac:dyDescent="0.2">
      <c r="A47" s="123"/>
      <c r="B47" s="116" t="s">
        <v>215</v>
      </c>
      <c r="C47" s="116" t="s">
        <v>217</v>
      </c>
      <c r="D47" s="117">
        <v>48256</v>
      </c>
      <c r="E47" s="117">
        <v>850</v>
      </c>
      <c r="F47" s="117">
        <v>49106</v>
      </c>
      <c r="G47" s="118">
        <v>-2.7237970721657703E-2</v>
      </c>
      <c r="H47" s="117">
        <v>0</v>
      </c>
      <c r="I47" s="117">
        <v>0</v>
      </c>
      <c r="J47" s="117">
        <v>0</v>
      </c>
      <c r="K47" s="118">
        <v>0</v>
      </c>
      <c r="L47" s="117">
        <v>0</v>
      </c>
      <c r="M47" s="151">
        <v>0</v>
      </c>
      <c r="N47" s="117">
        <v>49106</v>
      </c>
      <c r="O47" s="118">
        <v>-2.7237970721657703E-2</v>
      </c>
      <c r="P47" s="117">
        <v>6088</v>
      </c>
      <c r="Q47" s="117">
        <v>55194</v>
      </c>
      <c r="R47" s="118">
        <v>-1.6885753980976803E-2</v>
      </c>
      <c r="S47" s="124">
        <v>0</v>
      </c>
      <c r="T47" s="116" t="s">
        <v>89</v>
      </c>
      <c r="U47" s="116" t="s">
        <v>89</v>
      </c>
      <c r="V47" s="120">
        <v>49777</v>
      </c>
      <c r="W47" s="120">
        <v>50481</v>
      </c>
      <c r="X47" s="120">
        <v>704</v>
      </c>
      <c r="Y47" s="120">
        <v>0</v>
      </c>
      <c r="Z47" s="120">
        <v>0</v>
      </c>
      <c r="AA47" s="120">
        <v>0</v>
      </c>
      <c r="AB47" s="120">
        <v>0</v>
      </c>
      <c r="AC47" s="120">
        <v>5661</v>
      </c>
      <c r="AD47" s="120">
        <v>50481</v>
      </c>
      <c r="AE47" s="120">
        <v>56142</v>
      </c>
      <c r="AF47" s="116" t="s">
        <v>216</v>
      </c>
      <c r="AG47" s="123"/>
      <c r="AH47" s="120">
        <v>24180</v>
      </c>
      <c r="AI47" s="120">
        <v>42</v>
      </c>
    </row>
    <row r="48" spans="1:35" x14ac:dyDescent="0.2">
      <c r="A48" s="123"/>
      <c r="B48" s="116" t="s">
        <v>218</v>
      </c>
      <c r="C48" s="116" t="s">
        <v>220</v>
      </c>
      <c r="D48" s="117">
        <v>38391</v>
      </c>
      <c r="E48" s="117">
        <v>70</v>
      </c>
      <c r="F48" s="117">
        <v>38461</v>
      </c>
      <c r="G48" s="118">
        <v>1.60352934960638E-2</v>
      </c>
      <c r="H48" s="117">
        <v>0</v>
      </c>
      <c r="I48" s="117">
        <v>0</v>
      </c>
      <c r="J48" s="117">
        <v>0</v>
      </c>
      <c r="K48" s="118">
        <v>0</v>
      </c>
      <c r="L48" s="117">
        <v>0</v>
      </c>
      <c r="M48" s="151">
        <v>0</v>
      </c>
      <c r="N48" s="117">
        <v>38461</v>
      </c>
      <c r="O48" s="118">
        <v>1.60352934960638E-2</v>
      </c>
      <c r="P48" s="117">
        <v>1889</v>
      </c>
      <c r="Q48" s="117">
        <v>40350</v>
      </c>
      <c r="R48" s="118">
        <v>1.49666708590114E-2</v>
      </c>
      <c r="S48" s="124">
        <v>0</v>
      </c>
      <c r="T48" s="116" t="s">
        <v>89</v>
      </c>
      <c r="U48" s="116" t="s">
        <v>89</v>
      </c>
      <c r="V48" s="120">
        <v>37840</v>
      </c>
      <c r="W48" s="120">
        <v>37854</v>
      </c>
      <c r="X48" s="120">
        <v>14</v>
      </c>
      <c r="Y48" s="120">
        <v>0</v>
      </c>
      <c r="Z48" s="120">
        <v>0</v>
      </c>
      <c r="AA48" s="120">
        <v>0</v>
      </c>
      <c r="AB48" s="120">
        <v>0</v>
      </c>
      <c r="AC48" s="120">
        <v>1901</v>
      </c>
      <c r="AD48" s="120">
        <v>37854</v>
      </c>
      <c r="AE48" s="120">
        <v>39755</v>
      </c>
      <c r="AF48" s="116" t="s">
        <v>219</v>
      </c>
      <c r="AG48" s="123"/>
      <c r="AH48" s="120">
        <v>24180</v>
      </c>
      <c r="AI48" s="120">
        <v>42</v>
      </c>
    </row>
    <row r="49" spans="1:35" x14ac:dyDescent="0.2">
      <c r="A49" s="123"/>
      <c r="B49" s="116" t="s">
        <v>221</v>
      </c>
      <c r="C49" s="116" t="s">
        <v>223</v>
      </c>
      <c r="D49" s="117">
        <v>6867</v>
      </c>
      <c r="E49" s="117">
        <v>18</v>
      </c>
      <c r="F49" s="117">
        <v>6885</v>
      </c>
      <c r="G49" s="118">
        <v>-0.14355019281005099</v>
      </c>
      <c r="H49" s="117">
        <v>0</v>
      </c>
      <c r="I49" s="117">
        <v>0</v>
      </c>
      <c r="J49" s="117">
        <v>0</v>
      </c>
      <c r="K49" s="118">
        <v>0</v>
      </c>
      <c r="L49" s="117">
        <v>0</v>
      </c>
      <c r="M49" s="151">
        <v>0</v>
      </c>
      <c r="N49" s="117">
        <v>6885</v>
      </c>
      <c r="O49" s="118">
        <v>-0.14355019281005099</v>
      </c>
      <c r="P49" s="117">
        <v>5089</v>
      </c>
      <c r="Q49" s="117">
        <v>11974</v>
      </c>
      <c r="R49" s="118">
        <v>-0.16638819270398197</v>
      </c>
      <c r="S49" s="124">
        <v>0</v>
      </c>
      <c r="T49" s="116" t="s">
        <v>89</v>
      </c>
      <c r="U49" s="116" t="s">
        <v>89</v>
      </c>
      <c r="V49" s="120">
        <v>8013</v>
      </c>
      <c r="W49" s="120">
        <v>8039</v>
      </c>
      <c r="X49" s="120">
        <v>26</v>
      </c>
      <c r="Y49" s="120">
        <v>0</v>
      </c>
      <c r="Z49" s="120">
        <v>0</v>
      </c>
      <c r="AA49" s="120">
        <v>0</v>
      </c>
      <c r="AB49" s="120">
        <v>0</v>
      </c>
      <c r="AC49" s="120">
        <v>6325</v>
      </c>
      <c r="AD49" s="120">
        <v>8039</v>
      </c>
      <c r="AE49" s="120">
        <v>14364</v>
      </c>
      <c r="AF49" s="116" t="s">
        <v>222</v>
      </c>
      <c r="AG49" s="123"/>
      <c r="AH49" s="120">
        <v>24180</v>
      </c>
      <c r="AI49" s="120">
        <v>42</v>
      </c>
    </row>
    <row r="50" spans="1:35" x14ac:dyDescent="0.2">
      <c r="A50" s="123"/>
      <c r="B50" s="116" t="s">
        <v>224</v>
      </c>
      <c r="C50" s="116" t="s">
        <v>226</v>
      </c>
      <c r="D50" s="117">
        <v>30506</v>
      </c>
      <c r="E50" s="117">
        <v>7218</v>
      </c>
      <c r="F50" s="117">
        <v>37724</v>
      </c>
      <c r="G50" s="118">
        <v>-1.70410130804107E-2</v>
      </c>
      <c r="H50" s="117">
        <v>0</v>
      </c>
      <c r="I50" s="117">
        <v>0</v>
      </c>
      <c r="J50" s="117">
        <v>0</v>
      </c>
      <c r="K50" s="118">
        <v>0</v>
      </c>
      <c r="L50" s="117">
        <v>0</v>
      </c>
      <c r="M50" s="151">
        <v>0</v>
      </c>
      <c r="N50" s="117">
        <v>37724</v>
      </c>
      <c r="O50" s="118">
        <v>-1.70410130804107E-2</v>
      </c>
      <c r="P50" s="117">
        <v>12502</v>
      </c>
      <c r="Q50" s="117">
        <v>50226</v>
      </c>
      <c r="R50" s="118">
        <v>-7.1754729288975904E-3</v>
      </c>
      <c r="S50" s="124">
        <v>0</v>
      </c>
      <c r="T50" s="116" t="s">
        <v>89</v>
      </c>
      <c r="U50" s="116" t="s">
        <v>89</v>
      </c>
      <c r="V50" s="120">
        <v>31410</v>
      </c>
      <c r="W50" s="120">
        <v>38378</v>
      </c>
      <c r="X50" s="120">
        <v>6968</v>
      </c>
      <c r="Y50" s="120">
        <v>0</v>
      </c>
      <c r="Z50" s="120">
        <v>0</v>
      </c>
      <c r="AA50" s="120">
        <v>0</v>
      </c>
      <c r="AB50" s="120">
        <v>0</v>
      </c>
      <c r="AC50" s="120">
        <v>12211</v>
      </c>
      <c r="AD50" s="120">
        <v>38378</v>
      </c>
      <c r="AE50" s="120">
        <v>50589</v>
      </c>
      <c r="AF50" s="116" t="s">
        <v>225</v>
      </c>
      <c r="AG50" s="123"/>
      <c r="AH50" s="120">
        <v>24180</v>
      </c>
      <c r="AI50" s="120">
        <v>42</v>
      </c>
    </row>
    <row r="51" spans="1:35" x14ac:dyDescent="0.2">
      <c r="A51" s="123"/>
      <c r="B51" s="116" t="s">
        <v>227</v>
      </c>
      <c r="C51" s="116" t="s">
        <v>229</v>
      </c>
      <c r="D51" s="117">
        <v>5640</v>
      </c>
      <c r="E51" s="117">
        <v>116</v>
      </c>
      <c r="F51" s="117">
        <v>5756</v>
      </c>
      <c r="G51" s="118">
        <v>-0.21793478260869598</v>
      </c>
      <c r="H51" s="117">
        <v>0</v>
      </c>
      <c r="I51" s="117">
        <v>0</v>
      </c>
      <c r="J51" s="117">
        <v>0</v>
      </c>
      <c r="K51" s="118">
        <v>0</v>
      </c>
      <c r="L51" s="117">
        <v>0</v>
      </c>
      <c r="M51" s="151">
        <v>0</v>
      </c>
      <c r="N51" s="117">
        <v>5756</v>
      </c>
      <c r="O51" s="118">
        <v>-0.21793478260869598</v>
      </c>
      <c r="P51" s="117">
        <v>8871</v>
      </c>
      <c r="Q51" s="117">
        <v>14627</v>
      </c>
      <c r="R51" s="118">
        <v>-5.9901021916575599E-2</v>
      </c>
      <c r="S51" s="124">
        <v>0</v>
      </c>
      <c r="T51" s="116" t="s">
        <v>89</v>
      </c>
      <c r="U51" s="116" t="s">
        <v>89</v>
      </c>
      <c r="V51" s="120">
        <v>7300</v>
      </c>
      <c r="W51" s="120">
        <v>7360</v>
      </c>
      <c r="X51" s="120">
        <v>60</v>
      </c>
      <c r="Y51" s="120">
        <v>0</v>
      </c>
      <c r="Z51" s="120">
        <v>0</v>
      </c>
      <c r="AA51" s="120">
        <v>0</v>
      </c>
      <c r="AB51" s="120">
        <v>0</v>
      </c>
      <c r="AC51" s="120">
        <v>8199</v>
      </c>
      <c r="AD51" s="120">
        <v>7360</v>
      </c>
      <c r="AE51" s="120">
        <v>15559</v>
      </c>
      <c r="AF51" s="116" t="s">
        <v>228</v>
      </c>
      <c r="AG51" s="123"/>
      <c r="AH51" s="120">
        <v>24180</v>
      </c>
      <c r="AI51" s="120">
        <v>42</v>
      </c>
    </row>
    <row r="52" spans="1:35" x14ac:dyDescent="0.2">
      <c r="A52" s="123"/>
      <c r="B52" s="116" t="s">
        <v>230</v>
      </c>
      <c r="C52" s="116" t="s">
        <v>232</v>
      </c>
      <c r="D52" s="117">
        <v>4450</v>
      </c>
      <c r="E52" s="117">
        <v>0</v>
      </c>
      <c r="F52" s="117">
        <v>4450</v>
      </c>
      <c r="G52" s="118">
        <v>7.6992753623188401E-3</v>
      </c>
      <c r="H52" s="117">
        <v>0</v>
      </c>
      <c r="I52" s="117">
        <v>0</v>
      </c>
      <c r="J52" s="117">
        <v>0</v>
      </c>
      <c r="K52" s="118">
        <v>0</v>
      </c>
      <c r="L52" s="117">
        <v>0</v>
      </c>
      <c r="M52" s="151">
        <v>0</v>
      </c>
      <c r="N52" s="117">
        <v>4450</v>
      </c>
      <c r="O52" s="118">
        <v>7.6992753623188401E-3</v>
      </c>
      <c r="P52" s="117">
        <v>0</v>
      </c>
      <c r="Q52" s="117">
        <v>4450</v>
      </c>
      <c r="R52" s="118">
        <v>7.6992753623188401E-3</v>
      </c>
      <c r="S52" s="124">
        <v>0</v>
      </c>
      <c r="T52" s="116" t="s">
        <v>89</v>
      </c>
      <c r="U52" s="116" t="s">
        <v>89</v>
      </c>
      <c r="V52" s="120">
        <v>4416</v>
      </c>
      <c r="W52" s="120">
        <v>4416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4416</v>
      </c>
      <c r="AE52" s="120">
        <v>4416</v>
      </c>
      <c r="AF52" s="116" t="s">
        <v>231</v>
      </c>
      <c r="AG52" s="123"/>
      <c r="AH52" s="120">
        <v>24180</v>
      </c>
      <c r="AI52" s="120">
        <v>42</v>
      </c>
    </row>
    <row r="53" spans="1:35" x14ac:dyDescent="0.2">
      <c r="A53" s="125"/>
      <c r="B53" s="116" t="s">
        <v>233</v>
      </c>
      <c r="C53" s="116" t="s">
        <v>235</v>
      </c>
      <c r="D53" s="117">
        <v>55971</v>
      </c>
      <c r="E53" s="117">
        <v>400</v>
      </c>
      <c r="F53" s="117">
        <v>56371</v>
      </c>
      <c r="G53" s="118">
        <v>-6.1453165062768496E-2</v>
      </c>
      <c r="H53" s="117">
        <v>0</v>
      </c>
      <c r="I53" s="117">
        <v>0</v>
      </c>
      <c r="J53" s="117">
        <v>0</v>
      </c>
      <c r="K53" s="118">
        <v>0</v>
      </c>
      <c r="L53" s="117">
        <v>0</v>
      </c>
      <c r="M53" s="151">
        <v>0</v>
      </c>
      <c r="N53" s="117">
        <v>56371</v>
      </c>
      <c r="O53" s="118">
        <v>-6.1453165062768496E-2</v>
      </c>
      <c r="P53" s="117">
        <v>924</v>
      </c>
      <c r="Q53" s="117">
        <v>57295</v>
      </c>
      <c r="R53" s="118">
        <v>-6.3669493879818892E-2</v>
      </c>
      <c r="S53" s="124">
        <v>0</v>
      </c>
      <c r="T53" s="116" t="s">
        <v>89</v>
      </c>
      <c r="U53" s="116" t="s">
        <v>89</v>
      </c>
      <c r="V53" s="120">
        <v>59834</v>
      </c>
      <c r="W53" s="120">
        <v>60062</v>
      </c>
      <c r="X53" s="120">
        <v>228</v>
      </c>
      <c r="Y53" s="120">
        <v>0</v>
      </c>
      <c r="Z53" s="120">
        <v>0</v>
      </c>
      <c r="AA53" s="120">
        <v>0</v>
      </c>
      <c r="AB53" s="120">
        <v>0</v>
      </c>
      <c r="AC53" s="120">
        <v>1129</v>
      </c>
      <c r="AD53" s="120">
        <v>60062</v>
      </c>
      <c r="AE53" s="120">
        <v>61191</v>
      </c>
      <c r="AF53" s="116" t="s">
        <v>234</v>
      </c>
      <c r="AG53" s="125"/>
      <c r="AH53" s="120">
        <v>24180</v>
      </c>
      <c r="AI53" s="120">
        <v>42</v>
      </c>
    </row>
    <row r="54" spans="1:35" x14ac:dyDescent="0.2">
      <c r="A54" s="126">
        <v>0</v>
      </c>
      <c r="B54" s="126">
        <v>0</v>
      </c>
      <c r="C54" s="126">
        <v>0</v>
      </c>
      <c r="D54" s="127">
        <v>700335</v>
      </c>
      <c r="E54" s="127">
        <v>23444</v>
      </c>
      <c r="F54" s="127">
        <v>723779</v>
      </c>
      <c r="G54" s="128">
        <v>-7.1070674090102898E-2</v>
      </c>
      <c r="H54" s="127">
        <v>2270</v>
      </c>
      <c r="I54" s="127">
        <v>0</v>
      </c>
      <c r="J54" s="127">
        <v>2270</v>
      </c>
      <c r="K54" s="128">
        <v>-0.22019924424596402</v>
      </c>
      <c r="L54" s="127">
        <v>37429</v>
      </c>
      <c r="M54" s="152">
        <v>-0.226833298905185</v>
      </c>
      <c r="N54" s="127">
        <v>763478</v>
      </c>
      <c r="O54" s="128">
        <v>-8.0673108763057291E-2</v>
      </c>
      <c r="P54" s="127">
        <v>159424</v>
      </c>
      <c r="Q54" s="127">
        <v>922902</v>
      </c>
      <c r="R54" s="128">
        <v>-7.1538371770159703E-2</v>
      </c>
      <c r="S54" s="134">
        <v>0</v>
      </c>
      <c r="T54" s="135">
        <v>0</v>
      </c>
      <c r="U54" s="135">
        <v>0</v>
      </c>
      <c r="V54" s="136">
        <v>755480</v>
      </c>
      <c r="W54" s="136">
        <v>779154</v>
      </c>
      <c r="X54" s="136">
        <v>23674</v>
      </c>
      <c r="Y54" s="136">
        <v>2911</v>
      </c>
      <c r="Z54" s="136">
        <v>2911</v>
      </c>
      <c r="AA54" s="136">
        <v>0</v>
      </c>
      <c r="AB54" s="136">
        <v>48410</v>
      </c>
      <c r="AC54" s="136">
        <v>163537</v>
      </c>
      <c r="AD54" s="136">
        <v>830475</v>
      </c>
      <c r="AE54" s="136">
        <v>994012</v>
      </c>
      <c r="AF54" s="135">
        <v>0</v>
      </c>
      <c r="AG54" s="135" t="s">
        <v>103</v>
      </c>
      <c r="AH54" s="136">
        <v>701220</v>
      </c>
      <c r="AI54" s="136">
        <v>1218</v>
      </c>
    </row>
    <row r="55" spans="1:35" ht="22.5" x14ac:dyDescent="0.2">
      <c r="A55" s="131" t="s">
        <v>274</v>
      </c>
      <c r="B55" s="113"/>
      <c r="C55" s="113"/>
      <c r="D55" s="132">
        <f>D54+D24+D14</f>
        <v>4094333</v>
      </c>
      <c r="E55" s="132">
        <f>E54+E24+E14</f>
        <v>458906</v>
      </c>
      <c r="F55" s="132">
        <f>F54+F24+F14</f>
        <v>4553239</v>
      </c>
      <c r="G55" s="150">
        <f>((F54+F24+F14)-(W54+W24+W14))/(W54+W24+W14)</f>
        <v>-2.0268806225883212E-2</v>
      </c>
      <c r="H55" s="132">
        <f>H54+H24+H14</f>
        <v>529507</v>
      </c>
      <c r="I55" s="132">
        <f>I54+I24+I14</f>
        <v>1108</v>
      </c>
      <c r="J55" s="132">
        <f>J54+J24+J14</f>
        <v>530615</v>
      </c>
      <c r="K55" s="150">
        <f>((J54+J24+J14)-(Z54+Z24+Z14))/(Z54+Z24+Z14)</f>
        <v>-3.2862780121936774E-2</v>
      </c>
      <c r="L55" s="132">
        <f>L54+L24+L14</f>
        <v>75888</v>
      </c>
      <c r="M55" s="150">
        <f>((L54+L24+L14)-(AB54+AB24+AB14))/(AB54+AB24+AB14)</f>
        <v>-0.1429539448422289</v>
      </c>
      <c r="N55" s="132">
        <f>N54+N24+N14</f>
        <v>5159742</v>
      </c>
      <c r="O55" s="150">
        <f>((N54+N24+N14)-(AD54+AD24+AD14))/(AD54+AD24+AD14)</f>
        <v>-2.363193776364202E-2</v>
      </c>
      <c r="P55" s="132">
        <f>P54+P24+P14</f>
        <v>296362</v>
      </c>
      <c r="Q55" s="132">
        <f>Q54+Q24+Q14</f>
        <v>5456104</v>
      </c>
      <c r="R55" s="150">
        <f>((Q54+Q24+Q14)-(AE54+AE24+AE14))/(AE54+AE24+AE14)</f>
        <v>-2.2019029755973665E-2</v>
      </c>
      <c r="S55" s="122">
        <v>6</v>
      </c>
      <c r="T55" s="116" t="s">
        <v>90</v>
      </c>
      <c r="U55" s="116" t="s">
        <v>90</v>
      </c>
      <c r="V55" s="120">
        <v>0</v>
      </c>
      <c r="W55" s="120">
        <v>0</v>
      </c>
      <c r="X55" s="120">
        <v>0</v>
      </c>
      <c r="Y55" s="120">
        <v>854624</v>
      </c>
      <c r="Z55" s="120">
        <v>854624</v>
      </c>
      <c r="AA55" s="120">
        <v>0</v>
      </c>
      <c r="AB55" s="120">
        <v>0</v>
      </c>
      <c r="AC55" s="120">
        <v>0</v>
      </c>
      <c r="AD55" s="120">
        <v>854624</v>
      </c>
      <c r="AE55" s="120">
        <v>854624</v>
      </c>
      <c r="AF55" s="116" t="s">
        <v>245</v>
      </c>
      <c r="AG55" s="121" t="s">
        <v>243</v>
      </c>
      <c r="AH55" s="120">
        <v>24180</v>
      </c>
      <c r="AI55" s="120">
        <v>42</v>
      </c>
    </row>
    <row r="56" spans="1:35" x14ac:dyDescent="0.2">
      <c r="A56" s="131" t="s">
        <v>239</v>
      </c>
      <c r="B56" s="113"/>
      <c r="C56" s="113"/>
      <c r="D56" s="132">
        <f>D54+D24+D14+D9</f>
        <v>8385601</v>
      </c>
      <c r="E56" s="132">
        <f t="shared" ref="E56:Q56" si="0">E54+E24+E14+E9</f>
        <v>871768</v>
      </c>
      <c r="F56" s="132">
        <f t="shared" si="0"/>
        <v>9257369</v>
      </c>
      <c r="G56" s="150">
        <f>((F54+F24+F14+F9)-(W54+W24+W14+W9))/(W54+W24+W14+W9)</f>
        <v>-2.8793035201360832E-2</v>
      </c>
      <c r="H56" s="132">
        <f t="shared" si="0"/>
        <v>2719289</v>
      </c>
      <c r="I56" s="132">
        <f t="shared" si="0"/>
        <v>75424</v>
      </c>
      <c r="J56" s="132">
        <f t="shared" si="0"/>
        <v>2794713</v>
      </c>
      <c r="K56" s="150">
        <f>((J54+J24+J14+J9)-(Z54+Z24+Z14+Z9))/(Z54+Z24+Z14+Z9)</f>
        <v>-3.4880480378434768E-2</v>
      </c>
      <c r="L56" s="132">
        <f t="shared" si="0"/>
        <v>307185</v>
      </c>
      <c r="M56" s="150">
        <f>((L54+L24+L14+L9)-(AB54+AB24+AB14+AB9))/(AB54+AB24+AB14+AB9)</f>
        <v>-0.12120119810843052</v>
      </c>
      <c r="N56" s="132">
        <f t="shared" si="0"/>
        <v>12359267</v>
      </c>
      <c r="O56" s="150">
        <f>((N54+N24+N14+N9)-(AD54+AD24+AD14+AD9))/(AD54+AD24+AD14+AD9)</f>
        <v>-3.2700724351332977E-2</v>
      </c>
      <c r="P56" s="132">
        <f t="shared" si="0"/>
        <v>340252</v>
      </c>
      <c r="Q56" s="132">
        <f t="shared" si="0"/>
        <v>12699519</v>
      </c>
      <c r="R56" s="150">
        <f>((Q54+Q24+Q14+Q9)-(AE54+AE24+AE14+AE9))/(AE54+AE24+AE14+AE9)</f>
        <v>-3.4345157426330479E-2</v>
      </c>
      <c r="S56" s="124">
        <v>0</v>
      </c>
      <c r="T56" s="116" t="s">
        <v>90</v>
      </c>
      <c r="U56" s="116" t="s">
        <v>90</v>
      </c>
      <c r="V56" s="120">
        <v>3274</v>
      </c>
      <c r="W56" s="120">
        <v>3274</v>
      </c>
      <c r="X56" s="120">
        <v>0</v>
      </c>
      <c r="Y56" s="120">
        <v>12</v>
      </c>
      <c r="Z56" s="120">
        <v>12</v>
      </c>
      <c r="AA56" s="120">
        <v>0</v>
      </c>
      <c r="AB56" s="120">
        <v>0</v>
      </c>
      <c r="AC56" s="120">
        <v>0</v>
      </c>
      <c r="AD56" s="120">
        <v>3286</v>
      </c>
      <c r="AE56" s="120">
        <v>3286</v>
      </c>
      <c r="AF56" s="116" t="s">
        <v>248</v>
      </c>
      <c r="AG56" s="123"/>
      <c r="AH56" s="120">
        <v>24180</v>
      </c>
      <c r="AI56" s="120">
        <v>42</v>
      </c>
    </row>
    <row r="57" spans="1:35" x14ac:dyDescent="0.2">
      <c r="A57" s="131" t="s">
        <v>275</v>
      </c>
      <c r="B57" s="113"/>
      <c r="C57" s="113"/>
      <c r="D57" s="132">
        <f>D54+D24+D14+D9+D5</f>
        <v>12290930</v>
      </c>
      <c r="E57" s="132">
        <f t="shared" ref="E57:Q57" si="1">E54+E24+E14+E9+E5</f>
        <v>2361378</v>
      </c>
      <c r="F57" s="132">
        <f t="shared" si="1"/>
        <v>14652308</v>
      </c>
      <c r="G57" s="150">
        <f>((F54+F24+F14+F9+F5)-(W54+W24+W14+W9+W5))/(W54+W24+W14+W9+W5)</f>
        <v>-2.2089944476806424E-2</v>
      </c>
      <c r="H57" s="132">
        <f t="shared" si="1"/>
        <v>7886758</v>
      </c>
      <c r="I57" s="132">
        <f t="shared" si="1"/>
        <v>1298866</v>
      </c>
      <c r="J57" s="132">
        <f t="shared" si="1"/>
        <v>9185624</v>
      </c>
      <c r="K57" s="150">
        <f>((J54+J24+J14+J9+J5)-(Z54+Z24+Z14+Z9+Z5))/(Z54+Z24+Z14+Z9+Z5)</f>
        <v>4.5587574457791108E-3</v>
      </c>
      <c r="L57" s="132">
        <f t="shared" si="1"/>
        <v>307185</v>
      </c>
      <c r="M57" s="150">
        <f>((L54+L24+L14+L9+L5)-(AB54+AB24+AB14+AB9+AB5))/(AB54+AB24+AB14+AB9+AB5)</f>
        <v>-0.12120119810843052</v>
      </c>
      <c r="N57" s="132">
        <f t="shared" si="1"/>
        <v>24145117</v>
      </c>
      <c r="O57" s="150">
        <f>((N54+N24+N14+N9+N5)-(AD54+AD24+AD14+AD9+AD5))/(AD54+AD24+AD14+AD9+AD5)</f>
        <v>-1.3550026886708699E-2</v>
      </c>
      <c r="P57" s="132">
        <f t="shared" si="1"/>
        <v>351576</v>
      </c>
      <c r="Q57" s="132">
        <f t="shared" si="1"/>
        <v>24496693</v>
      </c>
      <c r="R57" s="150">
        <f>((Q54+Q24+Q14+Q9+Q5)-(AE54+AE24+AE14+AE9+AE5))/(AE54+AE24+AE14+AE9+AE5)</f>
        <v>-1.5387550760609285E-2</v>
      </c>
      <c r="S57" s="124">
        <v>0</v>
      </c>
      <c r="T57" s="116" t="s">
        <v>90</v>
      </c>
      <c r="U57" s="116" t="s">
        <v>90</v>
      </c>
      <c r="V57" s="120">
        <v>318830</v>
      </c>
      <c r="W57" s="120">
        <v>319802</v>
      </c>
      <c r="X57" s="120">
        <v>972</v>
      </c>
      <c r="Y57" s="120">
        <v>513912</v>
      </c>
      <c r="Z57" s="120">
        <v>514092</v>
      </c>
      <c r="AA57" s="120">
        <v>180</v>
      </c>
      <c r="AB57" s="120">
        <v>0</v>
      </c>
      <c r="AC57" s="120">
        <v>2168</v>
      </c>
      <c r="AD57" s="120">
        <v>833894</v>
      </c>
      <c r="AE57" s="120">
        <v>836062</v>
      </c>
      <c r="AF57" s="116" t="s">
        <v>251</v>
      </c>
      <c r="AG57" s="123"/>
      <c r="AH57" s="120">
        <v>24180</v>
      </c>
      <c r="AI57" s="120">
        <v>42</v>
      </c>
    </row>
    <row r="58" spans="1:35" x14ac:dyDescent="0.2">
      <c r="A58" s="121" t="s">
        <v>238</v>
      </c>
      <c r="B58" s="116" t="s">
        <v>244</v>
      </c>
      <c r="C58" s="116" t="s">
        <v>237</v>
      </c>
      <c r="D58" s="117">
        <v>314</v>
      </c>
      <c r="E58" s="117">
        <v>0</v>
      </c>
      <c r="F58" s="117">
        <v>314</v>
      </c>
      <c r="G58" s="118">
        <v>0</v>
      </c>
      <c r="H58" s="117">
        <v>763083</v>
      </c>
      <c r="I58" s="117">
        <v>0</v>
      </c>
      <c r="J58" s="117">
        <v>763083</v>
      </c>
      <c r="K58" s="118">
        <v>-0.10711260156513301</v>
      </c>
      <c r="L58" s="117">
        <v>0</v>
      </c>
      <c r="M58" s="151">
        <v>0</v>
      </c>
      <c r="N58" s="117">
        <v>763397</v>
      </c>
      <c r="O58" s="118">
        <v>-0.106745188527352</v>
      </c>
      <c r="P58" s="117">
        <v>0</v>
      </c>
      <c r="Q58" s="117">
        <v>763397</v>
      </c>
      <c r="R58" s="118">
        <v>-0.106745188527352</v>
      </c>
      <c r="S58" s="124">
        <v>0</v>
      </c>
      <c r="T58" s="116" t="s">
        <v>90</v>
      </c>
      <c r="U58" s="116" t="s">
        <v>90</v>
      </c>
      <c r="V58" s="120">
        <v>16492</v>
      </c>
      <c r="W58" s="120">
        <v>16492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16492</v>
      </c>
      <c r="AE58" s="120">
        <v>16492</v>
      </c>
      <c r="AF58" s="116" t="s">
        <v>254</v>
      </c>
      <c r="AG58" s="123"/>
      <c r="AH58" s="120">
        <v>24180</v>
      </c>
      <c r="AI58" s="120">
        <v>42</v>
      </c>
    </row>
    <row r="59" spans="1:35" x14ac:dyDescent="0.2">
      <c r="A59" s="123"/>
      <c r="B59" s="116" t="s">
        <v>247</v>
      </c>
      <c r="C59" s="116" t="s">
        <v>240</v>
      </c>
      <c r="D59" s="117">
        <v>2731</v>
      </c>
      <c r="E59" s="117">
        <v>0</v>
      </c>
      <c r="F59" s="117">
        <v>2731</v>
      </c>
      <c r="G59" s="118">
        <v>-0.1658521686011</v>
      </c>
      <c r="H59" s="117">
        <v>0</v>
      </c>
      <c r="I59" s="117">
        <v>0</v>
      </c>
      <c r="J59" s="117">
        <v>0</v>
      </c>
      <c r="K59" s="118">
        <v>-1</v>
      </c>
      <c r="L59" s="117">
        <v>0</v>
      </c>
      <c r="M59" s="151">
        <v>0</v>
      </c>
      <c r="N59" s="117">
        <v>2731</v>
      </c>
      <c r="O59" s="118">
        <v>-0.16889835666463801</v>
      </c>
      <c r="P59" s="117">
        <v>0</v>
      </c>
      <c r="Q59" s="117">
        <v>2731</v>
      </c>
      <c r="R59" s="118">
        <v>-0.16889835666463801</v>
      </c>
      <c r="S59" s="124">
        <v>0</v>
      </c>
      <c r="T59" s="116" t="s">
        <v>90</v>
      </c>
      <c r="U59" s="116" t="s">
        <v>90</v>
      </c>
      <c r="V59" s="120">
        <v>18337</v>
      </c>
      <c r="W59" s="120">
        <v>18337</v>
      </c>
      <c r="X59" s="120">
        <v>0</v>
      </c>
      <c r="Y59" s="120">
        <v>607</v>
      </c>
      <c r="Z59" s="120">
        <v>607</v>
      </c>
      <c r="AA59" s="120">
        <v>0</v>
      </c>
      <c r="AB59" s="120">
        <v>0</v>
      </c>
      <c r="AC59" s="120">
        <v>287</v>
      </c>
      <c r="AD59" s="120">
        <v>18944</v>
      </c>
      <c r="AE59" s="120">
        <v>19231</v>
      </c>
      <c r="AF59" s="116" t="s">
        <v>256</v>
      </c>
      <c r="AG59" s="123"/>
      <c r="AH59" s="120">
        <v>24180</v>
      </c>
      <c r="AI59" s="120">
        <v>42</v>
      </c>
    </row>
    <row r="60" spans="1:35" x14ac:dyDescent="0.2">
      <c r="A60" s="123"/>
      <c r="B60" s="116" t="s">
        <v>250</v>
      </c>
      <c r="C60" s="116" t="s">
        <v>242</v>
      </c>
      <c r="D60" s="117">
        <v>256602</v>
      </c>
      <c r="E60" s="117">
        <v>1208</v>
      </c>
      <c r="F60" s="117">
        <v>257810</v>
      </c>
      <c r="G60" s="118">
        <v>-0.193844941557589</v>
      </c>
      <c r="H60" s="117">
        <v>495621</v>
      </c>
      <c r="I60" s="117">
        <v>536</v>
      </c>
      <c r="J60" s="117">
        <v>496157</v>
      </c>
      <c r="K60" s="118">
        <v>-3.4886751787617798E-2</v>
      </c>
      <c r="L60" s="117">
        <v>886</v>
      </c>
      <c r="M60" s="151">
        <v>0</v>
      </c>
      <c r="N60" s="117">
        <v>754853</v>
      </c>
      <c r="O60" s="118">
        <v>-9.4785428363796789E-2</v>
      </c>
      <c r="P60" s="117">
        <v>3198</v>
      </c>
      <c r="Q60" s="117">
        <v>758051</v>
      </c>
      <c r="R60" s="118">
        <v>-9.3307673354368487E-2</v>
      </c>
      <c r="S60" s="124">
        <v>0</v>
      </c>
      <c r="T60" s="116" t="s">
        <v>90</v>
      </c>
      <c r="U60" s="116" t="s">
        <v>90</v>
      </c>
      <c r="V60" s="120">
        <v>2995</v>
      </c>
      <c r="W60" s="120">
        <v>2995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2995</v>
      </c>
      <c r="AE60" s="120">
        <v>2995</v>
      </c>
      <c r="AF60" s="116" t="s">
        <v>258</v>
      </c>
      <c r="AG60" s="125"/>
      <c r="AH60" s="120">
        <v>24180</v>
      </c>
      <c r="AI60" s="120">
        <v>42</v>
      </c>
    </row>
    <row r="61" spans="1:35" x14ac:dyDescent="0.2">
      <c r="A61" s="123"/>
      <c r="B61" s="116" t="s">
        <v>253</v>
      </c>
      <c r="C61" s="116" t="s">
        <v>246</v>
      </c>
      <c r="D61" s="117">
        <v>13411</v>
      </c>
      <c r="E61" s="117">
        <v>0</v>
      </c>
      <c r="F61" s="117">
        <v>13411</v>
      </c>
      <c r="G61" s="118">
        <v>-0.18681785107931101</v>
      </c>
      <c r="H61" s="117">
        <v>0</v>
      </c>
      <c r="I61" s="117">
        <v>0</v>
      </c>
      <c r="J61" s="117">
        <v>0</v>
      </c>
      <c r="K61" s="118">
        <v>0</v>
      </c>
      <c r="L61" s="117">
        <v>0</v>
      </c>
      <c r="M61" s="151">
        <v>0</v>
      </c>
      <c r="N61" s="117">
        <v>13411</v>
      </c>
      <c r="O61" s="118">
        <v>-0.18681785107931101</v>
      </c>
      <c r="P61" s="117">
        <v>0</v>
      </c>
      <c r="Q61" s="117">
        <v>13411</v>
      </c>
      <c r="R61" s="118">
        <v>-0.18681785107931101</v>
      </c>
      <c r="S61" s="134">
        <v>0</v>
      </c>
      <c r="T61" s="135">
        <v>0</v>
      </c>
      <c r="U61" s="135">
        <v>0</v>
      </c>
      <c r="V61" s="136">
        <v>359928</v>
      </c>
      <c r="W61" s="136">
        <v>360900</v>
      </c>
      <c r="X61" s="136">
        <v>972</v>
      </c>
      <c r="Y61" s="136">
        <v>1369155</v>
      </c>
      <c r="Z61" s="136">
        <v>1369335</v>
      </c>
      <c r="AA61" s="136">
        <v>180</v>
      </c>
      <c r="AB61" s="136">
        <v>0</v>
      </c>
      <c r="AC61" s="136">
        <v>2455</v>
      </c>
      <c r="AD61" s="136">
        <v>1730235</v>
      </c>
      <c r="AE61" s="136">
        <v>1732690</v>
      </c>
      <c r="AF61" s="135">
        <v>0</v>
      </c>
      <c r="AG61" s="135" t="s">
        <v>103</v>
      </c>
      <c r="AH61" s="136">
        <v>145080</v>
      </c>
      <c r="AI61" s="136">
        <v>252</v>
      </c>
    </row>
    <row r="62" spans="1:35" x14ac:dyDescent="0.2">
      <c r="A62" s="123"/>
      <c r="B62" s="116" t="s">
        <v>255</v>
      </c>
      <c r="C62" s="116" t="s">
        <v>249</v>
      </c>
      <c r="D62" s="117">
        <v>25457</v>
      </c>
      <c r="E62" s="117">
        <v>0</v>
      </c>
      <c r="F62" s="117">
        <v>25457</v>
      </c>
      <c r="G62" s="118">
        <v>0.38828597916780305</v>
      </c>
      <c r="H62" s="117">
        <v>0</v>
      </c>
      <c r="I62" s="117">
        <v>0</v>
      </c>
      <c r="J62" s="117">
        <v>0</v>
      </c>
      <c r="K62" s="118">
        <v>-1</v>
      </c>
      <c r="L62" s="117">
        <v>0</v>
      </c>
      <c r="M62" s="151">
        <v>0</v>
      </c>
      <c r="N62" s="117">
        <v>25457</v>
      </c>
      <c r="O62" s="118">
        <v>0.343802787162162</v>
      </c>
      <c r="P62" s="117">
        <v>25</v>
      </c>
      <c r="Q62" s="117">
        <v>25482</v>
      </c>
      <c r="R62" s="118">
        <v>0.32504809942280705</v>
      </c>
      <c r="S62" s="137">
        <v>0</v>
      </c>
      <c r="T62" s="135">
        <v>0</v>
      </c>
      <c r="U62" s="135">
        <v>0</v>
      </c>
      <c r="V62" s="136">
        <v>13090148</v>
      </c>
      <c r="W62" s="136">
        <v>15344188</v>
      </c>
      <c r="X62" s="136">
        <v>2254040</v>
      </c>
      <c r="Y62" s="136">
        <v>9275748</v>
      </c>
      <c r="Z62" s="136">
        <v>10513274</v>
      </c>
      <c r="AA62" s="136">
        <v>1237526</v>
      </c>
      <c r="AB62" s="136">
        <v>349551</v>
      </c>
      <c r="AC62" s="136">
        <v>405205</v>
      </c>
      <c r="AD62" s="136">
        <v>26207013</v>
      </c>
      <c r="AE62" s="136">
        <v>26612218</v>
      </c>
      <c r="AF62" s="135">
        <v>0</v>
      </c>
      <c r="AG62" s="135">
        <v>0</v>
      </c>
      <c r="AH62" s="136">
        <v>1257360</v>
      </c>
      <c r="AI62" s="136">
        <v>2184</v>
      </c>
    </row>
    <row r="63" spans="1:35" x14ac:dyDescent="0.2">
      <c r="A63" s="125"/>
      <c r="B63" s="116" t="s">
        <v>257</v>
      </c>
      <c r="C63" s="116" t="s">
        <v>252</v>
      </c>
      <c r="D63" s="117">
        <v>2417</v>
      </c>
      <c r="E63" s="117">
        <v>0</v>
      </c>
      <c r="F63" s="117">
        <v>2417</v>
      </c>
      <c r="G63" s="118">
        <v>-0.19298831385642698</v>
      </c>
      <c r="H63" s="117">
        <v>0</v>
      </c>
      <c r="I63" s="117">
        <v>0</v>
      </c>
      <c r="J63" s="117">
        <v>0</v>
      </c>
      <c r="K63" s="118">
        <v>0</v>
      </c>
      <c r="L63" s="117">
        <v>0</v>
      </c>
      <c r="M63" s="151">
        <v>0</v>
      </c>
      <c r="N63" s="117">
        <v>2417</v>
      </c>
      <c r="O63" s="118">
        <v>-0.19298831385642698</v>
      </c>
      <c r="P63" s="117">
        <v>0</v>
      </c>
      <c r="Q63" s="117">
        <v>2417</v>
      </c>
      <c r="R63" s="118">
        <v>-0.19298831385642698</v>
      </c>
    </row>
    <row r="64" spans="1:35" x14ac:dyDescent="0.2">
      <c r="A64" s="126">
        <v>0</v>
      </c>
      <c r="B64" s="126">
        <v>0</v>
      </c>
      <c r="C64" s="126">
        <v>0</v>
      </c>
      <c r="D64" s="127">
        <v>300932</v>
      </c>
      <c r="E64" s="127">
        <v>1208</v>
      </c>
      <c r="F64" s="127">
        <v>302140</v>
      </c>
      <c r="G64" s="128">
        <v>-0.16281518426156799</v>
      </c>
      <c r="H64" s="127">
        <v>1258704</v>
      </c>
      <c r="I64" s="127">
        <v>536</v>
      </c>
      <c r="J64" s="127">
        <v>1259240</v>
      </c>
      <c r="K64" s="128">
        <v>-8.0400340311172908E-2</v>
      </c>
      <c r="L64" s="127">
        <v>886</v>
      </c>
      <c r="M64" s="152">
        <v>0</v>
      </c>
      <c r="N64" s="127">
        <v>1562266</v>
      </c>
      <c r="O64" s="128">
        <v>-9.7078720520622913E-2</v>
      </c>
      <c r="P64" s="127">
        <v>3223</v>
      </c>
      <c r="Q64" s="127">
        <v>1565489</v>
      </c>
      <c r="R64" s="128">
        <v>-9.6497930962838097E-2</v>
      </c>
    </row>
    <row r="65" spans="1:18" x14ac:dyDescent="0.2">
      <c r="A65" s="126" t="s">
        <v>259</v>
      </c>
      <c r="B65" s="126">
        <v>0</v>
      </c>
      <c r="C65" s="126">
        <v>0</v>
      </c>
      <c r="D65" s="127">
        <v>12591862</v>
      </c>
      <c r="E65" s="127">
        <v>2362586</v>
      </c>
      <c r="F65" s="127">
        <v>14954448</v>
      </c>
      <c r="G65" s="128">
        <v>-2.53998452052334E-2</v>
      </c>
      <c r="H65" s="127">
        <v>9145462</v>
      </c>
      <c r="I65" s="127">
        <v>1299402</v>
      </c>
      <c r="J65" s="127">
        <v>10444864</v>
      </c>
      <c r="K65" s="128">
        <v>-6.5070119926485303E-3</v>
      </c>
      <c r="L65" s="127">
        <v>308071</v>
      </c>
      <c r="M65" s="152">
        <v>-0.118666517904397</v>
      </c>
      <c r="N65" s="127">
        <v>25707383</v>
      </c>
      <c r="O65" s="128">
        <v>-1.9064744234682501E-2</v>
      </c>
      <c r="P65" s="127">
        <v>354799</v>
      </c>
      <c r="Q65" s="127">
        <v>26062182</v>
      </c>
      <c r="R65" s="128">
        <v>-2.06685515652998E-2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Normal="16628" zoomScaleSheetLayoutView="49776" workbookViewId="0">
      <selection activeCell="A2" sqref="A2"/>
    </sheetView>
  </sheetViews>
  <sheetFormatPr baseColWidth="10" defaultRowHeight="11.25" x14ac:dyDescent="0.2"/>
  <cols>
    <col min="1" max="1" width="23.140625" style="111" bestFit="1" customWidth="1"/>
    <col min="2" max="2" width="5.85546875" style="111" customWidth="1"/>
    <col min="3" max="3" width="32.28515625" style="111" bestFit="1" customWidth="1"/>
    <col min="4" max="4" width="10" style="111" customWidth="1"/>
    <col min="5" max="6" width="12.7109375" style="111" customWidth="1"/>
    <col min="7" max="7" width="12.5703125" style="111" customWidth="1"/>
    <col min="8" max="9" width="12.7109375" style="111" customWidth="1"/>
    <col min="10" max="10" width="12.85546875" style="111" customWidth="1"/>
    <col min="11" max="13" width="12.7109375" style="111" customWidth="1"/>
    <col min="14" max="14" width="7.28515625" style="111" customWidth="1"/>
    <col min="15" max="15" width="12.28515625" style="111" customWidth="1"/>
    <col min="16" max="16" width="9.42578125" style="111" hidden="1" customWidth="1"/>
    <col min="17" max="17" width="15.140625" style="111" hidden="1" customWidth="1"/>
    <col min="18" max="18" width="6.7109375" style="111" hidden="1" customWidth="1"/>
    <col min="19" max="19" width="23.28515625" style="111" hidden="1" customWidth="1"/>
    <col min="20" max="20" width="22.5703125" style="111" hidden="1" customWidth="1"/>
    <col min="21" max="21" width="19.140625" style="111" hidden="1" customWidth="1"/>
    <col min="22" max="22" width="18.7109375" style="111" hidden="1" customWidth="1"/>
    <col min="23" max="23" width="23.7109375" style="111" hidden="1" customWidth="1"/>
    <col min="24" max="24" width="15.42578125" style="111" hidden="1" customWidth="1"/>
    <col min="25" max="25" width="27.7109375" style="111" hidden="1" customWidth="1"/>
    <col min="26" max="26" width="33.5703125" style="111" hidden="1" customWidth="1"/>
    <col min="27" max="16384" width="11.42578125" style="111"/>
  </cols>
  <sheetData>
    <row r="1" spans="1:26" ht="15.75" x14ac:dyDescent="0.25">
      <c r="A1" s="110" t="s">
        <v>261</v>
      </c>
    </row>
    <row r="2" spans="1:26" ht="15.75" x14ac:dyDescent="0.25">
      <c r="A2" s="110"/>
    </row>
    <row r="4" spans="1:26" ht="33.75" customHeight="1" x14ac:dyDescent="0.2">
      <c r="A4" s="113" t="s">
        <v>60</v>
      </c>
      <c r="B4" s="113" t="s">
        <v>61</v>
      </c>
      <c r="C4" s="113" t="s">
        <v>262</v>
      </c>
      <c r="D4" s="113" t="s">
        <v>263</v>
      </c>
      <c r="E4" s="114" t="s">
        <v>264</v>
      </c>
      <c r="F4" s="113" t="s">
        <v>265</v>
      </c>
      <c r="G4" s="114" t="s">
        <v>266</v>
      </c>
      <c r="H4" s="113" t="s">
        <v>67</v>
      </c>
      <c r="I4" s="113" t="s">
        <v>267</v>
      </c>
      <c r="J4" s="114" t="s">
        <v>268</v>
      </c>
      <c r="K4" s="113" t="s">
        <v>269</v>
      </c>
      <c r="L4" s="113" t="s">
        <v>270</v>
      </c>
      <c r="M4" s="113" t="s">
        <v>271</v>
      </c>
      <c r="N4" s="113" t="s">
        <v>72</v>
      </c>
      <c r="O4" s="113" t="s">
        <v>272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273</v>
      </c>
      <c r="Z4" s="113" t="s">
        <v>62</v>
      </c>
    </row>
    <row r="5" spans="1:26" x14ac:dyDescent="0.2">
      <c r="A5" s="116" t="s">
        <v>91</v>
      </c>
      <c r="B5" s="116" t="s">
        <v>86</v>
      </c>
      <c r="C5" s="116" t="s">
        <v>91</v>
      </c>
      <c r="D5" s="117">
        <v>10454</v>
      </c>
      <c r="E5" s="118">
        <v>-8.1593927893738108E-3</v>
      </c>
      <c r="F5" s="117">
        <v>10986</v>
      </c>
      <c r="G5" s="118">
        <v>-4.0691582256374398E-2</v>
      </c>
      <c r="H5" s="117">
        <v>0</v>
      </c>
      <c r="I5" s="118" t="s">
        <v>88</v>
      </c>
      <c r="J5" s="117">
        <v>21440</v>
      </c>
      <c r="K5" s="118">
        <v>-2.5100036376864299E-2</v>
      </c>
      <c r="L5" s="117">
        <v>741</v>
      </c>
      <c r="M5" s="118">
        <v>-1.72413793103448E-2</v>
      </c>
      <c r="N5" s="117">
        <v>22181</v>
      </c>
      <c r="O5" s="118">
        <v>-2.4839532225446201E-2</v>
      </c>
      <c r="P5" s="119">
        <v>1</v>
      </c>
      <c r="Q5" s="116" t="s">
        <v>89</v>
      </c>
      <c r="R5" s="116" t="s">
        <v>90</v>
      </c>
      <c r="S5" s="120">
        <v>10540</v>
      </c>
      <c r="T5" s="120">
        <v>11452</v>
      </c>
      <c r="U5" s="120">
        <v>0</v>
      </c>
      <c r="V5" s="120">
        <v>21992</v>
      </c>
      <c r="W5" s="120">
        <v>754</v>
      </c>
      <c r="X5" s="120">
        <v>22746</v>
      </c>
      <c r="Y5" s="116" t="s">
        <v>85</v>
      </c>
      <c r="Z5" s="116" t="s">
        <v>87</v>
      </c>
    </row>
    <row r="6" spans="1:26" x14ac:dyDescent="0.2">
      <c r="A6" s="121" t="s">
        <v>96</v>
      </c>
      <c r="B6" s="116" t="s">
        <v>93</v>
      </c>
      <c r="C6" s="116" t="s">
        <v>95</v>
      </c>
      <c r="D6" s="117">
        <v>4756</v>
      </c>
      <c r="E6" s="118">
        <v>-2.9585798816568001E-2</v>
      </c>
      <c r="F6" s="117">
        <v>2047</v>
      </c>
      <c r="G6" s="118">
        <v>-1.8696069031639499E-2</v>
      </c>
      <c r="H6" s="117">
        <v>1359</v>
      </c>
      <c r="I6" s="118">
        <v>-2.92857142857143E-2</v>
      </c>
      <c r="J6" s="117">
        <v>8162</v>
      </c>
      <c r="K6" s="118">
        <v>-2.6827232621914901E-2</v>
      </c>
      <c r="L6" s="117">
        <v>1272</v>
      </c>
      <c r="M6" s="118">
        <v>0.32500000000000001</v>
      </c>
      <c r="N6" s="117">
        <v>9434</v>
      </c>
      <c r="O6" s="118">
        <v>9.3077992938910888E-3</v>
      </c>
      <c r="P6" s="122">
        <v>2</v>
      </c>
      <c r="Q6" s="116" t="s">
        <v>89</v>
      </c>
      <c r="R6" s="116" t="s">
        <v>89</v>
      </c>
      <c r="S6" s="120">
        <v>4901</v>
      </c>
      <c r="T6" s="120">
        <v>2086</v>
      </c>
      <c r="U6" s="120">
        <v>1400</v>
      </c>
      <c r="V6" s="120">
        <v>8387</v>
      </c>
      <c r="W6" s="120">
        <v>960</v>
      </c>
      <c r="X6" s="120">
        <v>9347</v>
      </c>
      <c r="Y6" s="121" t="s">
        <v>92</v>
      </c>
      <c r="Z6" s="116" t="s">
        <v>94</v>
      </c>
    </row>
    <row r="7" spans="1:26" x14ac:dyDescent="0.2">
      <c r="A7" s="123"/>
      <c r="B7" s="116" t="s">
        <v>97</v>
      </c>
      <c r="C7" s="116" t="s">
        <v>99</v>
      </c>
      <c r="D7" s="117">
        <v>2879</v>
      </c>
      <c r="E7" s="118">
        <v>0</v>
      </c>
      <c r="F7" s="117">
        <v>2270</v>
      </c>
      <c r="G7" s="118">
        <v>-6.9672131147540992E-2</v>
      </c>
      <c r="H7" s="117">
        <v>1600</v>
      </c>
      <c r="I7" s="118">
        <v>-0.13279132791327897</v>
      </c>
      <c r="J7" s="117">
        <v>6749</v>
      </c>
      <c r="K7" s="118">
        <v>-5.7928531546621996E-2</v>
      </c>
      <c r="L7" s="117">
        <v>1316</v>
      </c>
      <c r="M7" s="118">
        <v>8.4913437757625693E-2</v>
      </c>
      <c r="N7" s="117">
        <v>8065</v>
      </c>
      <c r="O7" s="118">
        <v>-3.7244837053837895E-2</v>
      </c>
      <c r="P7" s="124"/>
      <c r="Q7" s="116" t="s">
        <v>89</v>
      </c>
      <c r="R7" s="116" t="s">
        <v>89</v>
      </c>
      <c r="S7" s="120">
        <v>2879</v>
      </c>
      <c r="T7" s="120">
        <v>2440</v>
      </c>
      <c r="U7" s="120">
        <v>1845</v>
      </c>
      <c r="V7" s="120">
        <v>7164</v>
      </c>
      <c r="W7" s="120">
        <v>1213</v>
      </c>
      <c r="X7" s="120">
        <v>8377</v>
      </c>
      <c r="Y7" s="123"/>
      <c r="Z7" s="116" t="s">
        <v>98</v>
      </c>
    </row>
    <row r="8" spans="1:26" x14ac:dyDescent="0.2">
      <c r="A8" s="125"/>
      <c r="B8" s="116" t="s">
        <v>100</v>
      </c>
      <c r="C8" s="116" t="s">
        <v>102</v>
      </c>
      <c r="D8" s="117">
        <v>4005</v>
      </c>
      <c r="E8" s="118">
        <v>3.5686578743211801E-2</v>
      </c>
      <c r="F8" s="117">
        <v>863</v>
      </c>
      <c r="G8" s="118">
        <v>-8.4835630965005293E-2</v>
      </c>
      <c r="H8" s="117">
        <v>0</v>
      </c>
      <c r="I8" s="118">
        <v>-1</v>
      </c>
      <c r="J8" s="117">
        <v>4868</v>
      </c>
      <c r="K8" s="118">
        <v>1.16375727348296E-2</v>
      </c>
      <c r="L8" s="117">
        <v>798</v>
      </c>
      <c r="M8" s="118">
        <v>-9.728506787330321E-2</v>
      </c>
      <c r="N8" s="117">
        <v>5666</v>
      </c>
      <c r="O8" s="118">
        <v>-5.2668539325842695E-3</v>
      </c>
      <c r="P8" s="124"/>
      <c r="Q8" s="116" t="s">
        <v>89</v>
      </c>
      <c r="R8" s="116" t="s">
        <v>89</v>
      </c>
      <c r="S8" s="120">
        <v>3867</v>
      </c>
      <c r="T8" s="120">
        <v>943</v>
      </c>
      <c r="U8" s="120">
        <v>2</v>
      </c>
      <c r="V8" s="120">
        <v>4812</v>
      </c>
      <c r="W8" s="120">
        <v>884</v>
      </c>
      <c r="X8" s="120">
        <v>5696</v>
      </c>
      <c r="Y8" s="123"/>
      <c r="Z8" s="116" t="s">
        <v>101</v>
      </c>
    </row>
    <row r="9" spans="1:26" x14ac:dyDescent="0.2">
      <c r="A9" s="126" t="s">
        <v>103</v>
      </c>
      <c r="B9" s="126"/>
      <c r="C9" s="126"/>
      <c r="D9" s="127">
        <v>11640</v>
      </c>
      <c r="E9" s="128">
        <v>-6.0101313642998196E-4</v>
      </c>
      <c r="F9" s="127">
        <v>5180</v>
      </c>
      <c r="G9" s="128">
        <v>-5.2843298592064401E-2</v>
      </c>
      <c r="H9" s="127">
        <v>2959</v>
      </c>
      <c r="I9" s="128">
        <v>-8.8697259008315404E-2</v>
      </c>
      <c r="J9" s="127">
        <v>19779</v>
      </c>
      <c r="K9" s="128">
        <v>-2.8679467661935902E-2</v>
      </c>
      <c r="L9" s="127">
        <v>3386</v>
      </c>
      <c r="M9" s="128">
        <v>0.107621851488387</v>
      </c>
      <c r="N9" s="127">
        <v>23165</v>
      </c>
      <c r="O9" s="128">
        <v>-1.0888129803586701E-2</v>
      </c>
      <c r="P9" s="129"/>
      <c r="Q9" s="126"/>
      <c r="R9" s="126"/>
      <c r="S9" s="130">
        <v>11647</v>
      </c>
      <c r="T9" s="130">
        <v>5469</v>
      </c>
      <c r="U9" s="130">
        <v>3247</v>
      </c>
      <c r="V9" s="130">
        <v>20363</v>
      </c>
      <c r="W9" s="130">
        <v>3057</v>
      </c>
      <c r="X9" s="130">
        <v>23420</v>
      </c>
      <c r="Y9" s="142"/>
      <c r="Z9" s="126"/>
    </row>
    <row r="10" spans="1:26" x14ac:dyDescent="0.2">
      <c r="A10" s="121" t="s">
        <v>108</v>
      </c>
      <c r="B10" s="116" t="s">
        <v>105</v>
      </c>
      <c r="C10" s="116" t="s">
        <v>107</v>
      </c>
      <c r="D10" s="117">
        <v>3205</v>
      </c>
      <c r="E10" s="118">
        <v>2.49440358170771E-2</v>
      </c>
      <c r="F10" s="117">
        <v>53</v>
      </c>
      <c r="G10" s="118">
        <v>-8.6206896551724102E-2</v>
      </c>
      <c r="H10" s="117">
        <v>0</v>
      </c>
      <c r="I10" s="118" t="s">
        <v>88</v>
      </c>
      <c r="J10" s="117">
        <v>3258</v>
      </c>
      <c r="K10" s="118">
        <v>2.2919937205651501E-2</v>
      </c>
      <c r="L10" s="117">
        <v>771</v>
      </c>
      <c r="M10" s="118">
        <v>0.16995447647951401</v>
      </c>
      <c r="N10" s="117">
        <v>4029</v>
      </c>
      <c r="O10" s="118">
        <v>4.8126951092611898E-2</v>
      </c>
      <c r="P10" s="122">
        <v>3</v>
      </c>
      <c r="Q10" s="116" t="s">
        <v>89</v>
      </c>
      <c r="R10" s="116" t="s">
        <v>89</v>
      </c>
      <c r="S10" s="120">
        <v>3127</v>
      </c>
      <c r="T10" s="120">
        <v>58</v>
      </c>
      <c r="U10" s="120">
        <v>0</v>
      </c>
      <c r="V10" s="120">
        <v>3185</v>
      </c>
      <c r="W10" s="120">
        <v>659</v>
      </c>
      <c r="X10" s="120">
        <v>3844</v>
      </c>
      <c r="Y10" s="121" t="s">
        <v>104</v>
      </c>
      <c r="Z10" s="116" t="s">
        <v>106</v>
      </c>
    </row>
    <row r="11" spans="1:26" x14ac:dyDescent="0.2">
      <c r="A11" s="123"/>
      <c r="B11" s="116" t="s">
        <v>109</v>
      </c>
      <c r="C11" s="116" t="s">
        <v>111</v>
      </c>
      <c r="D11" s="117">
        <v>990</v>
      </c>
      <c r="E11" s="118">
        <v>2.4844720496894401E-2</v>
      </c>
      <c r="F11" s="117">
        <v>501</v>
      </c>
      <c r="G11" s="118">
        <v>-2.9069767441860499E-2</v>
      </c>
      <c r="H11" s="117">
        <v>0</v>
      </c>
      <c r="I11" s="118" t="s">
        <v>88</v>
      </c>
      <c r="J11" s="117">
        <v>1491</v>
      </c>
      <c r="K11" s="118">
        <v>6.0728744939271299E-3</v>
      </c>
      <c r="L11" s="117">
        <v>497</v>
      </c>
      <c r="M11" s="118">
        <v>-0.16329966329966303</v>
      </c>
      <c r="N11" s="117">
        <v>1988</v>
      </c>
      <c r="O11" s="118">
        <v>-4.2389210019267806E-2</v>
      </c>
      <c r="P11" s="124"/>
      <c r="Q11" s="116" t="s">
        <v>89</v>
      </c>
      <c r="R11" s="116" t="s">
        <v>89</v>
      </c>
      <c r="S11" s="120">
        <v>966</v>
      </c>
      <c r="T11" s="120">
        <v>516</v>
      </c>
      <c r="U11" s="120">
        <v>0</v>
      </c>
      <c r="V11" s="120">
        <v>1482</v>
      </c>
      <c r="W11" s="120">
        <v>594</v>
      </c>
      <c r="X11" s="120">
        <v>2076</v>
      </c>
      <c r="Y11" s="123"/>
      <c r="Z11" s="116" t="s">
        <v>110</v>
      </c>
    </row>
    <row r="12" spans="1:26" x14ac:dyDescent="0.2">
      <c r="A12" s="123"/>
      <c r="B12" s="116" t="s">
        <v>112</v>
      </c>
      <c r="C12" s="116" t="s">
        <v>114</v>
      </c>
      <c r="D12" s="117">
        <v>2854</v>
      </c>
      <c r="E12" s="118">
        <v>-2.5273224043715799E-2</v>
      </c>
      <c r="F12" s="117">
        <v>113</v>
      </c>
      <c r="G12" s="118">
        <v>-0.23129251700680301</v>
      </c>
      <c r="H12" s="117">
        <v>2</v>
      </c>
      <c r="I12" s="118" t="s">
        <v>88</v>
      </c>
      <c r="J12" s="117">
        <v>2969</v>
      </c>
      <c r="K12" s="118">
        <v>-3.4471544715447201E-2</v>
      </c>
      <c r="L12" s="117">
        <v>758</v>
      </c>
      <c r="M12" s="118">
        <v>-9.9762470308788598E-2</v>
      </c>
      <c r="N12" s="117">
        <v>3727</v>
      </c>
      <c r="O12" s="118">
        <v>-4.8506510084248104E-2</v>
      </c>
      <c r="P12" s="124"/>
      <c r="Q12" s="116" t="s">
        <v>89</v>
      </c>
      <c r="R12" s="116" t="s">
        <v>89</v>
      </c>
      <c r="S12" s="120">
        <v>2928</v>
      </c>
      <c r="T12" s="120">
        <v>147</v>
      </c>
      <c r="U12" s="120">
        <v>0</v>
      </c>
      <c r="V12" s="120">
        <v>3075</v>
      </c>
      <c r="W12" s="120">
        <v>842</v>
      </c>
      <c r="X12" s="120">
        <v>3917</v>
      </c>
      <c r="Y12" s="123"/>
      <c r="Z12" s="116" t="s">
        <v>113</v>
      </c>
    </row>
    <row r="13" spans="1:26" x14ac:dyDescent="0.2">
      <c r="A13" s="125"/>
      <c r="B13" s="116" t="s">
        <v>115</v>
      </c>
      <c r="C13" s="116" t="s">
        <v>117</v>
      </c>
      <c r="D13" s="117">
        <v>918</v>
      </c>
      <c r="E13" s="118">
        <v>5.8823529411764705E-2</v>
      </c>
      <c r="F13" s="117">
        <v>302</v>
      </c>
      <c r="G13" s="118">
        <v>-0.12968299711815598</v>
      </c>
      <c r="H13" s="117">
        <v>0</v>
      </c>
      <c r="I13" s="118" t="s">
        <v>88</v>
      </c>
      <c r="J13" s="117">
        <v>1220</v>
      </c>
      <c r="K13" s="118">
        <v>4.9423393739703499E-3</v>
      </c>
      <c r="L13" s="117">
        <v>371</v>
      </c>
      <c r="M13" s="118">
        <v>-0.10386473429951699</v>
      </c>
      <c r="N13" s="117">
        <v>1591</v>
      </c>
      <c r="O13" s="118">
        <v>-2.27272727272727E-2</v>
      </c>
      <c r="P13" s="124"/>
      <c r="Q13" s="116" t="s">
        <v>89</v>
      </c>
      <c r="R13" s="116" t="s">
        <v>89</v>
      </c>
      <c r="S13" s="120">
        <v>867</v>
      </c>
      <c r="T13" s="120">
        <v>347</v>
      </c>
      <c r="U13" s="120">
        <v>0</v>
      </c>
      <c r="V13" s="120">
        <v>1214</v>
      </c>
      <c r="W13" s="120">
        <v>414</v>
      </c>
      <c r="X13" s="120">
        <v>1628</v>
      </c>
      <c r="Y13" s="123"/>
      <c r="Z13" s="116" t="s">
        <v>116</v>
      </c>
    </row>
    <row r="14" spans="1:26" x14ac:dyDescent="0.2">
      <c r="A14" s="126" t="s">
        <v>103</v>
      </c>
      <c r="B14" s="126"/>
      <c r="C14" s="126"/>
      <c r="D14" s="127">
        <v>7967</v>
      </c>
      <c r="E14" s="128">
        <v>1.00152129817444E-2</v>
      </c>
      <c r="F14" s="127">
        <v>969</v>
      </c>
      <c r="G14" s="128">
        <v>-9.2696629213483109E-2</v>
      </c>
      <c r="H14" s="127">
        <v>2</v>
      </c>
      <c r="I14" s="128"/>
      <c r="J14" s="127">
        <v>8938</v>
      </c>
      <c r="K14" s="128">
        <v>-2.0098258150960304E-3</v>
      </c>
      <c r="L14" s="127">
        <v>2397</v>
      </c>
      <c r="M14" s="128">
        <v>-4.4639298525308894E-2</v>
      </c>
      <c r="N14" s="127">
        <v>11335</v>
      </c>
      <c r="O14" s="128">
        <v>-1.1338857392062801E-2</v>
      </c>
      <c r="P14" s="129"/>
      <c r="Q14" s="126"/>
      <c r="R14" s="126"/>
      <c r="S14" s="130">
        <v>7888</v>
      </c>
      <c r="T14" s="130">
        <v>1068</v>
      </c>
      <c r="U14" s="130">
        <v>0</v>
      </c>
      <c r="V14" s="130">
        <v>8956</v>
      </c>
      <c r="W14" s="130">
        <v>2509</v>
      </c>
      <c r="X14" s="130">
        <v>11465</v>
      </c>
      <c r="Y14" s="142"/>
      <c r="Z14" s="126"/>
    </row>
    <row r="15" spans="1:26" x14ac:dyDescent="0.2">
      <c r="A15" s="121" t="s">
        <v>122</v>
      </c>
      <c r="B15" s="116" t="s">
        <v>119</v>
      </c>
      <c r="C15" s="116" t="s">
        <v>121</v>
      </c>
      <c r="D15" s="117">
        <v>657</v>
      </c>
      <c r="E15" s="118">
        <v>-2.8106508875739601E-2</v>
      </c>
      <c r="F15" s="117">
        <v>19</v>
      </c>
      <c r="G15" s="118">
        <v>-0.20833333333333301</v>
      </c>
      <c r="H15" s="117">
        <v>74</v>
      </c>
      <c r="I15" s="118">
        <v>1.05555555555556</v>
      </c>
      <c r="J15" s="117">
        <v>750</v>
      </c>
      <c r="K15" s="118">
        <v>1.9021739130434801E-2</v>
      </c>
      <c r="L15" s="117">
        <v>425</v>
      </c>
      <c r="M15" s="118">
        <v>7.5949367088607611E-2</v>
      </c>
      <c r="N15" s="117">
        <v>1175</v>
      </c>
      <c r="O15" s="118">
        <v>3.89036251105217E-2</v>
      </c>
      <c r="P15" s="122">
        <v>4</v>
      </c>
      <c r="Q15" s="116" t="s">
        <v>89</v>
      </c>
      <c r="R15" s="116" t="s">
        <v>89</v>
      </c>
      <c r="S15" s="120">
        <v>676</v>
      </c>
      <c r="T15" s="120">
        <v>24</v>
      </c>
      <c r="U15" s="120">
        <v>36</v>
      </c>
      <c r="V15" s="120">
        <v>736</v>
      </c>
      <c r="W15" s="120">
        <v>395</v>
      </c>
      <c r="X15" s="120">
        <v>1131</v>
      </c>
      <c r="Y15" s="121" t="s">
        <v>118</v>
      </c>
      <c r="Z15" s="116" t="s">
        <v>120</v>
      </c>
    </row>
    <row r="16" spans="1:26" x14ac:dyDescent="0.2">
      <c r="A16" s="123"/>
      <c r="B16" s="116" t="s">
        <v>123</v>
      </c>
      <c r="C16" s="116" t="s">
        <v>125</v>
      </c>
      <c r="D16" s="117">
        <v>170</v>
      </c>
      <c r="E16" s="118">
        <v>-2.2988505747126402E-2</v>
      </c>
      <c r="F16" s="117">
        <v>4</v>
      </c>
      <c r="G16" s="118">
        <v>0.33333333333333298</v>
      </c>
      <c r="H16" s="117">
        <v>0</v>
      </c>
      <c r="I16" s="118" t="s">
        <v>88</v>
      </c>
      <c r="J16" s="117">
        <v>174</v>
      </c>
      <c r="K16" s="118">
        <v>-1.6949152542372899E-2</v>
      </c>
      <c r="L16" s="117">
        <v>558</v>
      </c>
      <c r="M16" s="118">
        <v>1.0439560439560398</v>
      </c>
      <c r="N16" s="117">
        <v>732</v>
      </c>
      <c r="O16" s="118">
        <v>0.62666666666666704</v>
      </c>
      <c r="P16" s="124"/>
      <c r="Q16" s="116" t="s">
        <v>89</v>
      </c>
      <c r="R16" s="116" t="s">
        <v>89</v>
      </c>
      <c r="S16" s="120">
        <v>174</v>
      </c>
      <c r="T16" s="120">
        <v>3</v>
      </c>
      <c r="U16" s="120">
        <v>0</v>
      </c>
      <c r="V16" s="120">
        <v>177</v>
      </c>
      <c r="W16" s="120">
        <v>273</v>
      </c>
      <c r="X16" s="120">
        <v>450</v>
      </c>
      <c r="Y16" s="123"/>
      <c r="Z16" s="116" t="s">
        <v>124</v>
      </c>
    </row>
    <row r="17" spans="1:26" x14ac:dyDescent="0.2">
      <c r="A17" s="123"/>
      <c r="B17" s="116" t="s">
        <v>126</v>
      </c>
      <c r="C17" s="116" t="s">
        <v>128</v>
      </c>
      <c r="D17" s="117">
        <v>755</v>
      </c>
      <c r="E17" s="118">
        <v>5.3262316910785605E-3</v>
      </c>
      <c r="F17" s="117">
        <v>61</v>
      </c>
      <c r="G17" s="118">
        <v>0.418604651162791</v>
      </c>
      <c r="H17" s="117">
        <v>0</v>
      </c>
      <c r="I17" s="118" t="s">
        <v>88</v>
      </c>
      <c r="J17" s="117">
        <v>816</v>
      </c>
      <c r="K17" s="118">
        <v>2.77078085642317E-2</v>
      </c>
      <c r="L17" s="117">
        <v>266</v>
      </c>
      <c r="M17" s="118">
        <v>1.2735042735042699</v>
      </c>
      <c r="N17" s="117">
        <v>1082</v>
      </c>
      <c r="O17" s="118">
        <v>0.18770581778265602</v>
      </c>
      <c r="P17" s="124"/>
      <c r="Q17" s="116" t="s">
        <v>89</v>
      </c>
      <c r="R17" s="116" t="s">
        <v>89</v>
      </c>
      <c r="S17" s="120">
        <v>751</v>
      </c>
      <c r="T17" s="120">
        <v>43</v>
      </c>
      <c r="U17" s="120">
        <v>0</v>
      </c>
      <c r="V17" s="120">
        <v>794</v>
      </c>
      <c r="W17" s="120">
        <v>117</v>
      </c>
      <c r="X17" s="120">
        <v>911</v>
      </c>
      <c r="Y17" s="123"/>
      <c r="Z17" s="116" t="s">
        <v>127</v>
      </c>
    </row>
    <row r="18" spans="1:26" x14ac:dyDescent="0.2">
      <c r="A18" s="123"/>
      <c r="B18" s="116" t="s">
        <v>129</v>
      </c>
      <c r="C18" s="116" t="s">
        <v>131</v>
      </c>
      <c r="D18" s="117">
        <v>468</v>
      </c>
      <c r="E18" s="118">
        <v>1.5184381778741901E-2</v>
      </c>
      <c r="F18" s="117">
        <v>206</v>
      </c>
      <c r="G18" s="118">
        <v>-0.23703703703703702</v>
      </c>
      <c r="H18" s="117">
        <v>5</v>
      </c>
      <c r="I18" s="118" t="s">
        <v>88</v>
      </c>
      <c r="J18" s="117">
        <v>679</v>
      </c>
      <c r="K18" s="118">
        <v>-7.1135430916552694E-2</v>
      </c>
      <c r="L18" s="117">
        <v>361</v>
      </c>
      <c r="M18" s="118">
        <v>-0.15258215962441299</v>
      </c>
      <c r="N18" s="117">
        <v>1040</v>
      </c>
      <c r="O18" s="118">
        <v>-0.101123595505618</v>
      </c>
      <c r="P18" s="124"/>
      <c r="Q18" s="116" t="s">
        <v>89</v>
      </c>
      <c r="R18" s="116" t="s">
        <v>89</v>
      </c>
      <c r="S18" s="120">
        <v>461</v>
      </c>
      <c r="T18" s="120">
        <v>270</v>
      </c>
      <c r="U18" s="120">
        <v>0</v>
      </c>
      <c r="V18" s="120">
        <v>731</v>
      </c>
      <c r="W18" s="120">
        <v>426</v>
      </c>
      <c r="X18" s="120">
        <v>1157</v>
      </c>
      <c r="Y18" s="123"/>
      <c r="Z18" s="116" t="s">
        <v>130</v>
      </c>
    </row>
    <row r="19" spans="1:26" x14ac:dyDescent="0.2">
      <c r="A19" s="123"/>
      <c r="B19" s="116" t="s">
        <v>132</v>
      </c>
      <c r="C19" s="116" t="s">
        <v>134</v>
      </c>
      <c r="D19" s="117">
        <v>562</v>
      </c>
      <c r="E19" s="118">
        <v>4.4609665427509299E-2</v>
      </c>
      <c r="F19" s="117">
        <v>16</v>
      </c>
      <c r="G19" s="118">
        <v>0.6</v>
      </c>
      <c r="H19" s="117">
        <v>0</v>
      </c>
      <c r="I19" s="118" t="s">
        <v>88</v>
      </c>
      <c r="J19" s="117">
        <v>578</v>
      </c>
      <c r="K19" s="118">
        <v>5.4744525547445293E-2</v>
      </c>
      <c r="L19" s="117">
        <v>167</v>
      </c>
      <c r="M19" s="118">
        <v>-1.7647058823529401E-2</v>
      </c>
      <c r="N19" s="117">
        <v>745</v>
      </c>
      <c r="O19" s="118">
        <v>3.7604456824512494E-2</v>
      </c>
      <c r="P19" s="124"/>
      <c r="Q19" s="116" t="s">
        <v>89</v>
      </c>
      <c r="R19" s="116" t="s">
        <v>89</v>
      </c>
      <c r="S19" s="120">
        <v>538</v>
      </c>
      <c r="T19" s="120">
        <v>10</v>
      </c>
      <c r="U19" s="120">
        <v>0</v>
      </c>
      <c r="V19" s="120">
        <v>548</v>
      </c>
      <c r="W19" s="120">
        <v>170</v>
      </c>
      <c r="X19" s="120">
        <v>718</v>
      </c>
      <c r="Y19" s="123"/>
      <c r="Z19" s="116" t="s">
        <v>133</v>
      </c>
    </row>
    <row r="20" spans="1:26" x14ac:dyDescent="0.2">
      <c r="A20" s="123"/>
      <c r="B20" s="116" t="s">
        <v>135</v>
      </c>
      <c r="C20" s="116" t="s">
        <v>137</v>
      </c>
      <c r="D20" s="117">
        <v>561</v>
      </c>
      <c r="E20" s="118">
        <v>5.0561797752809001E-2</v>
      </c>
      <c r="F20" s="117">
        <v>17</v>
      </c>
      <c r="G20" s="118">
        <v>-0.52777777777777812</v>
      </c>
      <c r="H20" s="117">
        <v>531</v>
      </c>
      <c r="I20" s="118">
        <v>1.72413793103448E-2</v>
      </c>
      <c r="J20" s="117">
        <v>1109</v>
      </c>
      <c r="K20" s="118">
        <v>1.5567765567765601E-2</v>
      </c>
      <c r="L20" s="117">
        <v>111</v>
      </c>
      <c r="M20" s="118">
        <v>-0.19565217391304301</v>
      </c>
      <c r="N20" s="117">
        <v>1220</v>
      </c>
      <c r="O20" s="118">
        <v>-8.130081300813009E-3</v>
      </c>
      <c r="P20" s="124"/>
      <c r="Q20" s="116" t="s">
        <v>89</v>
      </c>
      <c r="R20" s="116" t="s">
        <v>89</v>
      </c>
      <c r="S20" s="120">
        <v>534</v>
      </c>
      <c r="T20" s="120">
        <v>36</v>
      </c>
      <c r="U20" s="120">
        <v>522</v>
      </c>
      <c r="V20" s="120">
        <v>1092</v>
      </c>
      <c r="W20" s="120">
        <v>138</v>
      </c>
      <c r="X20" s="120">
        <v>1230</v>
      </c>
      <c r="Y20" s="123"/>
      <c r="Z20" s="116" t="s">
        <v>136</v>
      </c>
    </row>
    <row r="21" spans="1:26" x14ac:dyDescent="0.2">
      <c r="A21" s="123"/>
      <c r="B21" s="116" t="s">
        <v>138</v>
      </c>
      <c r="C21" s="116" t="s">
        <v>140</v>
      </c>
      <c r="D21" s="117">
        <v>238</v>
      </c>
      <c r="E21" s="118">
        <v>5.7777777777777796E-2</v>
      </c>
      <c r="F21" s="117">
        <v>33</v>
      </c>
      <c r="G21" s="118">
        <v>2.6666666666666701</v>
      </c>
      <c r="H21" s="117">
        <v>0</v>
      </c>
      <c r="I21" s="118" t="s">
        <v>88</v>
      </c>
      <c r="J21" s="117">
        <v>271</v>
      </c>
      <c r="K21" s="118">
        <v>0.158119658119658</v>
      </c>
      <c r="L21" s="117">
        <v>78</v>
      </c>
      <c r="M21" s="118">
        <v>-0.16129032258064499</v>
      </c>
      <c r="N21" s="117">
        <v>349</v>
      </c>
      <c r="O21" s="118">
        <v>6.7278287461773695E-2</v>
      </c>
      <c r="P21" s="124"/>
      <c r="Q21" s="116" t="s">
        <v>89</v>
      </c>
      <c r="R21" s="116" t="s">
        <v>89</v>
      </c>
      <c r="S21" s="120">
        <v>225</v>
      </c>
      <c r="T21" s="120">
        <v>9</v>
      </c>
      <c r="U21" s="120">
        <v>0</v>
      </c>
      <c r="V21" s="120">
        <v>234</v>
      </c>
      <c r="W21" s="120">
        <v>93</v>
      </c>
      <c r="X21" s="120">
        <v>327</v>
      </c>
      <c r="Y21" s="123"/>
      <c r="Z21" s="116" t="s">
        <v>139</v>
      </c>
    </row>
    <row r="22" spans="1:26" x14ac:dyDescent="0.2">
      <c r="A22" s="123"/>
      <c r="B22" s="116" t="s">
        <v>141</v>
      </c>
      <c r="C22" s="116" t="s">
        <v>143</v>
      </c>
      <c r="D22" s="117">
        <v>736</v>
      </c>
      <c r="E22" s="118">
        <v>0.13931888544891602</v>
      </c>
      <c r="F22" s="117">
        <v>49</v>
      </c>
      <c r="G22" s="118">
        <v>-0.109090909090909</v>
      </c>
      <c r="H22" s="117">
        <v>2</v>
      </c>
      <c r="I22" s="118" t="s">
        <v>88</v>
      </c>
      <c r="J22" s="117">
        <v>787</v>
      </c>
      <c r="K22" s="118">
        <v>0.12268188302425101</v>
      </c>
      <c r="L22" s="117">
        <v>303</v>
      </c>
      <c r="M22" s="118">
        <v>0.429245283018868</v>
      </c>
      <c r="N22" s="117">
        <v>1090</v>
      </c>
      <c r="O22" s="118">
        <v>0.19386637458926601</v>
      </c>
      <c r="P22" s="124"/>
      <c r="Q22" s="116" t="s">
        <v>89</v>
      </c>
      <c r="R22" s="116" t="s">
        <v>89</v>
      </c>
      <c r="S22" s="120">
        <v>646</v>
      </c>
      <c r="T22" s="120">
        <v>55</v>
      </c>
      <c r="U22" s="120">
        <v>0</v>
      </c>
      <c r="V22" s="120">
        <v>701</v>
      </c>
      <c r="W22" s="120">
        <v>212</v>
      </c>
      <c r="X22" s="120">
        <v>913</v>
      </c>
      <c r="Y22" s="123"/>
      <c r="Z22" s="116" t="s">
        <v>142</v>
      </c>
    </row>
    <row r="23" spans="1:26" x14ac:dyDescent="0.2">
      <c r="A23" s="125"/>
      <c r="B23" s="116" t="s">
        <v>144</v>
      </c>
      <c r="C23" s="116" t="s">
        <v>146</v>
      </c>
      <c r="D23" s="117">
        <v>396</v>
      </c>
      <c r="E23" s="118">
        <v>-3.1784841075794601E-2</v>
      </c>
      <c r="F23" s="117">
        <v>11</v>
      </c>
      <c r="G23" s="118">
        <v>-0.15384615384615402</v>
      </c>
      <c r="H23" s="117">
        <v>0</v>
      </c>
      <c r="I23" s="118" t="s">
        <v>88</v>
      </c>
      <c r="J23" s="117">
        <v>407</v>
      </c>
      <c r="K23" s="118">
        <v>-3.5545023696682498E-2</v>
      </c>
      <c r="L23" s="117">
        <v>191</v>
      </c>
      <c r="M23" s="118">
        <v>-0.13963963963963999</v>
      </c>
      <c r="N23" s="117">
        <v>598</v>
      </c>
      <c r="O23" s="118">
        <v>-7.1428571428571397E-2</v>
      </c>
      <c r="P23" s="124"/>
      <c r="Q23" s="116" t="s">
        <v>89</v>
      </c>
      <c r="R23" s="116" t="s">
        <v>89</v>
      </c>
      <c r="S23" s="120">
        <v>409</v>
      </c>
      <c r="T23" s="120">
        <v>13</v>
      </c>
      <c r="U23" s="120">
        <v>0</v>
      </c>
      <c r="V23" s="120">
        <v>422</v>
      </c>
      <c r="W23" s="120">
        <v>222</v>
      </c>
      <c r="X23" s="120">
        <v>644</v>
      </c>
      <c r="Y23" s="123"/>
      <c r="Z23" s="116" t="s">
        <v>145</v>
      </c>
    </row>
    <row r="24" spans="1:26" x14ac:dyDescent="0.2">
      <c r="A24" s="126" t="s">
        <v>103</v>
      </c>
      <c r="B24" s="126"/>
      <c r="C24" s="126"/>
      <c r="D24" s="127">
        <v>4543</v>
      </c>
      <c r="E24" s="128">
        <v>2.92251925690983E-2</v>
      </c>
      <c r="F24" s="127">
        <v>416</v>
      </c>
      <c r="G24" s="128">
        <v>-0.101511879049676</v>
      </c>
      <c r="H24" s="127">
        <v>612</v>
      </c>
      <c r="I24" s="128">
        <v>9.6774193548387094E-2</v>
      </c>
      <c r="J24" s="127">
        <v>5571</v>
      </c>
      <c r="K24" s="128">
        <v>2.5022999080036804E-2</v>
      </c>
      <c r="L24" s="127">
        <v>2460</v>
      </c>
      <c r="M24" s="128">
        <v>0.20234604105571802</v>
      </c>
      <c r="N24" s="127">
        <v>8031</v>
      </c>
      <c r="O24" s="128">
        <v>7.3519582943456799E-2</v>
      </c>
      <c r="P24" s="129"/>
      <c r="Q24" s="126"/>
      <c r="R24" s="126"/>
      <c r="S24" s="130">
        <v>4414</v>
      </c>
      <c r="T24" s="130">
        <v>463</v>
      </c>
      <c r="U24" s="130">
        <v>558</v>
      </c>
      <c r="V24" s="130">
        <v>5435</v>
      </c>
      <c r="W24" s="130">
        <v>2046</v>
      </c>
      <c r="X24" s="130">
        <v>7481</v>
      </c>
      <c r="Y24" s="142"/>
      <c r="Z24" s="126"/>
    </row>
    <row r="25" spans="1:26" x14ac:dyDescent="0.2">
      <c r="A25" s="121" t="s">
        <v>151</v>
      </c>
      <c r="B25" s="116" t="s">
        <v>148</v>
      </c>
      <c r="C25" s="116" t="s">
        <v>150</v>
      </c>
      <c r="D25" s="117">
        <v>266</v>
      </c>
      <c r="E25" s="118">
        <v>-3.7453183520599303E-3</v>
      </c>
      <c r="F25" s="117">
        <v>0</v>
      </c>
      <c r="G25" s="118" t="s">
        <v>88</v>
      </c>
      <c r="H25" s="117">
        <v>0</v>
      </c>
      <c r="I25" s="118" t="s">
        <v>88</v>
      </c>
      <c r="J25" s="117">
        <v>266</v>
      </c>
      <c r="K25" s="118">
        <v>-3.7453183520599303E-3</v>
      </c>
      <c r="L25" s="117">
        <v>20</v>
      </c>
      <c r="M25" s="118">
        <v>0.17647058823529402</v>
      </c>
      <c r="N25" s="117">
        <v>286</v>
      </c>
      <c r="O25" s="118">
        <v>7.0422535211267607E-3</v>
      </c>
      <c r="P25" s="122">
        <v>5</v>
      </c>
      <c r="Q25" s="116" t="s">
        <v>89</v>
      </c>
      <c r="R25" s="116" t="s">
        <v>89</v>
      </c>
      <c r="S25" s="120">
        <v>267</v>
      </c>
      <c r="T25" s="120">
        <v>0</v>
      </c>
      <c r="U25" s="120">
        <v>0</v>
      </c>
      <c r="V25" s="120">
        <v>267</v>
      </c>
      <c r="W25" s="120">
        <v>17</v>
      </c>
      <c r="X25" s="120">
        <v>284</v>
      </c>
      <c r="Y25" s="121" t="s">
        <v>147</v>
      </c>
      <c r="Z25" s="116" t="s">
        <v>149</v>
      </c>
    </row>
    <row r="26" spans="1:26" x14ac:dyDescent="0.2">
      <c r="A26" s="123"/>
      <c r="B26" s="116" t="s">
        <v>152</v>
      </c>
      <c r="C26" s="116" t="s">
        <v>154</v>
      </c>
      <c r="D26" s="117">
        <v>150</v>
      </c>
      <c r="E26" s="118">
        <v>5.63380281690141E-2</v>
      </c>
      <c r="F26" s="117">
        <v>0</v>
      </c>
      <c r="G26" s="118" t="s">
        <v>88</v>
      </c>
      <c r="H26" s="117">
        <v>0</v>
      </c>
      <c r="I26" s="118" t="s">
        <v>88</v>
      </c>
      <c r="J26" s="117">
        <v>150</v>
      </c>
      <c r="K26" s="118">
        <v>5.63380281690141E-2</v>
      </c>
      <c r="L26" s="117">
        <v>2</v>
      </c>
      <c r="M26" s="118">
        <v>-0.81818181818181801</v>
      </c>
      <c r="N26" s="117">
        <v>152</v>
      </c>
      <c r="O26" s="118">
        <v>-6.5359477124183E-3</v>
      </c>
      <c r="P26" s="124"/>
      <c r="Q26" s="116" t="s">
        <v>89</v>
      </c>
      <c r="R26" s="116" t="s">
        <v>89</v>
      </c>
      <c r="S26" s="120">
        <v>142</v>
      </c>
      <c r="T26" s="120">
        <v>0</v>
      </c>
      <c r="U26" s="120">
        <v>0</v>
      </c>
      <c r="V26" s="120">
        <v>142</v>
      </c>
      <c r="W26" s="120">
        <v>11</v>
      </c>
      <c r="X26" s="120">
        <v>153</v>
      </c>
      <c r="Y26" s="123"/>
      <c r="Z26" s="116" t="s">
        <v>153</v>
      </c>
    </row>
    <row r="27" spans="1:26" x14ac:dyDescent="0.2">
      <c r="A27" s="123"/>
      <c r="B27" s="116" t="s">
        <v>155</v>
      </c>
      <c r="C27" s="116" t="s">
        <v>157</v>
      </c>
      <c r="D27" s="117">
        <v>556</v>
      </c>
      <c r="E27" s="118">
        <v>-1.2433392539964502E-2</v>
      </c>
      <c r="F27" s="117">
        <v>1</v>
      </c>
      <c r="G27" s="118" t="s">
        <v>88</v>
      </c>
      <c r="H27" s="117">
        <v>72</v>
      </c>
      <c r="I27" s="118">
        <v>-0.162790697674419</v>
      </c>
      <c r="J27" s="117">
        <v>629</v>
      </c>
      <c r="K27" s="118">
        <v>-3.0816640986132498E-2</v>
      </c>
      <c r="L27" s="117">
        <v>279</v>
      </c>
      <c r="M27" s="118">
        <v>0.25675675675675697</v>
      </c>
      <c r="N27" s="117">
        <v>908</v>
      </c>
      <c r="O27" s="118">
        <v>4.2479908151549901E-2</v>
      </c>
      <c r="P27" s="124"/>
      <c r="Q27" s="116" t="s">
        <v>89</v>
      </c>
      <c r="R27" s="116" t="s">
        <v>89</v>
      </c>
      <c r="S27" s="120">
        <v>563</v>
      </c>
      <c r="T27" s="120">
        <v>0</v>
      </c>
      <c r="U27" s="120">
        <v>86</v>
      </c>
      <c r="V27" s="120">
        <v>649</v>
      </c>
      <c r="W27" s="120">
        <v>222</v>
      </c>
      <c r="X27" s="120">
        <v>871</v>
      </c>
      <c r="Y27" s="123"/>
      <c r="Z27" s="116" t="s">
        <v>156</v>
      </c>
    </row>
    <row r="28" spans="1:26" x14ac:dyDescent="0.2">
      <c r="A28" s="123"/>
      <c r="B28" s="116" t="s">
        <v>158</v>
      </c>
      <c r="C28" s="116" t="s">
        <v>160</v>
      </c>
      <c r="D28" s="117">
        <v>204</v>
      </c>
      <c r="E28" s="118">
        <v>5.1546391752577303E-2</v>
      </c>
      <c r="F28" s="117">
        <v>0</v>
      </c>
      <c r="G28" s="118" t="s">
        <v>88</v>
      </c>
      <c r="H28" s="117">
        <v>0</v>
      </c>
      <c r="I28" s="118" t="s">
        <v>88</v>
      </c>
      <c r="J28" s="117">
        <v>204</v>
      </c>
      <c r="K28" s="118">
        <v>5.1546391752577303E-2</v>
      </c>
      <c r="L28" s="117">
        <v>22</v>
      </c>
      <c r="M28" s="118">
        <v>1.75</v>
      </c>
      <c r="N28" s="117">
        <v>226</v>
      </c>
      <c r="O28" s="118">
        <v>0.118811881188119</v>
      </c>
      <c r="P28" s="124"/>
      <c r="Q28" s="116" t="s">
        <v>89</v>
      </c>
      <c r="R28" s="116" t="s">
        <v>89</v>
      </c>
      <c r="S28" s="120">
        <v>194</v>
      </c>
      <c r="T28" s="120">
        <v>0</v>
      </c>
      <c r="U28" s="120">
        <v>0</v>
      </c>
      <c r="V28" s="120">
        <v>194</v>
      </c>
      <c r="W28" s="120">
        <v>8</v>
      </c>
      <c r="X28" s="120">
        <v>202</v>
      </c>
      <c r="Y28" s="123"/>
      <c r="Z28" s="116" t="s">
        <v>159</v>
      </c>
    </row>
    <row r="29" spans="1:26" x14ac:dyDescent="0.2">
      <c r="A29" s="123"/>
      <c r="B29" s="116" t="s">
        <v>161</v>
      </c>
      <c r="C29" s="116" t="s">
        <v>163</v>
      </c>
      <c r="D29" s="117">
        <v>92</v>
      </c>
      <c r="E29" s="118">
        <v>-2.1276595744680903E-2</v>
      </c>
      <c r="F29" s="117">
        <v>1</v>
      </c>
      <c r="G29" s="118" t="s">
        <v>88</v>
      </c>
      <c r="H29" s="117">
        <v>0</v>
      </c>
      <c r="I29" s="118" t="s">
        <v>88</v>
      </c>
      <c r="J29" s="117">
        <v>93</v>
      </c>
      <c r="K29" s="118">
        <v>-1.0638297872340399E-2</v>
      </c>
      <c r="L29" s="117">
        <v>246</v>
      </c>
      <c r="M29" s="118">
        <v>-4.0485829959514196E-3</v>
      </c>
      <c r="N29" s="117">
        <v>339</v>
      </c>
      <c r="O29" s="118">
        <v>-5.8651026392961894E-3</v>
      </c>
      <c r="P29" s="124"/>
      <c r="Q29" s="116" t="s">
        <v>89</v>
      </c>
      <c r="R29" s="116" t="s">
        <v>89</v>
      </c>
      <c r="S29" s="120">
        <v>94</v>
      </c>
      <c r="T29" s="120">
        <v>0</v>
      </c>
      <c r="U29" s="120">
        <v>0</v>
      </c>
      <c r="V29" s="120">
        <v>94</v>
      </c>
      <c r="W29" s="120">
        <v>247</v>
      </c>
      <c r="X29" s="120">
        <v>341</v>
      </c>
      <c r="Y29" s="123"/>
      <c r="Z29" s="116" t="s">
        <v>162</v>
      </c>
    </row>
    <row r="30" spans="1:26" x14ac:dyDescent="0.2">
      <c r="A30" s="123"/>
      <c r="B30" s="116" t="s">
        <v>164</v>
      </c>
      <c r="C30" s="116" t="s">
        <v>166</v>
      </c>
      <c r="D30" s="117">
        <v>640</v>
      </c>
      <c r="E30" s="118">
        <v>-2.1406727828746201E-2</v>
      </c>
      <c r="F30" s="117">
        <v>0</v>
      </c>
      <c r="G30" s="118">
        <v>-1</v>
      </c>
      <c r="H30" s="117">
        <v>238</v>
      </c>
      <c r="I30" s="118">
        <v>-0.26769230769230801</v>
      </c>
      <c r="J30" s="117">
        <v>878</v>
      </c>
      <c r="K30" s="118">
        <v>-0.105906313645621</v>
      </c>
      <c r="L30" s="117">
        <v>43</v>
      </c>
      <c r="M30" s="118">
        <v>-0.218181818181818</v>
      </c>
      <c r="N30" s="117">
        <v>921</v>
      </c>
      <c r="O30" s="118">
        <v>-0.111861137897782</v>
      </c>
      <c r="P30" s="124"/>
      <c r="Q30" s="116" t="s">
        <v>89</v>
      </c>
      <c r="R30" s="116" t="s">
        <v>89</v>
      </c>
      <c r="S30" s="120">
        <v>654</v>
      </c>
      <c r="T30" s="120">
        <v>3</v>
      </c>
      <c r="U30" s="120">
        <v>325</v>
      </c>
      <c r="V30" s="120">
        <v>982</v>
      </c>
      <c r="W30" s="120">
        <v>55</v>
      </c>
      <c r="X30" s="120">
        <v>1037</v>
      </c>
      <c r="Y30" s="123"/>
      <c r="Z30" s="116" t="s">
        <v>165</v>
      </c>
    </row>
    <row r="31" spans="1:26" x14ac:dyDescent="0.2">
      <c r="A31" s="123"/>
      <c r="B31" s="116" t="s">
        <v>167</v>
      </c>
      <c r="C31" s="116" t="s">
        <v>169</v>
      </c>
      <c r="D31" s="117">
        <v>352</v>
      </c>
      <c r="E31" s="118">
        <v>1.1494252873563201E-2</v>
      </c>
      <c r="F31" s="117">
        <v>0</v>
      </c>
      <c r="G31" s="118" t="s">
        <v>88</v>
      </c>
      <c r="H31" s="117">
        <v>0</v>
      </c>
      <c r="I31" s="118" t="s">
        <v>88</v>
      </c>
      <c r="J31" s="117">
        <v>352</v>
      </c>
      <c r="K31" s="118">
        <v>1.1494252873563201E-2</v>
      </c>
      <c r="L31" s="117">
        <v>365</v>
      </c>
      <c r="M31" s="118">
        <v>-0.15116279069767399</v>
      </c>
      <c r="N31" s="117">
        <v>717</v>
      </c>
      <c r="O31" s="118">
        <v>-7.8406169665809794E-2</v>
      </c>
      <c r="P31" s="124"/>
      <c r="Q31" s="116" t="s">
        <v>89</v>
      </c>
      <c r="R31" s="116" t="s">
        <v>89</v>
      </c>
      <c r="S31" s="120">
        <v>348</v>
      </c>
      <c r="T31" s="120">
        <v>0</v>
      </c>
      <c r="U31" s="120">
        <v>0</v>
      </c>
      <c r="V31" s="120">
        <v>348</v>
      </c>
      <c r="W31" s="120">
        <v>430</v>
      </c>
      <c r="X31" s="120">
        <v>778</v>
      </c>
      <c r="Y31" s="123"/>
      <c r="Z31" s="116" t="s">
        <v>168</v>
      </c>
    </row>
    <row r="32" spans="1:26" x14ac:dyDescent="0.2">
      <c r="A32" s="123"/>
      <c r="B32" s="116" t="s">
        <v>170</v>
      </c>
      <c r="C32" s="116" t="s">
        <v>172</v>
      </c>
      <c r="D32" s="117">
        <v>781</v>
      </c>
      <c r="E32" s="118">
        <v>-1.6372795969773302E-2</v>
      </c>
      <c r="F32" s="117">
        <v>0</v>
      </c>
      <c r="G32" s="118">
        <v>-1</v>
      </c>
      <c r="H32" s="117">
        <v>273</v>
      </c>
      <c r="I32" s="118">
        <v>0.11885245901639299</v>
      </c>
      <c r="J32" s="117">
        <v>1054</v>
      </c>
      <c r="K32" s="118">
        <v>1.4436958614052002E-2</v>
      </c>
      <c r="L32" s="117">
        <v>297</v>
      </c>
      <c r="M32" s="118">
        <v>-8.8957055214723899E-2</v>
      </c>
      <c r="N32" s="117">
        <v>1351</v>
      </c>
      <c r="O32" s="118">
        <v>-1.0256410256410302E-2</v>
      </c>
      <c r="P32" s="124"/>
      <c r="Q32" s="116" t="s">
        <v>89</v>
      </c>
      <c r="R32" s="116" t="s">
        <v>89</v>
      </c>
      <c r="S32" s="120">
        <v>794</v>
      </c>
      <c r="T32" s="120">
        <v>1</v>
      </c>
      <c r="U32" s="120">
        <v>244</v>
      </c>
      <c r="V32" s="120">
        <v>1039</v>
      </c>
      <c r="W32" s="120">
        <v>326</v>
      </c>
      <c r="X32" s="120">
        <v>1365</v>
      </c>
      <c r="Y32" s="123"/>
      <c r="Z32" s="116" t="s">
        <v>171</v>
      </c>
    </row>
    <row r="33" spans="1:26" x14ac:dyDescent="0.2">
      <c r="A33" s="123"/>
      <c r="B33" s="116" t="s">
        <v>173</v>
      </c>
      <c r="C33" s="116" t="s">
        <v>175</v>
      </c>
      <c r="D33" s="117">
        <v>96</v>
      </c>
      <c r="E33" s="118">
        <v>-0.04</v>
      </c>
      <c r="F33" s="117">
        <v>0</v>
      </c>
      <c r="G33" s="118" t="s">
        <v>88</v>
      </c>
      <c r="H33" s="117">
        <v>0</v>
      </c>
      <c r="I33" s="118" t="s">
        <v>88</v>
      </c>
      <c r="J33" s="117">
        <v>96</v>
      </c>
      <c r="K33" s="118">
        <v>-0.04</v>
      </c>
      <c r="L33" s="117">
        <v>6</v>
      </c>
      <c r="M33" s="118">
        <v>-0.4</v>
      </c>
      <c r="N33" s="117">
        <v>102</v>
      </c>
      <c r="O33" s="118">
        <v>-7.2727272727272696E-2</v>
      </c>
      <c r="P33" s="124"/>
      <c r="Q33" s="116" t="s">
        <v>89</v>
      </c>
      <c r="R33" s="116" t="s">
        <v>89</v>
      </c>
      <c r="S33" s="120">
        <v>100</v>
      </c>
      <c r="T33" s="120">
        <v>0</v>
      </c>
      <c r="U33" s="120">
        <v>0</v>
      </c>
      <c r="V33" s="120">
        <v>100</v>
      </c>
      <c r="W33" s="120">
        <v>10</v>
      </c>
      <c r="X33" s="120">
        <v>110</v>
      </c>
      <c r="Y33" s="123"/>
      <c r="Z33" s="116" t="s">
        <v>174</v>
      </c>
    </row>
    <row r="34" spans="1:26" x14ac:dyDescent="0.2">
      <c r="A34" s="123"/>
      <c r="B34" s="116" t="s">
        <v>176</v>
      </c>
      <c r="C34" s="116" t="s">
        <v>178</v>
      </c>
      <c r="D34" s="117">
        <v>198</v>
      </c>
      <c r="E34" s="118">
        <v>3.125E-2</v>
      </c>
      <c r="F34" s="117">
        <v>1</v>
      </c>
      <c r="G34" s="118" t="s">
        <v>88</v>
      </c>
      <c r="H34" s="117">
        <v>0</v>
      </c>
      <c r="I34" s="118" t="s">
        <v>88</v>
      </c>
      <c r="J34" s="117">
        <v>199</v>
      </c>
      <c r="K34" s="118">
        <v>3.6458333333333301E-2</v>
      </c>
      <c r="L34" s="117">
        <v>57</v>
      </c>
      <c r="M34" s="118">
        <v>0.266666666666667</v>
      </c>
      <c r="N34" s="117">
        <v>256</v>
      </c>
      <c r="O34" s="118">
        <v>8.0168776371307995E-2</v>
      </c>
      <c r="P34" s="124"/>
      <c r="Q34" s="116" t="s">
        <v>89</v>
      </c>
      <c r="R34" s="116" t="s">
        <v>89</v>
      </c>
      <c r="S34" s="120">
        <v>192</v>
      </c>
      <c r="T34" s="120">
        <v>0</v>
      </c>
      <c r="U34" s="120">
        <v>0</v>
      </c>
      <c r="V34" s="120">
        <v>192</v>
      </c>
      <c r="W34" s="120">
        <v>45</v>
      </c>
      <c r="X34" s="120">
        <v>237</v>
      </c>
      <c r="Y34" s="123"/>
      <c r="Z34" s="116" t="s">
        <v>177</v>
      </c>
    </row>
    <row r="35" spans="1:26" x14ac:dyDescent="0.2">
      <c r="A35" s="123"/>
      <c r="B35" s="116" t="s">
        <v>179</v>
      </c>
      <c r="C35" s="116" t="s">
        <v>181</v>
      </c>
      <c r="D35" s="117">
        <v>412</v>
      </c>
      <c r="E35" s="118">
        <v>0.03</v>
      </c>
      <c r="F35" s="117">
        <v>0</v>
      </c>
      <c r="G35" s="118" t="s">
        <v>88</v>
      </c>
      <c r="H35" s="117">
        <v>0</v>
      </c>
      <c r="I35" s="118" t="s">
        <v>88</v>
      </c>
      <c r="J35" s="117">
        <v>412</v>
      </c>
      <c r="K35" s="118">
        <v>0.03</v>
      </c>
      <c r="L35" s="117">
        <v>133</v>
      </c>
      <c r="M35" s="118">
        <v>0.13675213675213702</v>
      </c>
      <c r="N35" s="117">
        <v>545</v>
      </c>
      <c r="O35" s="118">
        <v>5.4158607350096699E-2</v>
      </c>
      <c r="P35" s="124"/>
      <c r="Q35" s="116" t="s">
        <v>89</v>
      </c>
      <c r="R35" s="116" t="s">
        <v>89</v>
      </c>
      <c r="S35" s="120">
        <v>400</v>
      </c>
      <c r="T35" s="120">
        <v>0</v>
      </c>
      <c r="U35" s="120">
        <v>0</v>
      </c>
      <c r="V35" s="120">
        <v>400</v>
      </c>
      <c r="W35" s="120">
        <v>117</v>
      </c>
      <c r="X35" s="120">
        <v>517</v>
      </c>
      <c r="Y35" s="123"/>
      <c r="Z35" s="116" t="s">
        <v>180</v>
      </c>
    </row>
    <row r="36" spans="1:26" x14ac:dyDescent="0.2">
      <c r="A36" s="123"/>
      <c r="B36" s="116" t="s">
        <v>182</v>
      </c>
      <c r="C36" s="116" t="s">
        <v>184</v>
      </c>
      <c r="D36" s="117">
        <v>192</v>
      </c>
      <c r="E36" s="118">
        <v>1.0526315789473701E-2</v>
      </c>
      <c r="F36" s="117">
        <v>0</v>
      </c>
      <c r="G36" s="118" t="s">
        <v>88</v>
      </c>
      <c r="H36" s="117">
        <v>0</v>
      </c>
      <c r="I36" s="118" t="s">
        <v>88</v>
      </c>
      <c r="J36" s="117">
        <v>192</v>
      </c>
      <c r="K36" s="118">
        <v>1.0526315789473701E-2</v>
      </c>
      <c r="L36" s="117">
        <v>27</v>
      </c>
      <c r="M36" s="118">
        <v>-0.28947368421052605</v>
      </c>
      <c r="N36" s="117">
        <v>219</v>
      </c>
      <c r="O36" s="118">
        <v>-3.9473684210526307E-2</v>
      </c>
      <c r="P36" s="124"/>
      <c r="Q36" s="116" t="s">
        <v>89</v>
      </c>
      <c r="R36" s="116" t="s">
        <v>89</v>
      </c>
      <c r="S36" s="120">
        <v>190</v>
      </c>
      <c r="T36" s="120">
        <v>0</v>
      </c>
      <c r="U36" s="120">
        <v>0</v>
      </c>
      <c r="V36" s="120">
        <v>190</v>
      </c>
      <c r="W36" s="120">
        <v>38</v>
      </c>
      <c r="X36" s="120">
        <v>228</v>
      </c>
      <c r="Y36" s="123"/>
      <c r="Z36" s="116" t="s">
        <v>183</v>
      </c>
    </row>
    <row r="37" spans="1:26" x14ac:dyDescent="0.2">
      <c r="A37" s="123"/>
      <c r="B37" s="116" t="s">
        <v>185</v>
      </c>
      <c r="C37" s="116" t="s">
        <v>187</v>
      </c>
      <c r="D37" s="117">
        <v>533</v>
      </c>
      <c r="E37" s="118">
        <v>2.5000000000000001E-2</v>
      </c>
      <c r="F37" s="117">
        <v>0</v>
      </c>
      <c r="G37" s="118" t="s">
        <v>88</v>
      </c>
      <c r="H37" s="117">
        <v>0</v>
      </c>
      <c r="I37" s="118" t="s">
        <v>88</v>
      </c>
      <c r="J37" s="117">
        <v>533</v>
      </c>
      <c r="K37" s="118">
        <v>2.5000000000000001E-2</v>
      </c>
      <c r="L37" s="117">
        <v>147</v>
      </c>
      <c r="M37" s="118">
        <v>0.24576271186440701</v>
      </c>
      <c r="N37" s="117">
        <v>680</v>
      </c>
      <c r="O37" s="118">
        <v>6.5830721003134793E-2</v>
      </c>
      <c r="P37" s="124"/>
      <c r="Q37" s="116" t="s">
        <v>89</v>
      </c>
      <c r="R37" s="116" t="s">
        <v>89</v>
      </c>
      <c r="S37" s="120">
        <v>520</v>
      </c>
      <c r="T37" s="120">
        <v>0</v>
      </c>
      <c r="U37" s="120">
        <v>0</v>
      </c>
      <c r="V37" s="120">
        <v>520</v>
      </c>
      <c r="W37" s="120">
        <v>118</v>
      </c>
      <c r="X37" s="120">
        <v>638</v>
      </c>
      <c r="Y37" s="123"/>
      <c r="Z37" s="116" t="s">
        <v>186</v>
      </c>
    </row>
    <row r="38" spans="1:26" x14ac:dyDescent="0.2">
      <c r="A38" s="123"/>
      <c r="B38" s="116" t="s">
        <v>188</v>
      </c>
      <c r="C38" s="116" t="s">
        <v>190</v>
      </c>
      <c r="D38" s="117">
        <v>462</v>
      </c>
      <c r="E38" s="118">
        <v>1.3157894736842101E-2</v>
      </c>
      <c r="F38" s="117">
        <v>0</v>
      </c>
      <c r="G38" s="118" t="s">
        <v>88</v>
      </c>
      <c r="H38" s="117">
        <v>0</v>
      </c>
      <c r="I38" s="118" t="s">
        <v>88</v>
      </c>
      <c r="J38" s="117">
        <v>462</v>
      </c>
      <c r="K38" s="118">
        <v>1.3157894736842101E-2</v>
      </c>
      <c r="L38" s="117">
        <v>38</v>
      </c>
      <c r="M38" s="118">
        <v>-0.17391304347826098</v>
      </c>
      <c r="N38" s="117">
        <v>500</v>
      </c>
      <c r="O38" s="118">
        <v>-3.9840637450199202E-3</v>
      </c>
      <c r="P38" s="124"/>
      <c r="Q38" s="116" t="s">
        <v>89</v>
      </c>
      <c r="R38" s="116" t="s">
        <v>89</v>
      </c>
      <c r="S38" s="120">
        <v>456</v>
      </c>
      <c r="T38" s="120">
        <v>0</v>
      </c>
      <c r="U38" s="120">
        <v>0</v>
      </c>
      <c r="V38" s="120">
        <v>456</v>
      </c>
      <c r="W38" s="120">
        <v>46</v>
      </c>
      <c r="X38" s="120">
        <v>502</v>
      </c>
      <c r="Y38" s="123"/>
      <c r="Z38" s="116" t="s">
        <v>189</v>
      </c>
    </row>
    <row r="39" spans="1:26" x14ac:dyDescent="0.2">
      <c r="A39" s="123"/>
      <c r="B39" s="116" t="s">
        <v>191</v>
      </c>
      <c r="C39" s="116" t="s">
        <v>193</v>
      </c>
      <c r="D39" s="117">
        <v>258</v>
      </c>
      <c r="E39" s="118">
        <v>1.5748031496062999E-2</v>
      </c>
      <c r="F39" s="117">
        <v>0</v>
      </c>
      <c r="G39" s="118" t="s">
        <v>88</v>
      </c>
      <c r="H39" s="117">
        <v>0</v>
      </c>
      <c r="I39" s="118" t="s">
        <v>88</v>
      </c>
      <c r="J39" s="117">
        <v>258</v>
      </c>
      <c r="K39" s="118">
        <v>1.5748031496062999E-2</v>
      </c>
      <c r="L39" s="117">
        <v>59</v>
      </c>
      <c r="M39" s="118">
        <v>0.78787878787878807</v>
      </c>
      <c r="N39" s="117">
        <v>317</v>
      </c>
      <c r="O39" s="118">
        <v>0.10452961672473901</v>
      </c>
      <c r="P39" s="124"/>
      <c r="Q39" s="116" t="s">
        <v>89</v>
      </c>
      <c r="R39" s="116" t="s">
        <v>89</v>
      </c>
      <c r="S39" s="120">
        <v>254</v>
      </c>
      <c r="T39" s="120">
        <v>0</v>
      </c>
      <c r="U39" s="120">
        <v>0</v>
      </c>
      <c r="V39" s="120">
        <v>254</v>
      </c>
      <c r="W39" s="120">
        <v>33</v>
      </c>
      <c r="X39" s="120">
        <v>287</v>
      </c>
      <c r="Y39" s="123"/>
      <c r="Z39" s="116" t="s">
        <v>192</v>
      </c>
    </row>
    <row r="40" spans="1:26" x14ac:dyDescent="0.2">
      <c r="A40" s="123"/>
      <c r="B40" s="116" t="s">
        <v>194</v>
      </c>
      <c r="C40" s="116" t="s">
        <v>196</v>
      </c>
      <c r="D40" s="117">
        <v>156</v>
      </c>
      <c r="E40" s="118">
        <v>2.6315789473684202E-2</v>
      </c>
      <c r="F40" s="117">
        <v>0</v>
      </c>
      <c r="G40" s="118" t="s">
        <v>88</v>
      </c>
      <c r="H40" s="117">
        <v>0</v>
      </c>
      <c r="I40" s="118" t="s">
        <v>88</v>
      </c>
      <c r="J40" s="117">
        <v>156</v>
      </c>
      <c r="K40" s="118">
        <v>2.6315789473684202E-2</v>
      </c>
      <c r="L40" s="117">
        <v>81</v>
      </c>
      <c r="M40" s="118">
        <v>-8.98876404494382E-2</v>
      </c>
      <c r="N40" s="117">
        <v>237</v>
      </c>
      <c r="O40" s="118">
        <v>-1.6597510373444001E-2</v>
      </c>
      <c r="P40" s="124"/>
      <c r="Q40" s="116" t="s">
        <v>89</v>
      </c>
      <c r="R40" s="116" t="s">
        <v>89</v>
      </c>
      <c r="S40" s="120">
        <v>152</v>
      </c>
      <c r="T40" s="120">
        <v>0</v>
      </c>
      <c r="U40" s="120">
        <v>0</v>
      </c>
      <c r="V40" s="120">
        <v>152</v>
      </c>
      <c r="W40" s="120">
        <v>89</v>
      </c>
      <c r="X40" s="120">
        <v>241</v>
      </c>
      <c r="Y40" s="123"/>
      <c r="Z40" s="116" t="s">
        <v>195</v>
      </c>
    </row>
    <row r="41" spans="1:26" x14ac:dyDescent="0.2">
      <c r="A41" s="123"/>
      <c r="B41" s="116" t="s">
        <v>197</v>
      </c>
      <c r="C41" s="116" t="s">
        <v>199</v>
      </c>
      <c r="D41" s="117">
        <v>104</v>
      </c>
      <c r="E41" s="118">
        <v>-3.7037037037037E-2</v>
      </c>
      <c r="F41" s="117">
        <v>1</v>
      </c>
      <c r="G41" s="118">
        <v>-0.66666666666666696</v>
      </c>
      <c r="H41" s="117">
        <v>0</v>
      </c>
      <c r="I41" s="118" t="s">
        <v>88</v>
      </c>
      <c r="J41" s="117">
        <v>105</v>
      </c>
      <c r="K41" s="118">
        <v>-5.4054054054054099E-2</v>
      </c>
      <c r="L41" s="117">
        <v>118</v>
      </c>
      <c r="M41" s="118">
        <v>-0.38219895287958094</v>
      </c>
      <c r="N41" s="117">
        <v>223</v>
      </c>
      <c r="O41" s="118">
        <v>-0.26158940397351005</v>
      </c>
      <c r="P41" s="124"/>
      <c r="Q41" s="116" t="s">
        <v>89</v>
      </c>
      <c r="R41" s="116" t="s">
        <v>89</v>
      </c>
      <c r="S41" s="120">
        <v>108</v>
      </c>
      <c r="T41" s="120">
        <v>3</v>
      </c>
      <c r="U41" s="120">
        <v>0</v>
      </c>
      <c r="V41" s="120">
        <v>111</v>
      </c>
      <c r="W41" s="120">
        <v>191</v>
      </c>
      <c r="X41" s="120">
        <v>302</v>
      </c>
      <c r="Y41" s="123"/>
      <c r="Z41" s="116" t="s">
        <v>198</v>
      </c>
    </row>
    <row r="42" spans="1:26" x14ac:dyDescent="0.2">
      <c r="A42" s="123"/>
      <c r="B42" s="116" t="s">
        <v>200</v>
      </c>
      <c r="C42" s="116" t="s">
        <v>202</v>
      </c>
      <c r="D42" s="117">
        <v>254</v>
      </c>
      <c r="E42" s="118">
        <v>2.4193548387096801E-2</v>
      </c>
      <c r="F42" s="117">
        <v>0</v>
      </c>
      <c r="G42" s="118" t="s">
        <v>88</v>
      </c>
      <c r="H42" s="117">
        <v>0</v>
      </c>
      <c r="I42" s="118" t="s">
        <v>88</v>
      </c>
      <c r="J42" s="117">
        <v>254</v>
      </c>
      <c r="K42" s="118">
        <v>2.4193548387096801E-2</v>
      </c>
      <c r="L42" s="117">
        <v>33</v>
      </c>
      <c r="M42" s="118">
        <v>0.65</v>
      </c>
      <c r="N42" s="117">
        <v>287</v>
      </c>
      <c r="O42" s="118">
        <v>7.0895522388059698E-2</v>
      </c>
      <c r="P42" s="124"/>
      <c r="Q42" s="116" t="s">
        <v>89</v>
      </c>
      <c r="R42" s="116" t="s">
        <v>89</v>
      </c>
      <c r="S42" s="120">
        <v>248</v>
      </c>
      <c r="T42" s="120">
        <v>0</v>
      </c>
      <c r="U42" s="120">
        <v>0</v>
      </c>
      <c r="V42" s="120">
        <v>248</v>
      </c>
      <c r="W42" s="120">
        <v>20</v>
      </c>
      <c r="X42" s="120">
        <v>268</v>
      </c>
      <c r="Y42" s="123"/>
      <c r="Z42" s="116" t="s">
        <v>201</v>
      </c>
    </row>
    <row r="43" spans="1:26" x14ac:dyDescent="0.2">
      <c r="A43" s="123"/>
      <c r="B43" s="116" t="s">
        <v>203</v>
      </c>
      <c r="C43" s="116" t="s">
        <v>205</v>
      </c>
      <c r="D43" s="117">
        <v>101</v>
      </c>
      <c r="E43" s="118">
        <v>3.0612244897959204E-2</v>
      </c>
      <c r="F43" s="117">
        <v>0</v>
      </c>
      <c r="G43" s="118" t="s">
        <v>88</v>
      </c>
      <c r="H43" s="117">
        <v>0</v>
      </c>
      <c r="I43" s="118" t="s">
        <v>88</v>
      </c>
      <c r="J43" s="117">
        <v>101</v>
      </c>
      <c r="K43" s="118">
        <v>3.0612244897959204E-2</v>
      </c>
      <c r="L43" s="117">
        <v>13</v>
      </c>
      <c r="M43" s="118">
        <v>-7.1428571428571397E-2</v>
      </c>
      <c r="N43" s="117">
        <v>114</v>
      </c>
      <c r="O43" s="118">
        <v>1.7857142857142901E-2</v>
      </c>
      <c r="P43" s="124"/>
      <c r="Q43" s="116" t="s">
        <v>89</v>
      </c>
      <c r="R43" s="116" t="s">
        <v>89</v>
      </c>
      <c r="S43" s="120">
        <v>98</v>
      </c>
      <c r="T43" s="120">
        <v>0</v>
      </c>
      <c r="U43" s="120">
        <v>0</v>
      </c>
      <c r="V43" s="120">
        <v>98</v>
      </c>
      <c r="W43" s="120">
        <v>14</v>
      </c>
      <c r="X43" s="120">
        <v>112</v>
      </c>
      <c r="Y43" s="123"/>
      <c r="Z43" s="116" t="s">
        <v>204</v>
      </c>
    </row>
    <row r="44" spans="1:26" x14ac:dyDescent="0.2">
      <c r="A44" s="123"/>
      <c r="B44" s="116" t="s">
        <v>206</v>
      </c>
      <c r="C44" s="116" t="s">
        <v>208</v>
      </c>
      <c r="D44" s="117">
        <v>210</v>
      </c>
      <c r="E44" s="118">
        <v>5.52763819095477E-2</v>
      </c>
      <c r="F44" s="117">
        <v>0</v>
      </c>
      <c r="G44" s="118">
        <v>-1</v>
      </c>
      <c r="H44" s="117">
        <v>0</v>
      </c>
      <c r="I44" s="118" t="s">
        <v>88</v>
      </c>
      <c r="J44" s="117">
        <v>210</v>
      </c>
      <c r="K44" s="118">
        <v>4.47761194029851E-2</v>
      </c>
      <c r="L44" s="117">
        <v>48</v>
      </c>
      <c r="M44" s="118">
        <v>0.65517241379310298</v>
      </c>
      <c r="N44" s="117">
        <v>258</v>
      </c>
      <c r="O44" s="118">
        <v>0.121739130434783</v>
      </c>
      <c r="P44" s="124"/>
      <c r="Q44" s="116" t="s">
        <v>89</v>
      </c>
      <c r="R44" s="116" t="s">
        <v>89</v>
      </c>
      <c r="S44" s="120">
        <v>199</v>
      </c>
      <c r="T44" s="120">
        <v>2</v>
      </c>
      <c r="U44" s="120">
        <v>0</v>
      </c>
      <c r="V44" s="120">
        <v>201</v>
      </c>
      <c r="W44" s="120">
        <v>29</v>
      </c>
      <c r="X44" s="120">
        <v>230</v>
      </c>
      <c r="Y44" s="123"/>
      <c r="Z44" s="116" t="s">
        <v>207</v>
      </c>
    </row>
    <row r="45" spans="1:26" x14ac:dyDescent="0.2">
      <c r="A45" s="123"/>
      <c r="B45" s="116" t="s">
        <v>209</v>
      </c>
      <c r="C45" s="116" t="s">
        <v>211</v>
      </c>
      <c r="D45" s="117">
        <v>528</v>
      </c>
      <c r="E45" s="118">
        <v>0.23943661971830998</v>
      </c>
      <c r="F45" s="117">
        <v>2</v>
      </c>
      <c r="G45" s="118" t="s">
        <v>88</v>
      </c>
      <c r="H45" s="117">
        <v>0</v>
      </c>
      <c r="I45" s="118" t="s">
        <v>88</v>
      </c>
      <c r="J45" s="117">
        <v>530</v>
      </c>
      <c r="K45" s="118">
        <v>0.244131455399061</v>
      </c>
      <c r="L45" s="117">
        <v>101</v>
      </c>
      <c r="M45" s="118">
        <v>0.74137931034482807</v>
      </c>
      <c r="N45" s="117">
        <v>631</v>
      </c>
      <c r="O45" s="118">
        <v>0.30371900826446302</v>
      </c>
      <c r="P45" s="124"/>
      <c r="Q45" s="116" t="s">
        <v>89</v>
      </c>
      <c r="R45" s="116" t="s">
        <v>89</v>
      </c>
      <c r="S45" s="120">
        <v>426</v>
      </c>
      <c r="T45" s="120">
        <v>0</v>
      </c>
      <c r="U45" s="120">
        <v>0</v>
      </c>
      <c r="V45" s="120">
        <v>426</v>
      </c>
      <c r="W45" s="120">
        <v>58</v>
      </c>
      <c r="X45" s="120">
        <v>484</v>
      </c>
      <c r="Y45" s="123"/>
      <c r="Z45" s="116" t="s">
        <v>210</v>
      </c>
    </row>
    <row r="46" spans="1:26" x14ac:dyDescent="0.2">
      <c r="A46" s="123"/>
      <c r="B46" s="116" t="s">
        <v>212</v>
      </c>
      <c r="C46" s="116" t="s">
        <v>214</v>
      </c>
      <c r="D46" s="117">
        <v>464</v>
      </c>
      <c r="E46" s="118">
        <v>5.4545454545454501E-2</v>
      </c>
      <c r="F46" s="117">
        <v>0</v>
      </c>
      <c r="G46" s="118" t="s">
        <v>88</v>
      </c>
      <c r="H46" s="117">
        <v>0</v>
      </c>
      <c r="I46" s="118" t="s">
        <v>88</v>
      </c>
      <c r="J46" s="117">
        <v>464</v>
      </c>
      <c r="K46" s="118">
        <v>5.4545454545454501E-2</v>
      </c>
      <c r="L46" s="117">
        <v>55</v>
      </c>
      <c r="M46" s="118">
        <v>-0.202898550724638</v>
      </c>
      <c r="N46" s="117">
        <v>519</v>
      </c>
      <c r="O46" s="118">
        <v>1.9646365422396901E-2</v>
      </c>
      <c r="P46" s="124"/>
      <c r="Q46" s="116" t="s">
        <v>89</v>
      </c>
      <c r="R46" s="116" t="s">
        <v>89</v>
      </c>
      <c r="S46" s="120">
        <v>440</v>
      </c>
      <c r="T46" s="120">
        <v>0</v>
      </c>
      <c r="U46" s="120">
        <v>0</v>
      </c>
      <c r="V46" s="120">
        <v>440</v>
      </c>
      <c r="W46" s="120">
        <v>69</v>
      </c>
      <c r="X46" s="120">
        <v>509</v>
      </c>
      <c r="Y46" s="123"/>
      <c r="Z46" s="116" t="s">
        <v>213</v>
      </c>
    </row>
    <row r="47" spans="1:26" x14ac:dyDescent="0.2">
      <c r="A47" s="123"/>
      <c r="B47" s="116" t="s">
        <v>215</v>
      </c>
      <c r="C47" s="116" t="s">
        <v>217</v>
      </c>
      <c r="D47" s="117">
        <v>448</v>
      </c>
      <c r="E47" s="118">
        <v>5.6603773584905703E-2</v>
      </c>
      <c r="F47" s="117">
        <v>0</v>
      </c>
      <c r="G47" s="118" t="s">
        <v>88</v>
      </c>
      <c r="H47" s="117">
        <v>0</v>
      </c>
      <c r="I47" s="118" t="s">
        <v>88</v>
      </c>
      <c r="J47" s="117">
        <v>448</v>
      </c>
      <c r="K47" s="118">
        <v>5.6603773584905703E-2</v>
      </c>
      <c r="L47" s="117">
        <v>120</v>
      </c>
      <c r="M47" s="118">
        <v>0.29032258064516098</v>
      </c>
      <c r="N47" s="117">
        <v>568</v>
      </c>
      <c r="O47" s="118">
        <v>9.8646034816247591E-2</v>
      </c>
      <c r="P47" s="124"/>
      <c r="Q47" s="116" t="s">
        <v>89</v>
      </c>
      <c r="R47" s="116" t="s">
        <v>89</v>
      </c>
      <c r="S47" s="120">
        <v>424</v>
      </c>
      <c r="T47" s="120">
        <v>0</v>
      </c>
      <c r="U47" s="120">
        <v>0</v>
      </c>
      <c r="V47" s="120">
        <v>424</v>
      </c>
      <c r="W47" s="120">
        <v>93</v>
      </c>
      <c r="X47" s="120">
        <v>517</v>
      </c>
      <c r="Y47" s="123"/>
      <c r="Z47" s="116" t="s">
        <v>216</v>
      </c>
    </row>
    <row r="48" spans="1:26" x14ac:dyDescent="0.2">
      <c r="A48" s="123"/>
      <c r="B48" s="116" t="s">
        <v>218</v>
      </c>
      <c r="C48" s="116" t="s">
        <v>220</v>
      </c>
      <c r="D48" s="117">
        <v>330</v>
      </c>
      <c r="E48" s="118">
        <v>2.1671826625387001E-2</v>
      </c>
      <c r="F48" s="117">
        <v>0</v>
      </c>
      <c r="G48" s="118" t="s">
        <v>88</v>
      </c>
      <c r="H48" s="117">
        <v>0</v>
      </c>
      <c r="I48" s="118" t="s">
        <v>88</v>
      </c>
      <c r="J48" s="117">
        <v>330</v>
      </c>
      <c r="K48" s="118">
        <v>2.1671826625387001E-2</v>
      </c>
      <c r="L48" s="117">
        <v>104</v>
      </c>
      <c r="M48" s="118">
        <v>0.82456140350877205</v>
      </c>
      <c r="N48" s="117">
        <v>434</v>
      </c>
      <c r="O48" s="118">
        <v>0.14210526315789501</v>
      </c>
      <c r="P48" s="124"/>
      <c r="Q48" s="116" t="s">
        <v>89</v>
      </c>
      <c r="R48" s="116" t="s">
        <v>89</v>
      </c>
      <c r="S48" s="120">
        <v>323</v>
      </c>
      <c r="T48" s="120">
        <v>0</v>
      </c>
      <c r="U48" s="120">
        <v>0</v>
      </c>
      <c r="V48" s="120">
        <v>323</v>
      </c>
      <c r="W48" s="120">
        <v>57</v>
      </c>
      <c r="X48" s="120">
        <v>380</v>
      </c>
      <c r="Y48" s="123"/>
      <c r="Z48" s="116" t="s">
        <v>219</v>
      </c>
    </row>
    <row r="49" spans="1:26" x14ac:dyDescent="0.2">
      <c r="A49" s="123"/>
      <c r="B49" s="116" t="s">
        <v>221</v>
      </c>
      <c r="C49" s="116" t="s">
        <v>223</v>
      </c>
      <c r="D49" s="117">
        <v>176</v>
      </c>
      <c r="E49" s="118">
        <v>7.3170731707317097E-2</v>
      </c>
      <c r="F49" s="117">
        <v>0</v>
      </c>
      <c r="G49" s="118" t="s">
        <v>88</v>
      </c>
      <c r="H49" s="117">
        <v>0</v>
      </c>
      <c r="I49" s="118" t="s">
        <v>88</v>
      </c>
      <c r="J49" s="117">
        <v>176</v>
      </c>
      <c r="K49" s="118">
        <v>7.3170731707317097E-2</v>
      </c>
      <c r="L49" s="117">
        <v>18</v>
      </c>
      <c r="M49" s="118">
        <v>-0.48571428571428599</v>
      </c>
      <c r="N49" s="117">
        <v>194</v>
      </c>
      <c r="O49" s="118">
        <v>-2.5125628140703501E-2</v>
      </c>
      <c r="P49" s="124"/>
      <c r="Q49" s="116" t="s">
        <v>89</v>
      </c>
      <c r="R49" s="116" t="s">
        <v>89</v>
      </c>
      <c r="S49" s="120">
        <v>164</v>
      </c>
      <c r="T49" s="120">
        <v>0</v>
      </c>
      <c r="U49" s="120">
        <v>0</v>
      </c>
      <c r="V49" s="120">
        <v>164</v>
      </c>
      <c r="W49" s="120">
        <v>35</v>
      </c>
      <c r="X49" s="120">
        <v>199</v>
      </c>
      <c r="Y49" s="123"/>
      <c r="Z49" s="116" t="s">
        <v>222</v>
      </c>
    </row>
    <row r="50" spans="1:26" x14ac:dyDescent="0.2">
      <c r="A50" s="123"/>
      <c r="B50" s="116" t="s">
        <v>224</v>
      </c>
      <c r="C50" s="116" t="s">
        <v>226</v>
      </c>
      <c r="D50" s="117">
        <v>558</v>
      </c>
      <c r="E50" s="118">
        <v>2.0109689213894003E-2</v>
      </c>
      <c r="F50" s="117">
        <v>0</v>
      </c>
      <c r="G50" s="118" t="s">
        <v>88</v>
      </c>
      <c r="H50" s="117">
        <v>0</v>
      </c>
      <c r="I50" s="118" t="s">
        <v>88</v>
      </c>
      <c r="J50" s="117">
        <v>558</v>
      </c>
      <c r="K50" s="118">
        <v>2.0109689213894003E-2</v>
      </c>
      <c r="L50" s="117">
        <v>36</v>
      </c>
      <c r="M50" s="118">
        <v>-7.69230769230769E-2</v>
      </c>
      <c r="N50" s="117">
        <v>594</v>
      </c>
      <c r="O50" s="118">
        <v>1.36518771331058E-2</v>
      </c>
      <c r="P50" s="124"/>
      <c r="Q50" s="116" t="s">
        <v>89</v>
      </c>
      <c r="R50" s="116" t="s">
        <v>89</v>
      </c>
      <c r="S50" s="120">
        <v>547</v>
      </c>
      <c r="T50" s="120">
        <v>0</v>
      </c>
      <c r="U50" s="120">
        <v>0</v>
      </c>
      <c r="V50" s="120">
        <v>547</v>
      </c>
      <c r="W50" s="120">
        <v>39</v>
      </c>
      <c r="X50" s="120">
        <v>586</v>
      </c>
      <c r="Y50" s="123"/>
      <c r="Z50" s="116" t="s">
        <v>225</v>
      </c>
    </row>
    <row r="51" spans="1:26" x14ac:dyDescent="0.2">
      <c r="A51" s="123"/>
      <c r="B51" s="116" t="s">
        <v>227</v>
      </c>
      <c r="C51" s="116" t="s">
        <v>229</v>
      </c>
      <c r="D51" s="117">
        <v>200</v>
      </c>
      <c r="E51" s="118">
        <v>8.6956521739130391E-2</v>
      </c>
      <c r="F51" s="117">
        <v>0</v>
      </c>
      <c r="G51" s="118" t="s">
        <v>88</v>
      </c>
      <c r="H51" s="117">
        <v>0</v>
      </c>
      <c r="I51" s="118" t="s">
        <v>88</v>
      </c>
      <c r="J51" s="117">
        <v>200</v>
      </c>
      <c r="K51" s="118">
        <v>8.6956521739130391E-2</v>
      </c>
      <c r="L51" s="117">
        <v>20</v>
      </c>
      <c r="M51" s="118">
        <v>-0.28571428571428598</v>
      </c>
      <c r="N51" s="117">
        <v>220</v>
      </c>
      <c r="O51" s="118">
        <v>3.77358490566038E-2</v>
      </c>
      <c r="P51" s="124"/>
      <c r="Q51" s="116" t="s">
        <v>89</v>
      </c>
      <c r="R51" s="116" t="s">
        <v>89</v>
      </c>
      <c r="S51" s="120">
        <v>184</v>
      </c>
      <c r="T51" s="120">
        <v>0</v>
      </c>
      <c r="U51" s="120">
        <v>0</v>
      </c>
      <c r="V51" s="120">
        <v>184</v>
      </c>
      <c r="W51" s="120">
        <v>28</v>
      </c>
      <c r="X51" s="120">
        <v>212</v>
      </c>
      <c r="Y51" s="123"/>
      <c r="Z51" s="116" t="s">
        <v>228</v>
      </c>
    </row>
    <row r="52" spans="1:26" x14ac:dyDescent="0.2">
      <c r="A52" s="123"/>
      <c r="B52" s="116" t="s">
        <v>230</v>
      </c>
      <c r="C52" s="116" t="s">
        <v>232</v>
      </c>
      <c r="D52" s="117">
        <v>106</v>
      </c>
      <c r="E52" s="118">
        <v>1.9230769230769201E-2</v>
      </c>
      <c r="F52" s="117">
        <v>0</v>
      </c>
      <c r="G52" s="118" t="s">
        <v>88</v>
      </c>
      <c r="H52" s="117">
        <v>0</v>
      </c>
      <c r="I52" s="118" t="s">
        <v>88</v>
      </c>
      <c r="J52" s="117">
        <v>106</v>
      </c>
      <c r="K52" s="118">
        <v>1.9230769230769201E-2</v>
      </c>
      <c r="L52" s="117">
        <v>0</v>
      </c>
      <c r="M52" s="118">
        <v>-1</v>
      </c>
      <c r="N52" s="117">
        <v>106</v>
      </c>
      <c r="O52" s="118">
        <v>-3.6363636363636397E-2</v>
      </c>
      <c r="P52" s="124"/>
      <c r="Q52" s="116" t="s">
        <v>89</v>
      </c>
      <c r="R52" s="116" t="s">
        <v>89</v>
      </c>
      <c r="S52" s="120">
        <v>104</v>
      </c>
      <c r="T52" s="120">
        <v>0</v>
      </c>
      <c r="U52" s="120">
        <v>0</v>
      </c>
      <c r="V52" s="120">
        <v>104</v>
      </c>
      <c r="W52" s="120">
        <v>6</v>
      </c>
      <c r="X52" s="120">
        <v>110</v>
      </c>
      <c r="Y52" s="123"/>
      <c r="Z52" s="116" t="s">
        <v>231</v>
      </c>
    </row>
    <row r="53" spans="1:26" x14ac:dyDescent="0.2">
      <c r="A53" s="125"/>
      <c r="B53" s="116" t="s">
        <v>233</v>
      </c>
      <c r="C53" s="116" t="s">
        <v>235</v>
      </c>
      <c r="D53" s="117">
        <v>423</v>
      </c>
      <c r="E53" s="118">
        <v>7.6335877862595394E-2</v>
      </c>
      <c r="F53" s="117">
        <v>0</v>
      </c>
      <c r="G53" s="118">
        <v>-1</v>
      </c>
      <c r="H53" s="117">
        <v>0</v>
      </c>
      <c r="I53" s="118" t="s">
        <v>88</v>
      </c>
      <c r="J53" s="117">
        <v>423</v>
      </c>
      <c r="K53" s="118">
        <v>7.0886075949367092E-2</v>
      </c>
      <c r="L53" s="117">
        <v>256</v>
      </c>
      <c r="M53" s="118">
        <v>0.48837209302325607</v>
      </c>
      <c r="N53" s="117">
        <v>679</v>
      </c>
      <c r="O53" s="118">
        <v>0.19753086419753099</v>
      </c>
      <c r="P53" s="124"/>
      <c r="Q53" s="116" t="s">
        <v>89</v>
      </c>
      <c r="R53" s="116" t="s">
        <v>89</v>
      </c>
      <c r="S53" s="120">
        <v>393</v>
      </c>
      <c r="T53" s="120">
        <v>2</v>
      </c>
      <c r="U53" s="120">
        <v>0</v>
      </c>
      <c r="V53" s="120">
        <v>395</v>
      </c>
      <c r="W53" s="120">
        <v>172</v>
      </c>
      <c r="X53" s="120">
        <v>567</v>
      </c>
      <c r="Y53" s="123"/>
      <c r="Z53" s="116" t="s">
        <v>234</v>
      </c>
    </row>
    <row r="54" spans="1:26" x14ac:dyDescent="0.2">
      <c r="A54" s="126" t="s">
        <v>103</v>
      </c>
      <c r="B54" s="126"/>
      <c r="C54" s="126"/>
      <c r="D54" s="127">
        <v>9250</v>
      </c>
      <c r="E54" s="128">
        <v>3.0296279795054601E-2</v>
      </c>
      <c r="F54" s="127">
        <v>6</v>
      </c>
      <c r="G54" s="128">
        <v>-0.45454545454545503</v>
      </c>
      <c r="H54" s="127">
        <v>583</v>
      </c>
      <c r="I54" s="128">
        <v>-0.109923664122137</v>
      </c>
      <c r="J54" s="127">
        <v>9839</v>
      </c>
      <c r="K54" s="128">
        <v>2.02198257984239E-2</v>
      </c>
      <c r="L54" s="127">
        <v>2744</v>
      </c>
      <c r="M54" s="128">
        <v>4.61303850552802E-2</v>
      </c>
      <c r="N54" s="127">
        <v>12583</v>
      </c>
      <c r="O54" s="128">
        <v>2.5760169560609801E-2</v>
      </c>
      <c r="P54" s="129"/>
      <c r="Q54" s="126"/>
      <c r="R54" s="126"/>
      <c r="S54" s="130">
        <v>8978</v>
      </c>
      <c r="T54" s="130">
        <v>11</v>
      </c>
      <c r="U54" s="130">
        <v>655</v>
      </c>
      <c r="V54" s="130">
        <v>9644</v>
      </c>
      <c r="W54" s="130">
        <v>2623</v>
      </c>
      <c r="X54" s="130">
        <v>12267</v>
      </c>
      <c r="Y54" s="142"/>
      <c r="Z54" s="126"/>
    </row>
    <row r="55" spans="1:26" ht="22.5" x14ac:dyDescent="0.2">
      <c r="A55" s="131" t="s">
        <v>274</v>
      </c>
      <c r="B55" s="113"/>
      <c r="C55" s="113"/>
      <c r="D55" s="132">
        <f>D54+D24+D14</f>
        <v>21760</v>
      </c>
      <c r="E55" s="133">
        <f>((D54+D24+D14)-(S54+S24+S14))/(S54+S24+S14)</f>
        <v>2.2556390977443608E-2</v>
      </c>
      <c r="F55" s="132">
        <f>F54+F24+F14</f>
        <v>1391</v>
      </c>
      <c r="G55" s="133">
        <f>((F54+F24+F14)-(T54+T24+T14))/(T54+T24+T14)</f>
        <v>-9.7924773022049286E-2</v>
      </c>
      <c r="H55" s="132">
        <f>H54+H24+H14</f>
        <v>1197</v>
      </c>
      <c r="I55" s="133">
        <f>((H54+H24+H14)-(U54+U24+U14))/(U54+U24+U14)</f>
        <v>-1.3190436933223413E-2</v>
      </c>
      <c r="J55" s="132">
        <f>J54+J24+J14</f>
        <v>24348</v>
      </c>
      <c r="K55" s="133">
        <f>((J54+J24+J14)-(V54+V24+V14))/(V54+V24+V14)</f>
        <v>1.3022675265238193E-2</v>
      </c>
      <c r="L55" s="132">
        <f>L54+L24+L14</f>
        <v>7601</v>
      </c>
      <c r="M55" s="133">
        <f>((L54+L24+L14)-(W54+W24+W14))/(W54+W24+W14)</f>
        <v>5.8930064084703263E-2</v>
      </c>
      <c r="N55" s="132">
        <f>N54+N24+N14</f>
        <v>31949</v>
      </c>
      <c r="O55" s="133">
        <f>((N54+N24+N14)-(X54+X24+X14))/(X54+X24+X14)</f>
        <v>2.35799186236504E-2</v>
      </c>
      <c r="P55" s="122">
        <v>6</v>
      </c>
      <c r="Q55" s="116" t="s">
        <v>90</v>
      </c>
      <c r="R55" s="116" t="s">
        <v>90</v>
      </c>
      <c r="S55" s="120">
        <v>1</v>
      </c>
      <c r="T55" s="120">
        <v>1372</v>
      </c>
      <c r="U55" s="120">
        <v>0</v>
      </c>
      <c r="V55" s="120">
        <v>1373</v>
      </c>
      <c r="W55" s="120">
        <v>625</v>
      </c>
      <c r="X55" s="120">
        <v>1998</v>
      </c>
      <c r="Y55" s="121" t="s">
        <v>243</v>
      </c>
      <c r="Z55" s="116" t="s">
        <v>245</v>
      </c>
    </row>
    <row r="56" spans="1:26" x14ac:dyDescent="0.2">
      <c r="A56" s="131" t="s">
        <v>239</v>
      </c>
      <c r="B56" s="113"/>
      <c r="C56" s="113"/>
      <c r="D56" s="132">
        <f>D54+D24+D14+D9</f>
        <v>33400</v>
      </c>
      <c r="E56" s="133">
        <f>((D54+D24+D14+D9)-(S54+S24+S14+S9))/(S54+S24+S14+S9)</f>
        <v>1.4365110699426004E-2</v>
      </c>
      <c r="F56" s="132">
        <f>F54+F24+F14+F9</f>
        <v>6571</v>
      </c>
      <c r="G56" s="133">
        <f>((F54+F24+F14+F9)-(T54+T24+T14+T9))/(T54+T24+T14+T9)</f>
        <v>-6.275852232206533E-2</v>
      </c>
      <c r="H56" s="132">
        <f>H54+H24+H14+H9</f>
        <v>4156</v>
      </c>
      <c r="I56" s="133">
        <f>((H54+H24+H14+H9)-(U54+U24+U14+U9))/(U54+U24+U14+U9)</f>
        <v>-6.8161434977578469E-2</v>
      </c>
      <c r="J56" s="132">
        <f>J54+J24+J14+J9</f>
        <v>44127</v>
      </c>
      <c r="K56" s="133">
        <f>((J54+J24+J14+J9)-(V54+V24+V14+V9))/(V54+V24+V14+V9)</f>
        <v>-6.1038785530879765E-3</v>
      </c>
      <c r="L56" s="132">
        <f>L54+L24+L14+L9</f>
        <v>10987</v>
      </c>
      <c r="M56" s="133">
        <f>((L54+L24+L14+L9)-(W54+W24+W14+W9))/(W54+W24+W14+W9)</f>
        <v>7.3473375671714705E-2</v>
      </c>
      <c r="N56" s="132">
        <f>N54+N24+N14+N9</f>
        <v>55114</v>
      </c>
      <c r="O56" s="133">
        <f>((N54+N24+N14+N9)-(X54+X24+X14+X9))/(X54+X24+X14+X9)</f>
        <v>8.8042025881793062E-3</v>
      </c>
      <c r="P56" s="124"/>
      <c r="Q56" s="116" t="s">
        <v>90</v>
      </c>
      <c r="R56" s="116" t="s">
        <v>90</v>
      </c>
      <c r="S56" s="120">
        <v>96</v>
      </c>
      <c r="T56" s="120">
        <v>0</v>
      </c>
      <c r="U56" s="120">
        <v>0</v>
      </c>
      <c r="V56" s="120">
        <v>96</v>
      </c>
      <c r="W56" s="120">
        <v>581</v>
      </c>
      <c r="X56" s="120">
        <v>677</v>
      </c>
      <c r="Y56" s="123"/>
      <c r="Z56" s="116" t="s">
        <v>248</v>
      </c>
    </row>
    <row r="57" spans="1:26" x14ac:dyDescent="0.2">
      <c r="A57" s="131" t="s">
        <v>275</v>
      </c>
      <c r="B57" s="113"/>
      <c r="C57" s="113"/>
      <c r="D57" s="132">
        <f>D54+D24+D14+D9+D5</f>
        <v>43854</v>
      </c>
      <c r="E57" s="133">
        <f>((D54+D24+D14+D9+D5)-(S54+S24+S14+S9+S5))/(S54+S24+S14+S9+S5)</f>
        <v>8.9033059562426669E-3</v>
      </c>
      <c r="F57" s="132">
        <f>F54+F24+F14+F9+F5</f>
        <v>17557</v>
      </c>
      <c r="G57" s="133">
        <f>((F54+F24+F14+F9+F5)-(T54+T24+T14+T9+T5))/(T54+T24+T14+T9+T5)</f>
        <v>-4.9071115203379735E-2</v>
      </c>
      <c r="H57" s="132">
        <f>H54+H24+H14+H9+H5</f>
        <v>4156</v>
      </c>
      <c r="I57" s="133">
        <f>((H54+H24+H14+H9+H5)-(U54+U24+U14+U9+U5))/(U54+U24+U14+U9+U5)</f>
        <v>-6.8161434977578469E-2</v>
      </c>
      <c r="J57" s="132">
        <f>J54+J24+J14+J9+J5</f>
        <v>65567</v>
      </c>
      <c r="K57" s="133">
        <f>((J54+J24+J14+J9+J5)-(V54+V24+V14+V9+V5))/(V54+V24+V14+V9+V5)</f>
        <v>-1.239644524777828E-2</v>
      </c>
      <c r="L57" s="132">
        <f>L54+L24+L14+L9+L5</f>
        <v>11728</v>
      </c>
      <c r="M57" s="133">
        <f>((L54+L24+L14+L9+L5)-(W54+W24+W14+W9+W5))/(W54+W24+W14+W9+W5)</f>
        <v>6.7249067249067249E-2</v>
      </c>
      <c r="N57" s="132">
        <f>N54+N24+N14+N9+N5</f>
        <v>77295</v>
      </c>
      <c r="O57" s="133">
        <f>((N54+N24+N14+N9+N5)-(X54+X24+X14+X9+X5))/(X54+X24+X14+X9+X5)</f>
        <v>-1.0855658511999379E-3</v>
      </c>
      <c r="P57" s="124"/>
      <c r="Q57" s="116" t="s">
        <v>90</v>
      </c>
      <c r="R57" s="116" t="s">
        <v>90</v>
      </c>
      <c r="S57" s="120">
        <v>928</v>
      </c>
      <c r="T57" s="120">
        <v>1015</v>
      </c>
      <c r="U57" s="120">
        <v>0</v>
      </c>
      <c r="V57" s="120">
        <v>1943</v>
      </c>
      <c r="W57" s="120">
        <v>1810</v>
      </c>
      <c r="X57" s="120">
        <v>3753</v>
      </c>
      <c r="Y57" s="123"/>
      <c r="Z57" s="116" t="s">
        <v>251</v>
      </c>
    </row>
    <row r="58" spans="1:26" x14ac:dyDescent="0.2">
      <c r="A58" s="121" t="s">
        <v>238</v>
      </c>
      <c r="B58" s="116" t="s">
        <v>244</v>
      </c>
      <c r="C58" s="116" t="s">
        <v>237</v>
      </c>
      <c r="D58" s="117">
        <v>7</v>
      </c>
      <c r="E58" s="118">
        <v>6</v>
      </c>
      <c r="F58" s="117">
        <v>1024</v>
      </c>
      <c r="G58" s="118">
        <v>-0.25364431486880495</v>
      </c>
      <c r="H58" s="117">
        <v>0</v>
      </c>
      <c r="I58" s="118" t="s">
        <v>88</v>
      </c>
      <c r="J58" s="117">
        <v>1031</v>
      </c>
      <c r="K58" s="118">
        <v>-0.24908958485069202</v>
      </c>
      <c r="L58" s="117">
        <v>700</v>
      </c>
      <c r="M58" s="118">
        <v>0.12</v>
      </c>
      <c r="N58" s="117">
        <v>1731</v>
      </c>
      <c r="O58" s="118">
        <v>-0.13363363363363398</v>
      </c>
      <c r="P58" s="124"/>
      <c r="Q58" s="116" t="s">
        <v>90</v>
      </c>
      <c r="R58" s="116" t="s">
        <v>90</v>
      </c>
      <c r="S58" s="120">
        <v>138</v>
      </c>
      <c r="T58" s="120">
        <v>2</v>
      </c>
      <c r="U58" s="120">
        <v>0</v>
      </c>
      <c r="V58" s="120">
        <v>140</v>
      </c>
      <c r="W58" s="120">
        <v>584</v>
      </c>
      <c r="X58" s="120">
        <v>724</v>
      </c>
      <c r="Y58" s="123"/>
      <c r="Z58" s="116" t="s">
        <v>254</v>
      </c>
    </row>
    <row r="59" spans="1:26" x14ac:dyDescent="0.2">
      <c r="A59" s="123"/>
      <c r="B59" s="116" t="s">
        <v>247</v>
      </c>
      <c r="C59" s="116" t="s">
        <v>240</v>
      </c>
      <c r="D59" s="117">
        <v>91</v>
      </c>
      <c r="E59" s="118">
        <v>-5.2083333333333301E-2</v>
      </c>
      <c r="F59" s="117">
        <v>2</v>
      </c>
      <c r="G59" s="118" t="s">
        <v>88</v>
      </c>
      <c r="H59" s="117">
        <v>0</v>
      </c>
      <c r="I59" s="118" t="s">
        <v>88</v>
      </c>
      <c r="J59" s="117">
        <v>93</v>
      </c>
      <c r="K59" s="118">
        <v>-3.125E-2</v>
      </c>
      <c r="L59" s="117">
        <v>445</v>
      </c>
      <c r="M59" s="118">
        <v>-0.23407917383821</v>
      </c>
      <c r="N59" s="117">
        <v>538</v>
      </c>
      <c r="O59" s="118">
        <v>-0.205317577548006</v>
      </c>
      <c r="P59" s="124"/>
      <c r="Q59" s="116" t="s">
        <v>90</v>
      </c>
      <c r="R59" s="116" t="s">
        <v>90</v>
      </c>
      <c r="S59" s="120">
        <v>137</v>
      </c>
      <c r="T59" s="120">
        <v>0</v>
      </c>
      <c r="U59" s="120">
        <v>0</v>
      </c>
      <c r="V59" s="120">
        <v>137</v>
      </c>
      <c r="W59" s="120">
        <v>207</v>
      </c>
      <c r="X59" s="120">
        <v>344</v>
      </c>
      <c r="Y59" s="123"/>
      <c r="Z59" s="116" t="s">
        <v>256</v>
      </c>
    </row>
    <row r="60" spans="1:26" x14ac:dyDescent="0.2">
      <c r="A60" s="123"/>
      <c r="B60" s="116" t="s">
        <v>250</v>
      </c>
      <c r="C60" s="116" t="s">
        <v>242</v>
      </c>
      <c r="D60" s="117">
        <v>830</v>
      </c>
      <c r="E60" s="118">
        <v>-0.105603448275862</v>
      </c>
      <c r="F60" s="117">
        <v>836</v>
      </c>
      <c r="G60" s="118">
        <v>-0.17635467980295597</v>
      </c>
      <c r="H60" s="117">
        <v>0</v>
      </c>
      <c r="I60" s="118" t="s">
        <v>88</v>
      </c>
      <c r="J60" s="117">
        <v>1666</v>
      </c>
      <c r="K60" s="118">
        <v>-0.14256304683479201</v>
      </c>
      <c r="L60" s="117">
        <v>2215</v>
      </c>
      <c r="M60" s="118">
        <v>0.22375690607734802</v>
      </c>
      <c r="N60" s="117">
        <v>3881</v>
      </c>
      <c r="O60" s="118">
        <v>3.4106048494537702E-2</v>
      </c>
      <c r="P60" s="124"/>
      <c r="Q60" s="116" t="s">
        <v>90</v>
      </c>
      <c r="R60" s="116" t="s">
        <v>90</v>
      </c>
      <c r="S60" s="120">
        <v>58</v>
      </c>
      <c r="T60" s="120">
        <v>18</v>
      </c>
      <c r="U60" s="120">
        <v>0</v>
      </c>
      <c r="V60" s="120">
        <v>76</v>
      </c>
      <c r="W60" s="120">
        <v>80</v>
      </c>
      <c r="X60" s="120">
        <v>156</v>
      </c>
      <c r="Y60" s="123"/>
      <c r="Z60" s="116" t="s">
        <v>258</v>
      </c>
    </row>
    <row r="61" spans="1:26" x14ac:dyDescent="0.2">
      <c r="A61" s="123"/>
      <c r="B61" s="116" t="s">
        <v>253</v>
      </c>
      <c r="C61" s="116" t="s">
        <v>246</v>
      </c>
      <c r="D61" s="117">
        <v>89</v>
      </c>
      <c r="E61" s="118">
        <v>-0.35507246376811602</v>
      </c>
      <c r="F61" s="117">
        <v>0</v>
      </c>
      <c r="G61" s="118">
        <v>-1</v>
      </c>
      <c r="H61" s="117">
        <v>0</v>
      </c>
      <c r="I61" s="118" t="s">
        <v>88</v>
      </c>
      <c r="J61" s="117">
        <v>89</v>
      </c>
      <c r="K61" s="118">
        <v>-0.36428571428571394</v>
      </c>
      <c r="L61" s="117">
        <v>514</v>
      </c>
      <c r="M61" s="118">
        <v>-0.11986301369863001</v>
      </c>
      <c r="N61" s="117">
        <v>603</v>
      </c>
      <c r="O61" s="118">
        <v>-0.16712707182320402</v>
      </c>
      <c r="P61" s="129"/>
      <c r="Q61" s="126"/>
      <c r="R61" s="126"/>
      <c r="S61" s="130">
        <v>1358</v>
      </c>
      <c r="T61" s="130">
        <v>2407</v>
      </c>
      <c r="U61" s="130">
        <v>0</v>
      </c>
      <c r="V61" s="130">
        <v>3765</v>
      </c>
      <c r="W61" s="130">
        <v>3887</v>
      </c>
      <c r="X61" s="130">
        <v>7652</v>
      </c>
      <c r="Y61" s="142"/>
      <c r="Z61" s="126"/>
    </row>
    <row r="62" spans="1:26" x14ac:dyDescent="0.2">
      <c r="A62" s="123"/>
      <c r="B62" s="116" t="s">
        <v>255</v>
      </c>
      <c r="C62" s="116" t="s">
        <v>249</v>
      </c>
      <c r="D62" s="117">
        <v>186</v>
      </c>
      <c r="E62" s="118">
        <v>0.35766423357664207</v>
      </c>
      <c r="F62" s="117">
        <v>0</v>
      </c>
      <c r="G62" s="118" t="s">
        <v>88</v>
      </c>
      <c r="H62" s="117">
        <v>0</v>
      </c>
      <c r="I62" s="118" t="s">
        <v>88</v>
      </c>
      <c r="J62" s="117">
        <v>186</v>
      </c>
      <c r="K62" s="118">
        <v>0.35766423357664207</v>
      </c>
      <c r="L62" s="117">
        <v>523</v>
      </c>
      <c r="M62" s="118">
        <v>1.52657004830918</v>
      </c>
      <c r="N62" s="117">
        <v>709</v>
      </c>
      <c r="O62" s="118">
        <v>1.06104651162791</v>
      </c>
      <c r="P62" s="141"/>
      <c r="Q62" s="126"/>
      <c r="R62" s="126"/>
      <c r="S62" s="130">
        <v>44825</v>
      </c>
      <c r="T62" s="130">
        <v>20870</v>
      </c>
      <c r="U62" s="130">
        <v>4460</v>
      </c>
      <c r="V62" s="130">
        <v>70155</v>
      </c>
      <c r="W62" s="130">
        <v>14876</v>
      </c>
      <c r="X62" s="130">
        <v>85031</v>
      </c>
      <c r="Y62" s="126"/>
      <c r="Z62" s="126"/>
    </row>
    <row r="63" spans="1:26" x14ac:dyDescent="0.2">
      <c r="A63" s="125"/>
      <c r="B63" s="116" t="s">
        <v>257</v>
      </c>
      <c r="C63" s="116" t="s">
        <v>252</v>
      </c>
      <c r="D63" s="117">
        <v>63</v>
      </c>
      <c r="E63" s="118">
        <v>8.6206896551724102E-2</v>
      </c>
      <c r="F63" s="117">
        <v>16</v>
      </c>
      <c r="G63" s="118">
        <v>-0.11111111111111101</v>
      </c>
      <c r="H63" s="117">
        <v>0</v>
      </c>
      <c r="I63" s="118" t="s">
        <v>88</v>
      </c>
      <c r="J63" s="117">
        <v>79</v>
      </c>
      <c r="K63" s="118">
        <v>3.9473684210526307E-2</v>
      </c>
      <c r="L63" s="117">
        <v>118</v>
      </c>
      <c r="M63" s="118">
        <v>0.47500000000000003</v>
      </c>
      <c r="N63" s="117">
        <v>197</v>
      </c>
      <c r="O63" s="118">
        <v>0.26282051282051305</v>
      </c>
    </row>
    <row r="64" spans="1:26" x14ac:dyDescent="0.2">
      <c r="A64" s="126" t="s">
        <v>103</v>
      </c>
      <c r="B64" s="126"/>
      <c r="C64" s="126"/>
      <c r="D64" s="127">
        <v>1266</v>
      </c>
      <c r="E64" s="128">
        <v>-6.7746686303387302E-2</v>
      </c>
      <c r="F64" s="127">
        <v>1878</v>
      </c>
      <c r="G64" s="128">
        <v>-0.21977565434150403</v>
      </c>
      <c r="H64" s="127">
        <v>0</v>
      </c>
      <c r="I64" s="128"/>
      <c r="J64" s="127">
        <v>3144</v>
      </c>
      <c r="K64" s="128">
        <v>-0.16494023904382499</v>
      </c>
      <c r="L64" s="127">
        <v>4515</v>
      </c>
      <c r="M64" s="128">
        <v>0.16156418832004099</v>
      </c>
      <c r="N64" s="127">
        <v>7659</v>
      </c>
      <c r="O64" s="128">
        <v>9.1479351803450105E-4</v>
      </c>
    </row>
    <row r="65" spans="1:15" x14ac:dyDescent="0.2">
      <c r="A65" s="126" t="s">
        <v>259</v>
      </c>
      <c r="B65" s="126"/>
      <c r="C65" s="126"/>
      <c r="D65" s="127">
        <v>45120</v>
      </c>
      <c r="E65" s="128">
        <v>6.5811489124372605E-3</v>
      </c>
      <c r="F65" s="127">
        <v>19435</v>
      </c>
      <c r="G65" s="128">
        <v>-6.87589841878294E-2</v>
      </c>
      <c r="H65" s="127">
        <v>4156</v>
      </c>
      <c r="I65" s="128">
        <v>-6.8161434977578497E-2</v>
      </c>
      <c r="J65" s="127">
        <v>68711</v>
      </c>
      <c r="K65" s="128">
        <v>-2.0582994797234699E-2</v>
      </c>
      <c r="L65" s="127">
        <v>16243</v>
      </c>
      <c r="M65" s="128">
        <v>9.1892981984404404E-2</v>
      </c>
      <c r="N65" s="127">
        <v>84954</v>
      </c>
      <c r="O65" s="128">
        <v>-9.0555209276616802E-4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Normal="16668" zoomScaleSheetLayoutView="9856" workbookViewId="0"/>
  </sheetViews>
  <sheetFormatPr baseColWidth="10" defaultRowHeight="12.75" x14ac:dyDescent="0.2"/>
  <cols>
    <col min="1" max="1" width="22.42578125" style="143" customWidth="1"/>
    <col min="2" max="2" width="4.7109375" style="143" bestFit="1" customWidth="1"/>
    <col min="3" max="3" width="22" style="143" bestFit="1" customWidth="1"/>
    <col min="4" max="4" width="7.28515625" style="143" bestFit="1" customWidth="1"/>
    <col min="5" max="14" width="12.7109375" style="143" customWidth="1"/>
    <col min="15" max="15" width="10" style="143" customWidth="1"/>
    <col min="16" max="16" width="7.28515625" style="143" hidden="1" customWidth="1"/>
    <col min="17" max="17" width="11.85546875" style="143" hidden="1" customWidth="1"/>
    <col min="18" max="18" width="5.5703125" style="143" hidden="1" customWidth="1"/>
    <col min="19" max="19" width="17.42578125" style="143" hidden="1" customWidth="1"/>
    <col min="20" max="20" width="16.85546875" style="143" hidden="1" customWidth="1"/>
    <col min="21" max="21" width="14.42578125" style="143" hidden="1" customWidth="1"/>
    <col min="22" max="22" width="13.5703125" style="143" hidden="1" customWidth="1"/>
    <col min="23" max="23" width="17.85546875" style="143" hidden="1" customWidth="1"/>
    <col min="24" max="24" width="11.42578125" style="143" hidden="1" customWidth="1"/>
    <col min="25" max="25" width="20.140625" style="143" hidden="1" customWidth="1"/>
    <col min="26" max="26" width="23.5703125" style="143" hidden="1" customWidth="1"/>
    <col min="27" max="16384" width="11.42578125" style="143"/>
  </cols>
  <sheetData>
    <row r="1" spans="1:26" ht="15.75" x14ac:dyDescent="0.25">
      <c r="A1" s="110" t="s">
        <v>276</v>
      </c>
    </row>
    <row r="2" spans="1:26" ht="15.75" x14ac:dyDescent="0.25">
      <c r="A2" s="110"/>
    </row>
    <row r="4" spans="1:26" ht="33.75" customHeight="1" x14ac:dyDescent="0.2">
      <c r="A4" s="113" t="s">
        <v>60</v>
      </c>
      <c r="B4" s="113" t="s">
        <v>61</v>
      </c>
      <c r="C4" s="113" t="s">
        <v>262</v>
      </c>
      <c r="D4" s="113" t="s">
        <v>263</v>
      </c>
      <c r="E4" s="113" t="s">
        <v>264</v>
      </c>
      <c r="F4" s="113" t="s">
        <v>265</v>
      </c>
      <c r="G4" s="114" t="s">
        <v>266</v>
      </c>
      <c r="H4" s="113" t="s">
        <v>67</v>
      </c>
      <c r="I4" s="114" t="s">
        <v>267</v>
      </c>
      <c r="J4" s="114" t="s">
        <v>268</v>
      </c>
      <c r="K4" s="113" t="s">
        <v>277</v>
      </c>
      <c r="L4" s="113" t="s">
        <v>270</v>
      </c>
      <c r="M4" s="113" t="s">
        <v>271</v>
      </c>
      <c r="N4" s="113" t="s">
        <v>72</v>
      </c>
      <c r="O4" s="113" t="s">
        <v>272</v>
      </c>
      <c r="P4" s="144" t="s">
        <v>74</v>
      </c>
      <c r="Q4" s="144" t="s">
        <v>75</v>
      </c>
      <c r="R4" s="144" t="s">
        <v>76</v>
      </c>
      <c r="S4" s="144" t="s">
        <v>77</v>
      </c>
      <c r="T4" s="144" t="s">
        <v>78</v>
      </c>
      <c r="U4" s="144" t="s">
        <v>79</v>
      </c>
      <c r="V4" s="144" t="s">
        <v>80</v>
      </c>
      <c r="W4" s="144" t="s">
        <v>81</v>
      </c>
      <c r="X4" s="144" t="s">
        <v>82</v>
      </c>
      <c r="Y4" s="144" t="s">
        <v>273</v>
      </c>
      <c r="Z4" s="144" t="s">
        <v>62</v>
      </c>
    </row>
    <row r="5" spans="1:26" x14ac:dyDescent="0.2">
      <c r="A5" s="116" t="s">
        <v>91</v>
      </c>
      <c r="B5" s="116" t="s">
        <v>86</v>
      </c>
      <c r="C5" s="116" t="s">
        <v>91</v>
      </c>
      <c r="D5" s="117">
        <v>58061</v>
      </c>
      <c r="E5" s="118">
        <v>-4.0234730142987001E-2</v>
      </c>
      <c r="F5" s="117">
        <v>56806</v>
      </c>
      <c r="G5" s="118">
        <v>-4.1928084733184899E-2</v>
      </c>
      <c r="H5" s="117">
        <v>0</v>
      </c>
      <c r="I5" s="118" t="s">
        <v>88</v>
      </c>
      <c r="J5" s="117">
        <v>114867</v>
      </c>
      <c r="K5" s="118">
        <v>-4.1072904405319403E-2</v>
      </c>
      <c r="L5" s="117">
        <v>4078</v>
      </c>
      <c r="M5" s="118">
        <v>3.8187372708757598E-2</v>
      </c>
      <c r="N5" s="117">
        <v>118945</v>
      </c>
      <c r="O5" s="118">
        <v>-3.85563593743685E-2</v>
      </c>
      <c r="P5" s="119">
        <v>1</v>
      </c>
      <c r="Q5" s="116" t="s">
        <v>89</v>
      </c>
      <c r="R5" s="116" t="s">
        <v>90</v>
      </c>
      <c r="S5" s="120">
        <v>60495</v>
      </c>
      <c r="T5" s="120">
        <v>59292</v>
      </c>
      <c r="U5" s="120">
        <v>0</v>
      </c>
      <c r="V5" s="120">
        <v>119787</v>
      </c>
      <c r="W5" s="120">
        <v>3928</v>
      </c>
      <c r="X5" s="120">
        <v>123715</v>
      </c>
      <c r="Y5" s="116" t="s">
        <v>85</v>
      </c>
      <c r="Z5" s="116" t="s">
        <v>87</v>
      </c>
    </row>
    <row r="6" spans="1:26" x14ac:dyDescent="0.2">
      <c r="A6" s="121" t="s">
        <v>96</v>
      </c>
      <c r="B6" s="116" t="s">
        <v>93</v>
      </c>
      <c r="C6" s="116" t="s">
        <v>95</v>
      </c>
      <c r="D6" s="117">
        <v>27379</v>
      </c>
      <c r="E6" s="118">
        <v>-4.5695364238410599E-2</v>
      </c>
      <c r="F6" s="117">
        <v>9537</v>
      </c>
      <c r="G6" s="118">
        <v>-6.5000000000000002E-2</v>
      </c>
      <c r="H6" s="117">
        <v>7992</v>
      </c>
      <c r="I6" s="118">
        <v>-8.5583524027459987E-2</v>
      </c>
      <c r="J6" s="117">
        <v>44908</v>
      </c>
      <c r="K6" s="118">
        <v>-5.7148855763174501E-2</v>
      </c>
      <c r="L6" s="117">
        <v>5058</v>
      </c>
      <c r="M6" s="118">
        <v>9.1968911917098398E-2</v>
      </c>
      <c r="N6" s="117">
        <v>49966</v>
      </c>
      <c r="O6" s="118">
        <v>-4.3932493972676095E-2</v>
      </c>
      <c r="P6" s="122">
        <v>2</v>
      </c>
      <c r="Q6" s="116" t="s">
        <v>89</v>
      </c>
      <c r="R6" s="116" t="s">
        <v>89</v>
      </c>
      <c r="S6" s="120">
        <v>28690</v>
      </c>
      <c r="T6" s="120">
        <v>10200</v>
      </c>
      <c r="U6" s="120">
        <v>8740</v>
      </c>
      <c r="V6" s="120">
        <v>47630</v>
      </c>
      <c r="W6" s="120">
        <v>4632</v>
      </c>
      <c r="X6" s="120">
        <v>52262</v>
      </c>
      <c r="Y6" s="121" t="s">
        <v>92</v>
      </c>
      <c r="Z6" s="116" t="s">
        <v>94</v>
      </c>
    </row>
    <row r="7" spans="1:26" x14ac:dyDescent="0.2">
      <c r="A7" s="123"/>
      <c r="B7" s="116" t="s">
        <v>97</v>
      </c>
      <c r="C7" s="116" t="s">
        <v>99</v>
      </c>
      <c r="D7" s="117">
        <v>16193</v>
      </c>
      <c r="E7" s="118">
        <v>-3.8991097922848696E-2</v>
      </c>
      <c r="F7" s="117">
        <v>12117</v>
      </c>
      <c r="G7" s="118">
        <v>-6.6199136868064098E-2</v>
      </c>
      <c r="H7" s="117">
        <v>9037</v>
      </c>
      <c r="I7" s="118">
        <v>-0.120828874404125</v>
      </c>
      <c r="J7" s="117">
        <v>37347</v>
      </c>
      <c r="K7" s="118">
        <v>-6.8769480114698911E-2</v>
      </c>
      <c r="L7" s="117">
        <v>5442</v>
      </c>
      <c r="M7" s="118">
        <v>-4.3080710392122398E-2</v>
      </c>
      <c r="N7" s="117">
        <v>42789</v>
      </c>
      <c r="O7" s="118">
        <v>-6.5579140461215907E-2</v>
      </c>
      <c r="P7" s="124"/>
      <c r="Q7" s="116" t="s">
        <v>89</v>
      </c>
      <c r="R7" s="116" t="s">
        <v>89</v>
      </c>
      <c r="S7" s="120">
        <v>16850</v>
      </c>
      <c r="T7" s="120">
        <v>12976</v>
      </c>
      <c r="U7" s="120">
        <v>10279</v>
      </c>
      <c r="V7" s="120">
        <v>40105</v>
      </c>
      <c r="W7" s="120">
        <v>5687</v>
      </c>
      <c r="X7" s="120">
        <v>45792</v>
      </c>
      <c r="Y7" s="123"/>
      <c r="Z7" s="116" t="s">
        <v>98</v>
      </c>
    </row>
    <row r="8" spans="1:26" x14ac:dyDescent="0.2">
      <c r="A8" s="125"/>
      <c r="B8" s="116" t="s">
        <v>100</v>
      </c>
      <c r="C8" s="116" t="s">
        <v>102</v>
      </c>
      <c r="D8" s="117">
        <v>22509</v>
      </c>
      <c r="E8" s="118">
        <v>-8.8845453333925609E-5</v>
      </c>
      <c r="F8" s="117">
        <v>3958</v>
      </c>
      <c r="G8" s="118">
        <v>-0.11809269162210299</v>
      </c>
      <c r="H8" s="117">
        <v>0</v>
      </c>
      <c r="I8" s="118">
        <v>-1</v>
      </c>
      <c r="J8" s="117">
        <v>26467</v>
      </c>
      <c r="K8" s="118">
        <v>-1.9849646335592303E-2</v>
      </c>
      <c r="L8" s="117">
        <v>3307</v>
      </c>
      <c r="M8" s="118">
        <v>-2.3619722468261002E-2</v>
      </c>
      <c r="N8" s="117">
        <v>29774</v>
      </c>
      <c r="O8" s="118">
        <v>-2.0269825600526502E-2</v>
      </c>
      <c r="P8" s="124"/>
      <c r="Q8" s="116" t="s">
        <v>89</v>
      </c>
      <c r="R8" s="116" t="s">
        <v>89</v>
      </c>
      <c r="S8" s="120">
        <v>22511</v>
      </c>
      <c r="T8" s="120">
        <v>4488</v>
      </c>
      <c r="U8" s="120">
        <v>4</v>
      </c>
      <c r="V8" s="120">
        <v>27003</v>
      </c>
      <c r="W8" s="120">
        <v>3387</v>
      </c>
      <c r="X8" s="120">
        <v>30390</v>
      </c>
      <c r="Y8" s="123"/>
      <c r="Z8" s="116" t="s">
        <v>101</v>
      </c>
    </row>
    <row r="9" spans="1:26" x14ac:dyDescent="0.2">
      <c r="A9" s="126" t="s">
        <v>103</v>
      </c>
      <c r="B9" s="126"/>
      <c r="C9" s="126"/>
      <c r="D9" s="127">
        <v>66081</v>
      </c>
      <c r="E9" s="128">
        <v>-2.8948876577860702E-2</v>
      </c>
      <c r="F9" s="127">
        <v>25612</v>
      </c>
      <c r="G9" s="128">
        <v>-7.4175824175824204E-2</v>
      </c>
      <c r="H9" s="127">
        <v>17029</v>
      </c>
      <c r="I9" s="128">
        <v>-0.10482048047100902</v>
      </c>
      <c r="J9" s="127">
        <v>108722</v>
      </c>
      <c r="K9" s="128">
        <v>-5.2432498387630998E-2</v>
      </c>
      <c r="L9" s="127">
        <v>13807</v>
      </c>
      <c r="M9" s="128">
        <v>7.3690354589231004E-3</v>
      </c>
      <c r="N9" s="127">
        <v>122529</v>
      </c>
      <c r="O9" s="128">
        <v>-4.6051197408987596E-2</v>
      </c>
      <c r="P9" s="134"/>
      <c r="Q9" s="135"/>
      <c r="R9" s="135"/>
      <c r="S9" s="136">
        <v>68051</v>
      </c>
      <c r="T9" s="136">
        <v>27664</v>
      </c>
      <c r="U9" s="136">
        <v>19023</v>
      </c>
      <c r="V9" s="136">
        <v>114738</v>
      </c>
      <c r="W9" s="136">
        <v>13706</v>
      </c>
      <c r="X9" s="136">
        <v>128444</v>
      </c>
      <c r="Y9" s="125"/>
      <c r="Z9" s="135"/>
    </row>
    <row r="10" spans="1:26" x14ac:dyDescent="0.2">
      <c r="A10" s="121" t="s">
        <v>108</v>
      </c>
      <c r="B10" s="116" t="s">
        <v>105</v>
      </c>
      <c r="C10" s="116" t="s">
        <v>107</v>
      </c>
      <c r="D10" s="117">
        <v>17674</v>
      </c>
      <c r="E10" s="118">
        <v>-1.6033849237278699E-2</v>
      </c>
      <c r="F10" s="117">
        <v>187</v>
      </c>
      <c r="G10" s="118">
        <v>0.161490683229814</v>
      </c>
      <c r="H10" s="117">
        <v>6</v>
      </c>
      <c r="I10" s="118" t="s">
        <v>88</v>
      </c>
      <c r="J10" s="117">
        <v>17867</v>
      </c>
      <c r="K10" s="118">
        <v>-1.41256966285935E-2</v>
      </c>
      <c r="L10" s="117">
        <v>3196</v>
      </c>
      <c r="M10" s="118">
        <v>6.7824924824590696E-2</v>
      </c>
      <c r="N10" s="117">
        <v>21063</v>
      </c>
      <c r="O10" s="118">
        <v>-2.50994506535329E-3</v>
      </c>
      <c r="P10" s="122">
        <v>3</v>
      </c>
      <c r="Q10" s="116" t="s">
        <v>89</v>
      </c>
      <c r="R10" s="116" t="s">
        <v>89</v>
      </c>
      <c r="S10" s="120">
        <v>17962</v>
      </c>
      <c r="T10" s="120">
        <v>161</v>
      </c>
      <c r="U10" s="120">
        <v>0</v>
      </c>
      <c r="V10" s="120">
        <v>18123</v>
      </c>
      <c r="W10" s="120">
        <v>2993</v>
      </c>
      <c r="X10" s="120">
        <v>21116</v>
      </c>
      <c r="Y10" s="121" t="s">
        <v>104</v>
      </c>
      <c r="Z10" s="116" t="s">
        <v>106</v>
      </c>
    </row>
    <row r="11" spans="1:26" x14ac:dyDescent="0.2">
      <c r="A11" s="123"/>
      <c r="B11" s="116" t="s">
        <v>109</v>
      </c>
      <c r="C11" s="116" t="s">
        <v>111</v>
      </c>
      <c r="D11" s="117">
        <v>5623</v>
      </c>
      <c r="E11" s="118">
        <v>1.8659420289855101E-2</v>
      </c>
      <c r="F11" s="117">
        <v>2601</v>
      </c>
      <c r="G11" s="118">
        <v>-8.4799437016185794E-2</v>
      </c>
      <c r="H11" s="117">
        <v>4</v>
      </c>
      <c r="I11" s="118">
        <v>1</v>
      </c>
      <c r="J11" s="117">
        <v>8228</v>
      </c>
      <c r="K11" s="118">
        <v>-1.6260162601626001E-2</v>
      </c>
      <c r="L11" s="117">
        <v>1683</v>
      </c>
      <c r="M11" s="118">
        <v>3.5055350553505497E-2</v>
      </c>
      <c r="N11" s="117">
        <v>9911</v>
      </c>
      <c r="O11" s="118">
        <v>-7.9079079079079108E-3</v>
      </c>
      <c r="P11" s="124"/>
      <c r="Q11" s="116" t="s">
        <v>89</v>
      </c>
      <c r="R11" s="116" t="s">
        <v>89</v>
      </c>
      <c r="S11" s="120">
        <v>5520</v>
      </c>
      <c r="T11" s="120">
        <v>2842</v>
      </c>
      <c r="U11" s="120">
        <v>2</v>
      </c>
      <c r="V11" s="120">
        <v>8364</v>
      </c>
      <c r="W11" s="120">
        <v>1626</v>
      </c>
      <c r="X11" s="120">
        <v>9990</v>
      </c>
      <c r="Y11" s="123"/>
      <c r="Z11" s="116" t="s">
        <v>110</v>
      </c>
    </row>
    <row r="12" spans="1:26" x14ac:dyDescent="0.2">
      <c r="A12" s="123"/>
      <c r="B12" s="116" t="s">
        <v>112</v>
      </c>
      <c r="C12" s="116" t="s">
        <v>114</v>
      </c>
      <c r="D12" s="117">
        <v>15813</v>
      </c>
      <c r="E12" s="118">
        <v>-5.9757402782732796E-2</v>
      </c>
      <c r="F12" s="117">
        <v>686</v>
      </c>
      <c r="G12" s="118">
        <v>-2.1398002853067002E-2</v>
      </c>
      <c r="H12" s="117">
        <v>9</v>
      </c>
      <c r="I12" s="118">
        <v>0.125</v>
      </c>
      <c r="J12" s="117">
        <v>16508</v>
      </c>
      <c r="K12" s="118">
        <v>-5.8138871455468699E-2</v>
      </c>
      <c r="L12" s="117">
        <v>4010</v>
      </c>
      <c r="M12" s="118">
        <v>-8.82219190541155E-2</v>
      </c>
      <c r="N12" s="117">
        <v>20518</v>
      </c>
      <c r="O12" s="118">
        <v>-6.4173318129988596E-2</v>
      </c>
      <c r="P12" s="124"/>
      <c r="Q12" s="116" t="s">
        <v>89</v>
      </c>
      <c r="R12" s="116" t="s">
        <v>89</v>
      </c>
      <c r="S12" s="120">
        <v>16818</v>
      </c>
      <c r="T12" s="120">
        <v>701</v>
      </c>
      <c r="U12" s="120">
        <v>8</v>
      </c>
      <c r="V12" s="120">
        <v>17527</v>
      </c>
      <c r="W12" s="120">
        <v>4398</v>
      </c>
      <c r="X12" s="120">
        <v>21925</v>
      </c>
      <c r="Y12" s="123"/>
      <c r="Z12" s="116" t="s">
        <v>113</v>
      </c>
    </row>
    <row r="13" spans="1:26" x14ac:dyDescent="0.2">
      <c r="A13" s="125"/>
      <c r="B13" s="116" t="s">
        <v>115</v>
      </c>
      <c r="C13" s="116" t="s">
        <v>117</v>
      </c>
      <c r="D13" s="117">
        <v>5207</v>
      </c>
      <c r="E13" s="118">
        <v>6.2653061224489798E-2</v>
      </c>
      <c r="F13" s="117">
        <v>1686</v>
      </c>
      <c r="G13" s="118">
        <v>-3.3810888252149E-2</v>
      </c>
      <c r="H13" s="117">
        <v>0</v>
      </c>
      <c r="I13" s="118">
        <v>-1</v>
      </c>
      <c r="J13" s="117">
        <v>6893</v>
      </c>
      <c r="K13" s="118">
        <v>3.7165212157688803E-2</v>
      </c>
      <c r="L13" s="117">
        <v>1681</v>
      </c>
      <c r="M13" s="118">
        <v>-4.7052154195011298E-2</v>
      </c>
      <c r="N13" s="117">
        <v>8574</v>
      </c>
      <c r="O13" s="118">
        <v>1.9500594530321002E-2</v>
      </c>
      <c r="P13" s="124"/>
      <c r="Q13" s="116" t="s">
        <v>89</v>
      </c>
      <c r="R13" s="116" t="s">
        <v>89</v>
      </c>
      <c r="S13" s="120">
        <v>4900</v>
      </c>
      <c r="T13" s="120">
        <v>1745</v>
      </c>
      <c r="U13" s="120">
        <v>1</v>
      </c>
      <c r="V13" s="120">
        <v>6646</v>
      </c>
      <c r="W13" s="120">
        <v>1764</v>
      </c>
      <c r="X13" s="120">
        <v>8410</v>
      </c>
      <c r="Y13" s="123"/>
      <c r="Z13" s="116" t="s">
        <v>116</v>
      </c>
    </row>
    <row r="14" spans="1:26" x14ac:dyDescent="0.2">
      <c r="A14" s="126" t="s">
        <v>103</v>
      </c>
      <c r="B14" s="126"/>
      <c r="C14" s="126"/>
      <c r="D14" s="127">
        <v>44317</v>
      </c>
      <c r="E14" s="128">
        <v>-1.9535398230088499E-2</v>
      </c>
      <c r="F14" s="127">
        <v>5160</v>
      </c>
      <c r="G14" s="128">
        <v>-5.3037254542117801E-2</v>
      </c>
      <c r="H14" s="127">
        <v>19</v>
      </c>
      <c r="I14" s="128">
        <v>0.72727272727272696</v>
      </c>
      <c r="J14" s="127">
        <v>49496</v>
      </c>
      <c r="K14" s="128">
        <v>-2.2976707461508098E-2</v>
      </c>
      <c r="L14" s="127">
        <v>10570</v>
      </c>
      <c r="M14" s="128">
        <v>-1.9571468323903201E-2</v>
      </c>
      <c r="N14" s="127">
        <v>60066</v>
      </c>
      <c r="O14" s="128">
        <v>-2.23791930469882E-2</v>
      </c>
      <c r="P14" s="134"/>
      <c r="Q14" s="135"/>
      <c r="R14" s="135"/>
      <c r="S14" s="136">
        <v>45200</v>
      </c>
      <c r="T14" s="136">
        <v>5449</v>
      </c>
      <c r="U14" s="136">
        <v>11</v>
      </c>
      <c r="V14" s="136">
        <v>50660</v>
      </c>
      <c r="W14" s="136">
        <v>10781</v>
      </c>
      <c r="X14" s="136">
        <v>61441</v>
      </c>
      <c r="Y14" s="125"/>
      <c r="Z14" s="135"/>
    </row>
    <row r="15" spans="1:26" x14ac:dyDescent="0.2">
      <c r="A15" s="121" t="s">
        <v>122</v>
      </c>
      <c r="B15" s="116" t="s">
        <v>119</v>
      </c>
      <c r="C15" s="116" t="s">
        <v>121</v>
      </c>
      <c r="D15" s="117">
        <v>3495</v>
      </c>
      <c r="E15" s="118">
        <v>-2.9166666666666702E-2</v>
      </c>
      <c r="F15" s="117">
        <v>40</v>
      </c>
      <c r="G15" s="118">
        <v>-0.16666666666666699</v>
      </c>
      <c r="H15" s="117">
        <v>238</v>
      </c>
      <c r="I15" s="118">
        <v>2.8387096774193497</v>
      </c>
      <c r="J15" s="117">
        <v>3773</v>
      </c>
      <c r="K15" s="118">
        <v>1.6981132075471701E-2</v>
      </c>
      <c r="L15" s="117">
        <v>1798</v>
      </c>
      <c r="M15" s="118">
        <v>6.1393152302243202E-2</v>
      </c>
      <c r="N15" s="117">
        <v>5571</v>
      </c>
      <c r="O15" s="118">
        <v>3.0903034789045204E-2</v>
      </c>
      <c r="P15" s="122">
        <v>4</v>
      </c>
      <c r="Q15" s="116" t="s">
        <v>89</v>
      </c>
      <c r="R15" s="116" t="s">
        <v>89</v>
      </c>
      <c r="S15" s="120">
        <v>3600</v>
      </c>
      <c r="T15" s="120">
        <v>48</v>
      </c>
      <c r="U15" s="120">
        <v>62</v>
      </c>
      <c r="V15" s="120">
        <v>3710</v>
      </c>
      <c r="W15" s="120">
        <v>1694</v>
      </c>
      <c r="X15" s="120">
        <v>5404</v>
      </c>
      <c r="Y15" s="121" t="s">
        <v>118</v>
      </c>
      <c r="Z15" s="116" t="s">
        <v>120</v>
      </c>
    </row>
    <row r="16" spans="1:26" x14ac:dyDescent="0.2">
      <c r="A16" s="123"/>
      <c r="B16" s="116" t="s">
        <v>123</v>
      </c>
      <c r="C16" s="116" t="s">
        <v>125</v>
      </c>
      <c r="D16" s="117">
        <v>1023</v>
      </c>
      <c r="E16" s="118">
        <v>-2.8490028490028501E-2</v>
      </c>
      <c r="F16" s="117">
        <v>11</v>
      </c>
      <c r="G16" s="118">
        <v>0</v>
      </c>
      <c r="H16" s="117">
        <v>0</v>
      </c>
      <c r="I16" s="118" t="s">
        <v>88</v>
      </c>
      <c r="J16" s="117">
        <v>1034</v>
      </c>
      <c r="K16" s="118">
        <v>-2.8195488721804503E-2</v>
      </c>
      <c r="L16" s="117">
        <v>2112</v>
      </c>
      <c r="M16" s="118">
        <v>0.157894736842105</v>
      </c>
      <c r="N16" s="117">
        <v>3146</v>
      </c>
      <c r="O16" s="118">
        <v>8.9335180055401697E-2</v>
      </c>
      <c r="P16" s="124"/>
      <c r="Q16" s="116" t="s">
        <v>89</v>
      </c>
      <c r="R16" s="116" t="s">
        <v>89</v>
      </c>
      <c r="S16" s="120">
        <v>1053</v>
      </c>
      <c r="T16" s="120">
        <v>11</v>
      </c>
      <c r="U16" s="120">
        <v>0</v>
      </c>
      <c r="V16" s="120">
        <v>1064</v>
      </c>
      <c r="W16" s="120">
        <v>1824</v>
      </c>
      <c r="X16" s="120">
        <v>2888</v>
      </c>
      <c r="Y16" s="123"/>
      <c r="Z16" s="116" t="s">
        <v>124</v>
      </c>
    </row>
    <row r="17" spans="1:26" x14ac:dyDescent="0.2">
      <c r="A17" s="123"/>
      <c r="B17" s="116" t="s">
        <v>126</v>
      </c>
      <c r="C17" s="116" t="s">
        <v>128</v>
      </c>
      <c r="D17" s="117">
        <v>3947</v>
      </c>
      <c r="E17" s="118">
        <v>-0.12288888888888901</v>
      </c>
      <c r="F17" s="117">
        <v>201</v>
      </c>
      <c r="G17" s="118">
        <v>-4.2857142857142899E-2</v>
      </c>
      <c r="H17" s="117">
        <v>0</v>
      </c>
      <c r="I17" s="118" t="s">
        <v>88</v>
      </c>
      <c r="J17" s="117">
        <v>4148</v>
      </c>
      <c r="K17" s="118">
        <v>-0.11932059447983001</v>
      </c>
      <c r="L17" s="117">
        <v>902</v>
      </c>
      <c r="M17" s="118">
        <v>0.22888283378746602</v>
      </c>
      <c r="N17" s="117">
        <v>5050</v>
      </c>
      <c r="O17" s="118">
        <v>-7.2373254959588504E-2</v>
      </c>
      <c r="P17" s="124"/>
      <c r="Q17" s="116" t="s">
        <v>89</v>
      </c>
      <c r="R17" s="116" t="s">
        <v>89</v>
      </c>
      <c r="S17" s="120">
        <v>4500</v>
      </c>
      <c r="T17" s="120">
        <v>210</v>
      </c>
      <c r="U17" s="120">
        <v>0</v>
      </c>
      <c r="V17" s="120">
        <v>4710</v>
      </c>
      <c r="W17" s="120">
        <v>734</v>
      </c>
      <c r="X17" s="120">
        <v>5444</v>
      </c>
      <c r="Y17" s="123"/>
      <c r="Z17" s="116" t="s">
        <v>127</v>
      </c>
    </row>
    <row r="18" spans="1:26" x14ac:dyDescent="0.2">
      <c r="A18" s="123"/>
      <c r="B18" s="116" t="s">
        <v>129</v>
      </c>
      <c r="C18" s="116" t="s">
        <v>131</v>
      </c>
      <c r="D18" s="117">
        <v>2687</v>
      </c>
      <c r="E18" s="118">
        <v>-3.1362653208363393E-2</v>
      </c>
      <c r="F18" s="117">
        <v>1033</v>
      </c>
      <c r="G18" s="118">
        <v>-9.3859649122807004E-2</v>
      </c>
      <c r="H18" s="117">
        <v>13</v>
      </c>
      <c r="I18" s="118" t="s">
        <v>88</v>
      </c>
      <c r="J18" s="117">
        <v>3733</v>
      </c>
      <c r="K18" s="118">
        <v>-4.62442514052121E-2</v>
      </c>
      <c r="L18" s="117">
        <v>1334</v>
      </c>
      <c r="M18" s="118">
        <v>4.6274509803921601E-2</v>
      </c>
      <c r="N18" s="117">
        <v>5067</v>
      </c>
      <c r="O18" s="118">
        <v>-2.35112738485257E-2</v>
      </c>
      <c r="P18" s="124"/>
      <c r="Q18" s="116" t="s">
        <v>89</v>
      </c>
      <c r="R18" s="116" t="s">
        <v>89</v>
      </c>
      <c r="S18" s="120">
        <v>2774</v>
      </c>
      <c r="T18" s="120">
        <v>1140</v>
      </c>
      <c r="U18" s="120">
        <v>0</v>
      </c>
      <c r="V18" s="120">
        <v>3914</v>
      </c>
      <c r="W18" s="120">
        <v>1275</v>
      </c>
      <c r="X18" s="120">
        <v>5189</v>
      </c>
      <c r="Y18" s="123"/>
      <c r="Z18" s="116" t="s">
        <v>130</v>
      </c>
    </row>
    <row r="19" spans="1:26" x14ac:dyDescent="0.2">
      <c r="A19" s="123"/>
      <c r="B19" s="116" t="s">
        <v>132</v>
      </c>
      <c r="C19" s="116" t="s">
        <v>134</v>
      </c>
      <c r="D19" s="117">
        <v>3062</v>
      </c>
      <c r="E19" s="118">
        <v>-2.1725239616613403E-2</v>
      </c>
      <c r="F19" s="117">
        <v>23</v>
      </c>
      <c r="G19" s="118">
        <v>-0.45238095238095205</v>
      </c>
      <c r="H19" s="117">
        <v>0</v>
      </c>
      <c r="I19" s="118" t="s">
        <v>88</v>
      </c>
      <c r="J19" s="117">
        <v>3085</v>
      </c>
      <c r="K19" s="118">
        <v>-2.7427490542244602E-2</v>
      </c>
      <c r="L19" s="117">
        <v>784</v>
      </c>
      <c r="M19" s="118">
        <v>-0.141292442497262</v>
      </c>
      <c r="N19" s="117">
        <v>3869</v>
      </c>
      <c r="O19" s="118">
        <v>-5.2876376988984099E-2</v>
      </c>
      <c r="P19" s="124"/>
      <c r="Q19" s="116" t="s">
        <v>89</v>
      </c>
      <c r="R19" s="116" t="s">
        <v>89</v>
      </c>
      <c r="S19" s="120">
        <v>3130</v>
      </c>
      <c r="T19" s="120">
        <v>42</v>
      </c>
      <c r="U19" s="120">
        <v>0</v>
      </c>
      <c r="V19" s="120">
        <v>3172</v>
      </c>
      <c r="W19" s="120">
        <v>913</v>
      </c>
      <c r="X19" s="120">
        <v>4085</v>
      </c>
      <c r="Y19" s="123"/>
      <c r="Z19" s="116" t="s">
        <v>133</v>
      </c>
    </row>
    <row r="20" spans="1:26" x14ac:dyDescent="0.2">
      <c r="A20" s="123"/>
      <c r="B20" s="116" t="s">
        <v>135</v>
      </c>
      <c r="C20" s="116" t="s">
        <v>137</v>
      </c>
      <c r="D20" s="117">
        <v>3154</v>
      </c>
      <c r="E20" s="118">
        <v>-5.4272863568215896E-2</v>
      </c>
      <c r="F20" s="117">
        <v>21</v>
      </c>
      <c r="G20" s="118">
        <v>-0.90277777777777812</v>
      </c>
      <c r="H20" s="117">
        <v>2981</v>
      </c>
      <c r="I20" s="118">
        <v>-1.9730351857941503E-2</v>
      </c>
      <c r="J20" s="117">
        <v>6156</v>
      </c>
      <c r="K20" s="118">
        <v>-6.6140776699029097E-2</v>
      </c>
      <c r="L20" s="117">
        <v>546</v>
      </c>
      <c r="M20" s="118">
        <v>-0.17272727272727303</v>
      </c>
      <c r="N20" s="117">
        <v>6702</v>
      </c>
      <c r="O20" s="118">
        <v>-7.5841147269718703E-2</v>
      </c>
      <c r="P20" s="124"/>
      <c r="Q20" s="116" t="s">
        <v>89</v>
      </c>
      <c r="R20" s="116" t="s">
        <v>89</v>
      </c>
      <c r="S20" s="120">
        <v>3335</v>
      </c>
      <c r="T20" s="120">
        <v>216</v>
      </c>
      <c r="U20" s="120">
        <v>3041</v>
      </c>
      <c r="V20" s="120">
        <v>6592</v>
      </c>
      <c r="W20" s="120">
        <v>660</v>
      </c>
      <c r="X20" s="120">
        <v>7252</v>
      </c>
      <c r="Y20" s="123"/>
      <c r="Z20" s="116" t="s">
        <v>136</v>
      </c>
    </row>
    <row r="21" spans="1:26" x14ac:dyDescent="0.2">
      <c r="A21" s="123"/>
      <c r="B21" s="116" t="s">
        <v>138</v>
      </c>
      <c r="C21" s="116" t="s">
        <v>140</v>
      </c>
      <c r="D21" s="117">
        <v>1312</v>
      </c>
      <c r="E21" s="118">
        <v>1.6266460108443102E-2</v>
      </c>
      <c r="F21" s="117">
        <v>56</v>
      </c>
      <c r="G21" s="118">
        <v>1.4347826086956501</v>
      </c>
      <c r="H21" s="117">
        <v>0</v>
      </c>
      <c r="I21" s="118">
        <v>-1</v>
      </c>
      <c r="J21" s="117">
        <v>1368</v>
      </c>
      <c r="K21" s="118">
        <v>3.9513677811550199E-2</v>
      </c>
      <c r="L21" s="117">
        <v>312</v>
      </c>
      <c r="M21" s="118">
        <v>0.15985130111524198</v>
      </c>
      <c r="N21" s="117">
        <v>1680</v>
      </c>
      <c r="O21" s="118">
        <v>5.9936908517350201E-2</v>
      </c>
      <c r="P21" s="124"/>
      <c r="Q21" s="116" t="s">
        <v>89</v>
      </c>
      <c r="R21" s="116" t="s">
        <v>89</v>
      </c>
      <c r="S21" s="120">
        <v>1291</v>
      </c>
      <c r="T21" s="120">
        <v>23</v>
      </c>
      <c r="U21" s="120">
        <v>2</v>
      </c>
      <c r="V21" s="120">
        <v>1316</v>
      </c>
      <c r="W21" s="120">
        <v>269</v>
      </c>
      <c r="X21" s="120">
        <v>1585</v>
      </c>
      <c r="Y21" s="123"/>
      <c r="Z21" s="116" t="s">
        <v>139</v>
      </c>
    </row>
    <row r="22" spans="1:26" x14ac:dyDescent="0.2">
      <c r="A22" s="123"/>
      <c r="B22" s="116" t="s">
        <v>141</v>
      </c>
      <c r="C22" s="116" t="s">
        <v>143</v>
      </c>
      <c r="D22" s="117">
        <v>3809</v>
      </c>
      <c r="E22" s="118">
        <v>4.6716130805166296E-2</v>
      </c>
      <c r="F22" s="117">
        <v>138</v>
      </c>
      <c r="G22" s="118">
        <v>-0.34597156398104301</v>
      </c>
      <c r="H22" s="117">
        <v>4</v>
      </c>
      <c r="I22" s="118">
        <v>-0.66666666666666696</v>
      </c>
      <c r="J22" s="117">
        <v>3951</v>
      </c>
      <c r="K22" s="118">
        <v>2.3045054375971003E-2</v>
      </c>
      <c r="L22" s="117">
        <v>790</v>
      </c>
      <c r="M22" s="118">
        <v>1.5424164524421602E-2</v>
      </c>
      <c r="N22" s="117">
        <v>4741</v>
      </c>
      <c r="O22" s="118">
        <v>2.1767241379310302E-2</v>
      </c>
      <c r="P22" s="124"/>
      <c r="Q22" s="116" t="s">
        <v>89</v>
      </c>
      <c r="R22" s="116" t="s">
        <v>89</v>
      </c>
      <c r="S22" s="120">
        <v>3639</v>
      </c>
      <c r="T22" s="120">
        <v>211</v>
      </c>
      <c r="U22" s="120">
        <v>12</v>
      </c>
      <c r="V22" s="120">
        <v>3862</v>
      </c>
      <c r="W22" s="120">
        <v>778</v>
      </c>
      <c r="X22" s="120">
        <v>4640</v>
      </c>
      <c r="Y22" s="123"/>
      <c r="Z22" s="116" t="s">
        <v>142</v>
      </c>
    </row>
    <row r="23" spans="1:26" x14ac:dyDescent="0.2">
      <c r="A23" s="125"/>
      <c r="B23" s="116" t="s">
        <v>144</v>
      </c>
      <c r="C23" s="116" t="s">
        <v>146</v>
      </c>
      <c r="D23" s="117">
        <v>2054</v>
      </c>
      <c r="E23" s="118">
        <v>-5.5197792088316502E-2</v>
      </c>
      <c r="F23" s="117">
        <v>84</v>
      </c>
      <c r="G23" s="118">
        <v>2</v>
      </c>
      <c r="H23" s="117">
        <v>0</v>
      </c>
      <c r="I23" s="118" t="s">
        <v>88</v>
      </c>
      <c r="J23" s="117">
        <v>2138</v>
      </c>
      <c r="K23" s="118">
        <v>-2.9064486830154401E-2</v>
      </c>
      <c r="L23" s="117">
        <v>1245</v>
      </c>
      <c r="M23" s="118">
        <v>0.16138059701492499</v>
      </c>
      <c r="N23" s="117">
        <v>3383</v>
      </c>
      <c r="O23" s="118">
        <v>3.3292608430054993E-2</v>
      </c>
      <c r="P23" s="124"/>
      <c r="Q23" s="116" t="s">
        <v>89</v>
      </c>
      <c r="R23" s="116" t="s">
        <v>89</v>
      </c>
      <c r="S23" s="120">
        <v>2174</v>
      </c>
      <c r="T23" s="120">
        <v>28</v>
      </c>
      <c r="U23" s="120">
        <v>0</v>
      </c>
      <c r="V23" s="120">
        <v>2202</v>
      </c>
      <c r="W23" s="120">
        <v>1072</v>
      </c>
      <c r="X23" s="120">
        <v>3274</v>
      </c>
      <c r="Y23" s="123"/>
      <c r="Z23" s="116" t="s">
        <v>145</v>
      </c>
    </row>
    <row r="24" spans="1:26" x14ac:dyDescent="0.2">
      <c r="A24" s="126" t="s">
        <v>103</v>
      </c>
      <c r="B24" s="126"/>
      <c r="C24" s="126"/>
      <c r="D24" s="127">
        <v>24543</v>
      </c>
      <c r="E24" s="128">
        <v>-3.7378412299968598E-2</v>
      </c>
      <c r="F24" s="127">
        <v>1607</v>
      </c>
      <c r="G24" s="128">
        <v>-0.166925868325557</v>
      </c>
      <c r="H24" s="127">
        <v>3236</v>
      </c>
      <c r="I24" s="128">
        <v>3.8177735001604103E-2</v>
      </c>
      <c r="J24" s="127">
        <v>29386</v>
      </c>
      <c r="K24" s="128">
        <v>-3.7849518695566797E-2</v>
      </c>
      <c r="L24" s="127">
        <v>9823</v>
      </c>
      <c r="M24" s="128">
        <v>6.5516867339190793E-2</v>
      </c>
      <c r="N24" s="127">
        <v>39209</v>
      </c>
      <c r="O24" s="128">
        <v>-1.3882950630014299E-2</v>
      </c>
      <c r="P24" s="134"/>
      <c r="Q24" s="135"/>
      <c r="R24" s="135"/>
      <c r="S24" s="136">
        <v>25496</v>
      </c>
      <c r="T24" s="136">
        <v>1929</v>
      </c>
      <c r="U24" s="136">
        <v>3117</v>
      </c>
      <c r="V24" s="136">
        <v>30542</v>
      </c>
      <c r="W24" s="136">
        <v>9219</v>
      </c>
      <c r="X24" s="136">
        <v>39761</v>
      </c>
      <c r="Y24" s="125"/>
      <c r="Z24" s="135"/>
    </row>
    <row r="25" spans="1:26" x14ac:dyDescent="0.2">
      <c r="A25" s="121" t="s">
        <v>151</v>
      </c>
      <c r="B25" s="116" t="s">
        <v>148</v>
      </c>
      <c r="C25" s="116" t="s">
        <v>150</v>
      </c>
      <c r="D25" s="117">
        <v>1495</v>
      </c>
      <c r="E25" s="118">
        <v>-7.9628400796283999E-3</v>
      </c>
      <c r="F25" s="117">
        <v>2</v>
      </c>
      <c r="G25" s="118">
        <v>0</v>
      </c>
      <c r="H25" s="117">
        <v>0</v>
      </c>
      <c r="I25" s="118" t="s">
        <v>88</v>
      </c>
      <c r="J25" s="117">
        <v>1497</v>
      </c>
      <c r="K25" s="118">
        <v>-7.9522862823061605E-3</v>
      </c>
      <c r="L25" s="117">
        <v>52</v>
      </c>
      <c r="M25" s="118">
        <v>-0.133333333333333</v>
      </c>
      <c r="N25" s="117">
        <v>1549</v>
      </c>
      <c r="O25" s="118">
        <v>-1.27469725940089E-2</v>
      </c>
      <c r="P25" s="122">
        <v>5</v>
      </c>
      <c r="Q25" s="116" t="s">
        <v>89</v>
      </c>
      <c r="R25" s="116" t="s">
        <v>89</v>
      </c>
      <c r="S25" s="120">
        <v>1507</v>
      </c>
      <c r="T25" s="120">
        <v>2</v>
      </c>
      <c r="U25" s="120">
        <v>0</v>
      </c>
      <c r="V25" s="120">
        <v>1509</v>
      </c>
      <c r="W25" s="120">
        <v>60</v>
      </c>
      <c r="X25" s="120">
        <v>1569</v>
      </c>
      <c r="Y25" s="121" t="s">
        <v>147</v>
      </c>
      <c r="Z25" s="116" t="s">
        <v>149</v>
      </c>
    </row>
    <row r="26" spans="1:26" x14ac:dyDescent="0.2">
      <c r="A26" s="123"/>
      <c r="B26" s="116" t="s">
        <v>152</v>
      </c>
      <c r="C26" s="116" t="s">
        <v>154</v>
      </c>
      <c r="D26" s="117">
        <v>865</v>
      </c>
      <c r="E26" s="118">
        <v>-4.602991944764101E-3</v>
      </c>
      <c r="F26" s="117">
        <v>0</v>
      </c>
      <c r="G26" s="118" t="s">
        <v>88</v>
      </c>
      <c r="H26" s="117">
        <v>0</v>
      </c>
      <c r="I26" s="118" t="s">
        <v>88</v>
      </c>
      <c r="J26" s="117">
        <v>865</v>
      </c>
      <c r="K26" s="118">
        <v>-4.602991944764101E-3</v>
      </c>
      <c r="L26" s="117">
        <v>45</v>
      </c>
      <c r="M26" s="118">
        <v>0.21621621621621601</v>
      </c>
      <c r="N26" s="117">
        <v>910</v>
      </c>
      <c r="O26" s="118">
        <v>4.4150110375275903E-3</v>
      </c>
      <c r="P26" s="124"/>
      <c r="Q26" s="116" t="s">
        <v>89</v>
      </c>
      <c r="R26" s="116" t="s">
        <v>89</v>
      </c>
      <c r="S26" s="120">
        <v>869</v>
      </c>
      <c r="T26" s="120">
        <v>0</v>
      </c>
      <c r="U26" s="120">
        <v>0</v>
      </c>
      <c r="V26" s="120">
        <v>869</v>
      </c>
      <c r="W26" s="120">
        <v>37</v>
      </c>
      <c r="X26" s="120">
        <v>906</v>
      </c>
      <c r="Y26" s="123"/>
      <c r="Z26" s="116" t="s">
        <v>153</v>
      </c>
    </row>
    <row r="27" spans="1:26" x14ac:dyDescent="0.2">
      <c r="A27" s="123"/>
      <c r="B27" s="116" t="s">
        <v>155</v>
      </c>
      <c r="C27" s="116" t="s">
        <v>157</v>
      </c>
      <c r="D27" s="117">
        <v>3128</v>
      </c>
      <c r="E27" s="118">
        <v>-6.2911923307369694E-2</v>
      </c>
      <c r="F27" s="117">
        <v>1</v>
      </c>
      <c r="G27" s="118" t="s">
        <v>88</v>
      </c>
      <c r="H27" s="117">
        <v>498</v>
      </c>
      <c r="I27" s="118">
        <v>-0.30252100840336099</v>
      </c>
      <c r="J27" s="117">
        <v>3627</v>
      </c>
      <c r="K27" s="118">
        <v>-0.104886475814413</v>
      </c>
      <c r="L27" s="117">
        <v>1238</v>
      </c>
      <c r="M27" s="118">
        <v>4.8264182895851E-2</v>
      </c>
      <c r="N27" s="117">
        <v>4865</v>
      </c>
      <c r="O27" s="118">
        <v>-7.0322950506401694E-2</v>
      </c>
      <c r="P27" s="124"/>
      <c r="Q27" s="116" t="s">
        <v>89</v>
      </c>
      <c r="R27" s="116" t="s">
        <v>89</v>
      </c>
      <c r="S27" s="120">
        <v>3338</v>
      </c>
      <c r="T27" s="120">
        <v>0</v>
      </c>
      <c r="U27" s="120">
        <v>714</v>
      </c>
      <c r="V27" s="120">
        <v>4052</v>
      </c>
      <c r="W27" s="120">
        <v>1181</v>
      </c>
      <c r="X27" s="120">
        <v>5233</v>
      </c>
      <c r="Y27" s="123"/>
      <c r="Z27" s="116" t="s">
        <v>156</v>
      </c>
    </row>
    <row r="28" spans="1:26" x14ac:dyDescent="0.2">
      <c r="A28" s="123"/>
      <c r="B28" s="116" t="s">
        <v>158</v>
      </c>
      <c r="C28" s="116" t="s">
        <v>160</v>
      </c>
      <c r="D28" s="117">
        <v>1145</v>
      </c>
      <c r="E28" s="118">
        <v>-2.3037542662116002E-2</v>
      </c>
      <c r="F28" s="117">
        <v>0</v>
      </c>
      <c r="G28" s="118" t="s">
        <v>88</v>
      </c>
      <c r="H28" s="117">
        <v>0</v>
      </c>
      <c r="I28" s="118" t="s">
        <v>88</v>
      </c>
      <c r="J28" s="117">
        <v>1145</v>
      </c>
      <c r="K28" s="118">
        <v>-2.3037542662116002E-2</v>
      </c>
      <c r="L28" s="117">
        <v>100</v>
      </c>
      <c r="M28" s="118">
        <v>6.3829787234042604E-2</v>
      </c>
      <c r="N28" s="117">
        <v>1245</v>
      </c>
      <c r="O28" s="118">
        <v>-1.6587677725118499E-2</v>
      </c>
      <c r="P28" s="124"/>
      <c r="Q28" s="116" t="s">
        <v>89</v>
      </c>
      <c r="R28" s="116" t="s">
        <v>89</v>
      </c>
      <c r="S28" s="120">
        <v>1172</v>
      </c>
      <c r="T28" s="120">
        <v>0</v>
      </c>
      <c r="U28" s="120">
        <v>0</v>
      </c>
      <c r="V28" s="120">
        <v>1172</v>
      </c>
      <c r="W28" s="120">
        <v>94</v>
      </c>
      <c r="X28" s="120">
        <v>1266</v>
      </c>
      <c r="Y28" s="123"/>
      <c r="Z28" s="116" t="s">
        <v>159</v>
      </c>
    </row>
    <row r="29" spans="1:26" x14ac:dyDescent="0.2">
      <c r="A29" s="123"/>
      <c r="B29" s="116" t="s">
        <v>161</v>
      </c>
      <c r="C29" s="116" t="s">
        <v>163</v>
      </c>
      <c r="D29" s="117">
        <v>514</v>
      </c>
      <c r="E29" s="118">
        <v>-3.5647279549718601E-2</v>
      </c>
      <c r="F29" s="117">
        <v>26</v>
      </c>
      <c r="G29" s="118">
        <v>0</v>
      </c>
      <c r="H29" s="117">
        <v>0</v>
      </c>
      <c r="I29" s="118" t="s">
        <v>88</v>
      </c>
      <c r="J29" s="117">
        <v>540</v>
      </c>
      <c r="K29" s="118">
        <v>-3.3989266547406097E-2</v>
      </c>
      <c r="L29" s="117">
        <v>573</v>
      </c>
      <c r="M29" s="118">
        <v>7.1028037383177603E-2</v>
      </c>
      <c r="N29" s="117">
        <v>1113</v>
      </c>
      <c r="O29" s="118">
        <v>1.73674588665448E-2</v>
      </c>
      <c r="P29" s="124"/>
      <c r="Q29" s="116" t="s">
        <v>89</v>
      </c>
      <c r="R29" s="116" t="s">
        <v>89</v>
      </c>
      <c r="S29" s="120">
        <v>533</v>
      </c>
      <c r="T29" s="120">
        <v>26</v>
      </c>
      <c r="U29" s="120">
        <v>0</v>
      </c>
      <c r="V29" s="120">
        <v>559</v>
      </c>
      <c r="W29" s="120">
        <v>535</v>
      </c>
      <c r="X29" s="120">
        <v>1094</v>
      </c>
      <c r="Y29" s="123"/>
      <c r="Z29" s="116" t="s">
        <v>162</v>
      </c>
    </row>
    <row r="30" spans="1:26" x14ac:dyDescent="0.2">
      <c r="A30" s="123"/>
      <c r="B30" s="116" t="s">
        <v>164</v>
      </c>
      <c r="C30" s="116" t="s">
        <v>166</v>
      </c>
      <c r="D30" s="117">
        <v>3678</v>
      </c>
      <c r="E30" s="118">
        <v>-4.1438623924941402E-2</v>
      </c>
      <c r="F30" s="117">
        <v>1</v>
      </c>
      <c r="G30" s="118">
        <v>-0.9</v>
      </c>
      <c r="H30" s="117">
        <v>1554</v>
      </c>
      <c r="I30" s="118">
        <v>-0.19272727272727302</v>
      </c>
      <c r="J30" s="117">
        <v>5233</v>
      </c>
      <c r="K30" s="118">
        <v>-9.338184338184341E-2</v>
      </c>
      <c r="L30" s="117">
        <v>225</v>
      </c>
      <c r="M30" s="118">
        <v>-0.107142857142857</v>
      </c>
      <c r="N30" s="117">
        <v>5458</v>
      </c>
      <c r="O30" s="118">
        <v>-9.3957503320053093E-2</v>
      </c>
      <c r="P30" s="124"/>
      <c r="Q30" s="116" t="s">
        <v>89</v>
      </c>
      <c r="R30" s="116" t="s">
        <v>89</v>
      </c>
      <c r="S30" s="120">
        <v>3837</v>
      </c>
      <c r="T30" s="120">
        <v>10</v>
      </c>
      <c r="U30" s="120">
        <v>1925</v>
      </c>
      <c r="V30" s="120">
        <v>5772</v>
      </c>
      <c r="W30" s="120">
        <v>252</v>
      </c>
      <c r="X30" s="120">
        <v>6024</v>
      </c>
      <c r="Y30" s="123"/>
      <c r="Z30" s="116" t="s">
        <v>165</v>
      </c>
    </row>
    <row r="31" spans="1:26" x14ac:dyDescent="0.2">
      <c r="A31" s="123"/>
      <c r="B31" s="116" t="s">
        <v>167</v>
      </c>
      <c r="C31" s="116" t="s">
        <v>169</v>
      </c>
      <c r="D31" s="117">
        <v>1995</v>
      </c>
      <c r="E31" s="118">
        <v>-4.0404040404040401E-2</v>
      </c>
      <c r="F31" s="117">
        <v>1</v>
      </c>
      <c r="G31" s="118">
        <v>-0.5</v>
      </c>
      <c r="H31" s="117">
        <v>0</v>
      </c>
      <c r="I31" s="118">
        <v>-1</v>
      </c>
      <c r="J31" s="117">
        <v>1996</v>
      </c>
      <c r="K31" s="118">
        <v>-4.1306436119116198E-2</v>
      </c>
      <c r="L31" s="117">
        <v>1412</v>
      </c>
      <c r="M31" s="118">
        <v>-0.23758099352051798</v>
      </c>
      <c r="N31" s="117">
        <v>3408</v>
      </c>
      <c r="O31" s="118">
        <v>-0.13370615149974599</v>
      </c>
      <c r="P31" s="124"/>
      <c r="Q31" s="116" t="s">
        <v>89</v>
      </c>
      <c r="R31" s="116" t="s">
        <v>89</v>
      </c>
      <c r="S31" s="120">
        <v>2079</v>
      </c>
      <c r="T31" s="120">
        <v>2</v>
      </c>
      <c r="U31" s="120">
        <v>1</v>
      </c>
      <c r="V31" s="120">
        <v>2082</v>
      </c>
      <c r="W31" s="120">
        <v>1852</v>
      </c>
      <c r="X31" s="120">
        <v>3934</v>
      </c>
      <c r="Y31" s="123"/>
      <c r="Z31" s="116" t="s">
        <v>168</v>
      </c>
    </row>
    <row r="32" spans="1:26" x14ac:dyDescent="0.2">
      <c r="A32" s="123"/>
      <c r="B32" s="116" t="s">
        <v>170</v>
      </c>
      <c r="C32" s="116" t="s">
        <v>172</v>
      </c>
      <c r="D32" s="117">
        <v>4056</v>
      </c>
      <c r="E32" s="118">
        <v>-0.11421707796462101</v>
      </c>
      <c r="F32" s="117">
        <v>1</v>
      </c>
      <c r="G32" s="118">
        <v>-0.83333333333333293</v>
      </c>
      <c r="H32" s="117">
        <v>983</v>
      </c>
      <c r="I32" s="118">
        <v>-3.8160469667318994E-2</v>
      </c>
      <c r="J32" s="117">
        <v>5040</v>
      </c>
      <c r="K32" s="118">
        <v>-0.101123595505618</v>
      </c>
      <c r="L32" s="117">
        <v>1544</v>
      </c>
      <c r="M32" s="118">
        <v>-7.0998796630565603E-2</v>
      </c>
      <c r="N32" s="117">
        <v>6584</v>
      </c>
      <c r="O32" s="118">
        <v>-9.4235795845370798E-2</v>
      </c>
      <c r="P32" s="124"/>
      <c r="Q32" s="116" t="s">
        <v>89</v>
      </c>
      <c r="R32" s="116" t="s">
        <v>89</v>
      </c>
      <c r="S32" s="120">
        <v>4579</v>
      </c>
      <c r="T32" s="120">
        <v>6</v>
      </c>
      <c r="U32" s="120">
        <v>1022</v>
      </c>
      <c r="V32" s="120">
        <v>5607</v>
      </c>
      <c r="W32" s="120">
        <v>1662</v>
      </c>
      <c r="X32" s="120">
        <v>7269</v>
      </c>
      <c r="Y32" s="123"/>
      <c r="Z32" s="116" t="s">
        <v>171</v>
      </c>
    </row>
    <row r="33" spans="1:26" x14ac:dyDescent="0.2">
      <c r="A33" s="123"/>
      <c r="B33" s="116" t="s">
        <v>173</v>
      </c>
      <c r="C33" s="116" t="s">
        <v>175</v>
      </c>
      <c r="D33" s="117">
        <v>546</v>
      </c>
      <c r="E33" s="118">
        <v>0</v>
      </c>
      <c r="F33" s="117">
        <v>0</v>
      </c>
      <c r="G33" s="118" t="s">
        <v>88</v>
      </c>
      <c r="H33" s="117">
        <v>0</v>
      </c>
      <c r="I33" s="118" t="s">
        <v>88</v>
      </c>
      <c r="J33" s="117">
        <v>546</v>
      </c>
      <c r="K33" s="118">
        <v>0</v>
      </c>
      <c r="L33" s="117">
        <v>65</v>
      </c>
      <c r="M33" s="118">
        <v>-0.15584415584415601</v>
      </c>
      <c r="N33" s="117">
        <v>611</v>
      </c>
      <c r="O33" s="118">
        <v>-1.92616372391653E-2</v>
      </c>
      <c r="P33" s="124"/>
      <c r="Q33" s="116" t="s">
        <v>89</v>
      </c>
      <c r="R33" s="116" t="s">
        <v>89</v>
      </c>
      <c r="S33" s="120">
        <v>546</v>
      </c>
      <c r="T33" s="120">
        <v>0</v>
      </c>
      <c r="U33" s="120">
        <v>0</v>
      </c>
      <c r="V33" s="120">
        <v>546</v>
      </c>
      <c r="W33" s="120">
        <v>77</v>
      </c>
      <c r="X33" s="120">
        <v>623</v>
      </c>
      <c r="Y33" s="123"/>
      <c r="Z33" s="116" t="s">
        <v>174</v>
      </c>
    </row>
    <row r="34" spans="1:26" x14ac:dyDescent="0.2">
      <c r="A34" s="123"/>
      <c r="B34" s="116" t="s">
        <v>176</v>
      </c>
      <c r="C34" s="116" t="s">
        <v>178</v>
      </c>
      <c r="D34" s="117">
        <v>1002</v>
      </c>
      <c r="E34" s="118">
        <v>-4.57142857142857E-2</v>
      </c>
      <c r="F34" s="117">
        <v>1</v>
      </c>
      <c r="G34" s="118" t="s">
        <v>88</v>
      </c>
      <c r="H34" s="117">
        <v>0</v>
      </c>
      <c r="I34" s="118" t="s">
        <v>88</v>
      </c>
      <c r="J34" s="117">
        <v>1003</v>
      </c>
      <c r="K34" s="118">
        <v>-4.4761904761904794E-2</v>
      </c>
      <c r="L34" s="117">
        <v>94</v>
      </c>
      <c r="M34" s="118">
        <v>-0.06</v>
      </c>
      <c r="N34" s="117">
        <v>1097</v>
      </c>
      <c r="O34" s="118">
        <v>-4.6086956521739102E-2</v>
      </c>
      <c r="P34" s="124"/>
      <c r="Q34" s="116" t="s">
        <v>89</v>
      </c>
      <c r="R34" s="116" t="s">
        <v>89</v>
      </c>
      <c r="S34" s="120">
        <v>1050</v>
      </c>
      <c r="T34" s="120">
        <v>0</v>
      </c>
      <c r="U34" s="120">
        <v>0</v>
      </c>
      <c r="V34" s="120">
        <v>1050</v>
      </c>
      <c r="W34" s="120">
        <v>100</v>
      </c>
      <c r="X34" s="120">
        <v>1150</v>
      </c>
      <c r="Y34" s="123"/>
      <c r="Z34" s="116" t="s">
        <v>177</v>
      </c>
    </row>
    <row r="35" spans="1:26" x14ac:dyDescent="0.2">
      <c r="A35" s="123"/>
      <c r="B35" s="116" t="s">
        <v>179</v>
      </c>
      <c r="C35" s="116" t="s">
        <v>181</v>
      </c>
      <c r="D35" s="117">
        <v>2294</v>
      </c>
      <c r="E35" s="118">
        <v>-3.45117845117845E-2</v>
      </c>
      <c r="F35" s="117">
        <v>0</v>
      </c>
      <c r="G35" s="118" t="s">
        <v>88</v>
      </c>
      <c r="H35" s="117">
        <v>0</v>
      </c>
      <c r="I35" s="118" t="s">
        <v>88</v>
      </c>
      <c r="J35" s="117">
        <v>2294</v>
      </c>
      <c r="K35" s="118">
        <v>-3.45117845117845E-2</v>
      </c>
      <c r="L35" s="117">
        <v>563</v>
      </c>
      <c r="M35" s="118">
        <v>5.0373134328358202E-2</v>
      </c>
      <c r="N35" s="117">
        <v>2857</v>
      </c>
      <c r="O35" s="118">
        <v>-1.8887362637362598E-2</v>
      </c>
      <c r="P35" s="124"/>
      <c r="Q35" s="116" t="s">
        <v>89</v>
      </c>
      <c r="R35" s="116" t="s">
        <v>89</v>
      </c>
      <c r="S35" s="120">
        <v>2376</v>
      </c>
      <c r="T35" s="120">
        <v>0</v>
      </c>
      <c r="U35" s="120">
        <v>0</v>
      </c>
      <c r="V35" s="120">
        <v>2376</v>
      </c>
      <c r="W35" s="120">
        <v>536</v>
      </c>
      <c r="X35" s="120">
        <v>2912</v>
      </c>
      <c r="Y35" s="123"/>
      <c r="Z35" s="116" t="s">
        <v>180</v>
      </c>
    </row>
    <row r="36" spans="1:26" x14ac:dyDescent="0.2">
      <c r="A36" s="123"/>
      <c r="B36" s="116" t="s">
        <v>182</v>
      </c>
      <c r="C36" s="116" t="s">
        <v>184</v>
      </c>
      <c r="D36" s="117">
        <v>1120</v>
      </c>
      <c r="E36" s="118">
        <v>-4.1916167664670698E-2</v>
      </c>
      <c r="F36" s="117">
        <v>0</v>
      </c>
      <c r="G36" s="118" t="s">
        <v>88</v>
      </c>
      <c r="H36" s="117">
        <v>1</v>
      </c>
      <c r="I36" s="118" t="s">
        <v>88</v>
      </c>
      <c r="J36" s="117">
        <v>1121</v>
      </c>
      <c r="K36" s="118">
        <v>-4.1060735671514102E-2</v>
      </c>
      <c r="L36" s="117">
        <v>218</v>
      </c>
      <c r="M36" s="118">
        <v>-6.8376068376068397E-2</v>
      </c>
      <c r="N36" s="117">
        <v>1339</v>
      </c>
      <c r="O36" s="118">
        <v>-4.5616535994297901E-2</v>
      </c>
      <c r="P36" s="124"/>
      <c r="Q36" s="116" t="s">
        <v>89</v>
      </c>
      <c r="R36" s="116" t="s">
        <v>89</v>
      </c>
      <c r="S36" s="120">
        <v>1169</v>
      </c>
      <c r="T36" s="120">
        <v>0</v>
      </c>
      <c r="U36" s="120">
        <v>0</v>
      </c>
      <c r="V36" s="120">
        <v>1169</v>
      </c>
      <c r="W36" s="120">
        <v>234</v>
      </c>
      <c r="X36" s="120">
        <v>1403</v>
      </c>
      <c r="Y36" s="123"/>
      <c r="Z36" s="116" t="s">
        <v>183</v>
      </c>
    </row>
    <row r="37" spans="1:26" x14ac:dyDescent="0.2">
      <c r="A37" s="123"/>
      <c r="B37" s="116" t="s">
        <v>185</v>
      </c>
      <c r="C37" s="116" t="s">
        <v>187</v>
      </c>
      <c r="D37" s="117">
        <v>2896</v>
      </c>
      <c r="E37" s="118">
        <v>-4.6427395456042096E-2</v>
      </c>
      <c r="F37" s="117">
        <v>0</v>
      </c>
      <c r="G37" s="118">
        <v>-1</v>
      </c>
      <c r="H37" s="117">
        <v>0</v>
      </c>
      <c r="I37" s="118" t="s">
        <v>88</v>
      </c>
      <c r="J37" s="117">
        <v>2896</v>
      </c>
      <c r="K37" s="118">
        <v>-4.7054952286936493E-2</v>
      </c>
      <c r="L37" s="117">
        <v>747</v>
      </c>
      <c r="M37" s="118">
        <v>0.21661237785016299</v>
      </c>
      <c r="N37" s="117">
        <v>3643</v>
      </c>
      <c r="O37" s="118">
        <v>-2.7374760470845901E-3</v>
      </c>
      <c r="P37" s="124"/>
      <c r="Q37" s="116" t="s">
        <v>89</v>
      </c>
      <c r="R37" s="116" t="s">
        <v>89</v>
      </c>
      <c r="S37" s="120">
        <v>3037</v>
      </c>
      <c r="T37" s="120">
        <v>2</v>
      </c>
      <c r="U37" s="120">
        <v>0</v>
      </c>
      <c r="V37" s="120">
        <v>3039</v>
      </c>
      <c r="W37" s="120">
        <v>614</v>
      </c>
      <c r="X37" s="120">
        <v>3653</v>
      </c>
      <c r="Y37" s="123"/>
      <c r="Z37" s="116" t="s">
        <v>186</v>
      </c>
    </row>
    <row r="38" spans="1:26" x14ac:dyDescent="0.2">
      <c r="A38" s="123"/>
      <c r="B38" s="116" t="s">
        <v>188</v>
      </c>
      <c r="C38" s="116" t="s">
        <v>190</v>
      </c>
      <c r="D38" s="117">
        <v>2699</v>
      </c>
      <c r="E38" s="118">
        <v>-3.3655567490153998E-2</v>
      </c>
      <c r="F38" s="117">
        <v>0</v>
      </c>
      <c r="G38" s="118" t="s">
        <v>88</v>
      </c>
      <c r="H38" s="117">
        <v>0</v>
      </c>
      <c r="I38" s="118" t="s">
        <v>88</v>
      </c>
      <c r="J38" s="117">
        <v>2699</v>
      </c>
      <c r="K38" s="118">
        <v>-3.3655567490153998E-2</v>
      </c>
      <c r="L38" s="117">
        <v>283</v>
      </c>
      <c r="M38" s="118">
        <v>-4.7138047138047097E-2</v>
      </c>
      <c r="N38" s="117">
        <v>2982</v>
      </c>
      <c r="O38" s="118">
        <v>-3.4951456310679599E-2</v>
      </c>
      <c r="P38" s="124"/>
      <c r="Q38" s="116" t="s">
        <v>89</v>
      </c>
      <c r="R38" s="116" t="s">
        <v>89</v>
      </c>
      <c r="S38" s="120">
        <v>2793</v>
      </c>
      <c r="T38" s="120">
        <v>0</v>
      </c>
      <c r="U38" s="120">
        <v>0</v>
      </c>
      <c r="V38" s="120">
        <v>2793</v>
      </c>
      <c r="W38" s="120">
        <v>297</v>
      </c>
      <c r="X38" s="120">
        <v>3090</v>
      </c>
      <c r="Y38" s="123"/>
      <c r="Z38" s="116" t="s">
        <v>189</v>
      </c>
    </row>
    <row r="39" spans="1:26" x14ac:dyDescent="0.2">
      <c r="A39" s="123"/>
      <c r="B39" s="116" t="s">
        <v>191</v>
      </c>
      <c r="C39" s="116" t="s">
        <v>193</v>
      </c>
      <c r="D39" s="117">
        <v>1449</v>
      </c>
      <c r="E39" s="118">
        <v>-1.4955812372535701E-2</v>
      </c>
      <c r="F39" s="117">
        <v>0</v>
      </c>
      <c r="G39" s="118">
        <v>-1</v>
      </c>
      <c r="H39" s="117">
        <v>0</v>
      </c>
      <c r="I39" s="118" t="s">
        <v>88</v>
      </c>
      <c r="J39" s="117">
        <v>1449</v>
      </c>
      <c r="K39" s="118">
        <v>-1.6293279022403302E-2</v>
      </c>
      <c r="L39" s="117">
        <v>285</v>
      </c>
      <c r="M39" s="118">
        <v>0.85064935064935099</v>
      </c>
      <c r="N39" s="117">
        <v>1734</v>
      </c>
      <c r="O39" s="118">
        <v>6.5765212046711707E-2</v>
      </c>
      <c r="P39" s="124"/>
      <c r="Q39" s="116" t="s">
        <v>89</v>
      </c>
      <c r="R39" s="116" t="s">
        <v>89</v>
      </c>
      <c r="S39" s="120">
        <v>1471</v>
      </c>
      <c r="T39" s="120">
        <v>2</v>
      </c>
      <c r="U39" s="120">
        <v>0</v>
      </c>
      <c r="V39" s="120">
        <v>1473</v>
      </c>
      <c r="W39" s="120">
        <v>154</v>
      </c>
      <c r="X39" s="120">
        <v>1627</v>
      </c>
      <c r="Y39" s="123"/>
      <c r="Z39" s="116" t="s">
        <v>192</v>
      </c>
    </row>
    <row r="40" spans="1:26" x14ac:dyDescent="0.2">
      <c r="A40" s="123"/>
      <c r="B40" s="116" t="s">
        <v>194</v>
      </c>
      <c r="C40" s="116" t="s">
        <v>196</v>
      </c>
      <c r="D40" s="117">
        <v>869</v>
      </c>
      <c r="E40" s="118">
        <v>-6.859592711682741E-2</v>
      </c>
      <c r="F40" s="117">
        <v>0</v>
      </c>
      <c r="G40" s="118" t="s">
        <v>88</v>
      </c>
      <c r="H40" s="117">
        <v>0</v>
      </c>
      <c r="I40" s="118" t="s">
        <v>88</v>
      </c>
      <c r="J40" s="117">
        <v>869</v>
      </c>
      <c r="K40" s="118">
        <v>-6.859592711682741E-2</v>
      </c>
      <c r="L40" s="117">
        <v>379</v>
      </c>
      <c r="M40" s="118">
        <v>1.3368983957219301E-2</v>
      </c>
      <c r="N40" s="117">
        <v>1248</v>
      </c>
      <c r="O40" s="118">
        <v>-4.5141545524100997E-2</v>
      </c>
      <c r="P40" s="124"/>
      <c r="Q40" s="116" t="s">
        <v>89</v>
      </c>
      <c r="R40" s="116" t="s">
        <v>89</v>
      </c>
      <c r="S40" s="120">
        <v>933</v>
      </c>
      <c r="T40" s="120">
        <v>0</v>
      </c>
      <c r="U40" s="120">
        <v>0</v>
      </c>
      <c r="V40" s="120">
        <v>933</v>
      </c>
      <c r="W40" s="120">
        <v>374</v>
      </c>
      <c r="X40" s="120">
        <v>1307</v>
      </c>
      <c r="Y40" s="123"/>
      <c r="Z40" s="116" t="s">
        <v>195</v>
      </c>
    </row>
    <row r="41" spans="1:26" x14ac:dyDescent="0.2">
      <c r="A41" s="123"/>
      <c r="B41" s="116" t="s">
        <v>197</v>
      </c>
      <c r="C41" s="116" t="s">
        <v>199</v>
      </c>
      <c r="D41" s="117">
        <v>611</v>
      </c>
      <c r="E41" s="118">
        <v>-4.88599348534202E-3</v>
      </c>
      <c r="F41" s="117">
        <v>32</v>
      </c>
      <c r="G41" s="118">
        <v>0.39130434782608703</v>
      </c>
      <c r="H41" s="117">
        <v>0</v>
      </c>
      <c r="I41" s="118" t="s">
        <v>88</v>
      </c>
      <c r="J41" s="117">
        <v>643</v>
      </c>
      <c r="K41" s="118">
        <v>9.419152276295131E-3</v>
      </c>
      <c r="L41" s="117">
        <v>767</v>
      </c>
      <c r="M41" s="118">
        <v>-4.7204968944099403E-2</v>
      </c>
      <c r="N41" s="117">
        <v>1410</v>
      </c>
      <c r="O41" s="118">
        <v>-2.2191400832177501E-2</v>
      </c>
      <c r="P41" s="124"/>
      <c r="Q41" s="116" t="s">
        <v>89</v>
      </c>
      <c r="R41" s="116" t="s">
        <v>89</v>
      </c>
      <c r="S41" s="120">
        <v>614</v>
      </c>
      <c r="T41" s="120">
        <v>23</v>
      </c>
      <c r="U41" s="120">
        <v>0</v>
      </c>
      <c r="V41" s="120">
        <v>637</v>
      </c>
      <c r="W41" s="120">
        <v>805</v>
      </c>
      <c r="X41" s="120">
        <v>1442</v>
      </c>
      <c r="Y41" s="123"/>
      <c r="Z41" s="116" t="s">
        <v>198</v>
      </c>
    </row>
    <row r="42" spans="1:26" x14ac:dyDescent="0.2">
      <c r="A42" s="123"/>
      <c r="B42" s="116" t="s">
        <v>200</v>
      </c>
      <c r="C42" s="116" t="s">
        <v>202</v>
      </c>
      <c r="D42" s="117">
        <v>1442</v>
      </c>
      <c r="E42" s="118">
        <v>-1.56996587030717E-2</v>
      </c>
      <c r="F42" s="117">
        <v>0</v>
      </c>
      <c r="G42" s="118" t="s">
        <v>88</v>
      </c>
      <c r="H42" s="117">
        <v>0</v>
      </c>
      <c r="I42" s="118" t="s">
        <v>88</v>
      </c>
      <c r="J42" s="117">
        <v>1442</v>
      </c>
      <c r="K42" s="118">
        <v>-1.56996587030717E-2</v>
      </c>
      <c r="L42" s="117">
        <v>138</v>
      </c>
      <c r="M42" s="118">
        <v>0.30188679245283001</v>
      </c>
      <c r="N42" s="117">
        <v>1580</v>
      </c>
      <c r="O42" s="118">
        <v>5.7288351368555103E-3</v>
      </c>
      <c r="P42" s="124"/>
      <c r="Q42" s="116" t="s">
        <v>89</v>
      </c>
      <c r="R42" s="116" t="s">
        <v>89</v>
      </c>
      <c r="S42" s="120">
        <v>1465</v>
      </c>
      <c r="T42" s="120">
        <v>0</v>
      </c>
      <c r="U42" s="120">
        <v>0</v>
      </c>
      <c r="V42" s="120">
        <v>1465</v>
      </c>
      <c r="W42" s="120">
        <v>106</v>
      </c>
      <c r="X42" s="120">
        <v>1571</v>
      </c>
      <c r="Y42" s="123"/>
      <c r="Z42" s="116" t="s">
        <v>201</v>
      </c>
    </row>
    <row r="43" spans="1:26" x14ac:dyDescent="0.2">
      <c r="A43" s="123"/>
      <c r="B43" s="116" t="s">
        <v>203</v>
      </c>
      <c r="C43" s="116" t="s">
        <v>205</v>
      </c>
      <c r="D43" s="117">
        <v>581</v>
      </c>
      <c r="E43" s="118">
        <v>-2.1885521885521904E-2</v>
      </c>
      <c r="F43" s="117">
        <v>0</v>
      </c>
      <c r="G43" s="118" t="s">
        <v>88</v>
      </c>
      <c r="H43" s="117">
        <v>0</v>
      </c>
      <c r="I43" s="118" t="s">
        <v>88</v>
      </c>
      <c r="J43" s="117">
        <v>581</v>
      </c>
      <c r="K43" s="118">
        <v>-2.1885521885521904E-2</v>
      </c>
      <c r="L43" s="117">
        <v>91</v>
      </c>
      <c r="M43" s="118">
        <v>0.22972972972972999</v>
      </c>
      <c r="N43" s="117">
        <v>672</v>
      </c>
      <c r="O43" s="118">
        <v>5.9880239520958096E-3</v>
      </c>
      <c r="P43" s="124"/>
      <c r="Q43" s="116" t="s">
        <v>89</v>
      </c>
      <c r="R43" s="116" t="s">
        <v>89</v>
      </c>
      <c r="S43" s="120">
        <v>594</v>
      </c>
      <c r="T43" s="120">
        <v>0</v>
      </c>
      <c r="U43" s="120">
        <v>0</v>
      </c>
      <c r="V43" s="120">
        <v>594</v>
      </c>
      <c r="W43" s="120">
        <v>74</v>
      </c>
      <c r="X43" s="120">
        <v>668</v>
      </c>
      <c r="Y43" s="123"/>
      <c r="Z43" s="116" t="s">
        <v>204</v>
      </c>
    </row>
    <row r="44" spans="1:26" x14ac:dyDescent="0.2">
      <c r="A44" s="123"/>
      <c r="B44" s="116" t="s">
        <v>206</v>
      </c>
      <c r="C44" s="116" t="s">
        <v>208</v>
      </c>
      <c r="D44" s="117">
        <v>1166</v>
      </c>
      <c r="E44" s="118">
        <v>-2.5662959794696297E-3</v>
      </c>
      <c r="F44" s="117">
        <v>12</v>
      </c>
      <c r="G44" s="118">
        <v>5</v>
      </c>
      <c r="H44" s="117">
        <v>0</v>
      </c>
      <c r="I44" s="118" t="s">
        <v>88</v>
      </c>
      <c r="J44" s="117">
        <v>1178</v>
      </c>
      <c r="K44" s="118">
        <v>5.9777967549103309E-3</v>
      </c>
      <c r="L44" s="117">
        <v>189</v>
      </c>
      <c r="M44" s="118">
        <v>-0.48641304347826103</v>
      </c>
      <c r="N44" s="117">
        <v>1367</v>
      </c>
      <c r="O44" s="118">
        <v>-0.11176088369070801</v>
      </c>
      <c r="P44" s="124"/>
      <c r="Q44" s="116" t="s">
        <v>89</v>
      </c>
      <c r="R44" s="116" t="s">
        <v>89</v>
      </c>
      <c r="S44" s="120">
        <v>1169</v>
      </c>
      <c r="T44" s="120">
        <v>2</v>
      </c>
      <c r="U44" s="120">
        <v>0</v>
      </c>
      <c r="V44" s="120">
        <v>1171</v>
      </c>
      <c r="W44" s="120">
        <v>368</v>
      </c>
      <c r="X44" s="120">
        <v>1539</v>
      </c>
      <c r="Y44" s="123"/>
      <c r="Z44" s="116" t="s">
        <v>207</v>
      </c>
    </row>
    <row r="45" spans="1:26" x14ac:dyDescent="0.2">
      <c r="A45" s="123"/>
      <c r="B45" s="116" t="s">
        <v>209</v>
      </c>
      <c r="C45" s="116" t="s">
        <v>211</v>
      </c>
      <c r="D45" s="117">
        <v>2873</v>
      </c>
      <c r="E45" s="118">
        <v>2.1329541414859602E-2</v>
      </c>
      <c r="F45" s="117">
        <v>2</v>
      </c>
      <c r="G45" s="118" t="s">
        <v>88</v>
      </c>
      <c r="H45" s="117">
        <v>0</v>
      </c>
      <c r="I45" s="118">
        <v>-1</v>
      </c>
      <c r="J45" s="117">
        <v>2875</v>
      </c>
      <c r="K45" s="118">
        <v>2.1314387211367702E-2</v>
      </c>
      <c r="L45" s="117">
        <v>439</v>
      </c>
      <c r="M45" s="118">
        <v>0.17379679144385002</v>
      </c>
      <c r="N45" s="117">
        <v>3314</v>
      </c>
      <c r="O45" s="118">
        <v>3.9197240514267796E-2</v>
      </c>
      <c r="P45" s="124"/>
      <c r="Q45" s="116" t="s">
        <v>89</v>
      </c>
      <c r="R45" s="116" t="s">
        <v>89</v>
      </c>
      <c r="S45" s="120">
        <v>2813</v>
      </c>
      <c r="T45" s="120">
        <v>0</v>
      </c>
      <c r="U45" s="120">
        <v>2</v>
      </c>
      <c r="V45" s="120">
        <v>2815</v>
      </c>
      <c r="W45" s="120">
        <v>374</v>
      </c>
      <c r="X45" s="120">
        <v>3189</v>
      </c>
      <c r="Y45" s="123"/>
      <c r="Z45" s="116" t="s">
        <v>210</v>
      </c>
    </row>
    <row r="46" spans="1:26" x14ac:dyDescent="0.2">
      <c r="A46" s="123"/>
      <c r="B46" s="116" t="s">
        <v>212</v>
      </c>
      <c r="C46" s="116" t="s">
        <v>214</v>
      </c>
      <c r="D46" s="117">
        <v>2528</v>
      </c>
      <c r="E46" s="118">
        <v>-4.35111615588347E-2</v>
      </c>
      <c r="F46" s="117">
        <v>0</v>
      </c>
      <c r="G46" s="118" t="s">
        <v>88</v>
      </c>
      <c r="H46" s="117">
        <v>0</v>
      </c>
      <c r="I46" s="118" t="s">
        <v>88</v>
      </c>
      <c r="J46" s="117">
        <v>2528</v>
      </c>
      <c r="K46" s="118">
        <v>-4.35111615588347E-2</v>
      </c>
      <c r="L46" s="117">
        <v>219</v>
      </c>
      <c r="M46" s="118">
        <v>-0.203636363636364</v>
      </c>
      <c r="N46" s="117">
        <v>2747</v>
      </c>
      <c r="O46" s="118">
        <v>-5.8601782042494895E-2</v>
      </c>
      <c r="P46" s="124"/>
      <c r="Q46" s="116" t="s">
        <v>89</v>
      </c>
      <c r="R46" s="116" t="s">
        <v>89</v>
      </c>
      <c r="S46" s="120">
        <v>2643</v>
      </c>
      <c r="T46" s="120">
        <v>0</v>
      </c>
      <c r="U46" s="120">
        <v>0</v>
      </c>
      <c r="V46" s="120">
        <v>2643</v>
      </c>
      <c r="W46" s="120">
        <v>275</v>
      </c>
      <c r="X46" s="120">
        <v>2918</v>
      </c>
      <c r="Y46" s="123"/>
      <c r="Z46" s="116" t="s">
        <v>213</v>
      </c>
    </row>
    <row r="47" spans="1:26" x14ac:dyDescent="0.2">
      <c r="A47" s="123"/>
      <c r="B47" s="116" t="s">
        <v>215</v>
      </c>
      <c r="C47" s="116" t="s">
        <v>217</v>
      </c>
      <c r="D47" s="117">
        <v>2551</v>
      </c>
      <c r="E47" s="118">
        <v>-1.2770897832817299E-2</v>
      </c>
      <c r="F47" s="117">
        <v>0</v>
      </c>
      <c r="G47" s="118" t="s">
        <v>88</v>
      </c>
      <c r="H47" s="117">
        <v>0</v>
      </c>
      <c r="I47" s="118" t="s">
        <v>88</v>
      </c>
      <c r="J47" s="117">
        <v>2551</v>
      </c>
      <c r="K47" s="118">
        <v>-1.2770897832817299E-2</v>
      </c>
      <c r="L47" s="117">
        <v>519</v>
      </c>
      <c r="M47" s="118">
        <v>-4.4198895027624301E-2</v>
      </c>
      <c r="N47" s="117">
        <v>3070</v>
      </c>
      <c r="O47" s="118">
        <v>-1.8228333866325601E-2</v>
      </c>
      <c r="P47" s="124"/>
      <c r="Q47" s="116" t="s">
        <v>89</v>
      </c>
      <c r="R47" s="116" t="s">
        <v>89</v>
      </c>
      <c r="S47" s="120">
        <v>2584</v>
      </c>
      <c r="T47" s="120">
        <v>0</v>
      </c>
      <c r="U47" s="120">
        <v>0</v>
      </c>
      <c r="V47" s="120">
        <v>2584</v>
      </c>
      <c r="W47" s="120">
        <v>543</v>
      </c>
      <c r="X47" s="120">
        <v>3127</v>
      </c>
      <c r="Y47" s="123"/>
      <c r="Z47" s="116" t="s">
        <v>216</v>
      </c>
    </row>
    <row r="48" spans="1:26" x14ac:dyDescent="0.2">
      <c r="A48" s="123"/>
      <c r="B48" s="116" t="s">
        <v>218</v>
      </c>
      <c r="C48" s="116" t="s">
        <v>220</v>
      </c>
      <c r="D48" s="117">
        <v>1849</v>
      </c>
      <c r="E48" s="118">
        <v>-3.2949790794979096E-2</v>
      </c>
      <c r="F48" s="117">
        <v>0</v>
      </c>
      <c r="G48" s="118" t="s">
        <v>88</v>
      </c>
      <c r="H48" s="117">
        <v>0</v>
      </c>
      <c r="I48" s="118" t="s">
        <v>88</v>
      </c>
      <c r="J48" s="117">
        <v>1849</v>
      </c>
      <c r="K48" s="118">
        <v>-3.2949790794979096E-2</v>
      </c>
      <c r="L48" s="117">
        <v>253</v>
      </c>
      <c r="M48" s="118">
        <v>4.1152263374485597E-2</v>
      </c>
      <c r="N48" s="117">
        <v>2102</v>
      </c>
      <c r="O48" s="118">
        <v>-2.4593967517401401E-2</v>
      </c>
      <c r="P48" s="124"/>
      <c r="Q48" s="116" t="s">
        <v>89</v>
      </c>
      <c r="R48" s="116" t="s">
        <v>89</v>
      </c>
      <c r="S48" s="120">
        <v>1912</v>
      </c>
      <c r="T48" s="120">
        <v>0</v>
      </c>
      <c r="U48" s="120">
        <v>0</v>
      </c>
      <c r="V48" s="120">
        <v>1912</v>
      </c>
      <c r="W48" s="120">
        <v>243</v>
      </c>
      <c r="X48" s="120">
        <v>2155</v>
      </c>
      <c r="Y48" s="123"/>
      <c r="Z48" s="116" t="s">
        <v>219</v>
      </c>
    </row>
    <row r="49" spans="1:26" x14ac:dyDescent="0.2">
      <c r="A49" s="123"/>
      <c r="B49" s="116" t="s">
        <v>221</v>
      </c>
      <c r="C49" s="116" t="s">
        <v>223</v>
      </c>
      <c r="D49" s="117">
        <v>994</v>
      </c>
      <c r="E49" s="118">
        <v>-5.6030389363722705E-2</v>
      </c>
      <c r="F49" s="117">
        <v>0</v>
      </c>
      <c r="G49" s="118" t="s">
        <v>88</v>
      </c>
      <c r="H49" s="117">
        <v>0</v>
      </c>
      <c r="I49" s="118" t="s">
        <v>88</v>
      </c>
      <c r="J49" s="117">
        <v>994</v>
      </c>
      <c r="K49" s="118">
        <v>-5.6030389363722705E-2</v>
      </c>
      <c r="L49" s="117">
        <v>131</v>
      </c>
      <c r="M49" s="118">
        <v>-7.7464788732394388E-2</v>
      </c>
      <c r="N49" s="117">
        <v>1125</v>
      </c>
      <c r="O49" s="118">
        <v>-5.85774058577406E-2</v>
      </c>
      <c r="P49" s="124"/>
      <c r="Q49" s="116" t="s">
        <v>89</v>
      </c>
      <c r="R49" s="116" t="s">
        <v>89</v>
      </c>
      <c r="S49" s="120">
        <v>1053</v>
      </c>
      <c r="T49" s="120">
        <v>0</v>
      </c>
      <c r="U49" s="120">
        <v>0</v>
      </c>
      <c r="V49" s="120">
        <v>1053</v>
      </c>
      <c r="W49" s="120">
        <v>142</v>
      </c>
      <c r="X49" s="120">
        <v>1195</v>
      </c>
      <c r="Y49" s="123"/>
      <c r="Z49" s="116" t="s">
        <v>222</v>
      </c>
    </row>
    <row r="50" spans="1:26" x14ac:dyDescent="0.2">
      <c r="A50" s="123"/>
      <c r="B50" s="116" t="s">
        <v>224</v>
      </c>
      <c r="C50" s="116" t="s">
        <v>226</v>
      </c>
      <c r="D50" s="117">
        <v>3188</v>
      </c>
      <c r="E50" s="118">
        <v>-1.81706190329535E-2</v>
      </c>
      <c r="F50" s="117">
        <v>0</v>
      </c>
      <c r="G50" s="118" t="s">
        <v>88</v>
      </c>
      <c r="H50" s="117">
        <v>0</v>
      </c>
      <c r="I50" s="118" t="s">
        <v>88</v>
      </c>
      <c r="J50" s="117">
        <v>3188</v>
      </c>
      <c r="K50" s="118">
        <v>-1.81706190329535E-2</v>
      </c>
      <c r="L50" s="117">
        <v>211</v>
      </c>
      <c r="M50" s="118">
        <v>-0.15261044176706801</v>
      </c>
      <c r="N50" s="117">
        <v>3399</v>
      </c>
      <c r="O50" s="118">
        <v>-2.7745995423341004E-2</v>
      </c>
      <c r="P50" s="124"/>
      <c r="Q50" s="116" t="s">
        <v>89</v>
      </c>
      <c r="R50" s="116" t="s">
        <v>89</v>
      </c>
      <c r="S50" s="120">
        <v>3247</v>
      </c>
      <c r="T50" s="120">
        <v>0</v>
      </c>
      <c r="U50" s="120">
        <v>0</v>
      </c>
      <c r="V50" s="120">
        <v>3247</v>
      </c>
      <c r="W50" s="120">
        <v>249</v>
      </c>
      <c r="X50" s="120">
        <v>3496</v>
      </c>
      <c r="Y50" s="123"/>
      <c r="Z50" s="116" t="s">
        <v>225</v>
      </c>
    </row>
    <row r="51" spans="1:26" x14ac:dyDescent="0.2">
      <c r="A51" s="123"/>
      <c r="B51" s="116" t="s">
        <v>227</v>
      </c>
      <c r="C51" s="116" t="s">
        <v>229</v>
      </c>
      <c r="D51" s="117">
        <v>1111</v>
      </c>
      <c r="E51" s="118">
        <v>-3.3913043478260893E-2</v>
      </c>
      <c r="F51" s="117">
        <v>0</v>
      </c>
      <c r="G51" s="118" t="s">
        <v>88</v>
      </c>
      <c r="H51" s="117">
        <v>0</v>
      </c>
      <c r="I51" s="118" t="s">
        <v>88</v>
      </c>
      <c r="J51" s="117">
        <v>1111</v>
      </c>
      <c r="K51" s="118">
        <v>-3.3913043478260893E-2</v>
      </c>
      <c r="L51" s="117">
        <v>76</v>
      </c>
      <c r="M51" s="118">
        <v>-0.36666666666666703</v>
      </c>
      <c r="N51" s="117">
        <v>1187</v>
      </c>
      <c r="O51" s="118">
        <v>-6.5354330708661396E-2</v>
      </c>
      <c r="P51" s="124"/>
      <c r="Q51" s="116" t="s">
        <v>89</v>
      </c>
      <c r="R51" s="116" t="s">
        <v>89</v>
      </c>
      <c r="S51" s="120">
        <v>1150</v>
      </c>
      <c r="T51" s="120">
        <v>0</v>
      </c>
      <c r="U51" s="120">
        <v>0</v>
      </c>
      <c r="V51" s="120">
        <v>1150</v>
      </c>
      <c r="W51" s="120">
        <v>120</v>
      </c>
      <c r="X51" s="120">
        <v>1270</v>
      </c>
      <c r="Y51" s="123"/>
      <c r="Z51" s="116" t="s">
        <v>228</v>
      </c>
    </row>
    <row r="52" spans="1:26" x14ac:dyDescent="0.2">
      <c r="A52" s="123"/>
      <c r="B52" s="116" t="s">
        <v>230</v>
      </c>
      <c r="C52" s="116" t="s">
        <v>232</v>
      </c>
      <c r="D52" s="117">
        <v>584</v>
      </c>
      <c r="E52" s="118">
        <v>-4.2622950819672101E-2</v>
      </c>
      <c r="F52" s="117">
        <v>0</v>
      </c>
      <c r="G52" s="118" t="s">
        <v>88</v>
      </c>
      <c r="H52" s="117">
        <v>0</v>
      </c>
      <c r="I52" s="118" t="s">
        <v>88</v>
      </c>
      <c r="J52" s="117">
        <v>584</v>
      </c>
      <c r="K52" s="118">
        <v>-4.2622950819672101E-2</v>
      </c>
      <c r="L52" s="117">
        <v>6</v>
      </c>
      <c r="M52" s="118">
        <v>-0.33333333333333298</v>
      </c>
      <c r="N52" s="117">
        <v>590</v>
      </c>
      <c r="O52" s="118">
        <v>-4.6849757673667204E-2</v>
      </c>
      <c r="P52" s="124"/>
      <c r="Q52" s="116" t="s">
        <v>89</v>
      </c>
      <c r="R52" s="116" t="s">
        <v>89</v>
      </c>
      <c r="S52" s="120">
        <v>610</v>
      </c>
      <c r="T52" s="120">
        <v>0</v>
      </c>
      <c r="U52" s="120">
        <v>0</v>
      </c>
      <c r="V52" s="120">
        <v>610</v>
      </c>
      <c r="W52" s="120">
        <v>9</v>
      </c>
      <c r="X52" s="120">
        <v>619</v>
      </c>
      <c r="Y52" s="123"/>
      <c r="Z52" s="116" t="s">
        <v>231</v>
      </c>
    </row>
    <row r="53" spans="1:26" x14ac:dyDescent="0.2">
      <c r="A53" s="125"/>
      <c r="B53" s="116" t="s">
        <v>233</v>
      </c>
      <c r="C53" s="116" t="s">
        <v>235</v>
      </c>
      <c r="D53" s="117">
        <v>2412</v>
      </c>
      <c r="E53" s="118">
        <v>1.0473397570171801E-2</v>
      </c>
      <c r="F53" s="117">
        <v>0</v>
      </c>
      <c r="G53" s="118">
        <v>-1</v>
      </c>
      <c r="H53" s="117">
        <v>0</v>
      </c>
      <c r="I53" s="118" t="s">
        <v>88</v>
      </c>
      <c r="J53" s="117">
        <v>2412</v>
      </c>
      <c r="K53" s="118">
        <v>9.6274591879447497E-3</v>
      </c>
      <c r="L53" s="117">
        <v>925</v>
      </c>
      <c r="M53" s="118">
        <v>0.11177884615384601</v>
      </c>
      <c r="N53" s="117">
        <v>3337</v>
      </c>
      <c r="O53" s="118">
        <v>3.6013660353927397E-2</v>
      </c>
      <c r="P53" s="124"/>
      <c r="Q53" s="116" t="s">
        <v>89</v>
      </c>
      <c r="R53" s="116" t="s">
        <v>89</v>
      </c>
      <c r="S53" s="120">
        <v>2387</v>
      </c>
      <c r="T53" s="120">
        <v>2</v>
      </c>
      <c r="U53" s="120">
        <v>0</v>
      </c>
      <c r="V53" s="120">
        <v>2389</v>
      </c>
      <c r="W53" s="120">
        <v>832</v>
      </c>
      <c r="X53" s="120">
        <v>3221</v>
      </c>
      <c r="Y53" s="123"/>
      <c r="Z53" s="116" t="s">
        <v>234</v>
      </c>
    </row>
    <row r="54" spans="1:26" x14ac:dyDescent="0.2">
      <c r="A54" s="126" t="s">
        <v>103</v>
      </c>
      <c r="B54" s="126"/>
      <c r="C54" s="126"/>
      <c r="D54" s="127">
        <v>51641</v>
      </c>
      <c r="E54" s="128">
        <v>-3.5288623201942801E-2</v>
      </c>
      <c r="F54" s="127">
        <v>79</v>
      </c>
      <c r="G54" s="128">
        <v>2.5974025974026E-2</v>
      </c>
      <c r="H54" s="127">
        <v>3036</v>
      </c>
      <c r="I54" s="128">
        <v>-0.17139737991266399</v>
      </c>
      <c r="J54" s="127">
        <v>54756</v>
      </c>
      <c r="K54" s="128">
        <v>-4.39140228038623E-2</v>
      </c>
      <c r="L54" s="127">
        <v>11787</v>
      </c>
      <c r="M54" s="128">
        <v>-3.3773260103287198E-2</v>
      </c>
      <c r="N54" s="127">
        <v>66543</v>
      </c>
      <c r="O54" s="128">
        <v>-4.2133294947459307E-2</v>
      </c>
      <c r="P54" s="134"/>
      <c r="Q54" s="135"/>
      <c r="R54" s="135"/>
      <c r="S54" s="136">
        <v>53530</v>
      </c>
      <c r="T54" s="136">
        <v>77</v>
      </c>
      <c r="U54" s="136">
        <v>3664</v>
      </c>
      <c r="V54" s="136">
        <v>57271</v>
      </c>
      <c r="W54" s="136">
        <v>12199</v>
      </c>
      <c r="X54" s="136">
        <v>69470</v>
      </c>
      <c r="Y54" s="125"/>
      <c r="Z54" s="135"/>
    </row>
    <row r="55" spans="1:26" ht="22.5" x14ac:dyDescent="0.2">
      <c r="A55" s="131" t="s">
        <v>274</v>
      </c>
      <c r="B55" s="113"/>
      <c r="C55" s="113"/>
      <c r="D55" s="132">
        <f>D54+D24+D14</f>
        <v>120501</v>
      </c>
      <c r="E55" s="133">
        <f>((D54+D24+D14)-(S54+S24+S14))/(S54+S24+S14)</f>
        <v>-2.9985671276544362E-2</v>
      </c>
      <c r="F55" s="132">
        <f>F54+F24+F14</f>
        <v>6846</v>
      </c>
      <c r="G55" s="133">
        <f>((F54+F24+F14)-(T54+T24+T14))/(T54+T24+T14)</f>
        <v>-8.1690140845070425E-2</v>
      </c>
      <c r="H55" s="132">
        <f>H54+H24+H14</f>
        <v>6291</v>
      </c>
      <c r="I55" s="133">
        <f>((H54+H24+H14)-(U54+U24+U14))/(U54+U24+U14)</f>
        <v>-7.3763250883392223E-2</v>
      </c>
      <c r="J55" s="132">
        <f>J54+J24+J14</f>
        <v>133638</v>
      </c>
      <c r="K55" s="133">
        <f>((J54+J24+J14)-(V54+V24+V14))/(V54+V24+V14)</f>
        <v>-3.4916554129685931E-2</v>
      </c>
      <c r="L55" s="132">
        <f>L54+L24+L14</f>
        <v>32180</v>
      </c>
      <c r="M55" s="133">
        <f>((L54+L24+L14)-(W54+W24+W14))/(W54+W24+W14)</f>
        <v>-5.9008043728066089E-4</v>
      </c>
      <c r="N55" s="132">
        <f>N54+N24+N14</f>
        <v>165818</v>
      </c>
      <c r="O55" s="133">
        <f>((N54+N24+N14)-(X54+X24+X14))/(X54+X24+X14)</f>
        <v>-2.8440517483828632E-2</v>
      </c>
      <c r="P55" s="122">
        <v>6</v>
      </c>
      <c r="Q55" s="116" t="s">
        <v>90</v>
      </c>
      <c r="R55" s="116" t="s">
        <v>90</v>
      </c>
      <c r="S55" s="120">
        <v>13</v>
      </c>
      <c r="T55" s="120">
        <v>6973</v>
      </c>
      <c r="U55" s="120">
        <v>0</v>
      </c>
      <c r="V55" s="120">
        <v>6986</v>
      </c>
      <c r="W55" s="120">
        <v>2441</v>
      </c>
      <c r="X55" s="120">
        <v>9427</v>
      </c>
      <c r="Y55" s="121" t="s">
        <v>243</v>
      </c>
      <c r="Z55" s="116" t="s">
        <v>245</v>
      </c>
    </row>
    <row r="56" spans="1:26" x14ac:dyDescent="0.2">
      <c r="A56" s="131" t="s">
        <v>239</v>
      </c>
      <c r="B56" s="113"/>
      <c r="C56" s="113"/>
      <c r="D56" s="132">
        <f>D54+D24+D14+D9</f>
        <v>186582</v>
      </c>
      <c r="E56" s="133">
        <f>((D54+D24+D14+D9)-(S54+S24+S14+S9))/(S54+S24+S14+S9)</f>
        <v>-2.9618727148852955E-2</v>
      </c>
      <c r="F56" s="132">
        <f>F54+F24+F14+F9</f>
        <v>32458</v>
      </c>
      <c r="G56" s="133">
        <f>((F54+F24+F14+F9)-(T54+T24+T14+T9))/(T54+T24+T14+T9)</f>
        <v>-7.5770950197898576E-2</v>
      </c>
      <c r="H56" s="132">
        <f>H54+H24+H14+H9</f>
        <v>23320</v>
      </c>
      <c r="I56" s="133">
        <f>((H54+H24+H14+H9)-(U54+U24+U14+U9))/(U54+U24+U14+U9)</f>
        <v>-9.6649234940925824E-2</v>
      </c>
      <c r="J56" s="132">
        <f>J54+J24+J14+J9</f>
        <v>242360</v>
      </c>
      <c r="K56" s="133">
        <f>((J54+J24+J14+J9)-(V54+V24+V14+V9))/(V54+V24+V14+V9)</f>
        <v>-4.2853588509187988E-2</v>
      </c>
      <c r="L56" s="132">
        <f>L54+L24+L14+L9</f>
        <v>45987</v>
      </c>
      <c r="M56" s="133">
        <f>((L54+L24+L14+L9)-(W54+W24+W14+W9))/(W54+W24+W14+W9)</f>
        <v>1.7862977889118831E-3</v>
      </c>
      <c r="N56" s="132">
        <f>N54+N24+N14+N9</f>
        <v>288347</v>
      </c>
      <c r="O56" s="133">
        <f>((N54+N24+N14+N9)-(X54+X24+X14+X9))/(X54+X24+X14+X9)</f>
        <v>-3.6002754784097139E-2</v>
      </c>
      <c r="P56" s="124"/>
      <c r="Q56" s="116" t="s">
        <v>90</v>
      </c>
      <c r="R56" s="116" t="s">
        <v>90</v>
      </c>
      <c r="S56" s="120">
        <v>590</v>
      </c>
      <c r="T56" s="120">
        <v>0</v>
      </c>
      <c r="U56" s="120">
        <v>0</v>
      </c>
      <c r="V56" s="120">
        <v>590</v>
      </c>
      <c r="W56" s="120">
        <v>2756</v>
      </c>
      <c r="X56" s="120">
        <v>3346</v>
      </c>
      <c r="Y56" s="123"/>
      <c r="Z56" s="116" t="s">
        <v>248</v>
      </c>
    </row>
    <row r="57" spans="1:26" x14ac:dyDescent="0.2">
      <c r="A57" s="131" t="s">
        <v>275</v>
      </c>
      <c r="B57" s="113"/>
      <c r="C57" s="113"/>
      <c r="D57" s="132">
        <f>D54+D24+D14+D9+D5</f>
        <v>244643</v>
      </c>
      <c r="E57" s="133">
        <f>((D54+D24+D14+D9+D5)-(S54+S24+S14+S9+S5))/(S54+S24+S14+S9+S5)</f>
        <v>-3.2159416391055969E-2</v>
      </c>
      <c r="F57" s="132">
        <f>F54+F24+F14+F9+F5</f>
        <v>89264</v>
      </c>
      <c r="G57" s="133">
        <f>((F54+F24+F14+F9+F5)-(T54+T24+T14+T9+T5))/(T54+T24+T14+T9+T5)</f>
        <v>-5.4516952473758352E-2</v>
      </c>
      <c r="H57" s="132">
        <f>H54+H24+H14+H9+H5</f>
        <v>23320</v>
      </c>
      <c r="I57" s="133">
        <f>((H54+H24+H14+H9+H5)-(U54+U24+U14+U9+U5))/(U54+U24+U14+U9+U5)</f>
        <v>-9.6649234940925824E-2</v>
      </c>
      <c r="J57" s="132">
        <f>J54+J24+J14+J9+J5</f>
        <v>357227</v>
      </c>
      <c r="K57" s="133">
        <f>((J54+J24+J14+J9+J5)-(V54+V24+V14+V9+V5))/(V54+V24+V14+V9+V5)</f>
        <v>-4.2281728052161141E-2</v>
      </c>
      <c r="L57" s="132">
        <f>L54+L24+L14+L9+L5</f>
        <v>50065</v>
      </c>
      <c r="M57" s="133">
        <f>((L54+L24+L14+L9+L5)-(W54+W24+W14+W9+W5))/(W54+W24+W14+W9+W5)</f>
        <v>4.6555495354483976E-3</v>
      </c>
      <c r="N57" s="132">
        <f>N54+N24+N14+N9+N5</f>
        <v>407292</v>
      </c>
      <c r="O57" s="133">
        <f>((N54+N24+N14+N9+N5)-(X54+X24+X14+X9+X5))/(X54+X24+X14+X9+X5)</f>
        <v>-3.6749907173315104E-2</v>
      </c>
      <c r="P57" s="124"/>
      <c r="Q57" s="116" t="s">
        <v>90</v>
      </c>
      <c r="R57" s="116" t="s">
        <v>90</v>
      </c>
      <c r="S57" s="120">
        <v>5577</v>
      </c>
      <c r="T57" s="120">
        <v>5357</v>
      </c>
      <c r="U57" s="120">
        <v>0</v>
      </c>
      <c r="V57" s="120">
        <v>10934</v>
      </c>
      <c r="W57" s="120">
        <v>8453</v>
      </c>
      <c r="X57" s="120">
        <v>19387</v>
      </c>
      <c r="Y57" s="123"/>
      <c r="Z57" s="116" t="s">
        <v>251</v>
      </c>
    </row>
    <row r="58" spans="1:26" x14ac:dyDescent="0.2">
      <c r="A58" s="121" t="s">
        <v>238</v>
      </c>
      <c r="B58" s="116" t="s">
        <v>244</v>
      </c>
      <c r="C58" s="116" t="s">
        <v>237</v>
      </c>
      <c r="D58" s="117">
        <v>64</v>
      </c>
      <c r="E58" s="118">
        <v>3.9230769230769198</v>
      </c>
      <c r="F58" s="117">
        <v>5467</v>
      </c>
      <c r="G58" s="118">
        <v>-0.21597590707012798</v>
      </c>
      <c r="H58" s="117">
        <v>0</v>
      </c>
      <c r="I58" s="118" t="s">
        <v>88</v>
      </c>
      <c r="J58" s="117">
        <v>5531</v>
      </c>
      <c r="K58" s="118">
        <v>-0.20827369023761802</v>
      </c>
      <c r="L58" s="117">
        <v>2564</v>
      </c>
      <c r="M58" s="118">
        <v>5.0389184760344097E-2</v>
      </c>
      <c r="N58" s="117">
        <v>8095</v>
      </c>
      <c r="O58" s="118">
        <v>-0.14129627665216898</v>
      </c>
      <c r="P58" s="124"/>
      <c r="Q58" s="116" t="s">
        <v>90</v>
      </c>
      <c r="R58" s="116" t="s">
        <v>90</v>
      </c>
      <c r="S58" s="120">
        <v>739</v>
      </c>
      <c r="T58" s="120">
        <v>4</v>
      </c>
      <c r="U58" s="120">
        <v>0</v>
      </c>
      <c r="V58" s="120">
        <v>743</v>
      </c>
      <c r="W58" s="120">
        <v>2749</v>
      </c>
      <c r="X58" s="120">
        <v>3492</v>
      </c>
      <c r="Y58" s="123"/>
      <c r="Z58" s="116" t="s">
        <v>254</v>
      </c>
    </row>
    <row r="59" spans="1:26" x14ac:dyDescent="0.2">
      <c r="A59" s="123"/>
      <c r="B59" s="116" t="s">
        <v>247</v>
      </c>
      <c r="C59" s="116" t="s">
        <v>240</v>
      </c>
      <c r="D59" s="117">
        <v>505</v>
      </c>
      <c r="E59" s="118">
        <v>-0.14406779661016902</v>
      </c>
      <c r="F59" s="117">
        <v>2</v>
      </c>
      <c r="G59" s="118" t="s">
        <v>88</v>
      </c>
      <c r="H59" s="117">
        <v>0</v>
      </c>
      <c r="I59" s="118" t="s">
        <v>88</v>
      </c>
      <c r="J59" s="117">
        <v>507</v>
      </c>
      <c r="K59" s="118">
        <v>-0.140677966101695</v>
      </c>
      <c r="L59" s="117">
        <v>2505</v>
      </c>
      <c r="M59" s="118">
        <v>-9.1074020319303312E-2</v>
      </c>
      <c r="N59" s="117">
        <v>3012</v>
      </c>
      <c r="O59" s="118">
        <v>-9.98206814106396E-2</v>
      </c>
      <c r="P59" s="124"/>
      <c r="Q59" s="116" t="s">
        <v>90</v>
      </c>
      <c r="R59" s="116" t="s">
        <v>90</v>
      </c>
      <c r="S59" s="120">
        <v>789</v>
      </c>
      <c r="T59" s="120">
        <v>25</v>
      </c>
      <c r="U59" s="120">
        <v>0</v>
      </c>
      <c r="V59" s="120">
        <v>814</v>
      </c>
      <c r="W59" s="120">
        <v>1228</v>
      </c>
      <c r="X59" s="120">
        <v>2042</v>
      </c>
      <c r="Y59" s="123"/>
      <c r="Z59" s="116" t="s">
        <v>256</v>
      </c>
    </row>
    <row r="60" spans="1:26" x14ac:dyDescent="0.2">
      <c r="A60" s="123"/>
      <c r="B60" s="116" t="s">
        <v>250</v>
      </c>
      <c r="C60" s="116" t="s">
        <v>242</v>
      </c>
      <c r="D60" s="117">
        <v>5099</v>
      </c>
      <c r="E60" s="118">
        <v>-8.5709162632239599E-2</v>
      </c>
      <c r="F60" s="117">
        <v>4885</v>
      </c>
      <c r="G60" s="118">
        <v>-8.8109016240433102E-2</v>
      </c>
      <c r="H60" s="117">
        <v>1</v>
      </c>
      <c r="I60" s="118" t="s">
        <v>88</v>
      </c>
      <c r="J60" s="117">
        <v>9985</v>
      </c>
      <c r="K60" s="118">
        <v>-8.6793488201938912E-2</v>
      </c>
      <c r="L60" s="117">
        <v>9603</v>
      </c>
      <c r="M60" s="118">
        <v>0.136046374068378</v>
      </c>
      <c r="N60" s="117">
        <v>19588</v>
      </c>
      <c r="O60" s="118">
        <v>1.03677722184969E-2</v>
      </c>
      <c r="P60" s="124"/>
      <c r="Q60" s="116" t="s">
        <v>90</v>
      </c>
      <c r="R60" s="116" t="s">
        <v>90</v>
      </c>
      <c r="S60" s="120">
        <v>335</v>
      </c>
      <c r="T60" s="120">
        <v>47</v>
      </c>
      <c r="U60" s="120">
        <v>0</v>
      </c>
      <c r="V60" s="120">
        <v>382</v>
      </c>
      <c r="W60" s="120">
        <v>309</v>
      </c>
      <c r="X60" s="120">
        <v>691</v>
      </c>
      <c r="Y60" s="123"/>
      <c r="Z60" s="116" t="s">
        <v>258</v>
      </c>
    </row>
    <row r="61" spans="1:26" x14ac:dyDescent="0.2">
      <c r="A61" s="123"/>
      <c r="B61" s="116" t="s">
        <v>253</v>
      </c>
      <c r="C61" s="116" t="s">
        <v>246</v>
      </c>
      <c r="D61" s="117">
        <v>533</v>
      </c>
      <c r="E61" s="118">
        <v>-0.278755074424899</v>
      </c>
      <c r="F61" s="117">
        <v>0</v>
      </c>
      <c r="G61" s="118">
        <v>-1</v>
      </c>
      <c r="H61" s="117">
        <v>0</v>
      </c>
      <c r="I61" s="118" t="s">
        <v>88</v>
      </c>
      <c r="J61" s="117">
        <v>533</v>
      </c>
      <c r="K61" s="118">
        <v>-0.28263795423956906</v>
      </c>
      <c r="L61" s="117">
        <v>2565</v>
      </c>
      <c r="M61" s="118">
        <v>-6.6933430338304803E-2</v>
      </c>
      <c r="N61" s="117">
        <v>3098</v>
      </c>
      <c r="O61" s="118">
        <v>-0.11282932416953</v>
      </c>
      <c r="P61" s="134"/>
      <c r="Q61" s="135"/>
      <c r="R61" s="135"/>
      <c r="S61" s="136">
        <v>8043</v>
      </c>
      <c r="T61" s="136">
        <v>12406</v>
      </c>
      <c r="U61" s="136">
        <v>0</v>
      </c>
      <c r="V61" s="136">
        <v>20449</v>
      </c>
      <c r="W61" s="136">
        <v>17936</v>
      </c>
      <c r="X61" s="136">
        <v>38385</v>
      </c>
      <c r="Y61" s="125"/>
      <c r="Z61" s="135"/>
    </row>
    <row r="62" spans="1:26" x14ac:dyDescent="0.2">
      <c r="A62" s="123"/>
      <c r="B62" s="116" t="s">
        <v>255</v>
      </c>
      <c r="C62" s="116" t="s">
        <v>249</v>
      </c>
      <c r="D62" s="117">
        <v>889</v>
      </c>
      <c r="E62" s="118">
        <v>0.12674271229404302</v>
      </c>
      <c r="F62" s="117">
        <v>2</v>
      </c>
      <c r="G62" s="118">
        <v>-0.92</v>
      </c>
      <c r="H62" s="117">
        <v>0</v>
      </c>
      <c r="I62" s="118" t="s">
        <v>88</v>
      </c>
      <c r="J62" s="117">
        <v>891</v>
      </c>
      <c r="K62" s="118">
        <v>9.45945945945946E-2</v>
      </c>
      <c r="L62" s="117">
        <v>1224</v>
      </c>
      <c r="M62" s="118">
        <v>-3.2573289902280101E-3</v>
      </c>
      <c r="N62" s="117">
        <v>2115</v>
      </c>
      <c r="O62" s="118">
        <v>3.5749265426052897E-2</v>
      </c>
      <c r="P62" s="137"/>
      <c r="Q62" s="135"/>
      <c r="R62" s="135"/>
      <c r="S62" s="136">
        <v>260815</v>
      </c>
      <c r="T62" s="136">
        <v>106817</v>
      </c>
      <c r="U62" s="136">
        <v>25815</v>
      </c>
      <c r="V62" s="136">
        <v>393447</v>
      </c>
      <c r="W62" s="136">
        <v>67769</v>
      </c>
      <c r="X62" s="136">
        <v>461216</v>
      </c>
      <c r="Y62" s="135"/>
      <c r="Z62" s="135"/>
    </row>
    <row r="63" spans="1:26" x14ac:dyDescent="0.2">
      <c r="A63" s="125"/>
      <c r="B63" s="116" t="s">
        <v>257</v>
      </c>
      <c r="C63" s="116" t="s">
        <v>252</v>
      </c>
      <c r="D63" s="117">
        <v>388</v>
      </c>
      <c r="E63" s="118">
        <v>0.15820895522388101</v>
      </c>
      <c r="F63" s="117">
        <v>75</v>
      </c>
      <c r="G63" s="118">
        <v>0.59574468085106402</v>
      </c>
      <c r="H63" s="117">
        <v>6</v>
      </c>
      <c r="I63" s="118" t="s">
        <v>88</v>
      </c>
      <c r="J63" s="117">
        <v>469</v>
      </c>
      <c r="K63" s="118">
        <v>0.22774869109947601</v>
      </c>
      <c r="L63" s="117">
        <v>586</v>
      </c>
      <c r="M63" s="118">
        <v>0.89644012944983809</v>
      </c>
      <c r="N63" s="117">
        <v>1055</v>
      </c>
      <c r="O63" s="118">
        <v>0.52677279305354607</v>
      </c>
    </row>
    <row r="64" spans="1:26" x14ac:dyDescent="0.2">
      <c r="A64" s="126" t="s">
        <v>103</v>
      </c>
      <c r="B64" s="126"/>
      <c r="C64" s="126"/>
      <c r="D64" s="127">
        <v>7478</v>
      </c>
      <c r="E64" s="128">
        <v>-7.0247420116871809E-2</v>
      </c>
      <c r="F64" s="127">
        <v>10431</v>
      </c>
      <c r="G64" s="128">
        <v>-0.159197162663227</v>
      </c>
      <c r="H64" s="127">
        <v>7</v>
      </c>
      <c r="I64" s="128"/>
      <c r="J64" s="127">
        <v>17916</v>
      </c>
      <c r="K64" s="128">
        <v>-0.12386913785515201</v>
      </c>
      <c r="L64" s="127">
        <v>19047</v>
      </c>
      <c r="M64" s="128">
        <v>6.1942462087421907E-2</v>
      </c>
      <c r="N64" s="127">
        <v>36963</v>
      </c>
      <c r="O64" s="128">
        <v>-3.7045720984759702E-2</v>
      </c>
    </row>
    <row r="65" spans="1:15" x14ac:dyDescent="0.2">
      <c r="A65" s="126" t="s">
        <v>259</v>
      </c>
      <c r="B65" s="126"/>
      <c r="C65" s="126"/>
      <c r="D65" s="127">
        <v>252121</v>
      </c>
      <c r="E65" s="128">
        <v>-3.3333972355884395E-2</v>
      </c>
      <c r="F65" s="127">
        <v>99695</v>
      </c>
      <c r="G65" s="128">
        <v>-6.6674780231611094E-2</v>
      </c>
      <c r="H65" s="127">
        <v>23327</v>
      </c>
      <c r="I65" s="128">
        <v>-9.63780747627348E-2</v>
      </c>
      <c r="J65" s="127">
        <v>375143</v>
      </c>
      <c r="K65" s="128">
        <v>-4.6522149107757801E-2</v>
      </c>
      <c r="L65" s="127">
        <v>69112</v>
      </c>
      <c r="M65" s="128">
        <v>1.9817320603815899E-2</v>
      </c>
      <c r="N65" s="127">
        <v>444255</v>
      </c>
      <c r="O65" s="128">
        <v>-3.6774526469159796E-2</v>
      </c>
    </row>
  </sheetData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workbookViewId="0">
      <selection activeCell="B1" sqref="B1"/>
    </sheetView>
  </sheetViews>
  <sheetFormatPr baseColWidth="10" defaultRowHeight="11.25" x14ac:dyDescent="0.2"/>
  <cols>
    <col min="1" max="1" width="23.140625" style="111" bestFit="1" customWidth="1"/>
    <col min="2" max="2" width="5.85546875" style="111" customWidth="1"/>
    <col min="3" max="3" width="32.28515625" style="111" bestFit="1" customWidth="1"/>
    <col min="4" max="18" width="10.140625" style="111" customWidth="1"/>
    <col min="19" max="19" width="9.42578125" style="111" hidden="1" customWidth="1"/>
    <col min="20" max="20" width="15.140625" style="111" hidden="1" customWidth="1"/>
    <col min="21" max="21" width="6.7109375" style="111" hidden="1" customWidth="1"/>
    <col min="22" max="22" width="27.7109375" style="111" hidden="1" customWidth="1"/>
    <col min="23" max="23" width="33.5703125" style="111" hidden="1" customWidth="1"/>
    <col min="24" max="16384" width="11.42578125" style="111"/>
  </cols>
  <sheetData>
    <row r="1" spans="1:23" ht="15.75" x14ac:dyDescent="0.25">
      <c r="A1" s="110" t="s">
        <v>293</v>
      </c>
    </row>
    <row r="4" spans="1:23" ht="33.75" customHeight="1" x14ac:dyDescent="0.2">
      <c r="A4" s="113" t="s">
        <v>60</v>
      </c>
      <c r="B4" s="113" t="s">
        <v>61</v>
      </c>
      <c r="C4" s="113" t="s">
        <v>262</v>
      </c>
      <c r="D4" s="114" t="s">
        <v>294</v>
      </c>
      <c r="E4" s="114" t="s">
        <v>295</v>
      </c>
      <c r="F4" s="114" t="s">
        <v>296</v>
      </c>
      <c r="G4" s="114" t="s">
        <v>297</v>
      </c>
      <c r="H4" s="114" t="s">
        <v>298</v>
      </c>
      <c r="I4" s="114" t="s">
        <v>299</v>
      </c>
      <c r="J4" s="114" t="s">
        <v>300</v>
      </c>
      <c r="K4" s="114" t="s">
        <v>301</v>
      </c>
      <c r="L4" s="114" t="s">
        <v>302</v>
      </c>
      <c r="M4" s="114" t="s">
        <v>303</v>
      </c>
      <c r="N4" s="114" t="s">
        <v>304</v>
      </c>
      <c r="O4" s="114" t="s">
        <v>305</v>
      </c>
      <c r="P4" s="114" t="s">
        <v>306</v>
      </c>
      <c r="Q4" s="114" t="s">
        <v>307</v>
      </c>
      <c r="R4" s="113" t="s">
        <v>272</v>
      </c>
      <c r="S4" s="144" t="s">
        <v>74</v>
      </c>
      <c r="T4" s="144" t="s">
        <v>75</v>
      </c>
      <c r="U4" s="144" t="s">
        <v>76</v>
      </c>
      <c r="V4" s="144" t="s">
        <v>273</v>
      </c>
      <c r="W4" s="144" t="s">
        <v>62</v>
      </c>
    </row>
    <row r="5" spans="1:23" x14ac:dyDescent="0.2">
      <c r="A5" s="116" t="s">
        <v>91</v>
      </c>
      <c r="B5" s="116" t="s">
        <v>86</v>
      </c>
      <c r="C5" s="116" t="s">
        <v>91</v>
      </c>
      <c r="D5" s="117">
        <v>691632</v>
      </c>
      <c r="E5" s="117">
        <v>653531</v>
      </c>
      <c r="F5" s="118">
        <v>5.8300218352304596E-2</v>
      </c>
      <c r="G5" s="117">
        <v>6173260</v>
      </c>
      <c r="H5" s="117">
        <v>7358692</v>
      </c>
      <c r="I5" s="118">
        <v>-0.16109275941974502</v>
      </c>
      <c r="J5" s="145">
        <v>1689442</v>
      </c>
      <c r="K5" s="117">
        <v>1635166</v>
      </c>
      <c r="L5" s="118">
        <v>3.3192960225445003E-2</v>
      </c>
      <c r="M5" s="117">
        <v>437901</v>
      </c>
      <c r="N5" s="117">
        <v>607854</v>
      </c>
      <c r="O5" s="118">
        <v>-0.27959510013917799</v>
      </c>
      <c r="P5" s="117">
        <v>8992235</v>
      </c>
      <c r="Q5" s="117">
        <v>10255243</v>
      </c>
      <c r="R5" s="118">
        <v>-0.12315729622399001</v>
      </c>
      <c r="S5" s="119">
        <v>1</v>
      </c>
      <c r="T5" s="116" t="s">
        <v>89</v>
      </c>
      <c r="U5" s="116" t="s">
        <v>90</v>
      </c>
      <c r="V5" s="116" t="s">
        <v>85</v>
      </c>
      <c r="W5" s="116" t="s">
        <v>87</v>
      </c>
    </row>
    <row r="6" spans="1:23" x14ac:dyDescent="0.2">
      <c r="A6" s="121" t="s">
        <v>96</v>
      </c>
      <c r="B6" s="116" t="s">
        <v>93</v>
      </c>
      <c r="C6" s="116" t="s">
        <v>95</v>
      </c>
      <c r="D6" s="117">
        <v>289090</v>
      </c>
      <c r="E6" s="117">
        <v>273921</v>
      </c>
      <c r="F6" s="118">
        <v>5.5377280310746499E-2</v>
      </c>
      <c r="G6" s="117">
        <v>31668</v>
      </c>
      <c r="H6" s="117">
        <v>69430</v>
      </c>
      <c r="I6" s="118">
        <v>-0.54388592827308102</v>
      </c>
      <c r="J6" s="145">
        <v>164</v>
      </c>
      <c r="K6" s="117">
        <v>395727</v>
      </c>
      <c r="L6" s="118">
        <v>-0.99958557288231498</v>
      </c>
      <c r="M6" s="117">
        <v>0</v>
      </c>
      <c r="N6" s="117">
        <v>0</v>
      </c>
      <c r="O6" s="118">
        <v>0</v>
      </c>
      <c r="P6" s="117">
        <v>320922</v>
      </c>
      <c r="Q6" s="117">
        <v>739078</v>
      </c>
      <c r="R6" s="118">
        <v>-0.56578060773017202</v>
      </c>
      <c r="S6" s="122">
        <v>2</v>
      </c>
      <c r="T6" s="116" t="s">
        <v>89</v>
      </c>
      <c r="U6" s="116" t="s">
        <v>89</v>
      </c>
      <c r="V6" s="121" t="s">
        <v>92</v>
      </c>
      <c r="W6" s="116" t="s">
        <v>94</v>
      </c>
    </row>
    <row r="7" spans="1:23" x14ac:dyDescent="0.2">
      <c r="A7" s="123"/>
      <c r="B7" s="116" t="s">
        <v>97</v>
      </c>
      <c r="C7" s="116" t="s">
        <v>99</v>
      </c>
      <c r="D7" s="117">
        <v>100165</v>
      </c>
      <c r="E7" s="117">
        <v>119006</v>
      </c>
      <c r="F7" s="118">
        <v>-0.15831974858410502</v>
      </c>
      <c r="G7" s="117">
        <v>324129</v>
      </c>
      <c r="H7" s="117">
        <v>222070</v>
      </c>
      <c r="I7" s="118">
        <v>0.459580312514072</v>
      </c>
      <c r="J7" s="145">
        <v>218919</v>
      </c>
      <c r="K7" s="117">
        <v>340036</v>
      </c>
      <c r="L7" s="118">
        <v>-0.35618875648460802</v>
      </c>
      <c r="M7" s="117">
        <v>2940</v>
      </c>
      <c r="N7" s="117">
        <v>3480</v>
      </c>
      <c r="O7" s="118">
        <v>-0.15517241379310301</v>
      </c>
      <c r="P7" s="117">
        <v>646153</v>
      </c>
      <c r="Q7" s="117">
        <v>684592</v>
      </c>
      <c r="R7" s="118">
        <v>-5.61487718232173E-2</v>
      </c>
      <c r="S7" s="124">
        <v>0</v>
      </c>
      <c r="T7" s="116" t="s">
        <v>89</v>
      </c>
      <c r="U7" s="116" t="s">
        <v>89</v>
      </c>
      <c r="V7" s="123"/>
      <c r="W7" s="116" t="s">
        <v>98</v>
      </c>
    </row>
    <row r="8" spans="1:23" x14ac:dyDescent="0.2">
      <c r="A8" s="125"/>
      <c r="B8" s="116" t="s">
        <v>100</v>
      </c>
      <c r="C8" s="116" t="s">
        <v>102</v>
      </c>
      <c r="D8" s="117">
        <v>128541</v>
      </c>
      <c r="E8" s="117">
        <v>90630</v>
      </c>
      <c r="F8" s="118">
        <v>0.41830519695465096</v>
      </c>
      <c r="G8" s="117">
        <v>2650</v>
      </c>
      <c r="H8" s="117">
        <v>2789</v>
      </c>
      <c r="I8" s="118">
        <v>-4.9838651846539996E-2</v>
      </c>
      <c r="J8" s="145">
        <v>342278</v>
      </c>
      <c r="K8" s="117">
        <v>338154</v>
      </c>
      <c r="L8" s="118">
        <v>1.2195626844573801E-2</v>
      </c>
      <c r="M8" s="117">
        <v>0</v>
      </c>
      <c r="N8" s="117">
        <v>0</v>
      </c>
      <c r="O8" s="118">
        <v>0</v>
      </c>
      <c r="P8" s="117">
        <v>473469</v>
      </c>
      <c r="Q8" s="117">
        <v>431573</v>
      </c>
      <c r="R8" s="118">
        <v>9.70774353353894E-2</v>
      </c>
      <c r="S8" s="124">
        <v>0</v>
      </c>
      <c r="T8" s="116" t="s">
        <v>89</v>
      </c>
      <c r="U8" s="116" t="s">
        <v>89</v>
      </c>
      <c r="V8" s="123"/>
      <c r="W8" s="116" t="s">
        <v>101</v>
      </c>
    </row>
    <row r="9" spans="1:23" x14ac:dyDescent="0.2">
      <c r="A9" s="126" t="s">
        <v>103</v>
      </c>
      <c r="B9" s="126">
        <v>0</v>
      </c>
      <c r="C9" s="126">
        <v>0</v>
      </c>
      <c r="D9" s="127">
        <v>517796</v>
      </c>
      <c r="E9" s="127">
        <v>483557</v>
      </c>
      <c r="F9" s="128">
        <v>7.0806544006187494E-2</v>
      </c>
      <c r="G9" s="127">
        <v>358447</v>
      </c>
      <c r="H9" s="127">
        <v>294289</v>
      </c>
      <c r="I9" s="128">
        <v>0.21801018726489901</v>
      </c>
      <c r="J9" s="132">
        <v>561361</v>
      </c>
      <c r="K9" s="127">
        <v>1073917</v>
      </c>
      <c r="L9" s="128">
        <v>-0.47727710800741602</v>
      </c>
      <c r="M9" s="127">
        <v>2940</v>
      </c>
      <c r="N9" s="127">
        <v>3480</v>
      </c>
      <c r="O9" s="128">
        <v>-0.15517241379310301</v>
      </c>
      <c r="P9" s="127">
        <v>1440544</v>
      </c>
      <c r="Q9" s="127">
        <v>1855243</v>
      </c>
      <c r="R9" s="128">
        <v>-0.223528130816287</v>
      </c>
      <c r="S9" s="134">
        <v>0</v>
      </c>
      <c r="T9" s="135">
        <v>0</v>
      </c>
      <c r="U9" s="135">
        <v>0</v>
      </c>
      <c r="V9" s="125">
        <v>0</v>
      </c>
      <c r="W9" s="135">
        <v>0</v>
      </c>
    </row>
    <row r="10" spans="1:23" x14ac:dyDescent="0.2">
      <c r="A10" s="121" t="s">
        <v>108</v>
      </c>
      <c r="B10" s="116" t="s">
        <v>105</v>
      </c>
      <c r="C10" s="116" t="s">
        <v>107</v>
      </c>
      <c r="D10" s="117">
        <v>85390</v>
      </c>
      <c r="E10" s="117">
        <v>61270</v>
      </c>
      <c r="F10" s="118">
        <v>0.39366737391872003</v>
      </c>
      <c r="G10" s="117">
        <v>2195</v>
      </c>
      <c r="H10" s="117">
        <v>2407</v>
      </c>
      <c r="I10" s="118">
        <v>-8.8076443705857904E-2</v>
      </c>
      <c r="J10" s="145">
        <v>53348</v>
      </c>
      <c r="K10" s="117">
        <v>79307</v>
      </c>
      <c r="L10" s="118">
        <v>-0.32732293492377701</v>
      </c>
      <c r="M10" s="117">
        <v>0</v>
      </c>
      <c r="N10" s="117">
        <v>0</v>
      </c>
      <c r="O10" s="118">
        <v>0</v>
      </c>
      <c r="P10" s="117">
        <v>140933</v>
      </c>
      <c r="Q10" s="117">
        <v>142984</v>
      </c>
      <c r="R10" s="118">
        <v>-1.4344262295082002E-2</v>
      </c>
      <c r="S10" s="122">
        <v>3</v>
      </c>
      <c r="T10" s="116" t="s">
        <v>89</v>
      </c>
      <c r="U10" s="116" t="s">
        <v>89</v>
      </c>
      <c r="V10" s="121" t="s">
        <v>104</v>
      </c>
      <c r="W10" s="116" t="s">
        <v>106</v>
      </c>
    </row>
    <row r="11" spans="1:23" x14ac:dyDescent="0.2">
      <c r="A11" s="123"/>
      <c r="B11" s="116" t="s">
        <v>109</v>
      </c>
      <c r="C11" s="116" t="s">
        <v>111</v>
      </c>
      <c r="D11" s="117">
        <v>26387</v>
      </c>
      <c r="E11" s="117">
        <v>22106</v>
      </c>
      <c r="F11" s="118">
        <v>0.19365783045327098</v>
      </c>
      <c r="G11" s="117">
        <v>2639</v>
      </c>
      <c r="H11" s="117">
        <v>0</v>
      </c>
      <c r="I11" s="118">
        <v>0</v>
      </c>
      <c r="J11" s="145">
        <v>238</v>
      </c>
      <c r="K11" s="117">
        <v>109</v>
      </c>
      <c r="L11" s="118">
        <v>1.1834862385321101</v>
      </c>
      <c r="M11" s="117">
        <v>0</v>
      </c>
      <c r="N11" s="117">
        <v>62823</v>
      </c>
      <c r="O11" s="118">
        <v>-1</v>
      </c>
      <c r="P11" s="117">
        <v>29264</v>
      </c>
      <c r="Q11" s="117">
        <v>85038</v>
      </c>
      <c r="R11" s="118">
        <v>-0.65587149274442003</v>
      </c>
      <c r="S11" s="124">
        <v>0</v>
      </c>
      <c r="T11" s="116" t="s">
        <v>89</v>
      </c>
      <c r="U11" s="116" t="s">
        <v>89</v>
      </c>
      <c r="V11" s="123"/>
      <c r="W11" s="116" t="s">
        <v>110</v>
      </c>
    </row>
    <row r="12" spans="1:23" x14ac:dyDescent="0.2">
      <c r="A12" s="123"/>
      <c r="B12" s="116" t="s">
        <v>112</v>
      </c>
      <c r="C12" s="116" t="s">
        <v>114</v>
      </c>
      <c r="D12" s="117">
        <v>157995</v>
      </c>
      <c r="E12" s="117">
        <v>103625</v>
      </c>
      <c r="F12" s="118">
        <v>0.52468033775633305</v>
      </c>
      <c r="G12" s="117">
        <v>821</v>
      </c>
      <c r="H12" s="117">
        <v>1585</v>
      </c>
      <c r="I12" s="118">
        <v>-0.48201892744479502</v>
      </c>
      <c r="J12" s="145">
        <v>52953</v>
      </c>
      <c r="K12" s="117">
        <v>162096</v>
      </c>
      <c r="L12" s="118">
        <v>-0.67332321587207611</v>
      </c>
      <c r="M12" s="117">
        <v>0</v>
      </c>
      <c r="N12" s="117">
        <v>0</v>
      </c>
      <c r="O12" s="118">
        <v>0</v>
      </c>
      <c r="P12" s="117">
        <v>211769</v>
      </c>
      <c r="Q12" s="117">
        <v>267306</v>
      </c>
      <c r="R12" s="118">
        <v>-0.207765631897526</v>
      </c>
      <c r="S12" s="124">
        <v>0</v>
      </c>
      <c r="T12" s="116" t="s">
        <v>89</v>
      </c>
      <c r="U12" s="116" t="s">
        <v>89</v>
      </c>
      <c r="V12" s="123"/>
      <c r="W12" s="116" t="s">
        <v>113</v>
      </c>
    </row>
    <row r="13" spans="1:23" x14ac:dyDescent="0.2">
      <c r="A13" s="125"/>
      <c r="B13" s="116" t="s">
        <v>115</v>
      </c>
      <c r="C13" s="116" t="s">
        <v>117</v>
      </c>
      <c r="D13" s="117">
        <v>23520</v>
      </c>
      <c r="E13" s="117">
        <v>32649</v>
      </c>
      <c r="F13" s="118">
        <v>-0.27961040154369199</v>
      </c>
      <c r="G13" s="117">
        <v>0</v>
      </c>
      <c r="H13" s="117">
        <v>694</v>
      </c>
      <c r="I13" s="118">
        <v>-1</v>
      </c>
      <c r="J13" s="145">
        <v>77</v>
      </c>
      <c r="K13" s="117">
        <v>384</v>
      </c>
      <c r="L13" s="118">
        <v>-0.79947916666666696</v>
      </c>
      <c r="M13" s="117">
        <v>0</v>
      </c>
      <c r="N13" s="117">
        <v>0</v>
      </c>
      <c r="O13" s="118">
        <v>0</v>
      </c>
      <c r="P13" s="117">
        <v>23597</v>
      </c>
      <c r="Q13" s="117">
        <v>33727</v>
      </c>
      <c r="R13" s="118">
        <v>-0.30035283304177701</v>
      </c>
      <c r="S13" s="124">
        <v>0</v>
      </c>
      <c r="T13" s="116" t="s">
        <v>89</v>
      </c>
      <c r="U13" s="116" t="s">
        <v>89</v>
      </c>
      <c r="V13" s="123"/>
      <c r="W13" s="116" t="s">
        <v>116</v>
      </c>
    </row>
    <row r="14" spans="1:23" x14ac:dyDescent="0.2">
      <c r="A14" s="126" t="s">
        <v>103</v>
      </c>
      <c r="B14" s="126">
        <v>0</v>
      </c>
      <c r="C14" s="126">
        <v>0</v>
      </c>
      <c r="D14" s="127">
        <v>293292</v>
      </c>
      <c r="E14" s="127">
        <v>219650</v>
      </c>
      <c r="F14" s="128">
        <v>0.33526974732528997</v>
      </c>
      <c r="G14" s="127">
        <v>5655</v>
      </c>
      <c r="H14" s="127">
        <v>4686</v>
      </c>
      <c r="I14" s="128">
        <v>0.206786171574904</v>
      </c>
      <c r="J14" s="132">
        <v>106616</v>
      </c>
      <c r="K14" s="127">
        <v>241896</v>
      </c>
      <c r="L14" s="128">
        <v>-0.55924860270529497</v>
      </c>
      <c r="M14" s="127">
        <v>0</v>
      </c>
      <c r="N14" s="127">
        <v>62823</v>
      </c>
      <c r="O14" s="128">
        <v>-1</v>
      </c>
      <c r="P14" s="127">
        <v>405563</v>
      </c>
      <c r="Q14" s="127">
        <v>529055</v>
      </c>
      <c r="R14" s="128">
        <v>-0.23341996578805602</v>
      </c>
      <c r="S14" s="134">
        <v>0</v>
      </c>
      <c r="T14" s="135">
        <v>0</v>
      </c>
      <c r="U14" s="135">
        <v>0</v>
      </c>
      <c r="V14" s="125">
        <v>0</v>
      </c>
      <c r="W14" s="135">
        <v>0</v>
      </c>
    </row>
    <row r="15" spans="1:23" x14ac:dyDescent="0.2">
      <c r="A15" s="121" t="s">
        <v>122</v>
      </c>
      <c r="B15" s="116" t="s">
        <v>119</v>
      </c>
      <c r="C15" s="116" t="s">
        <v>121</v>
      </c>
      <c r="D15" s="117">
        <v>33610</v>
      </c>
      <c r="E15" s="117">
        <v>20720</v>
      </c>
      <c r="F15" s="118">
        <v>0.62210424710424694</v>
      </c>
      <c r="G15" s="117">
        <v>0</v>
      </c>
      <c r="H15" s="117">
        <v>678</v>
      </c>
      <c r="I15" s="118">
        <v>-1</v>
      </c>
      <c r="J15" s="145">
        <v>15670</v>
      </c>
      <c r="K15" s="117">
        <v>0</v>
      </c>
      <c r="L15" s="118">
        <v>0</v>
      </c>
      <c r="M15" s="117">
        <v>0</v>
      </c>
      <c r="N15" s="117">
        <v>0</v>
      </c>
      <c r="O15" s="118">
        <v>0</v>
      </c>
      <c r="P15" s="117">
        <v>49280</v>
      </c>
      <c r="Q15" s="117">
        <v>21398</v>
      </c>
      <c r="R15" s="118">
        <v>1.30301897373586</v>
      </c>
      <c r="S15" s="122">
        <v>4</v>
      </c>
      <c r="T15" s="116" t="s">
        <v>89</v>
      </c>
      <c r="U15" s="116" t="s">
        <v>89</v>
      </c>
      <c r="V15" s="121" t="s">
        <v>118</v>
      </c>
      <c r="W15" s="116" t="s">
        <v>120</v>
      </c>
    </row>
    <row r="16" spans="1:23" x14ac:dyDescent="0.2">
      <c r="A16" s="123"/>
      <c r="B16" s="116" t="s">
        <v>123</v>
      </c>
      <c r="C16" s="116" t="s">
        <v>125</v>
      </c>
      <c r="D16" s="117">
        <v>5782</v>
      </c>
      <c r="E16" s="117">
        <v>4780</v>
      </c>
      <c r="F16" s="118">
        <v>0.20962343096234301</v>
      </c>
      <c r="G16" s="117">
        <v>0</v>
      </c>
      <c r="H16" s="117">
        <v>0</v>
      </c>
      <c r="I16" s="118">
        <v>0</v>
      </c>
      <c r="J16" s="145">
        <v>0</v>
      </c>
      <c r="K16" s="117">
        <v>0</v>
      </c>
      <c r="L16" s="118">
        <v>0</v>
      </c>
      <c r="M16" s="117">
        <v>0</v>
      </c>
      <c r="N16" s="117">
        <v>0</v>
      </c>
      <c r="O16" s="118">
        <v>0</v>
      </c>
      <c r="P16" s="117">
        <v>5782</v>
      </c>
      <c r="Q16" s="117">
        <v>4780</v>
      </c>
      <c r="R16" s="118">
        <v>0.20962343096234301</v>
      </c>
      <c r="S16" s="124">
        <v>0</v>
      </c>
      <c r="T16" s="116" t="s">
        <v>89</v>
      </c>
      <c r="U16" s="116" t="s">
        <v>89</v>
      </c>
      <c r="V16" s="123"/>
      <c r="W16" s="116" t="s">
        <v>124</v>
      </c>
    </row>
    <row r="17" spans="1:23" x14ac:dyDescent="0.2">
      <c r="A17" s="123"/>
      <c r="B17" s="116" t="s">
        <v>126</v>
      </c>
      <c r="C17" s="116" t="s">
        <v>128</v>
      </c>
      <c r="D17" s="117">
        <v>29809</v>
      </c>
      <c r="E17" s="117">
        <v>28571</v>
      </c>
      <c r="F17" s="118">
        <v>4.3330649959749404E-2</v>
      </c>
      <c r="G17" s="117">
        <v>0</v>
      </c>
      <c r="H17" s="117">
        <v>0</v>
      </c>
      <c r="I17" s="118">
        <v>0</v>
      </c>
      <c r="J17" s="145">
        <v>499</v>
      </c>
      <c r="K17" s="117">
        <v>121080</v>
      </c>
      <c r="L17" s="118">
        <v>-0.99587875784605207</v>
      </c>
      <c r="M17" s="117">
        <v>0</v>
      </c>
      <c r="N17" s="117">
        <v>0</v>
      </c>
      <c r="O17" s="118">
        <v>0</v>
      </c>
      <c r="P17" s="117">
        <v>30308</v>
      </c>
      <c r="Q17" s="117">
        <v>149651</v>
      </c>
      <c r="R17" s="118">
        <v>-0.79747545956926391</v>
      </c>
      <c r="S17" s="124">
        <v>0</v>
      </c>
      <c r="T17" s="116" t="s">
        <v>89</v>
      </c>
      <c r="U17" s="116" t="s">
        <v>89</v>
      </c>
      <c r="V17" s="123"/>
      <c r="W17" s="116" t="s">
        <v>127</v>
      </c>
    </row>
    <row r="18" spans="1:23" x14ac:dyDescent="0.2">
      <c r="A18" s="123"/>
      <c r="B18" s="116" t="s">
        <v>129</v>
      </c>
      <c r="C18" s="116" t="s">
        <v>131</v>
      </c>
      <c r="D18" s="117">
        <v>21470</v>
      </c>
      <c r="E18" s="117">
        <v>17537</v>
      </c>
      <c r="F18" s="118">
        <v>0.22426868905742101</v>
      </c>
      <c r="G18" s="117">
        <v>1612</v>
      </c>
      <c r="H18" s="117">
        <v>690</v>
      </c>
      <c r="I18" s="118">
        <v>1.3362318840579699</v>
      </c>
      <c r="J18" s="145">
        <v>2</v>
      </c>
      <c r="K18" s="117">
        <v>0</v>
      </c>
      <c r="L18" s="118">
        <v>0</v>
      </c>
      <c r="M18" s="117">
        <v>40</v>
      </c>
      <c r="N18" s="117">
        <v>0</v>
      </c>
      <c r="O18" s="118">
        <v>0</v>
      </c>
      <c r="P18" s="117">
        <v>23124</v>
      </c>
      <c r="Q18" s="117">
        <v>18227</v>
      </c>
      <c r="R18" s="118">
        <v>0.26866736160640803</v>
      </c>
      <c r="S18" s="124">
        <v>0</v>
      </c>
      <c r="T18" s="116" t="s">
        <v>89</v>
      </c>
      <c r="U18" s="116" t="s">
        <v>89</v>
      </c>
      <c r="V18" s="123"/>
      <c r="W18" s="116" t="s">
        <v>130</v>
      </c>
    </row>
    <row r="19" spans="1:23" x14ac:dyDescent="0.2">
      <c r="A19" s="123"/>
      <c r="B19" s="116" t="s">
        <v>132</v>
      </c>
      <c r="C19" s="116" t="s">
        <v>134</v>
      </c>
      <c r="D19" s="117">
        <v>42428</v>
      </c>
      <c r="E19" s="117">
        <v>38278</v>
      </c>
      <c r="F19" s="118">
        <v>0.108417367678562</v>
      </c>
      <c r="G19" s="117">
        <v>0</v>
      </c>
      <c r="H19" s="117">
        <v>0</v>
      </c>
      <c r="I19" s="118">
        <v>0</v>
      </c>
      <c r="J19" s="145">
        <v>10322</v>
      </c>
      <c r="K19" s="117">
        <v>775</v>
      </c>
      <c r="L19" s="118">
        <v>12.318709677419401</v>
      </c>
      <c r="M19" s="117">
        <v>0</v>
      </c>
      <c r="N19" s="117">
        <v>0</v>
      </c>
      <c r="O19" s="118">
        <v>0</v>
      </c>
      <c r="P19" s="117">
        <v>52750</v>
      </c>
      <c r="Q19" s="117">
        <v>39053</v>
      </c>
      <c r="R19" s="118">
        <v>0.35072849717051202</v>
      </c>
      <c r="S19" s="124">
        <v>0</v>
      </c>
      <c r="T19" s="116" t="s">
        <v>89</v>
      </c>
      <c r="U19" s="116" t="s">
        <v>89</v>
      </c>
      <c r="V19" s="123"/>
      <c r="W19" s="116" t="s">
        <v>133</v>
      </c>
    </row>
    <row r="20" spans="1:23" x14ac:dyDescent="0.2">
      <c r="A20" s="123"/>
      <c r="B20" s="116" t="s">
        <v>135</v>
      </c>
      <c r="C20" s="116" t="s">
        <v>137</v>
      </c>
      <c r="D20" s="117">
        <v>10205</v>
      </c>
      <c r="E20" s="117">
        <v>11502</v>
      </c>
      <c r="F20" s="118">
        <v>-0.112762997739524</v>
      </c>
      <c r="G20" s="117">
        <v>0</v>
      </c>
      <c r="H20" s="117">
        <v>0</v>
      </c>
      <c r="I20" s="118">
        <v>0</v>
      </c>
      <c r="J20" s="145">
        <v>2</v>
      </c>
      <c r="K20" s="117">
        <v>0</v>
      </c>
      <c r="L20" s="118">
        <v>0</v>
      </c>
      <c r="M20" s="117">
        <v>0</v>
      </c>
      <c r="N20" s="117">
        <v>0</v>
      </c>
      <c r="O20" s="118">
        <v>0</v>
      </c>
      <c r="P20" s="117">
        <v>10207</v>
      </c>
      <c r="Q20" s="117">
        <v>11502</v>
      </c>
      <c r="R20" s="118">
        <v>-0.11258911493653301</v>
      </c>
      <c r="S20" s="124">
        <v>0</v>
      </c>
      <c r="T20" s="116" t="s">
        <v>89</v>
      </c>
      <c r="U20" s="116" t="s">
        <v>89</v>
      </c>
      <c r="V20" s="123"/>
      <c r="W20" s="116" t="s">
        <v>136</v>
      </c>
    </row>
    <row r="21" spans="1:23" x14ac:dyDescent="0.2">
      <c r="A21" s="123"/>
      <c r="B21" s="116" t="s">
        <v>138</v>
      </c>
      <c r="C21" s="116" t="s">
        <v>140</v>
      </c>
      <c r="D21" s="117">
        <v>29577</v>
      </c>
      <c r="E21" s="117">
        <v>120</v>
      </c>
      <c r="F21" s="118">
        <v>245.47500000000002</v>
      </c>
      <c r="G21" s="117">
        <v>0</v>
      </c>
      <c r="H21" s="117">
        <v>0</v>
      </c>
      <c r="I21" s="118">
        <v>0</v>
      </c>
      <c r="J21" s="145">
        <v>8630</v>
      </c>
      <c r="K21" s="117">
        <v>0</v>
      </c>
      <c r="L21" s="118">
        <v>0</v>
      </c>
      <c r="M21" s="117">
        <v>0</v>
      </c>
      <c r="N21" s="117">
        <v>0</v>
      </c>
      <c r="O21" s="118">
        <v>0</v>
      </c>
      <c r="P21" s="117">
        <v>38207</v>
      </c>
      <c r="Q21" s="117">
        <v>120</v>
      </c>
      <c r="R21" s="118">
        <v>317.39166666666705</v>
      </c>
      <c r="S21" s="124">
        <v>0</v>
      </c>
      <c r="T21" s="116" t="s">
        <v>89</v>
      </c>
      <c r="U21" s="116" t="s">
        <v>89</v>
      </c>
      <c r="V21" s="123"/>
      <c r="W21" s="116" t="s">
        <v>139</v>
      </c>
    </row>
    <row r="22" spans="1:23" x14ac:dyDescent="0.2">
      <c r="A22" s="123"/>
      <c r="B22" s="116" t="s">
        <v>141</v>
      </c>
      <c r="C22" s="116" t="s">
        <v>143</v>
      </c>
      <c r="D22" s="117">
        <v>28026</v>
      </c>
      <c r="E22" s="117">
        <v>21942</v>
      </c>
      <c r="F22" s="118">
        <v>0.27727645611156704</v>
      </c>
      <c r="G22" s="117">
        <v>654</v>
      </c>
      <c r="H22" s="117">
        <v>644</v>
      </c>
      <c r="I22" s="118">
        <v>1.5527950310559001E-2</v>
      </c>
      <c r="J22" s="145">
        <v>208343</v>
      </c>
      <c r="K22" s="117">
        <v>199362</v>
      </c>
      <c r="L22" s="118">
        <v>4.5048705370130705E-2</v>
      </c>
      <c r="M22" s="117">
        <v>0</v>
      </c>
      <c r="N22" s="117">
        <v>0</v>
      </c>
      <c r="O22" s="118">
        <v>0</v>
      </c>
      <c r="P22" s="117">
        <v>237023</v>
      </c>
      <c r="Q22" s="117">
        <v>221948</v>
      </c>
      <c r="R22" s="118">
        <v>6.7921314902589791E-2</v>
      </c>
      <c r="S22" s="124">
        <v>0</v>
      </c>
      <c r="T22" s="116" t="s">
        <v>89</v>
      </c>
      <c r="U22" s="116" t="s">
        <v>89</v>
      </c>
      <c r="V22" s="123"/>
      <c r="W22" s="116" t="s">
        <v>142</v>
      </c>
    </row>
    <row r="23" spans="1:23" x14ac:dyDescent="0.2">
      <c r="A23" s="125"/>
      <c r="B23" s="116" t="s">
        <v>144</v>
      </c>
      <c r="C23" s="116" t="s">
        <v>146</v>
      </c>
      <c r="D23" s="117">
        <v>38106</v>
      </c>
      <c r="E23" s="117">
        <v>29107</v>
      </c>
      <c r="F23" s="118">
        <v>0.30916961555639499</v>
      </c>
      <c r="G23" s="117">
        <v>0</v>
      </c>
      <c r="H23" s="117">
        <v>0</v>
      </c>
      <c r="I23" s="118">
        <v>0</v>
      </c>
      <c r="J23" s="145">
        <v>0</v>
      </c>
      <c r="K23" s="117">
        <v>305</v>
      </c>
      <c r="L23" s="118">
        <v>-1</v>
      </c>
      <c r="M23" s="117">
        <v>0</v>
      </c>
      <c r="N23" s="117">
        <v>0</v>
      </c>
      <c r="O23" s="118">
        <v>0</v>
      </c>
      <c r="P23" s="117">
        <v>38106</v>
      </c>
      <c r="Q23" s="117">
        <v>29412</v>
      </c>
      <c r="R23" s="118">
        <v>0.29559363525091803</v>
      </c>
      <c r="S23" s="124">
        <v>0</v>
      </c>
      <c r="T23" s="116" t="s">
        <v>89</v>
      </c>
      <c r="U23" s="116" t="s">
        <v>89</v>
      </c>
      <c r="V23" s="123"/>
      <c r="W23" s="116" t="s">
        <v>145</v>
      </c>
    </row>
    <row r="24" spans="1:23" x14ac:dyDescent="0.2">
      <c r="A24" s="126" t="s">
        <v>103</v>
      </c>
      <c r="B24" s="126">
        <v>0</v>
      </c>
      <c r="C24" s="126">
        <v>0</v>
      </c>
      <c r="D24" s="127">
        <v>239013</v>
      </c>
      <c r="E24" s="127">
        <v>172557</v>
      </c>
      <c r="F24" s="128">
        <v>0.38512491524539699</v>
      </c>
      <c r="G24" s="127">
        <v>2266</v>
      </c>
      <c r="H24" s="127">
        <v>2012</v>
      </c>
      <c r="I24" s="128">
        <v>0.12624254473161001</v>
      </c>
      <c r="J24" s="132">
        <v>243468</v>
      </c>
      <c r="K24" s="127">
        <v>321522</v>
      </c>
      <c r="L24" s="128">
        <v>-0.242764103233993</v>
      </c>
      <c r="M24" s="127">
        <v>40</v>
      </c>
      <c r="N24" s="127">
        <v>0</v>
      </c>
      <c r="O24" s="128">
        <v>0</v>
      </c>
      <c r="P24" s="127">
        <v>484787</v>
      </c>
      <c r="Q24" s="127">
        <v>496091</v>
      </c>
      <c r="R24" s="128">
        <v>-2.2786142058614199E-2</v>
      </c>
      <c r="S24" s="134">
        <v>0</v>
      </c>
      <c r="T24" s="135">
        <v>0</v>
      </c>
      <c r="U24" s="135">
        <v>0</v>
      </c>
      <c r="V24" s="125">
        <v>0</v>
      </c>
      <c r="W24" s="135">
        <v>0</v>
      </c>
    </row>
    <row r="25" spans="1:23" x14ac:dyDescent="0.2">
      <c r="A25" s="121" t="s">
        <v>151</v>
      </c>
      <c r="B25" s="116" t="s">
        <v>148</v>
      </c>
      <c r="C25" s="116" t="s">
        <v>150</v>
      </c>
      <c r="D25" s="117">
        <v>849</v>
      </c>
      <c r="E25" s="117">
        <v>0</v>
      </c>
      <c r="F25" s="118">
        <v>0</v>
      </c>
      <c r="G25" s="117">
        <v>0</v>
      </c>
      <c r="H25" s="117">
        <v>0</v>
      </c>
      <c r="I25" s="118">
        <v>0</v>
      </c>
      <c r="J25" s="145">
        <v>0</v>
      </c>
      <c r="K25" s="117">
        <v>0</v>
      </c>
      <c r="L25" s="118">
        <v>0</v>
      </c>
      <c r="M25" s="117">
        <v>0</v>
      </c>
      <c r="N25" s="117">
        <v>0</v>
      </c>
      <c r="O25" s="118">
        <v>0</v>
      </c>
      <c r="P25" s="117">
        <v>849</v>
      </c>
      <c r="Q25" s="117">
        <v>0</v>
      </c>
      <c r="R25" s="118">
        <v>0</v>
      </c>
      <c r="S25" s="122">
        <v>5</v>
      </c>
      <c r="T25" s="116" t="s">
        <v>89</v>
      </c>
      <c r="U25" s="116" t="s">
        <v>89</v>
      </c>
      <c r="V25" s="121" t="s">
        <v>147</v>
      </c>
      <c r="W25" s="116" t="s">
        <v>149</v>
      </c>
    </row>
    <row r="26" spans="1:23" x14ac:dyDescent="0.2">
      <c r="A26" s="123"/>
      <c r="B26" s="116" t="s">
        <v>152</v>
      </c>
      <c r="C26" s="116" t="s">
        <v>154</v>
      </c>
      <c r="D26" s="117">
        <v>482</v>
      </c>
      <c r="E26" s="117">
        <v>0</v>
      </c>
      <c r="F26" s="118">
        <v>0</v>
      </c>
      <c r="G26" s="117">
        <v>0</v>
      </c>
      <c r="H26" s="117">
        <v>0</v>
      </c>
      <c r="I26" s="118">
        <v>0</v>
      </c>
      <c r="J26" s="145">
        <v>1051</v>
      </c>
      <c r="K26" s="117">
        <v>0</v>
      </c>
      <c r="L26" s="118">
        <v>0</v>
      </c>
      <c r="M26" s="117">
        <v>0</v>
      </c>
      <c r="N26" s="117">
        <v>0</v>
      </c>
      <c r="O26" s="118">
        <v>0</v>
      </c>
      <c r="P26" s="117">
        <v>1533</v>
      </c>
      <c r="Q26" s="117">
        <v>0</v>
      </c>
      <c r="R26" s="118">
        <v>0</v>
      </c>
      <c r="S26" s="124">
        <v>0</v>
      </c>
      <c r="T26" s="116" t="s">
        <v>89</v>
      </c>
      <c r="U26" s="116" t="s">
        <v>89</v>
      </c>
      <c r="V26" s="123"/>
      <c r="W26" s="116" t="s">
        <v>153</v>
      </c>
    </row>
    <row r="27" spans="1:23" x14ac:dyDescent="0.2">
      <c r="A27" s="123"/>
      <c r="B27" s="116" t="s">
        <v>155</v>
      </c>
      <c r="C27" s="116" t="s">
        <v>157</v>
      </c>
      <c r="D27" s="117">
        <v>1400</v>
      </c>
      <c r="E27" s="117">
        <v>0</v>
      </c>
      <c r="F27" s="118">
        <v>0</v>
      </c>
      <c r="G27" s="117">
        <v>0</v>
      </c>
      <c r="H27" s="117">
        <v>0</v>
      </c>
      <c r="I27" s="118">
        <v>0</v>
      </c>
      <c r="J27" s="145">
        <v>10812</v>
      </c>
      <c r="K27" s="117">
        <v>0</v>
      </c>
      <c r="L27" s="118">
        <v>0</v>
      </c>
      <c r="M27" s="117">
        <v>0</v>
      </c>
      <c r="N27" s="117">
        <v>0</v>
      </c>
      <c r="O27" s="118">
        <v>0</v>
      </c>
      <c r="P27" s="117">
        <v>12212</v>
      </c>
      <c r="Q27" s="117">
        <v>0</v>
      </c>
      <c r="R27" s="118">
        <v>0</v>
      </c>
      <c r="S27" s="124">
        <v>0</v>
      </c>
      <c r="T27" s="116" t="s">
        <v>89</v>
      </c>
      <c r="U27" s="116" t="s">
        <v>89</v>
      </c>
      <c r="V27" s="123"/>
      <c r="W27" s="116" t="s">
        <v>156</v>
      </c>
    </row>
    <row r="28" spans="1:23" x14ac:dyDescent="0.2">
      <c r="A28" s="123"/>
      <c r="B28" s="116" t="s">
        <v>158</v>
      </c>
      <c r="C28" s="116" t="s">
        <v>160</v>
      </c>
      <c r="D28" s="117">
        <v>1010</v>
      </c>
      <c r="E28" s="117">
        <v>0</v>
      </c>
      <c r="F28" s="118">
        <v>0</v>
      </c>
      <c r="G28" s="117">
        <v>0</v>
      </c>
      <c r="H28" s="117">
        <v>0</v>
      </c>
      <c r="I28" s="118">
        <v>0</v>
      </c>
      <c r="J28" s="145">
        <v>1705</v>
      </c>
      <c r="K28" s="117">
        <v>0</v>
      </c>
      <c r="L28" s="118">
        <v>0</v>
      </c>
      <c r="M28" s="117">
        <v>0</v>
      </c>
      <c r="N28" s="117">
        <v>0</v>
      </c>
      <c r="O28" s="118">
        <v>0</v>
      </c>
      <c r="P28" s="117">
        <v>2715</v>
      </c>
      <c r="Q28" s="117">
        <v>0</v>
      </c>
      <c r="R28" s="118">
        <v>0</v>
      </c>
      <c r="S28" s="124">
        <v>0</v>
      </c>
      <c r="T28" s="116" t="s">
        <v>89</v>
      </c>
      <c r="U28" s="116" t="s">
        <v>89</v>
      </c>
      <c r="V28" s="123"/>
      <c r="W28" s="116" t="s">
        <v>159</v>
      </c>
    </row>
    <row r="29" spans="1:23" x14ac:dyDescent="0.2">
      <c r="A29" s="123"/>
      <c r="B29" s="116" t="s">
        <v>161</v>
      </c>
      <c r="C29" s="116" t="s">
        <v>163</v>
      </c>
      <c r="D29" s="117">
        <v>0</v>
      </c>
      <c r="E29" s="117">
        <v>0</v>
      </c>
      <c r="F29" s="118">
        <v>0</v>
      </c>
      <c r="G29" s="117">
        <v>0</v>
      </c>
      <c r="H29" s="117">
        <v>0</v>
      </c>
      <c r="I29" s="118">
        <v>0</v>
      </c>
      <c r="J29" s="145">
        <v>0</v>
      </c>
      <c r="K29" s="117">
        <v>0</v>
      </c>
      <c r="L29" s="118">
        <v>0</v>
      </c>
      <c r="M29" s="117">
        <v>0</v>
      </c>
      <c r="N29" s="117">
        <v>0</v>
      </c>
      <c r="O29" s="118">
        <v>0</v>
      </c>
      <c r="P29" s="117">
        <v>0</v>
      </c>
      <c r="Q29" s="117">
        <v>0</v>
      </c>
      <c r="R29" s="118">
        <v>0</v>
      </c>
      <c r="S29" s="124">
        <v>0</v>
      </c>
      <c r="T29" s="116" t="s">
        <v>89</v>
      </c>
      <c r="U29" s="116" t="s">
        <v>89</v>
      </c>
      <c r="V29" s="123"/>
      <c r="W29" s="116" t="s">
        <v>162</v>
      </c>
    </row>
    <row r="30" spans="1:23" x14ac:dyDescent="0.2">
      <c r="A30" s="123"/>
      <c r="B30" s="116" t="s">
        <v>164</v>
      </c>
      <c r="C30" s="116" t="s">
        <v>166</v>
      </c>
      <c r="D30" s="117">
        <v>3881</v>
      </c>
      <c r="E30" s="117">
        <v>0</v>
      </c>
      <c r="F30" s="118">
        <v>0</v>
      </c>
      <c r="G30" s="117">
        <v>0</v>
      </c>
      <c r="H30" s="117">
        <v>0</v>
      </c>
      <c r="I30" s="118">
        <v>0</v>
      </c>
      <c r="J30" s="145">
        <v>1</v>
      </c>
      <c r="K30" s="117">
        <v>0</v>
      </c>
      <c r="L30" s="118">
        <v>0</v>
      </c>
      <c r="M30" s="117">
        <v>0</v>
      </c>
      <c r="N30" s="117">
        <v>0</v>
      </c>
      <c r="O30" s="118">
        <v>0</v>
      </c>
      <c r="P30" s="117">
        <v>3882</v>
      </c>
      <c r="Q30" s="117">
        <v>0</v>
      </c>
      <c r="R30" s="118">
        <v>0</v>
      </c>
      <c r="S30" s="124">
        <v>0</v>
      </c>
      <c r="T30" s="116" t="s">
        <v>89</v>
      </c>
      <c r="U30" s="116" t="s">
        <v>89</v>
      </c>
      <c r="V30" s="123"/>
      <c r="W30" s="116" t="s">
        <v>165</v>
      </c>
    </row>
    <row r="31" spans="1:23" x14ac:dyDescent="0.2">
      <c r="A31" s="123"/>
      <c r="B31" s="116" t="s">
        <v>167</v>
      </c>
      <c r="C31" s="116" t="s">
        <v>169</v>
      </c>
      <c r="D31" s="117">
        <v>2870</v>
      </c>
      <c r="E31" s="117">
        <v>0</v>
      </c>
      <c r="F31" s="118">
        <v>0</v>
      </c>
      <c r="G31" s="117">
        <v>0</v>
      </c>
      <c r="H31" s="117">
        <v>0</v>
      </c>
      <c r="I31" s="118">
        <v>0</v>
      </c>
      <c r="J31" s="145">
        <v>1</v>
      </c>
      <c r="K31" s="117">
        <v>0</v>
      </c>
      <c r="L31" s="118">
        <v>0</v>
      </c>
      <c r="M31" s="117">
        <v>0</v>
      </c>
      <c r="N31" s="117">
        <v>0</v>
      </c>
      <c r="O31" s="118">
        <v>0</v>
      </c>
      <c r="P31" s="117">
        <v>2871</v>
      </c>
      <c r="Q31" s="117">
        <v>0</v>
      </c>
      <c r="R31" s="118">
        <v>0</v>
      </c>
      <c r="S31" s="124">
        <v>0</v>
      </c>
      <c r="T31" s="116" t="s">
        <v>89</v>
      </c>
      <c r="U31" s="116" t="s">
        <v>89</v>
      </c>
      <c r="V31" s="123"/>
      <c r="W31" s="116" t="s">
        <v>168</v>
      </c>
    </row>
    <row r="32" spans="1:23" x14ac:dyDescent="0.2">
      <c r="A32" s="123"/>
      <c r="B32" s="116" t="s">
        <v>170</v>
      </c>
      <c r="C32" s="116" t="s">
        <v>172</v>
      </c>
      <c r="D32" s="117">
        <v>13307</v>
      </c>
      <c r="E32" s="117">
        <v>0</v>
      </c>
      <c r="F32" s="118">
        <v>0</v>
      </c>
      <c r="G32" s="117">
        <v>0</v>
      </c>
      <c r="H32" s="117">
        <v>0</v>
      </c>
      <c r="I32" s="118">
        <v>0</v>
      </c>
      <c r="J32" s="145">
        <v>9496</v>
      </c>
      <c r="K32" s="117">
        <v>0</v>
      </c>
      <c r="L32" s="118">
        <v>0</v>
      </c>
      <c r="M32" s="117">
        <v>0</v>
      </c>
      <c r="N32" s="117">
        <v>0</v>
      </c>
      <c r="O32" s="118">
        <v>0</v>
      </c>
      <c r="P32" s="117">
        <v>22803</v>
      </c>
      <c r="Q32" s="117">
        <v>0</v>
      </c>
      <c r="R32" s="118">
        <v>0</v>
      </c>
      <c r="S32" s="124">
        <v>0</v>
      </c>
      <c r="T32" s="116" t="s">
        <v>89</v>
      </c>
      <c r="U32" s="116" t="s">
        <v>89</v>
      </c>
      <c r="V32" s="123"/>
      <c r="W32" s="116" t="s">
        <v>171</v>
      </c>
    </row>
    <row r="33" spans="1:23" x14ac:dyDescent="0.2">
      <c r="A33" s="123"/>
      <c r="B33" s="116" t="s">
        <v>173</v>
      </c>
      <c r="C33" s="116" t="s">
        <v>175</v>
      </c>
      <c r="D33" s="117">
        <v>104</v>
      </c>
      <c r="E33" s="117">
        <v>0</v>
      </c>
      <c r="F33" s="118">
        <v>0</v>
      </c>
      <c r="G33" s="117">
        <v>0</v>
      </c>
      <c r="H33" s="117">
        <v>0</v>
      </c>
      <c r="I33" s="118">
        <v>0</v>
      </c>
      <c r="J33" s="145">
        <v>1516</v>
      </c>
      <c r="K33" s="117">
        <v>0</v>
      </c>
      <c r="L33" s="118">
        <v>0</v>
      </c>
      <c r="M33" s="117">
        <v>0</v>
      </c>
      <c r="N33" s="117">
        <v>0</v>
      </c>
      <c r="O33" s="118">
        <v>0</v>
      </c>
      <c r="P33" s="117">
        <v>1620</v>
      </c>
      <c r="Q33" s="117">
        <v>0</v>
      </c>
      <c r="R33" s="118">
        <v>0</v>
      </c>
      <c r="S33" s="124">
        <v>0</v>
      </c>
      <c r="T33" s="116" t="s">
        <v>89</v>
      </c>
      <c r="U33" s="116" t="s">
        <v>89</v>
      </c>
      <c r="V33" s="123"/>
      <c r="W33" s="116" t="s">
        <v>174</v>
      </c>
    </row>
    <row r="34" spans="1:23" x14ac:dyDescent="0.2">
      <c r="A34" s="123"/>
      <c r="B34" s="116" t="s">
        <v>176</v>
      </c>
      <c r="C34" s="116" t="s">
        <v>178</v>
      </c>
      <c r="D34" s="117">
        <v>1453</v>
      </c>
      <c r="E34" s="117">
        <v>1606</v>
      </c>
      <c r="F34" s="118">
        <v>-9.5267745952677507E-2</v>
      </c>
      <c r="G34" s="117">
        <v>0</v>
      </c>
      <c r="H34" s="117">
        <v>0</v>
      </c>
      <c r="I34" s="118">
        <v>0</v>
      </c>
      <c r="J34" s="145">
        <v>549</v>
      </c>
      <c r="K34" s="117">
        <v>1001</v>
      </c>
      <c r="L34" s="118">
        <v>-0.45154845154845197</v>
      </c>
      <c r="M34" s="117">
        <v>0</v>
      </c>
      <c r="N34" s="117">
        <v>0</v>
      </c>
      <c r="O34" s="118">
        <v>0</v>
      </c>
      <c r="P34" s="117">
        <v>2002</v>
      </c>
      <c r="Q34" s="117">
        <v>2607</v>
      </c>
      <c r="R34" s="118">
        <v>-0.23206751054852301</v>
      </c>
      <c r="S34" s="124">
        <v>0</v>
      </c>
      <c r="T34" s="116" t="s">
        <v>89</v>
      </c>
      <c r="U34" s="116" t="s">
        <v>89</v>
      </c>
      <c r="V34" s="123"/>
      <c r="W34" s="116" t="s">
        <v>177</v>
      </c>
    </row>
    <row r="35" spans="1:23" x14ac:dyDescent="0.2">
      <c r="A35" s="123"/>
      <c r="B35" s="116" t="s">
        <v>179</v>
      </c>
      <c r="C35" s="116" t="s">
        <v>181</v>
      </c>
      <c r="D35" s="117">
        <v>2607</v>
      </c>
      <c r="E35" s="117">
        <v>0</v>
      </c>
      <c r="F35" s="118">
        <v>0</v>
      </c>
      <c r="G35" s="117">
        <v>0</v>
      </c>
      <c r="H35" s="117">
        <v>0</v>
      </c>
      <c r="I35" s="118">
        <v>0</v>
      </c>
      <c r="J35" s="145">
        <v>9421</v>
      </c>
      <c r="K35" s="117">
        <v>0</v>
      </c>
      <c r="L35" s="118">
        <v>0</v>
      </c>
      <c r="M35" s="117">
        <v>0</v>
      </c>
      <c r="N35" s="117">
        <v>0</v>
      </c>
      <c r="O35" s="118">
        <v>0</v>
      </c>
      <c r="P35" s="117">
        <v>12028</v>
      </c>
      <c r="Q35" s="117">
        <v>0</v>
      </c>
      <c r="R35" s="118">
        <v>0</v>
      </c>
      <c r="S35" s="124">
        <v>0</v>
      </c>
      <c r="T35" s="116" t="s">
        <v>89</v>
      </c>
      <c r="U35" s="116" t="s">
        <v>89</v>
      </c>
      <c r="V35" s="123"/>
      <c r="W35" s="116" t="s">
        <v>180</v>
      </c>
    </row>
    <row r="36" spans="1:23" x14ac:dyDescent="0.2">
      <c r="A36" s="123"/>
      <c r="B36" s="116" t="s">
        <v>182</v>
      </c>
      <c r="C36" s="116" t="s">
        <v>184</v>
      </c>
      <c r="D36" s="117">
        <v>732</v>
      </c>
      <c r="E36" s="117">
        <v>0</v>
      </c>
      <c r="F36" s="118">
        <v>0</v>
      </c>
      <c r="G36" s="117">
        <v>0</v>
      </c>
      <c r="H36" s="117">
        <v>0</v>
      </c>
      <c r="I36" s="118">
        <v>0</v>
      </c>
      <c r="J36" s="145">
        <v>2077</v>
      </c>
      <c r="K36" s="117">
        <v>0</v>
      </c>
      <c r="L36" s="118">
        <v>0</v>
      </c>
      <c r="M36" s="117">
        <v>0</v>
      </c>
      <c r="N36" s="117">
        <v>0</v>
      </c>
      <c r="O36" s="118">
        <v>0</v>
      </c>
      <c r="P36" s="117">
        <v>2809</v>
      </c>
      <c r="Q36" s="117">
        <v>0</v>
      </c>
      <c r="R36" s="118">
        <v>0</v>
      </c>
      <c r="S36" s="124">
        <v>0</v>
      </c>
      <c r="T36" s="116" t="s">
        <v>89</v>
      </c>
      <c r="U36" s="116" t="s">
        <v>89</v>
      </c>
      <c r="V36" s="123"/>
      <c r="W36" s="116" t="s">
        <v>183</v>
      </c>
    </row>
    <row r="37" spans="1:23" x14ac:dyDescent="0.2">
      <c r="A37" s="123"/>
      <c r="B37" s="116" t="s">
        <v>185</v>
      </c>
      <c r="C37" s="116" t="s">
        <v>187</v>
      </c>
      <c r="D37" s="117">
        <v>10741</v>
      </c>
      <c r="E37" s="117">
        <v>0</v>
      </c>
      <c r="F37" s="118">
        <v>0</v>
      </c>
      <c r="G37" s="117">
        <v>0</v>
      </c>
      <c r="H37" s="117">
        <v>0</v>
      </c>
      <c r="I37" s="118">
        <v>0</v>
      </c>
      <c r="J37" s="145">
        <v>1383</v>
      </c>
      <c r="K37" s="117">
        <v>0</v>
      </c>
      <c r="L37" s="118">
        <v>0</v>
      </c>
      <c r="M37" s="117">
        <v>0</v>
      </c>
      <c r="N37" s="117">
        <v>0</v>
      </c>
      <c r="O37" s="118">
        <v>0</v>
      </c>
      <c r="P37" s="117">
        <v>12124</v>
      </c>
      <c r="Q37" s="117">
        <v>0</v>
      </c>
      <c r="R37" s="118">
        <v>0</v>
      </c>
      <c r="S37" s="124">
        <v>0</v>
      </c>
      <c r="T37" s="116" t="s">
        <v>89</v>
      </c>
      <c r="U37" s="116" t="s">
        <v>89</v>
      </c>
      <c r="V37" s="123"/>
      <c r="W37" s="116" t="s">
        <v>186</v>
      </c>
    </row>
    <row r="38" spans="1:23" x14ac:dyDescent="0.2">
      <c r="A38" s="123"/>
      <c r="B38" s="116" t="s">
        <v>188</v>
      </c>
      <c r="C38" s="116" t="s">
        <v>190</v>
      </c>
      <c r="D38" s="117">
        <v>4609</v>
      </c>
      <c r="E38" s="117">
        <v>0</v>
      </c>
      <c r="F38" s="118">
        <v>0</v>
      </c>
      <c r="G38" s="117">
        <v>0</v>
      </c>
      <c r="H38" s="117">
        <v>0</v>
      </c>
      <c r="I38" s="118">
        <v>0</v>
      </c>
      <c r="J38" s="145">
        <v>10687</v>
      </c>
      <c r="K38" s="117">
        <v>0</v>
      </c>
      <c r="L38" s="118">
        <v>0</v>
      </c>
      <c r="M38" s="117">
        <v>0</v>
      </c>
      <c r="N38" s="117">
        <v>0</v>
      </c>
      <c r="O38" s="118">
        <v>0</v>
      </c>
      <c r="P38" s="117">
        <v>15296</v>
      </c>
      <c r="Q38" s="117">
        <v>0</v>
      </c>
      <c r="R38" s="118">
        <v>0</v>
      </c>
      <c r="S38" s="124">
        <v>0</v>
      </c>
      <c r="T38" s="116" t="s">
        <v>89</v>
      </c>
      <c r="U38" s="116" t="s">
        <v>89</v>
      </c>
      <c r="V38" s="123"/>
      <c r="W38" s="116" t="s">
        <v>189</v>
      </c>
    </row>
    <row r="39" spans="1:23" x14ac:dyDescent="0.2">
      <c r="A39" s="123"/>
      <c r="B39" s="116" t="s">
        <v>191</v>
      </c>
      <c r="C39" s="116" t="s">
        <v>193</v>
      </c>
      <c r="D39" s="117">
        <v>673</v>
      </c>
      <c r="E39" s="117">
        <v>62</v>
      </c>
      <c r="F39" s="118">
        <v>9.8548387096774199</v>
      </c>
      <c r="G39" s="117">
        <v>0</v>
      </c>
      <c r="H39" s="117">
        <v>0</v>
      </c>
      <c r="I39" s="118">
        <v>0</v>
      </c>
      <c r="J39" s="145">
        <v>0</v>
      </c>
      <c r="K39" s="117">
        <v>0</v>
      </c>
      <c r="L39" s="118">
        <v>0</v>
      </c>
      <c r="M39" s="117">
        <v>0</v>
      </c>
      <c r="N39" s="117">
        <v>0</v>
      </c>
      <c r="O39" s="118">
        <v>0</v>
      </c>
      <c r="P39" s="117">
        <v>673</v>
      </c>
      <c r="Q39" s="117">
        <v>62</v>
      </c>
      <c r="R39" s="118">
        <v>9.8548387096774199</v>
      </c>
      <c r="S39" s="124">
        <v>0</v>
      </c>
      <c r="T39" s="116" t="s">
        <v>89</v>
      </c>
      <c r="U39" s="116" t="s">
        <v>89</v>
      </c>
      <c r="V39" s="123"/>
      <c r="W39" s="116" t="s">
        <v>192</v>
      </c>
    </row>
    <row r="40" spans="1:23" x14ac:dyDescent="0.2">
      <c r="A40" s="123"/>
      <c r="B40" s="116" t="s">
        <v>194</v>
      </c>
      <c r="C40" s="116" t="s">
        <v>196</v>
      </c>
      <c r="D40" s="117">
        <v>1001</v>
      </c>
      <c r="E40" s="117">
        <v>0</v>
      </c>
      <c r="F40" s="118">
        <v>0</v>
      </c>
      <c r="G40" s="117">
        <v>0</v>
      </c>
      <c r="H40" s="117">
        <v>0</v>
      </c>
      <c r="I40" s="118">
        <v>0</v>
      </c>
      <c r="J40" s="145">
        <v>5</v>
      </c>
      <c r="K40" s="117">
        <v>0</v>
      </c>
      <c r="L40" s="118">
        <v>0</v>
      </c>
      <c r="M40" s="117">
        <v>0</v>
      </c>
      <c r="N40" s="117">
        <v>0</v>
      </c>
      <c r="O40" s="118">
        <v>0</v>
      </c>
      <c r="P40" s="117">
        <v>1006</v>
      </c>
      <c r="Q40" s="117">
        <v>0</v>
      </c>
      <c r="R40" s="118">
        <v>0</v>
      </c>
      <c r="S40" s="124">
        <v>0</v>
      </c>
      <c r="T40" s="116" t="s">
        <v>89</v>
      </c>
      <c r="U40" s="116" t="s">
        <v>89</v>
      </c>
      <c r="V40" s="123"/>
      <c r="W40" s="116" t="s">
        <v>195</v>
      </c>
    </row>
    <row r="41" spans="1:23" x14ac:dyDescent="0.2">
      <c r="A41" s="123"/>
      <c r="B41" s="116" t="s">
        <v>197</v>
      </c>
      <c r="C41" s="116" t="s">
        <v>199</v>
      </c>
      <c r="D41" s="117">
        <v>166</v>
      </c>
      <c r="E41" s="117">
        <v>0</v>
      </c>
      <c r="F41" s="118">
        <v>0</v>
      </c>
      <c r="G41" s="117">
        <v>0</v>
      </c>
      <c r="H41" s="117">
        <v>0</v>
      </c>
      <c r="I41" s="118">
        <v>0</v>
      </c>
      <c r="J41" s="145">
        <v>0</v>
      </c>
      <c r="K41" s="117">
        <v>0</v>
      </c>
      <c r="L41" s="118">
        <v>0</v>
      </c>
      <c r="M41" s="117">
        <v>0</v>
      </c>
      <c r="N41" s="117">
        <v>0</v>
      </c>
      <c r="O41" s="118">
        <v>0</v>
      </c>
      <c r="P41" s="117">
        <v>166</v>
      </c>
      <c r="Q41" s="117">
        <v>0</v>
      </c>
      <c r="R41" s="118">
        <v>0</v>
      </c>
      <c r="S41" s="124">
        <v>0</v>
      </c>
      <c r="T41" s="116" t="s">
        <v>89</v>
      </c>
      <c r="U41" s="116" t="s">
        <v>89</v>
      </c>
      <c r="V41" s="123"/>
      <c r="W41" s="116" t="s">
        <v>198</v>
      </c>
    </row>
    <row r="42" spans="1:23" x14ac:dyDescent="0.2">
      <c r="A42" s="123"/>
      <c r="B42" s="116" t="s">
        <v>200</v>
      </c>
      <c r="C42" s="116" t="s">
        <v>202</v>
      </c>
      <c r="D42" s="117">
        <v>470</v>
      </c>
      <c r="E42" s="117">
        <v>644</v>
      </c>
      <c r="F42" s="118">
        <v>-0.270186335403727</v>
      </c>
      <c r="G42" s="117">
        <v>0</v>
      </c>
      <c r="H42" s="117">
        <v>0</v>
      </c>
      <c r="I42" s="118">
        <v>0</v>
      </c>
      <c r="J42" s="145">
        <v>687</v>
      </c>
      <c r="K42" s="117">
        <v>682</v>
      </c>
      <c r="L42" s="118">
        <v>7.3313782991202298E-3</v>
      </c>
      <c r="M42" s="117">
        <v>0</v>
      </c>
      <c r="N42" s="117">
        <v>0</v>
      </c>
      <c r="O42" s="118">
        <v>0</v>
      </c>
      <c r="P42" s="117">
        <v>1157</v>
      </c>
      <c r="Q42" s="117">
        <v>1326</v>
      </c>
      <c r="R42" s="118">
        <v>-0.12745098039215699</v>
      </c>
      <c r="S42" s="124">
        <v>0</v>
      </c>
      <c r="T42" s="116" t="s">
        <v>89</v>
      </c>
      <c r="U42" s="116" t="s">
        <v>89</v>
      </c>
      <c r="V42" s="123"/>
      <c r="W42" s="116" t="s">
        <v>201</v>
      </c>
    </row>
    <row r="43" spans="1:23" x14ac:dyDescent="0.2">
      <c r="A43" s="123"/>
      <c r="B43" s="116" t="s">
        <v>203</v>
      </c>
      <c r="C43" s="116" t="s">
        <v>205</v>
      </c>
      <c r="D43" s="117">
        <v>43</v>
      </c>
      <c r="E43" s="117">
        <v>0</v>
      </c>
      <c r="F43" s="118">
        <v>0</v>
      </c>
      <c r="G43" s="117">
        <v>0</v>
      </c>
      <c r="H43" s="117">
        <v>0</v>
      </c>
      <c r="I43" s="118">
        <v>0</v>
      </c>
      <c r="J43" s="145">
        <v>1292</v>
      </c>
      <c r="K43" s="117">
        <v>0</v>
      </c>
      <c r="L43" s="118">
        <v>0</v>
      </c>
      <c r="M43" s="117">
        <v>0</v>
      </c>
      <c r="N43" s="117">
        <v>0</v>
      </c>
      <c r="O43" s="118">
        <v>0</v>
      </c>
      <c r="P43" s="117">
        <v>1335</v>
      </c>
      <c r="Q43" s="117">
        <v>0</v>
      </c>
      <c r="R43" s="118">
        <v>0</v>
      </c>
      <c r="S43" s="124">
        <v>0</v>
      </c>
      <c r="T43" s="116" t="s">
        <v>89</v>
      </c>
      <c r="U43" s="116" t="s">
        <v>89</v>
      </c>
      <c r="V43" s="123"/>
      <c r="W43" s="116" t="s">
        <v>204</v>
      </c>
    </row>
    <row r="44" spans="1:23" x14ac:dyDescent="0.2">
      <c r="A44" s="123"/>
      <c r="B44" s="116" t="s">
        <v>206</v>
      </c>
      <c r="C44" s="116" t="s">
        <v>208</v>
      </c>
      <c r="D44" s="117">
        <v>1437</v>
      </c>
      <c r="E44" s="117">
        <v>0</v>
      </c>
      <c r="F44" s="118">
        <v>0</v>
      </c>
      <c r="G44" s="117">
        <v>0</v>
      </c>
      <c r="H44" s="117">
        <v>0</v>
      </c>
      <c r="I44" s="118">
        <v>0</v>
      </c>
      <c r="J44" s="145">
        <v>56</v>
      </c>
      <c r="K44" s="117">
        <v>0</v>
      </c>
      <c r="L44" s="118">
        <v>0</v>
      </c>
      <c r="M44" s="117">
        <v>0</v>
      </c>
      <c r="N44" s="117">
        <v>0</v>
      </c>
      <c r="O44" s="118">
        <v>0</v>
      </c>
      <c r="P44" s="117">
        <v>1493</v>
      </c>
      <c r="Q44" s="117">
        <v>0</v>
      </c>
      <c r="R44" s="118">
        <v>0</v>
      </c>
      <c r="S44" s="124">
        <v>0</v>
      </c>
      <c r="T44" s="116" t="s">
        <v>89</v>
      </c>
      <c r="U44" s="116" t="s">
        <v>89</v>
      </c>
      <c r="V44" s="123"/>
      <c r="W44" s="116" t="s">
        <v>207</v>
      </c>
    </row>
    <row r="45" spans="1:23" x14ac:dyDescent="0.2">
      <c r="A45" s="123"/>
      <c r="B45" s="116" t="s">
        <v>209</v>
      </c>
      <c r="C45" s="116" t="s">
        <v>211</v>
      </c>
      <c r="D45" s="117">
        <v>2503</v>
      </c>
      <c r="E45" s="117">
        <v>2877</v>
      </c>
      <c r="F45" s="118">
        <v>-0.129996524157108</v>
      </c>
      <c r="G45" s="117">
        <v>0</v>
      </c>
      <c r="H45" s="117">
        <v>0</v>
      </c>
      <c r="I45" s="118">
        <v>0</v>
      </c>
      <c r="J45" s="145">
        <v>10086</v>
      </c>
      <c r="K45" s="117">
        <v>13773</v>
      </c>
      <c r="L45" s="118">
        <v>-0.26769766935308198</v>
      </c>
      <c r="M45" s="117">
        <v>0</v>
      </c>
      <c r="N45" s="117">
        <v>0</v>
      </c>
      <c r="O45" s="118">
        <v>0</v>
      </c>
      <c r="P45" s="117">
        <v>12589</v>
      </c>
      <c r="Q45" s="117">
        <v>16650</v>
      </c>
      <c r="R45" s="118">
        <v>-0.24390390390390401</v>
      </c>
      <c r="S45" s="124">
        <v>0</v>
      </c>
      <c r="T45" s="116" t="s">
        <v>89</v>
      </c>
      <c r="U45" s="116" t="s">
        <v>89</v>
      </c>
      <c r="V45" s="123"/>
      <c r="W45" s="116" t="s">
        <v>210</v>
      </c>
    </row>
    <row r="46" spans="1:23" x14ac:dyDescent="0.2">
      <c r="A46" s="123"/>
      <c r="B46" s="116" t="s">
        <v>212</v>
      </c>
      <c r="C46" s="116" t="s">
        <v>214</v>
      </c>
      <c r="D46" s="117">
        <v>2608</v>
      </c>
      <c r="E46" s="117">
        <v>0</v>
      </c>
      <c r="F46" s="118">
        <v>0</v>
      </c>
      <c r="G46" s="117">
        <v>0</v>
      </c>
      <c r="H46" s="117">
        <v>0</v>
      </c>
      <c r="I46" s="118">
        <v>0</v>
      </c>
      <c r="J46" s="145">
        <v>118</v>
      </c>
      <c r="K46" s="117">
        <v>0</v>
      </c>
      <c r="L46" s="118">
        <v>0</v>
      </c>
      <c r="M46" s="117">
        <v>0</v>
      </c>
      <c r="N46" s="117">
        <v>0</v>
      </c>
      <c r="O46" s="118">
        <v>0</v>
      </c>
      <c r="P46" s="117">
        <v>2726</v>
      </c>
      <c r="Q46" s="117">
        <v>0</v>
      </c>
      <c r="R46" s="118">
        <v>0</v>
      </c>
      <c r="S46" s="124">
        <v>0</v>
      </c>
      <c r="T46" s="116" t="s">
        <v>89</v>
      </c>
      <c r="U46" s="116" t="s">
        <v>89</v>
      </c>
      <c r="V46" s="123"/>
      <c r="W46" s="116" t="s">
        <v>213</v>
      </c>
    </row>
    <row r="47" spans="1:23" x14ac:dyDescent="0.2">
      <c r="A47" s="123"/>
      <c r="B47" s="116" t="s">
        <v>215</v>
      </c>
      <c r="C47" s="116" t="s">
        <v>217</v>
      </c>
      <c r="D47" s="117">
        <v>2623</v>
      </c>
      <c r="E47" s="117">
        <v>0</v>
      </c>
      <c r="F47" s="118">
        <v>0</v>
      </c>
      <c r="G47" s="117">
        <v>0</v>
      </c>
      <c r="H47" s="117">
        <v>0</v>
      </c>
      <c r="I47" s="118">
        <v>0</v>
      </c>
      <c r="J47" s="145">
        <v>10</v>
      </c>
      <c r="K47" s="117">
        <v>0</v>
      </c>
      <c r="L47" s="118">
        <v>0</v>
      </c>
      <c r="M47" s="117">
        <v>0</v>
      </c>
      <c r="N47" s="117">
        <v>0</v>
      </c>
      <c r="O47" s="118">
        <v>0</v>
      </c>
      <c r="P47" s="117">
        <v>2633</v>
      </c>
      <c r="Q47" s="117">
        <v>0</v>
      </c>
      <c r="R47" s="118">
        <v>0</v>
      </c>
      <c r="S47" s="124">
        <v>0</v>
      </c>
      <c r="T47" s="116" t="s">
        <v>89</v>
      </c>
      <c r="U47" s="116" t="s">
        <v>89</v>
      </c>
      <c r="V47" s="123"/>
      <c r="W47" s="116" t="s">
        <v>216</v>
      </c>
    </row>
    <row r="48" spans="1:23" x14ac:dyDescent="0.2">
      <c r="A48" s="123"/>
      <c r="B48" s="116" t="s">
        <v>218</v>
      </c>
      <c r="C48" s="116" t="s">
        <v>220</v>
      </c>
      <c r="D48" s="117">
        <v>2171</v>
      </c>
      <c r="E48" s="117">
        <v>0</v>
      </c>
      <c r="F48" s="118">
        <v>0</v>
      </c>
      <c r="G48" s="117">
        <v>0</v>
      </c>
      <c r="H48" s="117">
        <v>0</v>
      </c>
      <c r="I48" s="118">
        <v>0</v>
      </c>
      <c r="J48" s="145">
        <v>6883</v>
      </c>
      <c r="K48" s="117">
        <v>0</v>
      </c>
      <c r="L48" s="118">
        <v>0</v>
      </c>
      <c r="M48" s="117">
        <v>0</v>
      </c>
      <c r="N48" s="117">
        <v>0</v>
      </c>
      <c r="O48" s="118">
        <v>0</v>
      </c>
      <c r="P48" s="117">
        <v>9054</v>
      </c>
      <c r="Q48" s="117">
        <v>0</v>
      </c>
      <c r="R48" s="118">
        <v>0</v>
      </c>
      <c r="S48" s="124">
        <v>0</v>
      </c>
      <c r="T48" s="116" t="s">
        <v>89</v>
      </c>
      <c r="U48" s="116" t="s">
        <v>89</v>
      </c>
      <c r="V48" s="123"/>
      <c r="W48" s="116" t="s">
        <v>219</v>
      </c>
    </row>
    <row r="49" spans="1:23" x14ac:dyDescent="0.2">
      <c r="A49" s="123"/>
      <c r="B49" s="116" t="s">
        <v>221</v>
      </c>
      <c r="C49" s="116" t="s">
        <v>223</v>
      </c>
      <c r="D49" s="117">
        <v>1321</v>
      </c>
      <c r="E49" s="117">
        <v>0</v>
      </c>
      <c r="F49" s="118">
        <v>0</v>
      </c>
      <c r="G49" s="117">
        <v>0</v>
      </c>
      <c r="H49" s="117">
        <v>0</v>
      </c>
      <c r="I49" s="118">
        <v>0</v>
      </c>
      <c r="J49" s="145">
        <v>0</v>
      </c>
      <c r="K49" s="117">
        <v>0</v>
      </c>
      <c r="L49" s="118">
        <v>0</v>
      </c>
      <c r="M49" s="117">
        <v>0</v>
      </c>
      <c r="N49" s="117">
        <v>0</v>
      </c>
      <c r="O49" s="118">
        <v>0</v>
      </c>
      <c r="P49" s="117">
        <v>1321</v>
      </c>
      <c r="Q49" s="117">
        <v>0</v>
      </c>
      <c r="R49" s="118">
        <v>0</v>
      </c>
      <c r="S49" s="124">
        <v>0</v>
      </c>
      <c r="T49" s="116" t="s">
        <v>89</v>
      </c>
      <c r="U49" s="116" t="s">
        <v>89</v>
      </c>
      <c r="V49" s="123"/>
      <c r="W49" s="116" t="s">
        <v>222</v>
      </c>
    </row>
    <row r="50" spans="1:23" x14ac:dyDescent="0.2">
      <c r="A50" s="123"/>
      <c r="B50" s="116" t="s">
        <v>224</v>
      </c>
      <c r="C50" s="116" t="s">
        <v>226</v>
      </c>
      <c r="D50" s="117">
        <v>49626</v>
      </c>
      <c r="E50" s="117">
        <v>8956</v>
      </c>
      <c r="F50" s="118">
        <v>4.5410897722197392</v>
      </c>
      <c r="G50" s="117">
        <v>0</v>
      </c>
      <c r="H50" s="117">
        <v>0</v>
      </c>
      <c r="I50" s="118">
        <v>0</v>
      </c>
      <c r="J50" s="145">
        <v>54510</v>
      </c>
      <c r="K50" s="117">
        <v>8621</v>
      </c>
      <c r="L50" s="118">
        <v>5.3229323744345196</v>
      </c>
      <c r="M50" s="117">
        <v>0</v>
      </c>
      <c r="N50" s="117">
        <v>0</v>
      </c>
      <c r="O50" s="118">
        <v>0</v>
      </c>
      <c r="P50" s="117">
        <v>104136</v>
      </c>
      <c r="Q50" s="117">
        <v>17577</v>
      </c>
      <c r="R50" s="118">
        <v>4.9245605052056698</v>
      </c>
      <c r="S50" s="124">
        <v>0</v>
      </c>
      <c r="T50" s="116" t="s">
        <v>89</v>
      </c>
      <c r="U50" s="116" t="s">
        <v>89</v>
      </c>
      <c r="V50" s="123"/>
      <c r="W50" s="116" t="s">
        <v>225</v>
      </c>
    </row>
    <row r="51" spans="1:23" x14ac:dyDescent="0.2">
      <c r="A51" s="123"/>
      <c r="B51" s="116" t="s">
        <v>227</v>
      </c>
      <c r="C51" s="116" t="s">
        <v>229</v>
      </c>
      <c r="D51" s="117">
        <v>1101</v>
      </c>
      <c r="E51" s="117">
        <v>0</v>
      </c>
      <c r="F51" s="118">
        <v>0</v>
      </c>
      <c r="G51" s="117">
        <v>0</v>
      </c>
      <c r="H51" s="117">
        <v>0</v>
      </c>
      <c r="I51" s="118">
        <v>0</v>
      </c>
      <c r="J51" s="145">
        <v>448</v>
      </c>
      <c r="K51" s="117">
        <v>0</v>
      </c>
      <c r="L51" s="118">
        <v>0</v>
      </c>
      <c r="M51" s="117">
        <v>0</v>
      </c>
      <c r="N51" s="117">
        <v>0</v>
      </c>
      <c r="O51" s="118">
        <v>0</v>
      </c>
      <c r="P51" s="117">
        <v>1549</v>
      </c>
      <c r="Q51" s="117">
        <v>0</v>
      </c>
      <c r="R51" s="118">
        <v>0</v>
      </c>
      <c r="S51" s="124">
        <v>0</v>
      </c>
      <c r="T51" s="116" t="s">
        <v>89</v>
      </c>
      <c r="U51" s="116" t="s">
        <v>89</v>
      </c>
      <c r="V51" s="123"/>
      <c r="W51" s="116" t="s">
        <v>228</v>
      </c>
    </row>
    <row r="52" spans="1:23" x14ac:dyDescent="0.2">
      <c r="A52" s="123"/>
      <c r="B52" s="116" t="s">
        <v>230</v>
      </c>
      <c r="C52" s="116" t="s">
        <v>232</v>
      </c>
      <c r="D52" s="117">
        <v>119</v>
      </c>
      <c r="E52" s="117">
        <v>139</v>
      </c>
      <c r="F52" s="118">
        <v>-0.14388489208633104</v>
      </c>
      <c r="G52" s="117">
        <v>0</v>
      </c>
      <c r="H52" s="117">
        <v>0</v>
      </c>
      <c r="I52" s="118">
        <v>0</v>
      </c>
      <c r="J52" s="145">
        <v>2543</v>
      </c>
      <c r="K52" s="117">
        <v>2418</v>
      </c>
      <c r="L52" s="118">
        <v>5.1695616211745204E-2</v>
      </c>
      <c r="M52" s="117">
        <v>0</v>
      </c>
      <c r="N52" s="117">
        <v>0</v>
      </c>
      <c r="O52" s="118">
        <v>0</v>
      </c>
      <c r="P52" s="117">
        <v>2662</v>
      </c>
      <c r="Q52" s="117">
        <v>2557</v>
      </c>
      <c r="R52" s="118">
        <v>4.1063746578021101E-2</v>
      </c>
      <c r="S52" s="124">
        <v>0</v>
      </c>
      <c r="T52" s="116" t="s">
        <v>89</v>
      </c>
      <c r="U52" s="116" t="s">
        <v>89</v>
      </c>
      <c r="V52" s="123"/>
      <c r="W52" s="116" t="s">
        <v>231</v>
      </c>
    </row>
    <row r="53" spans="1:23" x14ac:dyDescent="0.2">
      <c r="A53" s="125"/>
      <c r="B53" s="116" t="s">
        <v>233</v>
      </c>
      <c r="C53" s="116" t="s">
        <v>235</v>
      </c>
      <c r="D53" s="117">
        <v>2310</v>
      </c>
      <c r="E53" s="117">
        <v>0</v>
      </c>
      <c r="F53" s="118">
        <v>0</v>
      </c>
      <c r="G53" s="117">
        <v>0</v>
      </c>
      <c r="H53" s="117">
        <v>0</v>
      </c>
      <c r="I53" s="118">
        <v>0</v>
      </c>
      <c r="J53" s="145">
        <v>0</v>
      </c>
      <c r="K53" s="117">
        <v>0</v>
      </c>
      <c r="L53" s="118">
        <v>0</v>
      </c>
      <c r="M53" s="117">
        <v>0</v>
      </c>
      <c r="N53" s="117">
        <v>0</v>
      </c>
      <c r="O53" s="118">
        <v>0</v>
      </c>
      <c r="P53" s="117">
        <v>2310</v>
      </c>
      <c r="Q53" s="117">
        <v>0</v>
      </c>
      <c r="R53" s="118">
        <v>0</v>
      </c>
      <c r="S53" s="124">
        <v>0</v>
      </c>
      <c r="T53" s="116" t="s">
        <v>89</v>
      </c>
      <c r="U53" s="116" t="s">
        <v>89</v>
      </c>
      <c r="V53" s="123"/>
      <c r="W53" s="116" t="s">
        <v>234</v>
      </c>
    </row>
    <row r="54" spans="1:23" x14ac:dyDescent="0.2">
      <c r="A54" s="126" t="s">
        <v>103</v>
      </c>
      <c r="B54" s="126">
        <v>0</v>
      </c>
      <c r="C54" s="126">
        <v>0</v>
      </c>
      <c r="D54" s="127">
        <v>112217</v>
      </c>
      <c r="E54" s="127">
        <v>14284</v>
      </c>
      <c r="F54" s="128">
        <v>6.85613273592831</v>
      </c>
      <c r="G54" s="127">
        <v>0</v>
      </c>
      <c r="H54" s="127">
        <v>0</v>
      </c>
      <c r="I54" s="128">
        <v>0</v>
      </c>
      <c r="J54" s="132">
        <v>125337</v>
      </c>
      <c r="K54" s="127">
        <v>26495</v>
      </c>
      <c r="L54" s="128">
        <v>3.7305906774863202</v>
      </c>
      <c r="M54" s="127">
        <v>0</v>
      </c>
      <c r="N54" s="127">
        <v>0</v>
      </c>
      <c r="O54" s="128">
        <v>0</v>
      </c>
      <c r="P54" s="127">
        <v>237554</v>
      </c>
      <c r="Q54" s="127">
        <v>40779</v>
      </c>
      <c r="R54" s="128">
        <v>4.8254003286005096</v>
      </c>
      <c r="S54" s="134">
        <v>0</v>
      </c>
      <c r="T54" s="135">
        <v>0</v>
      </c>
      <c r="U54" s="135">
        <v>0</v>
      </c>
      <c r="V54" s="125">
        <v>0</v>
      </c>
      <c r="W54" s="135">
        <v>0</v>
      </c>
    </row>
    <row r="55" spans="1:23" ht="22.5" x14ac:dyDescent="0.2">
      <c r="A55" s="131" t="s">
        <v>274</v>
      </c>
      <c r="B55" s="113"/>
      <c r="C55" s="113"/>
      <c r="D55" s="132">
        <f>D54+D24+D14</f>
        <v>644522</v>
      </c>
      <c r="E55" s="132">
        <f>E54+E24+E14</f>
        <v>406491</v>
      </c>
      <c r="F55" s="133">
        <f>((D54+D24+D14)-(E54+E24+E14))/(E54+E24+E14)</f>
        <v>0.58557508038308348</v>
      </c>
      <c r="G55" s="132">
        <f>G54+G24+G14</f>
        <v>7921</v>
      </c>
      <c r="H55" s="132">
        <f>H54+H24+H14</f>
        <v>6698</v>
      </c>
      <c r="I55" s="133">
        <f>((G54+G24+G14)-(H54+H24+H14))/(H54+H24+H14)</f>
        <v>0.18259181845326963</v>
      </c>
      <c r="J55" s="132">
        <f>J54+J24+J14</f>
        <v>475421</v>
      </c>
      <c r="K55" s="132">
        <f>K54+K24+K14</f>
        <v>589913</v>
      </c>
      <c r="L55" s="133">
        <f>((J54+J24+J14)-(K54+K24+K14))/(K54+K24+K14)</f>
        <v>-0.19408285628558788</v>
      </c>
      <c r="M55" s="132">
        <f>M54+M24+M14</f>
        <v>40</v>
      </c>
      <c r="N55" s="132">
        <f>N54+N24+N14</f>
        <v>62823</v>
      </c>
      <c r="O55" s="133">
        <f>((M54+M24+M14)-(N54+N24+N14))/(N54+N24+N14)</f>
        <v>-0.99936329051462047</v>
      </c>
      <c r="P55" s="132">
        <f>P54+P24+P14</f>
        <v>1127904</v>
      </c>
      <c r="Q55" s="132">
        <f>Q54+Q24+Q14</f>
        <v>1065925</v>
      </c>
      <c r="R55" s="133">
        <f>((P54+P24+P14)-(Q54+Q24+Q14))/(Q54+Q24+Q14)</f>
        <v>5.8145741961207399E-2</v>
      </c>
      <c r="S55" s="122">
        <v>6</v>
      </c>
      <c r="T55" s="116" t="s">
        <v>90</v>
      </c>
      <c r="U55" s="116" t="s">
        <v>90</v>
      </c>
      <c r="V55" s="121" t="s">
        <v>243</v>
      </c>
      <c r="W55" s="116" t="s">
        <v>245</v>
      </c>
    </row>
    <row r="56" spans="1:23" x14ac:dyDescent="0.2">
      <c r="A56" s="131" t="s">
        <v>239</v>
      </c>
      <c r="B56" s="113"/>
      <c r="C56" s="113"/>
      <c r="D56" s="132">
        <f>D54+D24+D14+D9</f>
        <v>1162318</v>
      </c>
      <c r="E56" s="132">
        <f>E54+E24+E14+E9</f>
        <v>890048</v>
      </c>
      <c r="F56" s="133">
        <f>((D54+D24+D14+D9)-(E54+E24+E14+E9))/(E54+E24+E14+E9)</f>
        <v>0.30590485007550156</v>
      </c>
      <c r="G56" s="132">
        <f>G54+G24+G14+G9</f>
        <v>366368</v>
      </c>
      <c r="H56" s="132">
        <f>H54+H24+H14+H9</f>
        <v>300987</v>
      </c>
      <c r="I56" s="133">
        <f>((G54+G24+G14+G9)-(H54+H24+H14+H9))/(H54+H24+H14+H9)</f>
        <v>0.21722200626605137</v>
      </c>
      <c r="J56" s="132">
        <f>J54+J24+J14+J9</f>
        <v>1036782</v>
      </c>
      <c r="K56" s="132">
        <f>K54+K24+K14+K9</f>
        <v>1663830</v>
      </c>
      <c r="L56" s="133">
        <f>((J54+J24+J14+J9)-(K54+K24+K14+K9))/(K54+K24+K14+K9)</f>
        <v>-0.37687023313679885</v>
      </c>
      <c r="M56" s="132">
        <f>M54+M24+M14+M9</f>
        <v>2980</v>
      </c>
      <c r="N56" s="132">
        <f>N54+N24+N14+N9</f>
        <v>66303</v>
      </c>
      <c r="O56" s="133">
        <f>((M54+M24+M14+M9)-(N54+N24+N14+N9))/(N54+N24+N14+N9)</f>
        <v>-0.95505482406527609</v>
      </c>
      <c r="P56" s="132">
        <f>P54+P24+P14+P9</f>
        <v>2568448</v>
      </c>
      <c r="Q56" s="132">
        <f>Q54+Q24+Q14+Q9</f>
        <v>2921168</v>
      </c>
      <c r="R56" s="133">
        <f>((P54+P24+P14+P9)-(Q54+Q24+Q14+Q9))/(Q54+Q24+Q14+Q9)</f>
        <v>-0.12074622205912156</v>
      </c>
      <c r="S56" s="124">
        <v>0</v>
      </c>
      <c r="T56" s="116" t="s">
        <v>90</v>
      </c>
      <c r="U56" s="116" t="s">
        <v>90</v>
      </c>
      <c r="V56" s="123"/>
      <c r="W56" s="116" t="s">
        <v>248</v>
      </c>
    </row>
    <row r="57" spans="1:23" x14ac:dyDescent="0.2">
      <c r="A57" s="131" t="s">
        <v>275</v>
      </c>
      <c r="B57" s="113"/>
      <c r="C57" s="113"/>
      <c r="D57" s="132">
        <f>D54+D24+D14+D9+D5</f>
        <v>1853950</v>
      </c>
      <c r="E57" s="132">
        <f>E54+E24+E14+E9+E5</f>
        <v>1543579</v>
      </c>
      <c r="F57" s="133">
        <f>((D54+D24+D14+D9+D5)-(E54+E24+E14+E9+E5))/(E54+E24+E14+E9+E5)</f>
        <v>0.20107231311128229</v>
      </c>
      <c r="G57" s="132">
        <f>G54+G24+G14+G9+G5</f>
        <v>6539628</v>
      </c>
      <c r="H57" s="132">
        <f>H54+H24+H14+H9+H5</f>
        <v>7659679</v>
      </c>
      <c r="I57" s="133">
        <f>((G54+G24+G14+G9+G5)-(H54+H24+H14+H9+H5))/(H54+H24+H14+H9+H5)</f>
        <v>-0.14622688496476158</v>
      </c>
      <c r="J57" s="132">
        <f>J54+J24+J14+J9+J5</f>
        <v>2726224</v>
      </c>
      <c r="K57" s="132">
        <f>K54+K24+K14+K9+K5</f>
        <v>3298996</v>
      </c>
      <c r="L57" s="133">
        <f>((J54+J24+J14+J9+J5)-(K54+K24+K14+K9+K5))/(K54+K24+K14+K9+K5)</f>
        <v>-0.17362009532597189</v>
      </c>
      <c r="M57" s="132">
        <f>M54+M24+M14+M9+M5</f>
        <v>440881</v>
      </c>
      <c r="N57" s="132">
        <f>N54+N24+N14+N9+N5</f>
        <v>674157</v>
      </c>
      <c r="O57" s="133">
        <f>((M54+M24+M14+M9+M5)-(N54+N24+N14+N9+N5))/(N54+N24+N14+N9+N5)</f>
        <v>-0.34602622237846675</v>
      </c>
      <c r="P57" s="132">
        <f>P54+P24+P14+P9+P5</f>
        <v>11560683</v>
      </c>
      <c r="Q57" s="132">
        <f>Q54+Q24+Q14+Q9+Q5</f>
        <v>13176411</v>
      </c>
      <c r="R57" s="133">
        <f>((P54+P24+P14+P9+P5)-(Q54+Q24+Q14+Q9+Q5))/(Q54+Q24+Q14+Q9+Q5)</f>
        <v>-0.12262276882528937</v>
      </c>
      <c r="S57" s="124">
        <v>0</v>
      </c>
      <c r="T57" s="116" t="s">
        <v>90</v>
      </c>
      <c r="U57" s="116" t="s">
        <v>90</v>
      </c>
      <c r="V57" s="123"/>
      <c r="W57" s="116" t="s">
        <v>251</v>
      </c>
    </row>
    <row r="58" spans="1:23" x14ac:dyDescent="0.2">
      <c r="A58" s="121" t="s">
        <v>238</v>
      </c>
      <c r="B58" s="116" t="s">
        <v>244</v>
      </c>
      <c r="C58" s="116" t="s">
        <v>237</v>
      </c>
      <c r="D58" s="117">
        <v>0</v>
      </c>
      <c r="E58" s="117">
        <v>0</v>
      </c>
      <c r="F58" s="118">
        <v>0</v>
      </c>
      <c r="G58" s="117">
        <v>0</v>
      </c>
      <c r="H58" s="117">
        <v>0</v>
      </c>
      <c r="I58" s="118">
        <v>0</v>
      </c>
      <c r="J58" s="145">
        <v>0</v>
      </c>
      <c r="K58" s="117">
        <v>0</v>
      </c>
      <c r="L58" s="118">
        <v>0</v>
      </c>
      <c r="M58" s="117">
        <v>0</v>
      </c>
      <c r="N58" s="117">
        <v>0</v>
      </c>
      <c r="O58" s="118">
        <v>0</v>
      </c>
      <c r="P58" s="117">
        <v>0</v>
      </c>
      <c r="Q58" s="117">
        <v>0</v>
      </c>
      <c r="R58" s="118">
        <v>0</v>
      </c>
      <c r="S58" s="124">
        <v>0</v>
      </c>
      <c r="T58" s="116" t="s">
        <v>90</v>
      </c>
      <c r="U58" s="116" t="s">
        <v>90</v>
      </c>
      <c r="V58" s="123"/>
      <c r="W58" s="116" t="s">
        <v>254</v>
      </c>
    </row>
    <row r="59" spans="1:23" x14ac:dyDescent="0.2">
      <c r="A59" s="123"/>
      <c r="B59" s="116" t="s">
        <v>247</v>
      </c>
      <c r="C59" s="116" t="s">
        <v>240</v>
      </c>
      <c r="D59" s="117">
        <v>0</v>
      </c>
      <c r="E59" s="117">
        <v>0</v>
      </c>
      <c r="F59" s="118">
        <v>0</v>
      </c>
      <c r="G59" s="117">
        <v>0</v>
      </c>
      <c r="H59" s="117">
        <v>0</v>
      </c>
      <c r="I59" s="118">
        <v>0</v>
      </c>
      <c r="J59" s="145">
        <v>0</v>
      </c>
      <c r="K59" s="117">
        <v>0</v>
      </c>
      <c r="L59" s="118">
        <v>0</v>
      </c>
      <c r="M59" s="117">
        <v>0</v>
      </c>
      <c r="N59" s="117">
        <v>0</v>
      </c>
      <c r="O59" s="118">
        <v>0</v>
      </c>
      <c r="P59" s="117">
        <v>0</v>
      </c>
      <c r="Q59" s="117">
        <v>0</v>
      </c>
      <c r="R59" s="118">
        <v>0</v>
      </c>
      <c r="S59" s="124">
        <v>0</v>
      </c>
      <c r="T59" s="116" t="s">
        <v>90</v>
      </c>
      <c r="U59" s="116" t="s">
        <v>90</v>
      </c>
      <c r="V59" s="123"/>
      <c r="W59" s="116" t="s">
        <v>256</v>
      </c>
    </row>
    <row r="60" spans="1:23" x14ac:dyDescent="0.2">
      <c r="A60" s="123"/>
      <c r="B60" s="116" t="s">
        <v>250</v>
      </c>
      <c r="C60" s="116" t="s">
        <v>242</v>
      </c>
      <c r="D60" s="117">
        <v>0</v>
      </c>
      <c r="E60" s="117">
        <v>1</v>
      </c>
      <c r="F60" s="118">
        <v>-1</v>
      </c>
      <c r="G60" s="117">
        <v>0</v>
      </c>
      <c r="H60" s="117">
        <v>0</v>
      </c>
      <c r="I60" s="118">
        <v>0</v>
      </c>
      <c r="J60" s="145">
        <v>0</v>
      </c>
      <c r="K60" s="117">
        <v>0</v>
      </c>
      <c r="L60" s="118">
        <v>0</v>
      </c>
      <c r="M60" s="117">
        <v>0</v>
      </c>
      <c r="N60" s="117">
        <v>0</v>
      </c>
      <c r="O60" s="118">
        <v>0</v>
      </c>
      <c r="P60" s="117">
        <v>0</v>
      </c>
      <c r="Q60" s="117">
        <v>1</v>
      </c>
      <c r="R60" s="118">
        <v>-1</v>
      </c>
      <c r="S60" s="124">
        <v>0</v>
      </c>
      <c r="T60" s="116" t="s">
        <v>90</v>
      </c>
      <c r="U60" s="116" t="s">
        <v>90</v>
      </c>
      <c r="V60" s="123"/>
      <c r="W60" s="116" t="s">
        <v>258</v>
      </c>
    </row>
    <row r="61" spans="1:23" x14ac:dyDescent="0.2">
      <c r="A61" s="123"/>
      <c r="B61" s="116" t="s">
        <v>253</v>
      </c>
      <c r="C61" s="116" t="s">
        <v>246</v>
      </c>
      <c r="D61" s="117">
        <v>0</v>
      </c>
      <c r="E61" s="117">
        <v>0</v>
      </c>
      <c r="F61" s="118">
        <v>0</v>
      </c>
      <c r="G61" s="117">
        <v>0</v>
      </c>
      <c r="H61" s="117">
        <v>0</v>
      </c>
      <c r="I61" s="118">
        <v>0</v>
      </c>
      <c r="J61" s="145">
        <v>0</v>
      </c>
      <c r="K61" s="117">
        <v>0</v>
      </c>
      <c r="L61" s="118">
        <v>0</v>
      </c>
      <c r="M61" s="117">
        <v>0</v>
      </c>
      <c r="N61" s="117">
        <v>0</v>
      </c>
      <c r="O61" s="118">
        <v>0</v>
      </c>
      <c r="P61" s="117">
        <v>0</v>
      </c>
      <c r="Q61" s="117">
        <v>0</v>
      </c>
      <c r="R61" s="118">
        <v>0</v>
      </c>
      <c r="S61" s="134">
        <v>0</v>
      </c>
      <c r="T61" s="135">
        <v>0</v>
      </c>
      <c r="U61" s="135">
        <v>0</v>
      </c>
      <c r="V61" s="125">
        <v>0</v>
      </c>
      <c r="W61" s="135">
        <v>0</v>
      </c>
    </row>
    <row r="62" spans="1:23" x14ac:dyDescent="0.2">
      <c r="A62" s="123"/>
      <c r="B62" s="116" t="s">
        <v>255</v>
      </c>
      <c r="C62" s="116" t="s">
        <v>249</v>
      </c>
      <c r="D62" s="117">
        <v>922</v>
      </c>
      <c r="E62" s="117">
        <v>734</v>
      </c>
      <c r="F62" s="118">
        <v>0.25613079019073598</v>
      </c>
      <c r="G62" s="117">
        <v>0</v>
      </c>
      <c r="H62" s="117">
        <v>0</v>
      </c>
      <c r="I62" s="118">
        <v>0</v>
      </c>
      <c r="J62" s="145">
        <v>0</v>
      </c>
      <c r="K62" s="117">
        <v>0</v>
      </c>
      <c r="L62" s="118">
        <v>0</v>
      </c>
      <c r="M62" s="117">
        <v>0</v>
      </c>
      <c r="N62" s="117">
        <v>0</v>
      </c>
      <c r="O62" s="118">
        <v>0</v>
      </c>
      <c r="P62" s="117">
        <v>922</v>
      </c>
      <c r="Q62" s="117">
        <v>734</v>
      </c>
      <c r="R62" s="118">
        <v>0.25613079019073598</v>
      </c>
      <c r="S62" s="137">
        <v>0</v>
      </c>
      <c r="T62" s="135">
        <v>0</v>
      </c>
      <c r="U62" s="135">
        <v>0</v>
      </c>
      <c r="V62" s="135">
        <v>0</v>
      </c>
      <c r="W62" s="135">
        <v>0</v>
      </c>
    </row>
    <row r="63" spans="1:23" x14ac:dyDescent="0.2">
      <c r="A63" s="125"/>
      <c r="B63" s="116" t="s">
        <v>257</v>
      </c>
      <c r="C63" s="116" t="s">
        <v>252</v>
      </c>
      <c r="D63" s="117">
        <v>0</v>
      </c>
      <c r="E63" s="117">
        <v>0</v>
      </c>
      <c r="F63" s="118">
        <v>0</v>
      </c>
      <c r="G63" s="117">
        <v>0</v>
      </c>
      <c r="H63" s="117">
        <v>0</v>
      </c>
      <c r="I63" s="118">
        <v>0</v>
      </c>
      <c r="J63" s="145">
        <v>0</v>
      </c>
      <c r="K63" s="117">
        <v>0</v>
      </c>
      <c r="L63" s="118">
        <v>0</v>
      </c>
      <c r="M63" s="117">
        <v>0</v>
      </c>
      <c r="N63" s="117">
        <v>0</v>
      </c>
      <c r="O63" s="118">
        <v>0</v>
      </c>
      <c r="P63" s="117">
        <v>0</v>
      </c>
      <c r="Q63" s="117">
        <v>0</v>
      </c>
      <c r="R63" s="118">
        <v>0</v>
      </c>
    </row>
    <row r="64" spans="1:23" x14ac:dyDescent="0.2">
      <c r="A64" s="126" t="s">
        <v>103</v>
      </c>
      <c r="B64" s="126">
        <v>0</v>
      </c>
      <c r="C64" s="126">
        <v>0</v>
      </c>
      <c r="D64" s="127">
        <v>922</v>
      </c>
      <c r="E64" s="127">
        <v>735</v>
      </c>
      <c r="F64" s="128">
        <v>0.25442176870748301</v>
      </c>
      <c r="G64" s="127">
        <v>0</v>
      </c>
      <c r="H64" s="127">
        <v>0</v>
      </c>
      <c r="I64" s="128">
        <v>0</v>
      </c>
      <c r="J64" s="132">
        <v>0</v>
      </c>
      <c r="K64" s="127">
        <v>0</v>
      </c>
      <c r="L64" s="128">
        <v>0</v>
      </c>
      <c r="M64" s="127">
        <v>0</v>
      </c>
      <c r="N64" s="127">
        <v>0</v>
      </c>
      <c r="O64" s="128">
        <v>0</v>
      </c>
      <c r="P64" s="127">
        <v>922</v>
      </c>
      <c r="Q64" s="127">
        <v>735</v>
      </c>
      <c r="R64" s="128">
        <v>0.25442176870748301</v>
      </c>
    </row>
    <row r="65" spans="1:18" x14ac:dyDescent="0.2">
      <c r="A65" s="126" t="s">
        <v>259</v>
      </c>
      <c r="B65" s="126">
        <v>0</v>
      </c>
      <c r="C65" s="126">
        <v>0</v>
      </c>
      <c r="D65" s="127">
        <v>1854872</v>
      </c>
      <c r="E65" s="127">
        <v>1544314</v>
      </c>
      <c r="F65" s="128">
        <v>0.20109770422336401</v>
      </c>
      <c r="G65" s="127">
        <v>6539628</v>
      </c>
      <c r="H65" s="127">
        <v>7659679</v>
      </c>
      <c r="I65" s="128">
        <v>-0.14622688496476199</v>
      </c>
      <c r="J65" s="132">
        <v>2726224</v>
      </c>
      <c r="K65" s="127">
        <v>3298996</v>
      </c>
      <c r="L65" s="128">
        <v>-0.17362009532597203</v>
      </c>
      <c r="M65" s="127">
        <v>440881</v>
      </c>
      <c r="N65" s="127">
        <v>674157</v>
      </c>
      <c r="O65" s="128">
        <v>-0.34602622237846697</v>
      </c>
      <c r="P65" s="127">
        <v>11561605</v>
      </c>
      <c r="Q65" s="127">
        <v>13177146</v>
      </c>
      <c r="R65" s="128">
        <v>-0.122601737887703</v>
      </c>
    </row>
  </sheetData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opLeftCell="A18" workbookViewId="0"/>
  </sheetViews>
  <sheetFormatPr baseColWidth="10" defaultRowHeight="11.25" x14ac:dyDescent="0.2"/>
  <cols>
    <col min="1" max="1" width="23.140625" style="111" customWidth="1"/>
    <col min="2" max="2" width="5.85546875" style="111" customWidth="1"/>
    <col min="3" max="3" width="32.28515625" style="111" customWidth="1"/>
    <col min="4" max="11" width="10.140625" style="111" customWidth="1"/>
    <col min="12" max="12" width="10.28515625" style="111" customWidth="1"/>
    <col min="13" max="14" width="10.140625" style="111" customWidth="1"/>
    <col min="15" max="15" width="10.42578125" style="111" customWidth="1"/>
    <col min="16" max="18" width="10.140625" style="111" customWidth="1"/>
    <col min="19" max="19" width="9.42578125" style="111" hidden="1" customWidth="1"/>
    <col min="20" max="20" width="15.140625" style="111" hidden="1" customWidth="1"/>
    <col min="21" max="21" width="6.7109375" style="111" hidden="1" customWidth="1"/>
    <col min="22" max="22" width="27.7109375" style="111" hidden="1" customWidth="1"/>
    <col min="23" max="23" width="33.5703125" style="111" hidden="1" customWidth="1"/>
    <col min="24" max="16384" width="11.42578125" style="111"/>
  </cols>
  <sheetData>
    <row r="1" spans="1:23" ht="15.75" x14ac:dyDescent="0.25">
      <c r="A1" s="110" t="s">
        <v>308</v>
      </c>
    </row>
    <row r="4" spans="1:23" ht="33.75" customHeight="1" x14ac:dyDescent="0.2">
      <c r="A4" s="113" t="s">
        <v>60</v>
      </c>
      <c r="B4" s="113" t="s">
        <v>61</v>
      </c>
      <c r="C4" s="113" t="s">
        <v>262</v>
      </c>
      <c r="D4" s="114" t="s">
        <v>294</v>
      </c>
      <c r="E4" s="114" t="s">
        <v>295</v>
      </c>
      <c r="F4" s="114" t="s">
        <v>296</v>
      </c>
      <c r="G4" s="114" t="s">
        <v>297</v>
      </c>
      <c r="H4" s="114" t="s">
        <v>298</v>
      </c>
      <c r="I4" s="114" t="s">
        <v>299</v>
      </c>
      <c r="J4" s="114" t="s">
        <v>300</v>
      </c>
      <c r="K4" s="114" t="s">
        <v>301</v>
      </c>
      <c r="L4" s="114" t="s">
        <v>302</v>
      </c>
      <c r="M4" s="114" t="s">
        <v>303</v>
      </c>
      <c r="N4" s="114" t="s">
        <v>304</v>
      </c>
      <c r="O4" s="114" t="s">
        <v>305</v>
      </c>
      <c r="P4" s="114" t="s">
        <v>306</v>
      </c>
      <c r="Q4" s="114" t="s">
        <v>307</v>
      </c>
      <c r="R4" s="114" t="s">
        <v>272</v>
      </c>
      <c r="S4" s="144" t="s">
        <v>74</v>
      </c>
      <c r="T4" s="144" t="s">
        <v>75</v>
      </c>
      <c r="U4" s="144" t="s">
        <v>76</v>
      </c>
      <c r="V4" s="144" t="s">
        <v>273</v>
      </c>
      <c r="W4" s="144" t="s">
        <v>62</v>
      </c>
    </row>
    <row r="5" spans="1:23" x14ac:dyDescent="0.2">
      <c r="A5" s="116" t="s">
        <v>91</v>
      </c>
      <c r="B5" s="116" t="s">
        <v>86</v>
      </c>
      <c r="C5" s="116" t="s">
        <v>91</v>
      </c>
      <c r="D5" s="145">
        <v>3506554</v>
      </c>
      <c r="E5" s="117">
        <v>3866563</v>
      </c>
      <c r="F5" s="118">
        <v>-9.3108272126950997E-2</v>
      </c>
      <c r="G5" s="145">
        <v>43733574</v>
      </c>
      <c r="H5" s="117">
        <v>44958955</v>
      </c>
      <c r="I5" s="118">
        <v>-2.7255548977951103E-2</v>
      </c>
      <c r="J5" s="145">
        <v>9545539</v>
      </c>
      <c r="K5" s="117">
        <v>10007882</v>
      </c>
      <c r="L5" s="118">
        <v>-4.6197886825604099E-2</v>
      </c>
      <c r="M5" s="145">
        <v>2590506</v>
      </c>
      <c r="N5" s="117">
        <v>3090081</v>
      </c>
      <c r="O5" s="118">
        <v>-0.16167051931648402</v>
      </c>
      <c r="P5" s="145">
        <v>59376173</v>
      </c>
      <c r="Q5" s="117">
        <v>61923481</v>
      </c>
      <c r="R5" s="118">
        <v>-4.11363824976183E-2</v>
      </c>
      <c r="S5" s="119">
        <v>1</v>
      </c>
      <c r="T5" s="116" t="s">
        <v>89</v>
      </c>
      <c r="U5" s="116" t="s">
        <v>90</v>
      </c>
      <c r="V5" s="116" t="s">
        <v>85</v>
      </c>
      <c r="W5" s="116" t="s">
        <v>87</v>
      </c>
    </row>
    <row r="6" spans="1:23" x14ac:dyDescent="0.2">
      <c r="A6" s="121" t="s">
        <v>96</v>
      </c>
      <c r="B6" s="116" t="s">
        <v>93</v>
      </c>
      <c r="C6" s="116" t="s">
        <v>95</v>
      </c>
      <c r="D6" s="145">
        <v>1470239</v>
      </c>
      <c r="E6" s="117">
        <v>1935508</v>
      </c>
      <c r="F6" s="118">
        <v>-0.240385986521368</v>
      </c>
      <c r="G6" s="145">
        <v>179344</v>
      </c>
      <c r="H6" s="117">
        <v>253883</v>
      </c>
      <c r="I6" s="118">
        <v>-0.29359586896326295</v>
      </c>
      <c r="J6" s="145">
        <v>1769081</v>
      </c>
      <c r="K6" s="117">
        <v>2027682</v>
      </c>
      <c r="L6" s="118">
        <v>-0.12753528413232401</v>
      </c>
      <c r="M6" s="145">
        <v>706</v>
      </c>
      <c r="N6" s="117">
        <v>64</v>
      </c>
      <c r="O6" s="118">
        <v>10.03125</v>
      </c>
      <c r="P6" s="145">
        <v>3419370</v>
      </c>
      <c r="Q6" s="117">
        <v>4217137</v>
      </c>
      <c r="R6" s="118">
        <v>-0.189172654338714</v>
      </c>
      <c r="S6" s="122">
        <v>2</v>
      </c>
      <c r="T6" s="116" t="s">
        <v>89</v>
      </c>
      <c r="U6" s="116" t="s">
        <v>89</v>
      </c>
      <c r="V6" s="121" t="s">
        <v>92</v>
      </c>
      <c r="W6" s="116" t="s">
        <v>94</v>
      </c>
    </row>
    <row r="7" spans="1:23" x14ac:dyDescent="0.2">
      <c r="A7" s="123"/>
      <c r="B7" s="116" t="s">
        <v>97</v>
      </c>
      <c r="C7" s="116" t="s">
        <v>99</v>
      </c>
      <c r="D7" s="145">
        <v>557128</v>
      </c>
      <c r="E7" s="117">
        <v>799124</v>
      </c>
      <c r="F7" s="118">
        <v>-0.30282659512165799</v>
      </c>
      <c r="G7" s="145">
        <v>2313514</v>
      </c>
      <c r="H7" s="117">
        <v>1292649</v>
      </c>
      <c r="I7" s="118">
        <v>0.78974648183690999</v>
      </c>
      <c r="J7" s="145">
        <v>906983</v>
      </c>
      <c r="K7" s="117">
        <v>1184363</v>
      </c>
      <c r="L7" s="118">
        <v>-0.23420184521130799</v>
      </c>
      <c r="M7" s="145">
        <v>18174</v>
      </c>
      <c r="N7" s="117">
        <v>22513</v>
      </c>
      <c r="O7" s="118">
        <v>-0.19273308754941598</v>
      </c>
      <c r="P7" s="145">
        <v>3795799</v>
      </c>
      <c r="Q7" s="117">
        <v>3298649</v>
      </c>
      <c r="R7" s="118">
        <v>0.150713216228826</v>
      </c>
      <c r="S7" s="124">
        <v>0</v>
      </c>
      <c r="T7" s="116" t="s">
        <v>89</v>
      </c>
      <c r="U7" s="116" t="s">
        <v>89</v>
      </c>
      <c r="V7" s="123"/>
      <c r="W7" s="116" t="s">
        <v>98</v>
      </c>
    </row>
    <row r="8" spans="1:23" x14ac:dyDescent="0.2">
      <c r="A8" s="125"/>
      <c r="B8" s="116" t="s">
        <v>100</v>
      </c>
      <c r="C8" s="116" t="s">
        <v>102</v>
      </c>
      <c r="D8" s="145">
        <v>906705</v>
      </c>
      <c r="E8" s="117">
        <v>571607</v>
      </c>
      <c r="F8" s="118">
        <v>0.58623844704491002</v>
      </c>
      <c r="G8" s="145">
        <v>14878</v>
      </c>
      <c r="H8" s="117">
        <v>13646</v>
      </c>
      <c r="I8" s="118">
        <v>9.0282866774146306E-2</v>
      </c>
      <c r="J8" s="145">
        <v>1626492</v>
      </c>
      <c r="K8" s="117">
        <v>2042404</v>
      </c>
      <c r="L8" s="118">
        <v>-0.203638457425661</v>
      </c>
      <c r="M8" s="145">
        <v>28</v>
      </c>
      <c r="N8" s="117">
        <v>0</v>
      </c>
      <c r="O8" s="118">
        <v>0</v>
      </c>
      <c r="P8" s="145">
        <v>2548103</v>
      </c>
      <c r="Q8" s="117">
        <v>2627657</v>
      </c>
      <c r="R8" s="118">
        <v>-3.02756409988062E-2</v>
      </c>
      <c r="S8" s="124">
        <v>0</v>
      </c>
      <c r="T8" s="116" t="s">
        <v>89</v>
      </c>
      <c r="U8" s="116" t="s">
        <v>89</v>
      </c>
      <c r="V8" s="123"/>
      <c r="W8" s="116" t="s">
        <v>101</v>
      </c>
    </row>
    <row r="9" spans="1:23" x14ac:dyDescent="0.2">
      <c r="A9" s="126" t="s">
        <v>103</v>
      </c>
      <c r="B9" s="126">
        <v>0</v>
      </c>
      <c r="C9" s="126">
        <v>0</v>
      </c>
      <c r="D9" s="132">
        <v>2934072</v>
      </c>
      <c r="E9" s="127">
        <v>3306239</v>
      </c>
      <c r="F9" s="128">
        <v>-0.112565062598318</v>
      </c>
      <c r="G9" s="132">
        <v>2507736</v>
      </c>
      <c r="H9" s="127">
        <v>1560178</v>
      </c>
      <c r="I9" s="128">
        <v>0.60733967534473599</v>
      </c>
      <c r="J9" s="132">
        <v>4302556</v>
      </c>
      <c r="K9" s="127">
        <v>5254449</v>
      </c>
      <c r="L9" s="128">
        <v>-0.18115943270169699</v>
      </c>
      <c r="M9" s="132">
        <v>18908</v>
      </c>
      <c r="N9" s="127">
        <v>22577</v>
      </c>
      <c r="O9" s="128">
        <v>-0.16251051955529999</v>
      </c>
      <c r="P9" s="132">
        <v>9763272</v>
      </c>
      <c r="Q9" s="127">
        <v>10143443</v>
      </c>
      <c r="R9" s="128">
        <v>-3.7479483051267699E-2</v>
      </c>
      <c r="S9" s="134">
        <v>0</v>
      </c>
      <c r="T9" s="135">
        <v>0</v>
      </c>
      <c r="U9" s="135">
        <v>0</v>
      </c>
      <c r="V9" s="125">
        <v>0</v>
      </c>
      <c r="W9" s="135">
        <v>0</v>
      </c>
    </row>
    <row r="10" spans="1:23" x14ac:dyDescent="0.2">
      <c r="A10" s="121" t="s">
        <v>108</v>
      </c>
      <c r="B10" s="116" t="s">
        <v>105</v>
      </c>
      <c r="C10" s="116" t="s">
        <v>107</v>
      </c>
      <c r="D10" s="145">
        <v>478435</v>
      </c>
      <c r="E10" s="117">
        <v>381783</v>
      </c>
      <c r="F10" s="118">
        <v>0.25315951731742903</v>
      </c>
      <c r="G10" s="145">
        <v>4607</v>
      </c>
      <c r="H10" s="117">
        <v>4098</v>
      </c>
      <c r="I10" s="118">
        <v>0.124206930209858</v>
      </c>
      <c r="J10" s="145">
        <v>951438</v>
      </c>
      <c r="K10" s="117">
        <v>572151</v>
      </c>
      <c r="L10" s="118">
        <v>0.66291416077224408</v>
      </c>
      <c r="M10" s="145">
        <v>0</v>
      </c>
      <c r="N10" s="117">
        <v>0</v>
      </c>
      <c r="O10" s="118">
        <v>0</v>
      </c>
      <c r="P10" s="145">
        <v>1434480</v>
      </c>
      <c r="Q10" s="117">
        <v>958032</v>
      </c>
      <c r="R10" s="118">
        <v>0.49731950498521998</v>
      </c>
      <c r="S10" s="122">
        <v>3</v>
      </c>
      <c r="T10" s="116" t="s">
        <v>89</v>
      </c>
      <c r="U10" s="116" t="s">
        <v>89</v>
      </c>
      <c r="V10" s="121" t="s">
        <v>104</v>
      </c>
      <c r="W10" s="116" t="s">
        <v>106</v>
      </c>
    </row>
    <row r="11" spans="1:23" x14ac:dyDescent="0.2">
      <c r="A11" s="123"/>
      <c r="B11" s="116" t="s">
        <v>109</v>
      </c>
      <c r="C11" s="116" t="s">
        <v>111</v>
      </c>
      <c r="D11" s="145">
        <v>127915</v>
      </c>
      <c r="E11" s="117">
        <v>277356</v>
      </c>
      <c r="F11" s="118">
        <v>-0.53880572260921011</v>
      </c>
      <c r="G11" s="145">
        <v>350702</v>
      </c>
      <c r="H11" s="117">
        <v>2189</v>
      </c>
      <c r="I11" s="118">
        <v>159.21105527638201</v>
      </c>
      <c r="J11" s="145">
        <v>910</v>
      </c>
      <c r="K11" s="117">
        <v>124860</v>
      </c>
      <c r="L11" s="118">
        <v>-0.99271183725772916</v>
      </c>
      <c r="M11" s="145">
        <v>0</v>
      </c>
      <c r="N11" s="117">
        <v>136527</v>
      </c>
      <c r="O11" s="118">
        <v>-1</v>
      </c>
      <c r="P11" s="145">
        <v>479527</v>
      </c>
      <c r="Q11" s="117">
        <v>540932</v>
      </c>
      <c r="R11" s="118">
        <v>-0.113517040958938</v>
      </c>
      <c r="S11" s="124">
        <v>0</v>
      </c>
      <c r="T11" s="116" t="s">
        <v>89</v>
      </c>
      <c r="U11" s="116" t="s">
        <v>89</v>
      </c>
      <c r="V11" s="123"/>
      <c r="W11" s="116" t="s">
        <v>110</v>
      </c>
    </row>
    <row r="12" spans="1:23" x14ac:dyDescent="0.2">
      <c r="A12" s="123"/>
      <c r="B12" s="116" t="s">
        <v>112</v>
      </c>
      <c r="C12" s="116" t="s">
        <v>114</v>
      </c>
      <c r="D12" s="145">
        <v>742939</v>
      </c>
      <c r="E12" s="117">
        <v>646311</v>
      </c>
      <c r="F12" s="118">
        <v>0.14950697110214703</v>
      </c>
      <c r="G12" s="145">
        <v>3079</v>
      </c>
      <c r="H12" s="117">
        <v>6217</v>
      </c>
      <c r="I12" s="118">
        <v>-0.50474505388450996</v>
      </c>
      <c r="J12" s="145">
        <v>670562</v>
      </c>
      <c r="K12" s="117">
        <v>648225</v>
      </c>
      <c r="L12" s="118">
        <v>3.4458714181032801E-2</v>
      </c>
      <c r="M12" s="145">
        <v>0</v>
      </c>
      <c r="N12" s="117">
        <v>0</v>
      </c>
      <c r="O12" s="118">
        <v>0</v>
      </c>
      <c r="P12" s="145">
        <v>1416580</v>
      </c>
      <c r="Q12" s="117">
        <v>1300753</v>
      </c>
      <c r="R12" s="118">
        <v>8.9046114058549189E-2</v>
      </c>
      <c r="S12" s="124">
        <v>0</v>
      </c>
      <c r="T12" s="116" t="s">
        <v>89</v>
      </c>
      <c r="U12" s="116" t="s">
        <v>89</v>
      </c>
      <c r="V12" s="123"/>
      <c r="W12" s="116" t="s">
        <v>113</v>
      </c>
    </row>
    <row r="13" spans="1:23" x14ac:dyDescent="0.2">
      <c r="A13" s="125"/>
      <c r="B13" s="116" t="s">
        <v>115</v>
      </c>
      <c r="C13" s="116" t="s">
        <v>117</v>
      </c>
      <c r="D13" s="145">
        <v>160906</v>
      </c>
      <c r="E13" s="117">
        <v>200590</v>
      </c>
      <c r="F13" s="118">
        <v>-0.19783638267112</v>
      </c>
      <c r="G13" s="145">
        <v>3616</v>
      </c>
      <c r="H13" s="117">
        <v>6351</v>
      </c>
      <c r="I13" s="118">
        <v>-0.43064084396158103</v>
      </c>
      <c r="J13" s="145">
        <v>1296</v>
      </c>
      <c r="K13" s="117">
        <v>2002</v>
      </c>
      <c r="L13" s="118">
        <v>-0.35264735264735303</v>
      </c>
      <c r="M13" s="145">
        <v>0</v>
      </c>
      <c r="N13" s="117">
        <v>0</v>
      </c>
      <c r="O13" s="118">
        <v>0</v>
      </c>
      <c r="P13" s="145">
        <v>165818</v>
      </c>
      <c r="Q13" s="117">
        <v>208943</v>
      </c>
      <c r="R13" s="118">
        <v>-0.20639600273758901</v>
      </c>
      <c r="S13" s="124">
        <v>0</v>
      </c>
      <c r="T13" s="116" t="s">
        <v>89</v>
      </c>
      <c r="U13" s="116" t="s">
        <v>89</v>
      </c>
      <c r="V13" s="123"/>
      <c r="W13" s="116" t="s">
        <v>116</v>
      </c>
    </row>
    <row r="14" spans="1:23" x14ac:dyDescent="0.2">
      <c r="A14" s="126" t="s">
        <v>103</v>
      </c>
      <c r="B14" s="126">
        <v>0</v>
      </c>
      <c r="C14" s="126">
        <v>0</v>
      </c>
      <c r="D14" s="132">
        <v>1510195</v>
      </c>
      <c r="E14" s="127">
        <v>1506040</v>
      </c>
      <c r="F14" s="128">
        <v>2.7588908661124504E-3</v>
      </c>
      <c r="G14" s="132">
        <v>362004</v>
      </c>
      <c r="H14" s="127">
        <v>18855</v>
      </c>
      <c r="I14" s="128">
        <v>18.199363564041398</v>
      </c>
      <c r="J14" s="132">
        <v>1624206</v>
      </c>
      <c r="K14" s="127">
        <v>1347238</v>
      </c>
      <c r="L14" s="128">
        <v>0.205582087203597</v>
      </c>
      <c r="M14" s="132">
        <v>0</v>
      </c>
      <c r="N14" s="127">
        <v>136527</v>
      </c>
      <c r="O14" s="128">
        <v>-1</v>
      </c>
      <c r="P14" s="132">
        <v>3496405</v>
      </c>
      <c r="Q14" s="127">
        <v>3008660</v>
      </c>
      <c r="R14" s="128">
        <v>0.16211369845712001</v>
      </c>
      <c r="S14" s="134">
        <v>0</v>
      </c>
      <c r="T14" s="135">
        <v>0</v>
      </c>
      <c r="U14" s="135">
        <v>0</v>
      </c>
      <c r="V14" s="125">
        <v>0</v>
      </c>
      <c r="W14" s="135">
        <v>0</v>
      </c>
    </row>
    <row r="15" spans="1:23" x14ac:dyDescent="0.2">
      <c r="A15" s="121" t="s">
        <v>122</v>
      </c>
      <c r="B15" s="116" t="s">
        <v>119</v>
      </c>
      <c r="C15" s="116" t="s">
        <v>121</v>
      </c>
      <c r="D15" s="145">
        <v>168729</v>
      </c>
      <c r="E15" s="117">
        <v>146546</v>
      </c>
      <c r="F15" s="118">
        <v>0.15137226536377701</v>
      </c>
      <c r="G15" s="145">
        <v>10</v>
      </c>
      <c r="H15" s="117">
        <v>1031</v>
      </c>
      <c r="I15" s="118">
        <v>-0.99030067895247298</v>
      </c>
      <c r="J15" s="145">
        <v>71965</v>
      </c>
      <c r="K15" s="117">
        <v>596</v>
      </c>
      <c r="L15" s="118">
        <v>119.746644295302</v>
      </c>
      <c r="M15" s="145">
        <v>0</v>
      </c>
      <c r="N15" s="117">
        <v>0</v>
      </c>
      <c r="O15" s="118">
        <v>0</v>
      </c>
      <c r="P15" s="145">
        <v>240704</v>
      </c>
      <c r="Q15" s="117">
        <v>148173</v>
      </c>
      <c r="R15" s="118">
        <v>0.62447949356495402</v>
      </c>
      <c r="S15" s="122">
        <v>4</v>
      </c>
      <c r="T15" s="116" t="s">
        <v>89</v>
      </c>
      <c r="U15" s="116" t="s">
        <v>89</v>
      </c>
      <c r="V15" s="121" t="s">
        <v>118</v>
      </c>
      <c r="W15" s="116" t="s">
        <v>120</v>
      </c>
    </row>
    <row r="16" spans="1:23" x14ac:dyDescent="0.2">
      <c r="A16" s="123"/>
      <c r="B16" s="116" t="s">
        <v>123</v>
      </c>
      <c r="C16" s="116" t="s">
        <v>125</v>
      </c>
      <c r="D16" s="145">
        <v>30068</v>
      </c>
      <c r="E16" s="117">
        <v>29483</v>
      </c>
      <c r="F16" s="118">
        <v>1.9841942814503299E-2</v>
      </c>
      <c r="G16" s="145">
        <v>0</v>
      </c>
      <c r="H16" s="117">
        <v>0</v>
      </c>
      <c r="I16" s="118">
        <v>0</v>
      </c>
      <c r="J16" s="145">
        <v>10</v>
      </c>
      <c r="K16" s="117">
        <v>18</v>
      </c>
      <c r="L16" s="118">
        <v>-0.44444444444444403</v>
      </c>
      <c r="M16" s="145">
        <v>0</v>
      </c>
      <c r="N16" s="117">
        <v>0</v>
      </c>
      <c r="O16" s="118">
        <v>0</v>
      </c>
      <c r="P16" s="145">
        <v>30078</v>
      </c>
      <c r="Q16" s="117">
        <v>29501</v>
      </c>
      <c r="R16" s="118">
        <v>1.9558659028507501E-2</v>
      </c>
      <c r="S16" s="124">
        <v>0</v>
      </c>
      <c r="T16" s="116" t="s">
        <v>89</v>
      </c>
      <c r="U16" s="116" t="s">
        <v>89</v>
      </c>
      <c r="V16" s="123"/>
      <c r="W16" s="116" t="s">
        <v>124</v>
      </c>
    </row>
    <row r="17" spans="1:23" x14ac:dyDescent="0.2">
      <c r="A17" s="123"/>
      <c r="B17" s="116" t="s">
        <v>126</v>
      </c>
      <c r="C17" s="116" t="s">
        <v>128</v>
      </c>
      <c r="D17" s="145">
        <v>161984</v>
      </c>
      <c r="E17" s="117">
        <v>178763</v>
      </c>
      <c r="F17" s="118">
        <v>-9.3861705162701509E-2</v>
      </c>
      <c r="G17" s="145">
        <v>16245</v>
      </c>
      <c r="H17" s="117">
        <v>38421</v>
      </c>
      <c r="I17" s="118">
        <v>-0.577184352307332</v>
      </c>
      <c r="J17" s="145">
        <v>120108</v>
      </c>
      <c r="K17" s="117">
        <v>247093</v>
      </c>
      <c r="L17" s="118">
        <v>-0.51391581307442891</v>
      </c>
      <c r="M17" s="145">
        <v>1889</v>
      </c>
      <c r="N17" s="117">
        <v>3083</v>
      </c>
      <c r="O17" s="118">
        <v>-0.38728511190398995</v>
      </c>
      <c r="P17" s="145">
        <v>300226</v>
      </c>
      <c r="Q17" s="117">
        <v>467360</v>
      </c>
      <c r="R17" s="118">
        <v>-0.35761297500855899</v>
      </c>
      <c r="S17" s="124">
        <v>0</v>
      </c>
      <c r="T17" s="116" t="s">
        <v>89</v>
      </c>
      <c r="U17" s="116" t="s">
        <v>89</v>
      </c>
      <c r="V17" s="123"/>
      <c r="W17" s="116" t="s">
        <v>127</v>
      </c>
    </row>
    <row r="18" spans="1:23" x14ac:dyDescent="0.2">
      <c r="A18" s="123"/>
      <c r="B18" s="116" t="s">
        <v>129</v>
      </c>
      <c r="C18" s="116" t="s">
        <v>131</v>
      </c>
      <c r="D18" s="145">
        <v>114093</v>
      </c>
      <c r="E18" s="117">
        <v>120486</v>
      </c>
      <c r="F18" s="118">
        <v>-5.3060106568397998E-2</v>
      </c>
      <c r="G18" s="145">
        <v>5636</v>
      </c>
      <c r="H18" s="117">
        <v>2104</v>
      </c>
      <c r="I18" s="118">
        <v>1.6787072243346</v>
      </c>
      <c r="J18" s="145">
        <v>41</v>
      </c>
      <c r="K18" s="117">
        <v>17</v>
      </c>
      <c r="L18" s="118">
        <v>1.4117647058823499</v>
      </c>
      <c r="M18" s="145">
        <v>40</v>
      </c>
      <c r="N18" s="117">
        <v>15</v>
      </c>
      <c r="O18" s="118">
        <v>1.6666666666666701</v>
      </c>
      <c r="P18" s="145">
        <v>119810</v>
      </c>
      <c r="Q18" s="117">
        <v>122622</v>
      </c>
      <c r="R18" s="118">
        <v>-2.2932263378512799E-2</v>
      </c>
      <c r="S18" s="124">
        <v>0</v>
      </c>
      <c r="T18" s="116" t="s">
        <v>89</v>
      </c>
      <c r="U18" s="116" t="s">
        <v>89</v>
      </c>
      <c r="V18" s="123"/>
      <c r="W18" s="116" t="s">
        <v>130</v>
      </c>
    </row>
    <row r="19" spans="1:23" x14ac:dyDescent="0.2">
      <c r="A19" s="123"/>
      <c r="B19" s="116" t="s">
        <v>132</v>
      </c>
      <c r="C19" s="116" t="s">
        <v>134</v>
      </c>
      <c r="D19" s="145">
        <v>189680</v>
      </c>
      <c r="E19" s="117">
        <v>189099</v>
      </c>
      <c r="F19" s="118">
        <v>3.0724646878090302E-3</v>
      </c>
      <c r="G19" s="145">
        <v>0</v>
      </c>
      <c r="H19" s="117">
        <v>0</v>
      </c>
      <c r="I19" s="118">
        <v>0</v>
      </c>
      <c r="J19" s="145">
        <v>44453</v>
      </c>
      <c r="K19" s="117">
        <v>7697</v>
      </c>
      <c r="L19" s="118">
        <v>4.7753670261140702</v>
      </c>
      <c r="M19" s="145">
        <v>0</v>
      </c>
      <c r="N19" s="117">
        <v>0</v>
      </c>
      <c r="O19" s="118">
        <v>0</v>
      </c>
      <c r="P19" s="145">
        <v>234133</v>
      </c>
      <c r="Q19" s="117">
        <v>196796</v>
      </c>
      <c r="R19" s="118">
        <v>0.18972438464196401</v>
      </c>
      <c r="S19" s="124">
        <v>0</v>
      </c>
      <c r="T19" s="116" t="s">
        <v>89</v>
      </c>
      <c r="U19" s="116" t="s">
        <v>89</v>
      </c>
      <c r="V19" s="123"/>
      <c r="W19" s="116" t="s">
        <v>133</v>
      </c>
    </row>
    <row r="20" spans="1:23" x14ac:dyDescent="0.2">
      <c r="A20" s="123"/>
      <c r="B20" s="116" t="s">
        <v>135</v>
      </c>
      <c r="C20" s="116" t="s">
        <v>137</v>
      </c>
      <c r="D20" s="145">
        <v>61580</v>
      </c>
      <c r="E20" s="117">
        <v>59824</v>
      </c>
      <c r="F20" s="118">
        <v>2.9352768119818101E-2</v>
      </c>
      <c r="G20" s="145">
        <v>0</v>
      </c>
      <c r="H20" s="117">
        <v>250</v>
      </c>
      <c r="I20" s="118">
        <v>-1</v>
      </c>
      <c r="J20" s="145">
        <v>447</v>
      </c>
      <c r="K20" s="117">
        <v>124</v>
      </c>
      <c r="L20" s="118">
        <v>2.6048387096774204</v>
      </c>
      <c r="M20" s="145">
        <v>0</v>
      </c>
      <c r="N20" s="117">
        <v>0</v>
      </c>
      <c r="O20" s="118">
        <v>0</v>
      </c>
      <c r="P20" s="145">
        <v>62027</v>
      </c>
      <c r="Q20" s="117">
        <v>60198</v>
      </c>
      <c r="R20" s="118">
        <v>3.0383069204957001E-2</v>
      </c>
      <c r="S20" s="124">
        <v>0</v>
      </c>
      <c r="T20" s="116" t="s">
        <v>89</v>
      </c>
      <c r="U20" s="116" t="s">
        <v>89</v>
      </c>
      <c r="V20" s="123"/>
      <c r="W20" s="116" t="s">
        <v>136</v>
      </c>
    </row>
    <row r="21" spans="1:23" x14ac:dyDescent="0.2">
      <c r="A21" s="123"/>
      <c r="B21" s="116" t="s">
        <v>138</v>
      </c>
      <c r="C21" s="116" t="s">
        <v>140</v>
      </c>
      <c r="D21" s="145">
        <v>159156</v>
      </c>
      <c r="E21" s="117">
        <v>24858</v>
      </c>
      <c r="F21" s="118">
        <v>5.4026068066618391</v>
      </c>
      <c r="G21" s="145">
        <v>13226</v>
      </c>
      <c r="H21" s="117">
        <v>0</v>
      </c>
      <c r="I21" s="118">
        <v>0</v>
      </c>
      <c r="J21" s="145">
        <v>53248</v>
      </c>
      <c r="K21" s="117">
        <v>31098</v>
      </c>
      <c r="L21" s="118">
        <v>0.71226445430574303</v>
      </c>
      <c r="M21" s="145">
        <v>0</v>
      </c>
      <c r="N21" s="117">
        <v>0</v>
      </c>
      <c r="O21" s="118">
        <v>0</v>
      </c>
      <c r="P21" s="145">
        <v>225630</v>
      </c>
      <c r="Q21" s="117">
        <v>55956</v>
      </c>
      <c r="R21" s="118">
        <v>3.0322753592108103</v>
      </c>
      <c r="S21" s="124">
        <v>0</v>
      </c>
      <c r="T21" s="116" t="s">
        <v>89</v>
      </c>
      <c r="U21" s="116" t="s">
        <v>89</v>
      </c>
      <c r="V21" s="123"/>
      <c r="W21" s="116" t="s">
        <v>139</v>
      </c>
    </row>
    <row r="22" spans="1:23" x14ac:dyDescent="0.2">
      <c r="A22" s="123"/>
      <c r="B22" s="116" t="s">
        <v>141</v>
      </c>
      <c r="C22" s="116" t="s">
        <v>143</v>
      </c>
      <c r="D22" s="145">
        <v>157023</v>
      </c>
      <c r="E22" s="117">
        <v>133838</v>
      </c>
      <c r="F22" s="118">
        <v>0.17323181757049599</v>
      </c>
      <c r="G22" s="145">
        <v>1545</v>
      </c>
      <c r="H22" s="117">
        <v>679</v>
      </c>
      <c r="I22" s="118">
        <v>1.2754050073637699</v>
      </c>
      <c r="J22" s="145">
        <v>1007273</v>
      </c>
      <c r="K22" s="117">
        <v>1339902</v>
      </c>
      <c r="L22" s="118">
        <v>-0.24824875252070702</v>
      </c>
      <c r="M22" s="145">
        <v>0</v>
      </c>
      <c r="N22" s="117">
        <v>10</v>
      </c>
      <c r="O22" s="118">
        <v>-1</v>
      </c>
      <c r="P22" s="145">
        <v>1165841</v>
      </c>
      <c r="Q22" s="117">
        <v>1474429</v>
      </c>
      <c r="R22" s="118">
        <v>-0.20929322469918898</v>
      </c>
      <c r="S22" s="124">
        <v>0</v>
      </c>
      <c r="T22" s="116" t="s">
        <v>89</v>
      </c>
      <c r="U22" s="116" t="s">
        <v>89</v>
      </c>
      <c r="V22" s="123"/>
      <c r="W22" s="116" t="s">
        <v>142</v>
      </c>
    </row>
    <row r="23" spans="1:23" x14ac:dyDescent="0.2">
      <c r="A23" s="125"/>
      <c r="B23" s="116" t="s">
        <v>144</v>
      </c>
      <c r="C23" s="116" t="s">
        <v>146</v>
      </c>
      <c r="D23" s="145">
        <v>195573</v>
      </c>
      <c r="E23" s="117">
        <v>148529</v>
      </c>
      <c r="F23" s="118">
        <v>0.31673275925913502</v>
      </c>
      <c r="G23" s="145">
        <v>0</v>
      </c>
      <c r="H23" s="117">
        <v>0</v>
      </c>
      <c r="I23" s="118">
        <v>0</v>
      </c>
      <c r="J23" s="145">
        <v>520</v>
      </c>
      <c r="K23" s="117">
        <v>1511</v>
      </c>
      <c r="L23" s="118">
        <v>-0.65585704831237601</v>
      </c>
      <c r="M23" s="145">
        <v>0</v>
      </c>
      <c r="N23" s="117">
        <v>0</v>
      </c>
      <c r="O23" s="118">
        <v>0</v>
      </c>
      <c r="P23" s="145">
        <v>196093</v>
      </c>
      <c r="Q23" s="117">
        <v>150040</v>
      </c>
      <c r="R23" s="118">
        <v>0.30693814982671302</v>
      </c>
      <c r="S23" s="124">
        <v>0</v>
      </c>
      <c r="T23" s="116" t="s">
        <v>89</v>
      </c>
      <c r="U23" s="116" t="s">
        <v>89</v>
      </c>
      <c r="V23" s="123"/>
      <c r="W23" s="116" t="s">
        <v>145</v>
      </c>
    </row>
    <row r="24" spans="1:23" x14ac:dyDescent="0.2">
      <c r="A24" s="126" t="s">
        <v>103</v>
      </c>
      <c r="B24" s="126">
        <v>0</v>
      </c>
      <c r="C24" s="126">
        <v>0</v>
      </c>
      <c r="D24" s="132">
        <v>1237886</v>
      </c>
      <c r="E24" s="127">
        <v>1031426</v>
      </c>
      <c r="F24" s="128">
        <v>0.20016947410672201</v>
      </c>
      <c r="G24" s="132">
        <v>36662</v>
      </c>
      <c r="H24" s="127">
        <v>42485</v>
      </c>
      <c r="I24" s="128">
        <v>-0.13706013887254301</v>
      </c>
      <c r="J24" s="132">
        <v>1298065</v>
      </c>
      <c r="K24" s="127">
        <v>1628056</v>
      </c>
      <c r="L24" s="128">
        <v>-0.20269020230262302</v>
      </c>
      <c r="M24" s="132">
        <v>1929</v>
      </c>
      <c r="N24" s="127">
        <v>3108</v>
      </c>
      <c r="O24" s="128">
        <v>-0.37934362934362903</v>
      </c>
      <c r="P24" s="132">
        <v>2574542</v>
      </c>
      <c r="Q24" s="127">
        <v>2705075</v>
      </c>
      <c r="R24" s="128">
        <v>-4.8254854301636702E-2</v>
      </c>
      <c r="S24" s="134">
        <v>0</v>
      </c>
      <c r="T24" s="135">
        <v>0</v>
      </c>
      <c r="U24" s="135">
        <v>0</v>
      </c>
      <c r="V24" s="125">
        <v>0</v>
      </c>
      <c r="W24" s="135">
        <v>0</v>
      </c>
    </row>
    <row r="25" spans="1:23" x14ac:dyDescent="0.2">
      <c r="A25" s="121" t="s">
        <v>151</v>
      </c>
      <c r="B25" s="116" t="s">
        <v>148</v>
      </c>
      <c r="C25" s="116" t="s">
        <v>150</v>
      </c>
      <c r="D25" s="145">
        <v>6171</v>
      </c>
      <c r="E25" s="117">
        <v>963</v>
      </c>
      <c r="F25" s="118">
        <v>5.40809968847352</v>
      </c>
      <c r="G25" s="145">
        <v>0</v>
      </c>
      <c r="H25" s="117">
        <v>0</v>
      </c>
      <c r="I25" s="118">
        <v>0</v>
      </c>
      <c r="J25" s="145">
        <v>38</v>
      </c>
      <c r="K25" s="117">
        <v>9</v>
      </c>
      <c r="L25" s="118">
        <v>3.2222222222222201</v>
      </c>
      <c r="M25" s="145">
        <v>0</v>
      </c>
      <c r="N25" s="117">
        <v>0</v>
      </c>
      <c r="O25" s="118">
        <v>0</v>
      </c>
      <c r="P25" s="145">
        <v>6209</v>
      </c>
      <c r="Q25" s="117">
        <v>972</v>
      </c>
      <c r="R25" s="118">
        <v>5.3878600823045293</v>
      </c>
      <c r="S25" s="122">
        <v>5</v>
      </c>
      <c r="T25" s="116" t="s">
        <v>89</v>
      </c>
      <c r="U25" s="116" t="s">
        <v>89</v>
      </c>
      <c r="V25" s="121" t="s">
        <v>147</v>
      </c>
      <c r="W25" s="116" t="s">
        <v>149</v>
      </c>
    </row>
    <row r="26" spans="1:23" x14ac:dyDescent="0.2">
      <c r="A26" s="123"/>
      <c r="B26" s="116" t="s">
        <v>152</v>
      </c>
      <c r="C26" s="116" t="s">
        <v>154</v>
      </c>
      <c r="D26" s="145">
        <v>1845</v>
      </c>
      <c r="E26" s="117">
        <v>737</v>
      </c>
      <c r="F26" s="118">
        <v>1.5033921302577999</v>
      </c>
      <c r="G26" s="145">
        <v>0</v>
      </c>
      <c r="H26" s="117">
        <v>0</v>
      </c>
      <c r="I26" s="118">
        <v>0</v>
      </c>
      <c r="J26" s="145">
        <v>5267</v>
      </c>
      <c r="K26" s="117">
        <v>1652</v>
      </c>
      <c r="L26" s="118">
        <v>2.1882566585956398</v>
      </c>
      <c r="M26" s="145">
        <v>0</v>
      </c>
      <c r="N26" s="117">
        <v>0</v>
      </c>
      <c r="O26" s="118">
        <v>0</v>
      </c>
      <c r="P26" s="145">
        <v>7112</v>
      </c>
      <c r="Q26" s="117">
        <v>2389</v>
      </c>
      <c r="R26" s="118">
        <v>1.9769778149853501</v>
      </c>
      <c r="S26" s="124">
        <v>0</v>
      </c>
      <c r="T26" s="116" t="s">
        <v>89</v>
      </c>
      <c r="U26" s="116" t="s">
        <v>89</v>
      </c>
      <c r="V26" s="123"/>
      <c r="W26" s="116" t="s">
        <v>153</v>
      </c>
    </row>
    <row r="27" spans="1:23" x14ac:dyDescent="0.2">
      <c r="A27" s="123"/>
      <c r="B27" s="116" t="s">
        <v>155</v>
      </c>
      <c r="C27" s="116" t="s">
        <v>157</v>
      </c>
      <c r="D27" s="145">
        <v>7913</v>
      </c>
      <c r="E27" s="117">
        <v>6947</v>
      </c>
      <c r="F27" s="118">
        <v>0.13905282855908999</v>
      </c>
      <c r="G27" s="145">
        <v>0</v>
      </c>
      <c r="H27" s="117">
        <v>0</v>
      </c>
      <c r="I27" s="118">
        <v>0</v>
      </c>
      <c r="J27" s="145">
        <v>50562</v>
      </c>
      <c r="K27" s="117">
        <v>32131</v>
      </c>
      <c r="L27" s="118">
        <v>0.57362049111450009</v>
      </c>
      <c r="M27" s="145">
        <v>0</v>
      </c>
      <c r="N27" s="117">
        <v>0</v>
      </c>
      <c r="O27" s="118">
        <v>0</v>
      </c>
      <c r="P27" s="145">
        <v>58475</v>
      </c>
      <c r="Q27" s="117">
        <v>39078</v>
      </c>
      <c r="R27" s="118">
        <v>0.49636624187522405</v>
      </c>
      <c r="S27" s="124">
        <v>0</v>
      </c>
      <c r="T27" s="116" t="s">
        <v>89</v>
      </c>
      <c r="U27" s="116" t="s">
        <v>89</v>
      </c>
      <c r="V27" s="123"/>
      <c r="W27" s="116" t="s">
        <v>156</v>
      </c>
    </row>
    <row r="28" spans="1:23" x14ac:dyDescent="0.2">
      <c r="A28" s="123"/>
      <c r="B28" s="116" t="s">
        <v>158</v>
      </c>
      <c r="C28" s="116" t="s">
        <v>160</v>
      </c>
      <c r="D28" s="145">
        <v>4685</v>
      </c>
      <c r="E28" s="117">
        <v>2554</v>
      </c>
      <c r="F28" s="118">
        <v>0.834377447141738</v>
      </c>
      <c r="G28" s="145">
        <v>0</v>
      </c>
      <c r="H28" s="117">
        <v>0</v>
      </c>
      <c r="I28" s="118">
        <v>0</v>
      </c>
      <c r="J28" s="145">
        <v>7985</v>
      </c>
      <c r="K28" s="117">
        <v>958</v>
      </c>
      <c r="L28" s="118">
        <v>7.3350730688935295</v>
      </c>
      <c r="M28" s="145">
        <v>0</v>
      </c>
      <c r="N28" s="117">
        <v>0</v>
      </c>
      <c r="O28" s="118">
        <v>0</v>
      </c>
      <c r="P28" s="145">
        <v>12670</v>
      </c>
      <c r="Q28" s="117">
        <v>3512</v>
      </c>
      <c r="R28" s="118">
        <v>2.6076309794988597</v>
      </c>
      <c r="S28" s="124">
        <v>0</v>
      </c>
      <c r="T28" s="116" t="s">
        <v>89</v>
      </c>
      <c r="U28" s="116" t="s">
        <v>89</v>
      </c>
      <c r="V28" s="123"/>
      <c r="W28" s="116" t="s">
        <v>159</v>
      </c>
    </row>
    <row r="29" spans="1:23" x14ac:dyDescent="0.2">
      <c r="A29" s="123"/>
      <c r="B29" s="116" t="s">
        <v>161</v>
      </c>
      <c r="C29" s="116" t="s">
        <v>163</v>
      </c>
      <c r="D29" s="145">
        <v>0</v>
      </c>
      <c r="E29" s="117">
        <v>0</v>
      </c>
      <c r="F29" s="118">
        <v>0</v>
      </c>
      <c r="G29" s="145">
        <v>0</v>
      </c>
      <c r="H29" s="117">
        <v>0</v>
      </c>
      <c r="I29" s="118">
        <v>0</v>
      </c>
      <c r="J29" s="145">
        <v>0</v>
      </c>
      <c r="K29" s="117">
        <v>0</v>
      </c>
      <c r="L29" s="118">
        <v>0</v>
      </c>
      <c r="M29" s="145">
        <v>0</v>
      </c>
      <c r="N29" s="117">
        <v>0</v>
      </c>
      <c r="O29" s="118">
        <v>0</v>
      </c>
      <c r="P29" s="145">
        <v>0</v>
      </c>
      <c r="Q29" s="117">
        <v>0</v>
      </c>
      <c r="R29" s="118">
        <v>0</v>
      </c>
      <c r="S29" s="124">
        <v>0</v>
      </c>
      <c r="T29" s="116" t="s">
        <v>89</v>
      </c>
      <c r="U29" s="116" t="s">
        <v>89</v>
      </c>
      <c r="V29" s="123"/>
      <c r="W29" s="116" t="s">
        <v>162</v>
      </c>
    </row>
    <row r="30" spans="1:23" x14ac:dyDescent="0.2">
      <c r="A30" s="123"/>
      <c r="B30" s="116" t="s">
        <v>164</v>
      </c>
      <c r="C30" s="116" t="s">
        <v>166</v>
      </c>
      <c r="D30" s="145">
        <v>16812</v>
      </c>
      <c r="E30" s="117">
        <v>3331</v>
      </c>
      <c r="F30" s="118">
        <v>4.0471329930951692</v>
      </c>
      <c r="G30" s="145">
        <v>0</v>
      </c>
      <c r="H30" s="117">
        <v>0</v>
      </c>
      <c r="I30" s="118">
        <v>0</v>
      </c>
      <c r="J30" s="145">
        <v>176</v>
      </c>
      <c r="K30" s="117">
        <v>0</v>
      </c>
      <c r="L30" s="118">
        <v>0</v>
      </c>
      <c r="M30" s="145">
        <v>0</v>
      </c>
      <c r="N30" s="117">
        <v>0</v>
      </c>
      <c r="O30" s="118">
        <v>0</v>
      </c>
      <c r="P30" s="145">
        <v>16988</v>
      </c>
      <c r="Q30" s="117">
        <v>3331</v>
      </c>
      <c r="R30" s="118">
        <v>4.0999699789852899</v>
      </c>
      <c r="S30" s="124">
        <v>0</v>
      </c>
      <c r="T30" s="116" t="s">
        <v>89</v>
      </c>
      <c r="U30" s="116" t="s">
        <v>89</v>
      </c>
      <c r="V30" s="123"/>
      <c r="W30" s="116" t="s">
        <v>165</v>
      </c>
    </row>
    <row r="31" spans="1:23" x14ac:dyDescent="0.2">
      <c r="A31" s="123"/>
      <c r="B31" s="116" t="s">
        <v>167</v>
      </c>
      <c r="C31" s="116" t="s">
        <v>169</v>
      </c>
      <c r="D31" s="145">
        <v>14261</v>
      </c>
      <c r="E31" s="117">
        <v>3235</v>
      </c>
      <c r="F31" s="118">
        <v>3.4083462132921203</v>
      </c>
      <c r="G31" s="145">
        <v>0</v>
      </c>
      <c r="H31" s="117">
        <v>0</v>
      </c>
      <c r="I31" s="118">
        <v>0</v>
      </c>
      <c r="J31" s="145">
        <v>131</v>
      </c>
      <c r="K31" s="117">
        <v>0</v>
      </c>
      <c r="L31" s="118">
        <v>0</v>
      </c>
      <c r="M31" s="145">
        <v>0</v>
      </c>
      <c r="N31" s="117">
        <v>0</v>
      </c>
      <c r="O31" s="118">
        <v>0</v>
      </c>
      <c r="P31" s="145">
        <v>14392</v>
      </c>
      <c r="Q31" s="117">
        <v>3235</v>
      </c>
      <c r="R31" s="118">
        <v>3.4488408037094298</v>
      </c>
      <c r="S31" s="124">
        <v>0</v>
      </c>
      <c r="T31" s="116" t="s">
        <v>89</v>
      </c>
      <c r="U31" s="116" t="s">
        <v>89</v>
      </c>
      <c r="V31" s="123"/>
      <c r="W31" s="116" t="s">
        <v>168</v>
      </c>
    </row>
    <row r="32" spans="1:23" x14ac:dyDescent="0.2">
      <c r="A32" s="123"/>
      <c r="B32" s="116" t="s">
        <v>170</v>
      </c>
      <c r="C32" s="116" t="s">
        <v>172</v>
      </c>
      <c r="D32" s="145">
        <v>54934</v>
      </c>
      <c r="E32" s="117">
        <v>5123</v>
      </c>
      <c r="F32" s="118">
        <v>9.723013859066949</v>
      </c>
      <c r="G32" s="145">
        <v>0</v>
      </c>
      <c r="H32" s="117">
        <v>0</v>
      </c>
      <c r="I32" s="118">
        <v>0</v>
      </c>
      <c r="J32" s="145">
        <v>44471</v>
      </c>
      <c r="K32" s="117">
        <v>10879</v>
      </c>
      <c r="L32" s="118">
        <v>3.0877838036584198</v>
      </c>
      <c r="M32" s="145">
        <v>0</v>
      </c>
      <c r="N32" s="117">
        <v>0</v>
      </c>
      <c r="O32" s="118">
        <v>0</v>
      </c>
      <c r="P32" s="145">
        <v>99405</v>
      </c>
      <c r="Q32" s="117">
        <v>16002</v>
      </c>
      <c r="R32" s="118">
        <v>5.2120359955005604</v>
      </c>
      <c r="S32" s="124">
        <v>0</v>
      </c>
      <c r="T32" s="116" t="s">
        <v>89</v>
      </c>
      <c r="U32" s="116" t="s">
        <v>89</v>
      </c>
      <c r="V32" s="123"/>
      <c r="W32" s="116" t="s">
        <v>171</v>
      </c>
    </row>
    <row r="33" spans="1:23" x14ac:dyDescent="0.2">
      <c r="A33" s="123"/>
      <c r="B33" s="116" t="s">
        <v>173</v>
      </c>
      <c r="C33" s="116" t="s">
        <v>175</v>
      </c>
      <c r="D33" s="145">
        <v>930</v>
      </c>
      <c r="E33" s="117">
        <v>12</v>
      </c>
      <c r="F33" s="118">
        <v>76.5</v>
      </c>
      <c r="G33" s="145">
        <v>0</v>
      </c>
      <c r="H33" s="117">
        <v>0</v>
      </c>
      <c r="I33" s="118">
        <v>0</v>
      </c>
      <c r="J33" s="145">
        <v>6883</v>
      </c>
      <c r="K33" s="117">
        <v>215</v>
      </c>
      <c r="L33" s="118">
        <v>31.013953488372099</v>
      </c>
      <c r="M33" s="145">
        <v>0</v>
      </c>
      <c r="N33" s="117">
        <v>0</v>
      </c>
      <c r="O33" s="118">
        <v>0</v>
      </c>
      <c r="P33" s="145">
        <v>7813</v>
      </c>
      <c r="Q33" s="117">
        <v>227</v>
      </c>
      <c r="R33" s="118">
        <v>33.418502202643197</v>
      </c>
      <c r="S33" s="124">
        <v>0</v>
      </c>
      <c r="T33" s="116" t="s">
        <v>89</v>
      </c>
      <c r="U33" s="116" t="s">
        <v>89</v>
      </c>
      <c r="V33" s="123"/>
      <c r="W33" s="116" t="s">
        <v>174</v>
      </c>
    </row>
    <row r="34" spans="1:23" x14ac:dyDescent="0.2">
      <c r="A34" s="123"/>
      <c r="B34" s="116" t="s">
        <v>176</v>
      </c>
      <c r="C34" s="116" t="s">
        <v>178</v>
      </c>
      <c r="D34" s="145">
        <v>10136</v>
      </c>
      <c r="E34" s="117">
        <v>9539</v>
      </c>
      <c r="F34" s="118">
        <v>6.2585176643253998E-2</v>
      </c>
      <c r="G34" s="145">
        <v>0</v>
      </c>
      <c r="H34" s="117">
        <v>0</v>
      </c>
      <c r="I34" s="118">
        <v>0</v>
      </c>
      <c r="J34" s="145">
        <v>3573</v>
      </c>
      <c r="K34" s="117">
        <v>4539</v>
      </c>
      <c r="L34" s="118">
        <v>-0.21282220753469902</v>
      </c>
      <c r="M34" s="145">
        <v>0</v>
      </c>
      <c r="N34" s="117">
        <v>0</v>
      </c>
      <c r="O34" s="118">
        <v>0</v>
      </c>
      <c r="P34" s="145">
        <v>13709</v>
      </c>
      <c r="Q34" s="117">
        <v>14078</v>
      </c>
      <c r="R34" s="118">
        <v>-2.6211109532604103E-2</v>
      </c>
      <c r="S34" s="124">
        <v>0</v>
      </c>
      <c r="T34" s="116" t="s">
        <v>89</v>
      </c>
      <c r="U34" s="116" t="s">
        <v>89</v>
      </c>
      <c r="V34" s="123"/>
      <c r="W34" s="116" t="s">
        <v>177</v>
      </c>
    </row>
    <row r="35" spans="1:23" x14ac:dyDescent="0.2">
      <c r="A35" s="123"/>
      <c r="B35" s="116" t="s">
        <v>179</v>
      </c>
      <c r="C35" s="116" t="s">
        <v>181</v>
      </c>
      <c r="D35" s="145">
        <v>16680</v>
      </c>
      <c r="E35" s="117">
        <v>2437</v>
      </c>
      <c r="F35" s="118">
        <v>5.8444809191629092</v>
      </c>
      <c r="G35" s="145">
        <v>0</v>
      </c>
      <c r="H35" s="117">
        <v>0</v>
      </c>
      <c r="I35" s="118">
        <v>0</v>
      </c>
      <c r="J35" s="145">
        <v>40702</v>
      </c>
      <c r="K35" s="117">
        <v>10063</v>
      </c>
      <c r="L35" s="118">
        <v>3.0447182748683304</v>
      </c>
      <c r="M35" s="145">
        <v>0</v>
      </c>
      <c r="N35" s="117">
        <v>0</v>
      </c>
      <c r="O35" s="118">
        <v>0</v>
      </c>
      <c r="P35" s="145">
        <v>57382</v>
      </c>
      <c r="Q35" s="117">
        <v>12500</v>
      </c>
      <c r="R35" s="118">
        <v>3.59056</v>
      </c>
      <c r="S35" s="124">
        <v>0</v>
      </c>
      <c r="T35" s="116" t="s">
        <v>89</v>
      </c>
      <c r="U35" s="116" t="s">
        <v>89</v>
      </c>
      <c r="V35" s="123"/>
      <c r="W35" s="116" t="s">
        <v>180</v>
      </c>
    </row>
    <row r="36" spans="1:23" x14ac:dyDescent="0.2">
      <c r="A36" s="123"/>
      <c r="B36" s="116" t="s">
        <v>182</v>
      </c>
      <c r="C36" s="116" t="s">
        <v>184</v>
      </c>
      <c r="D36" s="145">
        <v>3304</v>
      </c>
      <c r="E36" s="117">
        <v>795</v>
      </c>
      <c r="F36" s="118">
        <v>3.1559748427673004</v>
      </c>
      <c r="G36" s="145">
        <v>0</v>
      </c>
      <c r="H36" s="117">
        <v>0</v>
      </c>
      <c r="I36" s="118">
        <v>0</v>
      </c>
      <c r="J36" s="145">
        <v>10543</v>
      </c>
      <c r="K36" s="117">
        <v>3600</v>
      </c>
      <c r="L36" s="118">
        <v>1.9286111111111099</v>
      </c>
      <c r="M36" s="145">
        <v>0</v>
      </c>
      <c r="N36" s="117">
        <v>0</v>
      </c>
      <c r="O36" s="118">
        <v>0</v>
      </c>
      <c r="P36" s="145">
        <v>13847</v>
      </c>
      <c r="Q36" s="117">
        <v>4395</v>
      </c>
      <c r="R36" s="118">
        <v>2.15062571103527</v>
      </c>
      <c r="S36" s="124">
        <v>0</v>
      </c>
      <c r="T36" s="116" t="s">
        <v>89</v>
      </c>
      <c r="U36" s="116" t="s">
        <v>89</v>
      </c>
      <c r="V36" s="123"/>
      <c r="W36" s="116" t="s">
        <v>183</v>
      </c>
    </row>
    <row r="37" spans="1:23" x14ac:dyDescent="0.2">
      <c r="A37" s="123"/>
      <c r="B37" s="116" t="s">
        <v>185</v>
      </c>
      <c r="C37" s="116" t="s">
        <v>187</v>
      </c>
      <c r="D37" s="145">
        <v>46768</v>
      </c>
      <c r="E37" s="117">
        <v>9601</v>
      </c>
      <c r="F37" s="118">
        <v>3.87115925424435</v>
      </c>
      <c r="G37" s="145">
        <v>0</v>
      </c>
      <c r="H37" s="117">
        <v>0</v>
      </c>
      <c r="I37" s="118">
        <v>0</v>
      </c>
      <c r="J37" s="145">
        <v>6600</v>
      </c>
      <c r="K37" s="117">
        <v>4076</v>
      </c>
      <c r="L37" s="118">
        <v>0.61923454367026498</v>
      </c>
      <c r="M37" s="145">
        <v>0</v>
      </c>
      <c r="N37" s="117">
        <v>0</v>
      </c>
      <c r="O37" s="118">
        <v>0</v>
      </c>
      <c r="P37" s="145">
        <v>53368</v>
      </c>
      <c r="Q37" s="117">
        <v>13677</v>
      </c>
      <c r="R37" s="118">
        <v>2.9020252979454604</v>
      </c>
      <c r="S37" s="124">
        <v>0</v>
      </c>
      <c r="T37" s="116" t="s">
        <v>89</v>
      </c>
      <c r="U37" s="116" t="s">
        <v>89</v>
      </c>
      <c r="V37" s="123"/>
      <c r="W37" s="116" t="s">
        <v>186</v>
      </c>
    </row>
    <row r="38" spans="1:23" x14ac:dyDescent="0.2">
      <c r="A38" s="123"/>
      <c r="B38" s="116" t="s">
        <v>188</v>
      </c>
      <c r="C38" s="116" t="s">
        <v>190</v>
      </c>
      <c r="D38" s="145">
        <v>21888</v>
      </c>
      <c r="E38" s="117">
        <v>9158</v>
      </c>
      <c r="F38" s="118">
        <v>1.3900414937759298</v>
      </c>
      <c r="G38" s="145">
        <v>0</v>
      </c>
      <c r="H38" s="117">
        <v>0</v>
      </c>
      <c r="I38" s="118">
        <v>0</v>
      </c>
      <c r="J38" s="145">
        <v>49453</v>
      </c>
      <c r="K38" s="117">
        <v>6634</v>
      </c>
      <c r="L38" s="118">
        <v>6.4544769369912594</v>
      </c>
      <c r="M38" s="145">
        <v>0</v>
      </c>
      <c r="N38" s="117">
        <v>0</v>
      </c>
      <c r="O38" s="118">
        <v>0</v>
      </c>
      <c r="P38" s="145">
        <v>71341</v>
      </c>
      <c r="Q38" s="117">
        <v>15792</v>
      </c>
      <c r="R38" s="118">
        <v>3.5175405268490403</v>
      </c>
      <c r="S38" s="124">
        <v>0</v>
      </c>
      <c r="T38" s="116" t="s">
        <v>89</v>
      </c>
      <c r="U38" s="116" t="s">
        <v>89</v>
      </c>
      <c r="V38" s="123"/>
      <c r="W38" s="116" t="s">
        <v>189</v>
      </c>
    </row>
    <row r="39" spans="1:23" x14ac:dyDescent="0.2">
      <c r="A39" s="123"/>
      <c r="B39" s="116" t="s">
        <v>191</v>
      </c>
      <c r="C39" s="116" t="s">
        <v>193</v>
      </c>
      <c r="D39" s="145">
        <v>4380</v>
      </c>
      <c r="E39" s="117">
        <v>3691</v>
      </c>
      <c r="F39" s="118">
        <v>0.18667027905716599</v>
      </c>
      <c r="G39" s="145">
        <v>0</v>
      </c>
      <c r="H39" s="117">
        <v>0</v>
      </c>
      <c r="I39" s="118">
        <v>0</v>
      </c>
      <c r="J39" s="145">
        <v>799</v>
      </c>
      <c r="K39" s="117">
        <v>612</v>
      </c>
      <c r="L39" s="118">
        <v>0.30555555555555602</v>
      </c>
      <c r="M39" s="145">
        <v>0</v>
      </c>
      <c r="N39" s="117">
        <v>0</v>
      </c>
      <c r="O39" s="118">
        <v>0</v>
      </c>
      <c r="P39" s="145">
        <v>5179</v>
      </c>
      <c r="Q39" s="117">
        <v>4303</v>
      </c>
      <c r="R39" s="118">
        <v>0.20357889844294702</v>
      </c>
      <c r="S39" s="124">
        <v>0</v>
      </c>
      <c r="T39" s="116" t="s">
        <v>89</v>
      </c>
      <c r="U39" s="116" t="s">
        <v>89</v>
      </c>
      <c r="V39" s="123"/>
      <c r="W39" s="116" t="s">
        <v>192</v>
      </c>
    </row>
    <row r="40" spans="1:23" x14ac:dyDescent="0.2">
      <c r="A40" s="123"/>
      <c r="B40" s="116" t="s">
        <v>194</v>
      </c>
      <c r="C40" s="116" t="s">
        <v>196</v>
      </c>
      <c r="D40" s="145">
        <v>5275</v>
      </c>
      <c r="E40" s="117">
        <v>601</v>
      </c>
      <c r="F40" s="118">
        <v>7.777038269550749</v>
      </c>
      <c r="G40" s="145">
        <v>0</v>
      </c>
      <c r="H40" s="117">
        <v>0</v>
      </c>
      <c r="I40" s="118">
        <v>0</v>
      </c>
      <c r="J40" s="145">
        <v>32</v>
      </c>
      <c r="K40" s="117">
        <v>0</v>
      </c>
      <c r="L40" s="118">
        <v>0</v>
      </c>
      <c r="M40" s="145">
        <v>0</v>
      </c>
      <c r="N40" s="117">
        <v>0</v>
      </c>
      <c r="O40" s="118">
        <v>0</v>
      </c>
      <c r="P40" s="145">
        <v>5307</v>
      </c>
      <c r="Q40" s="117">
        <v>601</v>
      </c>
      <c r="R40" s="118">
        <v>7.8302828618968396</v>
      </c>
      <c r="S40" s="124">
        <v>0</v>
      </c>
      <c r="T40" s="116" t="s">
        <v>89</v>
      </c>
      <c r="U40" s="116" t="s">
        <v>89</v>
      </c>
      <c r="V40" s="123"/>
      <c r="W40" s="116" t="s">
        <v>195</v>
      </c>
    </row>
    <row r="41" spans="1:23" x14ac:dyDescent="0.2">
      <c r="A41" s="123"/>
      <c r="B41" s="116" t="s">
        <v>197</v>
      </c>
      <c r="C41" s="116" t="s">
        <v>199</v>
      </c>
      <c r="D41" s="145">
        <v>695</v>
      </c>
      <c r="E41" s="117">
        <v>2</v>
      </c>
      <c r="F41" s="118">
        <v>346.5</v>
      </c>
      <c r="G41" s="145">
        <v>0</v>
      </c>
      <c r="H41" s="117">
        <v>0</v>
      </c>
      <c r="I41" s="118">
        <v>0</v>
      </c>
      <c r="J41" s="145">
        <v>0</v>
      </c>
      <c r="K41" s="117">
        <v>0</v>
      </c>
      <c r="L41" s="118">
        <v>0</v>
      </c>
      <c r="M41" s="145">
        <v>0</v>
      </c>
      <c r="N41" s="117">
        <v>0</v>
      </c>
      <c r="O41" s="118">
        <v>0</v>
      </c>
      <c r="P41" s="145">
        <v>695</v>
      </c>
      <c r="Q41" s="117">
        <v>2</v>
      </c>
      <c r="R41" s="118">
        <v>346.5</v>
      </c>
      <c r="S41" s="124">
        <v>0</v>
      </c>
      <c r="T41" s="116" t="s">
        <v>89</v>
      </c>
      <c r="U41" s="116" t="s">
        <v>89</v>
      </c>
      <c r="V41" s="123"/>
      <c r="W41" s="116" t="s">
        <v>198</v>
      </c>
    </row>
    <row r="42" spans="1:23" x14ac:dyDescent="0.2">
      <c r="A42" s="123"/>
      <c r="B42" s="116" t="s">
        <v>200</v>
      </c>
      <c r="C42" s="116" t="s">
        <v>202</v>
      </c>
      <c r="D42" s="145">
        <v>3289</v>
      </c>
      <c r="E42" s="117">
        <v>4632</v>
      </c>
      <c r="F42" s="118">
        <v>-0.28993955094991397</v>
      </c>
      <c r="G42" s="145">
        <v>0</v>
      </c>
      <c r="H42" s="117">
        <v>0</v>
      </c>
      <c r="I42" s="118">
        <v>0</v>
      </c>
      <c r="J42" s="145">
        <v>3967</v>
      </c>
      <c r="K42" s="117">
        <v>3692</v>
      </c>
      <c r="L42" s="118">
        <v>7.448537378114839E-2</v>
      </c>
      <c r="M42" s="145">
        <v>0</v>
      </c>
      <c r="N42" s="117">
        <v>0</v>
      </c>
      <c r="O42" s="118">
        <v>0</v>
      </c>
      <c r="P42" s="145">
        <v>7256</v>
      </c>
      <c r="Q42" s="117">
        <v>8324</v>
      </c>
      <c r="R42" s="118">
        <v>-0.12830370014416101</v>
      </c>
      <c r="S42" s="124">
        <v>0</v>
      </c>
      <c r="T42" s="116" t="s">
        <v>89</v>
      </c>
      <c r="U42" s="116" t="s">
        <v>89</v>
      </c>
      <c r="V42" s="123"/>
      <c r="W42" s="116" t="s">
        <v>201</v>
      </c>
    </row>
    <row r="43" spans="1:23" x14ac:dyDescent="0.2">
      <c r="A43" s="123"/>
      <c r="B43" s="116" t="s">
        <v>203</v>
      </c>
      <c r="C43" s="116" t="s">
        <v>205</v>
      </c>
      <c r="D43" s="145">
        <v>817</v>
      </c>
      <c r="E43" s="117">
        <v>604</v>
      </c>
      <c r="F43" s="118">
        <v>0.35264900662251697</v>
      </c>
      <c r="G43" s="145">
        <v>0</v>
      </c>
      <c r="H43" s="117">
        <v>0</v>
      </c>
      <c r="I43" s="118">
        <v>0</v>
      </c>
      <c r="J43" s="145">
        <v>6456</v>
      </c>
      <c r="K43" s="117">
        <v>1639</v>
      </c>
      <c r="L43" s="118">
        <v>2.9389871873093298</v>
      </c>
      <c r="M43" s="145">
        <v>0</v>
      </c>
      <c r="N43" s="117">
        <v>0</v>
      </c>
      <c r="O43" s="118">
        <v>0</v>
      </c>
      <c r="P43" s="145">
        <v>7273</v>
      </c>
      <c r="Q43" s="117">
        <v>2243</v>
      </c>
      <c r="R43" s="118">
        <v>2.2425323227819898</v>
      </c>
      <c r="S43" s="124">
        <v>0</v>
      </c>
      <c r="T43" s="116" t="s">
        <v>89</v>
      </c>
      <c r="U43" s="116" t="s">
        <v>89</v>
      </c>
      <c r="V43" s="123"/>
      <c r="W43" s="116" t="s">
        <v>204</v>
      </c>
    </row>
    <row r="44" spans="1:23" x14ac:dyDescent="0.2">
      <c r="A44" s="123"/>
      <c r="B44" s="116" t="s">
        <v>206</v>
      </c>
      <c r="C44" s="116" t="s">
        <v>208</v>
      </c>
      <c r="D44" s="145">
        <v>6591</v>
      </c>
      <c r="E44" s="117">
        <v>1518</v>
      </c>
      <c r="F44" s="118">
        <v>3.3418972332015797</v>
      </c>
      <c r="G44" s="145">
        <v>0</v>
      </c>
      <c r="H44" s="117">
        <v>0</v>
      </c>
      <c r="I44" s="118">
        <v>0</v>
      </c>
      <c r="J44" s="145">
        <v>76</v>
      </c>
      <c r="K44" s="117">
        <v>0</v>
      </c>
      <c r="L44" s="118">
        <v>0</v>
      </c>
      <c r="M44" s="145">
        <v>0</v>
      </c>
      <c r="N44" s="117">
        <v>0</v>
      </c>
      <c r="O44" s="118">
        <v>0</v>
      </c>
      <c r="P44" s="145">
        <v>6667</v>
      </c>
      <c r="Q44" s="117">
        <v>1518</v>
      </c>
      <c r="R44" s="118">
        <v>3.39196310935441</v>
      </c>
      <c r="S44" s="124">
        <v>0</v>
      </c>
      <c r="T44" s="116" t="s">
        <v>89</v>
      </c>
      <c r="U44" s="116" t="s">
        <v>89</v>
      </c>
      <c r="V44" s="123"/>
      <c r="W44" s="116" t="s">
        <v>207</v>
      </c>
    </row>
    <row r="45" spans="1:23" x14ac:dyDescent="0.2">
      <c r="A45" s="123"/>
      <c r="B45" s="116" t="s">
        <v>209</v>
      </c>
      <c r="C45" s="116" t="s">
        <v>211</v>
      </c>
      <c r="D45" s="145">
        <v>26909</v>
      </c>
      <c r="E45" s="117">
        <v>18939</v>
      </c>
      <c r="F45" s="118">
        <v>0.420824753154866</v>
      </c>
      <c r="G45" s="145">
        <v>0</v>
      </c>
      <c r="H45" s="117">
        <v>0</v>
      </c>
      <c r="I45" s="118">
        <v>0</v>
      </c>
      <c r="J45" s="145">
        <v>65711</v>
      </c>
      <c r="K45" s="117">
        <v>80272</v>
      </c>
      <c r="L45" s="118">
        <v>-0.18139575443492101</v>
      </c>
      <c r="M45" s="145">
        <v>0</v>
      </c>
      <c r="N45" s="117">
        <v>0</v>
      </c>
      <c r="O45" s="118">
        <v>0</v>
      </c>
      <c r="P45" s="145">
        <v>92620</v>
      </c>
      <c r="Q45" s="117">
        <v>99211</v>
      </c>
      <c r="R45" s="118">
        <v>-6.6434165566318301E-2</v>
      </c>
      <c r="S45" s="124">
        <v>0</v>
      </c>
      <c r="T45" s="116" t="s">
        <v>89</v>
      </c>
      <c r="U45" s="116" t="s">
        <v>89</v>
      </c>
      <c r="V45" s="123"/>
      <c r="W45" s="116" t="s">
        <v>210</v>
      </c>
    </row>
    <row r="46" spans="1:23" x14ac:dyDescent="0.2">
      <c r="A46" s="123"/>
      <c r="B46" s="116" t="s">
        <v>212</v>
      </c>
      <c r="C46" s="116" t="s">
        <v>214</v>
      </c>
      <c r="D46" s="145">
        <v>11579</v>
      </c>
      <c r="E46" s="117">
        <v>5154</v>
      </c>
      <c r="F46" s="118">
        <v>1.24660457896779</v>
      </c>
      <c r="G46" s="145">
        <v>0</v>
      </c>
      <c r="H46" s="117">
        <v>0</v>
      </c>
      <c r="I46" s="118">
        <v>0</v>
      </c>
      <c r="J46" s="145">
        <v>197</v>
      </c>
      <c r="K46" s="117">
        <v>3</v>
      </c>
      <c r="L46" s="118">
        <v>64.6666666666667</v>
      </c>
      <c r="M46" s="145">
        <v>0</v>
      </c>
      <c r="N46" s="117">
        <v>0</v>
      </c>
      <c r="O46" s="118">
        <v>0</v>
      </c>
      <c r="P46" s="145">
        <v>11776</v>
      </c>
      <c r="Q46" s="117">
        <v>5157</v>
      </c>
      <c r="R46" s="118">
        <v>1.2834981578437101</v>
      </c>
      <c r="S46" s="124">
        <v>0</v>
      </c>
      <c r="T46" s="116" t="s">
        <v>89</v>
      </c>
      <c r="U46" s="116" t="s">
        <v>89</v>
      </c>
      <c r="V46" s="123"/>
      <c r="W46" s="116" t="s">
        <v>213</v>
      </c>
    </row>
    <row r="47" spans="1:23" x14ac:dyDescent="0.2">
      <c r="A47" s="123"/>
      <c r="B47" s="116" t="s">
        <v>215</v>
      </c>
      <c r="C47" s="116" t="s">
        <v>217</v>
      </c>
      <c r="D47" s="145">
        <v>14614</v>
      </c>
      <c r="E47" s="117">
        <v>6186</v>
      </c>
      <c r="F47" s="118">
        <v>1.36243129647591</v>
      </c>
      <c r="G47" s="145">
        <v>0</v>
      </c>
      <c r="H47" s="117">
        <v>0</v>
      </c>
      <c r="I47" s="118">
        <v>0</v>
      </c>
      <c r="J47" s="145">
        <v>486</v>
      </c>
      <c r="K47" s="117">
        <v>21</v>
      </c>
      <c r="L47" s="118">
        <v>22.1428571428571</v>
      </c>
      <c r="M47" s="145">
        <v>0</v>
      </c>
      <c r="N47" s="117">
        <v>0</v>
      </c>
      <c r="O47" s="118">
        <v>0</v>
      </c>
      <c r="P47" s="145">
        <v>15100</v>
      </c>
      <c r="Q47" s="117">
        <v>6207</v>
      </c>
      <c r="R47" s="118">
        <v>1.43273723215724</v>
      </c>
      <c r="S47" s="124">
        <v>0</v>
      </c>
      <c r="T47" s="116" t="s">
        <v>89</v>
      </c>
      <c r="U47" s="116" t="s">
        <v>89</v>
      </c>
      <c r="V47" s="123"/>
      <c r="W47" s="116" t="s">
        <v>216</v>
      </c>
    </row>
    <row r="48" spans="1:23" x14ac:dyDescent="0.2">
      <c r="A48" s="123"/>
      <c r="B48" s="116" t="s">
        <v>218</v>
      </c>
      <c r="C48" s="116" t="s">
        <v>220</v>
      </c>
      <c r="D48" s="145">
        <v>10700</v>
      </c>
      <c r="E48" s="117">
        <v>1987</v>
      </c>
      <c r="F48" s="118">
        <v>4.3850025163563195</v>
      </c>
      <c r="G48" s="145">
        <v>0</v>
      </c>
      <c r="H48" s="117">
        <v>0</v>
      </c>
      <c r="I48" s="118">
        <v>0</v>
      </c>
      <c r="J48" s="145">
        <v>31121</v>
      </c>
      <c r="K48" s="117">
        <v>10918</v>
      </c>
      <c r="L48" s="118">
        <v>1.85043048177322</v>
      </c>
      <c r="M48" s="145">
        <v>0</v>
      </c>
      <c r="N48" s="117">
        <v>0</v>
      </c>
      <c r="O48" s="118">
        <v>0</v>
      </c>
      <c r="P48" s="145">
        <v>41821</v>
      </c>
      <c r="Q48" s="117">
        <v>12905</v>
      </c>
      <c r="R48" s="118">
        <v>2.24068190623789</v>
      </c>
      <c r="S48" s="124">
        <v>0</v>
      </c>
      <c r="T48" s="116" t="s">
        <v>89</v>
      </c>
      <c r="U48" s="116" t="s">
        <v>89</v>
      </c>
      <c r="V48" s="123"/>
      <c r="W48" s="116" t="s">
        <v>219</v>
      </c>
    </row>
    <row r="49" spans="1:23" x14ac:dyDescent="0.2">
      <c r="A49" s="123"/>
      <c r="B49" s="116" t="s">
        <v>221</v>
      </c>
      <c r="C49" s="116" t="s">
        <v>223</v>
      </c>
      <c r="D49" s="145">
        <v>3774</v>
      </c>
      <c r="E49" s="117">
        <v>82</v>
      </c>
      <c r="F49" s="118">
        <v>45.024390243902396</v>
      </c>
      <c r="G49" s="145">
        <v>0</v>
      </c>
      <c r="H49" s="117">
        <v>0</v>
      </c>
      <c r="I49" s="118">
        <v>0</v>
      </c>
      <c r="J49" s="145">
        <v>599</v>
      </c>
      <c r="K49" s="117">
        <v>0</v>
      </c>
      <c r="L49" s="118">
        <v>0</v>
      </c>
      <c r="M49" s="145">
        <v>0</v>
      </c>
      <c r="N49" s="117">
        <v>0</v>
      </c>
      <c r="O49" s="118">
        <v>0</v>
      </c>
      <c r="P49" s="145">
        <v>4373</v>
      </c>
      <c r="Q49" s="117">
        <v>82</v>
      </c>
      <c r="R49" s="118">
        <v>52.329268292682897</v>
      </c>
      <c r="S49" s="124">
        <v>0</v>
      </c>
      <c r="T49" s="116" t="s">
        <v>89</v>
      </c>
      <c r="U49" s="116" t="s">
        <v>89</v>
      </c>
      <c r="V49" s="123"/>
      <c r="W49" s="116" t="s">
        <v>222</v>
      </c>
    </row>
    <row r="50" spans="1:23" x14ac:dyDescent="0.2">
      <c r="A50" s="123"/>
      <c r="B50" s="116" t="s">
        <v>224</v>
      </c>
      <c r="C50" s="116" t="s">
        <v>226</v>
      </c>
      <c r="D50" s="145">
        <v>92775</v>
      </c>
      <c r="E50" s="117">
        <v>83884</v>
      </c>
      <c r="F50" s="118">
        <v>0.10599160745791801</v>
      </c>
      <c r="G50" s="145">
        <v>0</v>
      </c>
      <c r="H50" s="117">
        <v>0</v>
      </c>
      <c r="I50" s="118">
        <v>0</v>
      </c>
      <c r="J50" s="145">
        <v>100514</v>
      </c>
      <c r="K50" s="117">
        <v>93456</v>
      </c>
      <c r="L50" s="118">
        <v>7.5522170861153898E-2</v>
      </c>
      <c r="M50" s="145">
        <v>0</v>
      </c>
      <c r="N50" s="117">
        <v>0</v>
      </c>
      <c r="O50" s="118">
        <v>0</v>
      </c>
      <c r="P50" s="145">
        <v>193289</v>
      </c>
      <c r="Q50" s="117">
        <v>177340</v>
      </c>
      <c r="R50" s="118">
        <v>8.9934588925228404E-2</v>
      </c>
      <c r="S50" s="124">
        <v>0</v>
      </c>
      <c r="T50" s="116" t="s">
        <v>89</v>
      </c>
      <c r="U50" s="116" t="s">
        <v>89</v>
      </c>
      <c r="V50" s="123"/>
      <c r="W50" s="116" t="s">
        <v>225</v>
      </c>
    </row>
    <row r="51" spans="1:23" x14ac:dyDescent="0.2">
      <c r="A51" s="123"/>
      <c r="B51" s="116" t="s">
        <v>227</v>
      </c>
      <c r="C51" s="116" t="s">
        <v>229</v>
      </c>
      <c r="D51" s="145">
        <v>5116</v>
      </c>
      <c r="E51" s="117">
        <v>667</v>
      </c>
      <c r="F51" s="118">
        <v>6.6701649175412294</v>
      </c>
      <c r="G51" s="145">
        <v>0</v>
      </c>
      <c r="H51" s="117">
        <v>0</v>
      </c>
      <c r="I51" s="118">
        <v>0</v>
      </c>
      <c r="J51" s="145">
        <v>2410</v>
      </c>
      <c r="K51" s="117">
        <v>44</v>
      </c>
      <c r="L51" s="118">
        <v>53.772727272727295</v>
      </c>
      <c r="M51" s="145">
        <v>0</v>
      </c>
      <c r="N51" s="117">
        <v>0</v>
      </c>
      <c r="O51" s="118">
        <v>0</v>
      </c>
      <c r="P51" s="145">
        <v>7526</v>
      </c>
      <c r="Q51" s="117">
        <v>711</v>
      </c>
      <c r="R51" s="118">
        <v>9.5850914205344608</v>
      </c>
      <c r="S51" s="124">
        <v>0</v>
      </c>
      <c r="T51" s="116" t="s">
        <v>89</v>
      </c>
      <c r="U51" s="116" t="s">
        <v>89</v>
      </c>
      <c r="V51" s="123"/>
      <c r="W51" s="116" t="s">
        <v>228</v>
      </c>
    </row>
    <row r="52" spans="1:23" x14ac:dyDescent="0.2">
      <c r="A52" s="123"/>
      <c r="B52" s="116" t="s">
        <v>230</v>
      </c>
      <c r="C52" s="116" t="s">
        <v>232</v>
      </c>
      <c r="D52" s="145">
        <v>793</v>
      </c>
      <c r="E52" s="117">
        <v>752</v>
      </c>
      <c r="F52" s="118">
        <v>5.4521276595744704E-2</v>
      </c>
      <c r="G52" s="145">
        <v>0</v>
      </c>
      <c r="H52" s="117">
        <v>0</v>
      </c>
      <c r="I52" s="118">
        <v>0</v>
      </c>
      <c r="J52" s="145">
        <v>10007</v>
      </c>
      <c r="K52" s="117">
        <v>14433</v>
      </c>
      <c r="L52" s="118">
        <v>-0.30665835238689099</v>
      </c>
      <c r="M52" s="145">
        <v>0</v>
      </c>
      <c r="N52" s="117">
        <v>0</v>
      </c>
      <c r="O52" s="118">
        <v>0</v>
      </c>
      <c r="P52" s="145">
        <v>10800</v>
      </c>
      <c r="Q52" s="117">
        <v>15185</v>
      </c>
      <c r="R52" s="118">
        <v>-0.28877181429041798</v>
      </c>
      <c r="S52" s="124">
        <v>0</v>
      </c>
      <c r="T52" s="116" t="s">
        <v>89</v>
      </c>
      <c r="U52" s="116" t="s">
        <v>89</v>
      </c>
      <c r="V52" s="123"/>
      <c r="W52" s="116" t="s">
        <v>231</v>
      </c>
    </row>
    <row r="53" spans="1:23" x14ac:dyDescent="0.2">
      <c r="A53" s="125"/>
      <c r="B53" s="116" t="s">
        <v>233</v>
      </c>
      <c r="C53" s="116" t="s">
        <v>235</v>
      </c>
      <c r="D53" s="145">
        <v>8770</v>
      </c>
      <c r="E53" s="117">
        <v>1899</v>
      </c>
      <c r="F53" s="118">
        <v>3.6182201158504501</v>
      </c>
      <c r="G53" s="145">
        <v>0</v>
      </c>
      <c r="H53" s="117">
        <v>0</v>
      </c>
      <c r="I53" s="118">
        <v>0</v>
      </c>
      <c r="J53" s="145">
        <v>1</v>
      </c>
      <c r="K53" s="117">
        <v>3</v>
      </c>
      <c r="L53" s="118">
        <v>-0.66666666666666696</v>
      </c>
      <c r="M53" s="145">
        <v>0</v>
      </c>
      <c r="N53" s="117">
        <v>0</v>
      </c>
      <c r="O53" s="118">
        <v>0</v>
      </c>
      <c r="P53" s="145">
        <v>8771</v>
      </c>
      <c r="Q53" s="117">
        <v>1902</v>
      </c>
      <c r="R53" s="118">
        <v>3.61146161934805</v>
      </c>
      <c r="S53" s="124">
        <v>0</v>
      </c>
      <c r="T53" s="116" t="s">
        <v>89</v>
      </c>
      <c r="U53" s="116" t="s">
        <v>89</v>
      </c>
      <c r="V53" s="123"/>
      <c r="W53" s="116" t="s">
        <v>234</v>
      </c>
    </row>
    <row r="54" spans="1:23" x14ac:dyDescent="0.2">
      <c r="A54" s="126" t="s">
        <v>103</v>
      </c>
      <c r="B54" s="126">
        <v>0</v>
      </c>
      <c r="C54" s="126">
        <v>0</v>
      </c>
      <c r="D54" s="132">
        <v>402404</v>
      </c>
      <c r="E54" s="127">
        <v>185030</v>
      </c>
      <c r="F54" s="128">
        <v>1.1748040858239199</v>
      </c>
      <c r="G54" s="132">
        <v>0</v>
      </c>
      <c r="H54" s="127">
        <v>0</v>
      </c>
      <c r="I54" s="128">
        <v>0</v>
      </c>
      <c r="J54" s="132">
        <v>448760</v>
      </c>
      <c r="K54" s="127">
        <v>279849</v>
      </c>
      <c r="L54" s="128">
        <v>0.60357907300008196</v>
      </c>
      <c r="M54" s="132">
        <v>0</v>
      </c>
      <c r="N54" s="127">
        <v>0</v>
      </c>
      <c r="O54" s="128">
        <v>0</v>
      </c>
      <c r="P54" s="132">
        <v>851164</v>
      </c>
      <c r="Q54" s="127">
        <v>464879</v>
      </c>
      <c r="R54" s="128">
        <v>0.83093665233318814</v>
      </c>
      <c r="S54" s="134">
        <v>0</v>
      </c>
      <c r="T54" s="135">
        <v>0</v>
      </c>
      <c r="U54" s="135">
        <v>0</v>
      </c>
      <c r="V54" s="125">
        <v>0</v>
      </c>
      <c r="W54" s="135">
        <v>0</v>
      </c>
    </row>
    <row r="55" spans="1:23" ht="22.5" x14ac:dyDescent="0.2">
      <c r="A55" s="131" t="s">
        <v>274</v>
      </c>
      <c r="B55" s="113"/>
      <c r="C55" s="113"/>
      <c r="D55" s="132">
        <f>D54+D24+D14</f>
        <v>3150485</v>
      </c>
      <c r="E55" s="132">
        <f>E54+E24+E14</f>
        <v>2722496</v>
      </c>
      <c r="F55" s="133">
        <f>((D54+D24+D14)-(E54+E24+E14))/(E54+E24+E14)</f>
        <v>0.15720463868450127</v>
      </c>
      <c r="G55" s="132">
        <f>G54+G24+G14</f>
        <v>398666</v>
      </c>
      <c r="H55" s="132">
        <f>H54+H24+H14</f>
        <v>61340</v>
      </c>
      <c r="I55" s="133">
        <f>((G54+G24+G14)-(H54+H24+H14))/(H54+H24+H14)</f>
        <v>5.4992826866644933</v>
      </c>
      <c r="J55" s="132">
        <f>J54+J24+J14</f>
        <v>3371031</v>
      </c>
      <c r="K55" s="132">
        <f>K54+K24+K14</f>
        <v>3255143</v>
      </c>
      <c r="L55" s="133">
        <f>((J54+J24+J14)-(K54+K24+K14))/(K54+K24+K14)</f>
        <v>3.5601508136508905E-2</v>
      </c>
      <c r="M55" s="132">
        <f>M54+M24+M14</f>
        <v>1929</v>
      </c>
      <c r="N55" s="132">
        <f>N54+N24+N14</f>
        <v>139635</v>
      </c>
      <c r="O55" s="133">
        <f>((M54+M24+M14)-(N54+N24+N14))/(N54+N24+N14)</f>
        <v>-0.98618541196691378</v>
      </c>
      <c r="P55" s="132">
        <f>P54+P24+P14</f>
        <v>6922111</v>
      </c>
      <c r="Q55" s="132">
        <f>Q54+Q24+Q14</f>
        <v>6178614</v>
      </c>
      <c r="R55" s="133">
        <f>((P54+P24+P14)-(Q54+Q24+Q14))/(Q54+Q24+Q14)</f>
        <v>0.12033394544472271</v>
      </c>
      <c r="S55" s="122">
        <v>6</v>
      </c>
      <c r="T55" s="116" t="s">
        <v>90</v>
      </c>
      <c r="U55" s="116" t="s">
        <v>90</v>
      </c>
      <c r="V55" s="121" t="s">
        <v>243</v>
      </c>
      <c r="W55" s="116" t="s">
        <v>245</v>
      </c>
    </row>
    <row r="56" spans="1:23" x14ac:dyDescent="0.2">
      <c r="A56" s="131" t="s">
        <v>239</v>
      </c>
      <c r="B56" s="113"/>
      <c r="C56" s="113"/>
      <c r="D56" s="132">
        <f>D54+D24+D14+D9</f>
        <v>6084557</v>
      </c>
      <c r="E56" s="132">
        <f>E54+E24+E14+E9</f>
        <v>6028735</v>
      </c>
      <c r="F56" s="133">
        <f>((D54+D24+D14+D9)-(E54+E24+E14+E9))/(E54+E24+E14+E9)</f>
        <v>9.2593222292902243E-3</v>
      </c>
      <c r="G56" s="132">
        <f>G54+G24+G14+G9</f>
        <v>2906402</v>
      </c>
      <c r="H56" s="132">
        <f>H54+H24+H14+H9</f>
        <v>1621518</v>
      </c>
      <c r="I56" s="133">
        <f>((G54+G24+G14+G9)-(H54+H24+H14+H9))/(H54+H24+H14+H9)</f>
        <v>0.79239576742287166</v>
      </c>
      <c r="J56" s="132">
        <f>J54+J24+J14+J9</f>
        <v>7673587</v>
      </c>
      <c r="K56" s="132">
        <f>K54+K24+K14+K9</f>
        <v>8509592</v>
      </c>
      <c r="L56" s="133">
        <f>((J54+J24+J14+J9)-(K54+K24+K14+K9))/(K54+K24+K14+K9)</f>
        <v>-9.8242665453290828E-2</v>
      </c>
      <c r="M56" s="132">
        <f>M54+M24+M14+M9</f>
        <v>20837</v>
      </c>
      <c r="N56" s="132">
        <f>N54+N24+N14+N9</f>
        <v>162212</v>
      </c>
      <c r="O56" s="133">
        <f>((M54+M24+M14+M9)-(N54+N24+N14+N9))/(N54+N24+N14+N9)</f>
        <v>-0.87154464527901754</v>
      </c>
      <c r="P56" s="132">
        <f>P54+P24+P14+P9</f>
        <v>16685383</v>
      </c>
      <c r="Q56" s="132">
        <f>Q54+Q24+Q14+Q9</f>
        <v>16322057</v>
      </c>
      <c r="R56" s="133">
        <f>((P54+P24+P14+P9)-(Q54+Q24+Q14+Q9))/(Q54+Q24+Q14+Q9)</f>
        <v>2.2259816884599777E-2</v>
      </c>
      <c r="S56" s="124">
        <v>0</v>
      </c>
      <c r="T56" s="116" t="s">
        <v>90</v>
      </c>
      <c r="U56" s="116" t="s">
        <v>90</v>
      </c>
      <c r="V56" s="123"/>
      <c r="W56" s="116" t="s">
        <v>248</v>
      </c>
    </row>
    <row r="57" spans="1:23" x14ac:dyDescent="0.2">
      <c r="A57" s="131" t="s">
        <v>275</v>
      </c>
      <c r="B57" s="113"/>
      <c r="C57" s="113"/>
      <c r="D57" s="132">
        <f>D54+D24+D14+D9+D5</f>
        <v>9591111</v>
      </c>
      <c r="E57" s="132">
        <f>E54+E24+E14+E9+E5</f>
        <v>9895298</v>
      </c>
      <c r="F57" s="133">
        <f>((D54+D24+D14+D9+D5)-(E54+E24+E14+E9+E5))/(E54+E24+E14+E9+E5)</f>
        <v>-3.0740559809315494E-2</v>
      </c>
      <c r="G57" s="132">
        <f>G54+G24+G14+G9+G5</f>
        <v>46639976</v>
      </c>
      <c r="H57" s="132">
        <f>H54+H24+H14+H9+H5</f>
        <v>46580473</v>
      </c>
      <c r="I57" s="133">
        <f>((G54+G24+G14+G9+G5)-(H54+H24+H14+H9+H5))/(H54+H24+H14+H9+H5)</f>
        <v>1.2774236964060025E-3</v>
      </c>
      <c r="J57" s="132">
        <f>J54+J24+J14+J9+J5</f>
        <v>17219126</v>
      </c>
      <c r="K57" s="132">
        <f>K54+K24+K14+K9+K5</f>
        <v>18517474</v>
      </c>
      <c r="L57" s="133">
        <f>((J54+J24+J14+J9+J5)-(K54+K24+K14+K9+K5))/(K54+K24+K14+K9+K5)</f>
        <v>-7.0114746752175813E-2</v>
      </c>
      <c r="M57" s="132">
        <f>M54+M24+M14+M9+M5</f>
        <v>2611343</v>
      </c>
      <c r="N57" s="132">
        <f>N54+N24+N14+N9+N5</f>
        <v>3252293</v>
      </c>
      <c r="O57" s="133">
        <f>((M54+M24+M14+M9+M5)-(N54+N24+N14+N9+N5))/(N54+N24+N14+N9+N5)</f>
        <v>-0.19707633967788266</v>
      </c>
      <c r="P57" s="132">
        <f>P54+P24+P14+P9+P5</f>
        <v>76061556</v>
      </c>
      <c r="Q57" s="132">
        <f>Q54+Q24+Q14+Q9+Q5</f>
        <v>78245538</v>
      </c>
      <c r="R57" s="133">
        <f>((P54+P24+P14+P9+P5)-(Q54+Q24+Q14+Q9+Q5))/(Q54+Q24+Q14+Q9+Q5)</f>
        <v>-2.791190470183744E-2</v>
      </c>
      <c r="S57" s="124">
        <v>0</v>
      </c>
      <c r="T57" s="116" t="s">
        <v>90</v>
      </c>
      <c r="U57" s="116" t="s">
        <v>90</v>
      </c>
      <c r="V57" s="123"/>
      <c r="W57" s="116" t="s">
        <v>251</v>
      </c>
    </row>
    <row r="58" spans="1:23" x14ac:dyDescent="0.2">
      <c r="A58" s="121" t="s">
        <v>238</v>
      </c>
      <c r="B58" s="116" t="s">
        <v>244</v>
      </c>
      <c r="C58" s="116" t="s">
        <v>237</v>
      </c>
      <c r="D58" s="145">
        <v>0</v>
      </c>
      <c r="E58" s="117">
        <v>0</v>
      </c>
      <c r="F58" s="118">
        <v>0</v>
      </c>
      <c r="G58" s="145">
        <v>0</v>
      </c>
      <c r="H58" s="117">
        <v>0</v>
      </c>
      <c r="I58" s="118">
        <v>0</v>
      </c>
      <c r="J58" s="145">
        <v>0</v>
      </c>
      <c r="K58" s="117">
        <v>0</v>
      </c>
      <c r="L58" s="118">
        <v>0</v>
      </c>
      <c r="M58" s="145">
        <v>0</v>
      </c>
      <c r="N58" s="117">
        <v>0</v>
      </c>
      <c r="O58" s="118">
        <v>0</v>
      </c>
      <c r="P58" s="145">
        <v>0</v>
      </c>
      <c r="Q58" s="117">
        <v>0</v>
      </c>
      <c r="R58" s="118">
        <v>0</v>
      </c>
      <c r="S58" s="124">
        <v>0</v>
      </c>
      <c r="T58" s="116" t="s">
        <v>90</v>
      </c>
      <c r="U58" s="116" t="s">
        <v>90</v>
      </c>
      <c r="V58" s="123"/>
      <c r="W58" s="116" t="s">
        <v>254</v>
      </c>
    </row>
    <row r="59" spans="1:23" x14ac:dyDescent="0.2">
      <c r="A59" s="123"/>
      <c r="B59" s="116" t="s">
        <v>247</v>
      </c>
      <c r="C59" s="116" t="s">
        <v>240</v>
      </c>
      <c r="D59" s="145">
        <v>0</v>
      </c>
      <c r="E59" s="117">
        <v>0</v>
      </c>
      <c r="F59" s="118">
        <v>0</v>
      </c>
      <c r="G59" s="145">
        <v>0</v>
      </c>
      <c r="H59" s="117">
        <v>0</v>
      </c>
      <c r="I59" s="118">
        <v>0</v>
      </c>
      <c r="J59" s="145">
        <v>0</v>
      </c>
      <c r="K59" s="117">
        <v>0</v>
      </c>
      <c r="L59" s="118">
        <v>0</v>
      </c>
      <c r="M59" s="145">
        <v>0</v>
      </c>
      <c r="N59" s="117">
        <v>0</v>
      </c>
      <c r="O59" s="118">
        <v>0</v>
      </c>
      <c r="P59" s="145">
        <v>0</v>
      </c>
      <c r="Q59" s="117">
        <v>0</v>
      </c>
      <c r="R59" s="118">
        <v>0</v>
      </c>
      <c r="S59" s="124">
        <v>0</v>
      </c>
      <c r="T59" s="116" t="s">
        <v>90</v>
      </c>
      <c r="U59" s="116" t="s">
        <v>90</v>
      </c>
      <c r="V59" s="123"/>
      <c r="W59" s="116" t="s">
        <v>256</v>
      </c>
    </row>
    <row r="60" spans="1:23" x14ac:dyDescent="0.2">
      <c r="A60" s="123"/>
      <c r="B60" s="116" t="s">
        <v>250</v>
      </c>
      <c r="C60" s="116" t="s">
        <v>242</v>
      </c>
      <c r="D60" s="145">
        <v>0</v>
      </c>
      <c r="E60" s="117">
        <v>1</v>
      </c>
      <c r="F60" s="118">
        <v>-1</v>
      </c>
      <c r="G60" s="145">
        <v>0</v>
      </c>
      <c r="H60" s="117">
        <v>0</v>
      </c>
      <c r="I60" s="118">
        <v>0</v>
      </c>
      <c r="J60" s="145">
        <v>0</v>
      </c>
      <c r="K60" s="117">
        <v>0</v>
      </c>
      <c r="L60" s="118">
        <v>0</v>
      </c>
      <c r="M60" s="145">
        <v>0</v>
      </c>
      <c r="N60" s="117">
        <v>0</v>
      </c>
      <c r="O60" s="118">
        <v>0</v>
      </c>
      <c r="P60" s="145">
        <v>0</v>
      </c>
      <c r="Q60" s="117">
        <v>1</v>
      </c>
      <c r="R60" s="118">
        <v>-1</v>
      </c>
      <c r="S60" s="124">
        <v>0</v>
      </c>
      <c r="T60" s="116" t="s">
        <v>90</v>
      </c>
      <c r="U60" s="116" t="s">
        <v>90</v>
      </c>
      <c r="V60" s="123"/>
      <c r="W60" s="116" t="s">
        <v>258</v>
      </c>
    </row>
    <row r="61" spans="1:23" x14ac:dyDescent="0.2">
      <c r="A61" s="123"/>
      <c r="B61" s="116" t="s">
        <v>253</v>
      </c>
      <c r="C61" s="116" t="s">
        <v>246</v>
      </c>
      <c r="D61" s="145">
        <v>0</v>
      </c>
      <c r="E61" s="117">
        <v>0</v>
      </c>
      <c r="F61" s="118">
        <v>0</v>
      </c>
      <c r="G61" s="145">
        <v>0</v>
      </c>
      <c r="H61" s="117">
        <v>0</v>
      </c>
      <c r="I61" s="118">
        <v>0</v>
      </c>
      <c r="J61" s="145">
        <v>0</v>
      </c>
      <c r="K61" s="117">
        <v>0</v>
      </c>
      <c r="L61" s="118">
        <v>0</v>
      </c>
      <c r="M61" s="145">
        <v>0</v>
      </c>
      <c r="N61" s="117">
        <v>0</v>
      </c>
      <c r="O61" s="118">
        <v>0</v>
      </c>
      <c r="P61" s="145">
        <v>0</v>
      </c>
      <c r="Q61" s="117">
        <v>0</v>
      </c>
      <c r="R61" s="118">
        <v>0</v>
      </c>
      <c r="S61" s="134">
        <v>0</v>
      </c>
      <c r="T61" s="135">
        <v>0</v>
      </c>
      <c r="U61" s="135">
        <v>0</v>
      </c>
      <c r="V61" s="125">
        <v>0</v>
      </c>
      <c r="W61" s="135">
        <v>0</v>
      </c>
    </row>
    <row r="62" spans="1:23" x14ac:dyDescent="0.2">
      <c r="A62" s="123"/>
      <c r="B62" s="116" t="s">
        <v>255</v>
      </c>
      <c r="C62" s="116" t="s">
        <v>249</v>
      </c>
      <c r="D62" s="145">
        <v>5339</v>
      </c>
      <c r="E62" s="117">
        <v>5844</v>
      </c>
      <c r="F62" s="118">
        <v>-8.6413415468856891E-2</v>
      </c>
      <c r="G62" s="145">
        <v>0</v>
      </c>
      <c r="H62" s="117">
        <v>0</v>
      </c>
      <c r="I62" s="118">
        <v>0</v>
      </c>
      <c r="J62" s="145">
        <v>0</v>
      </c>
      <c r="K62" s="117">
        <v>0</v>
      </c>
      <c r="L62" s="118">
        <v>0</v>
      </c>
      <c r="M62" s="145">
        <v>0</v>
      </c>
      <c r="N62" s="117">
        <v>0</v>
      </c>
      <c r="O62" s="118">
        <v>0</v>
      </c>
      <c r="P62" s="145">
        <v>5339</v>
      </c>
      <c r="Q62" s="117">
        <v>5844</v>
      </c>
      <c r="R62" s="118">
        <v>-8.6413415468856891E-2</v>
      </c>
      <c r="S62" s="137">
        <v>0</v>
      </c>
      <c r="T62" s="135">
        <v>0</v>
      </c>
      <c r="U62" s="135">
        <v>0</v>
      </c>
      <c r="V62" s="135">
        <v>0</v>
      </c>
      <c r="W62" s="135">
        <v>0</v>
      </c>
    </row>
    <row r="63" spans="1:23" x14ac:dyDescent="0.2">
      <c r="A63" s="125"/>
      <c r="B63" s="116" t="s">
        <v>257</v>
      </c>
      <c r="C63" s="116" t="s">
        <v>252</v>
      </c>
      <c r="D63" s="145">
        <v>0</v>
      </c>
      <c r="E63" s="117">
        <v>0</v>
      </c>
      <c r="F63" s="118">
        <v>0</v>
      </c>
      <c r="G63" s="145">
        <v>0</v>
      </c>
      <c r="H63" s="117">
        <v>0</v>
      </c>
      <c r="I63" s="118">
        <v>0</v>
      </c>
      <c r="J63" s="145">
        <v>0</v>
      </c>
      <c r="K63" s="117">
        <v>0</v>
      </c>
      <c r="L63" s="118">
        <v>0</v>
      </c>
      <c r="M63" s="145">
        <v>0</v>
      </c>
      <c r="N63" s="117">
        <v>0</v>
      </c>
      <c r="O63" s="118">
        <v>0</v>
      </c>
      <c r="P63" s="145">
        <v>0</v>
      </c>
      <c r="Q63" s="117">
        <v>0</v>
      </c>
      <c r="R63" s="118">
        <v>0</v>
      </c>
    </row>
    <row r="64" spans="1:23" x14ac:dyDescent="0.2">
      <c r="A64" s="126" t="s">
        <v>103</v>
      </c>
      <c r="B64" s="126">
        <v>0</v>
      </c>
      <c r="C64" s="126">
        <v>0</v>
      </c>
      <c r="D64" s="132">
        <v>5339</v>
      </c>
      <c r="E64" s="127">
        <v>5845</v>
      </c>
      <c r="F64" s="128">
        <v>-8.6569717707442304E-2</v>
      </c>
      <c r="G64" s="132">
        <v>0</v>
      </c>
      <c r="H64" s="127">
        <v>0</v>
      </c>
      <c r="I64" s="128">
        <v>0</v>
      </c>
      <c r="J64" s="132">
        <v>0</v>
      </c>
      <c r="K64" s="127">
        <v>0</v>
      </c>
      <c r="L64" s="128">
        <v>0</v>
      </c>
      <c r="M64" s="132">
        <v>0</v>
      </c>
      <c r="N64" s="127">
        <v>0</v>
      </c>
      <c r="O64" s="128">
        <v>0</v>
      </c>
      <c r="P64" s="132">
        <v>5339</v>
      </c>
      <c r="Q64" s="127">
        <v>5845</v>
      </c>
      <c r="R64" s="128">
        <v>-8.6569717707442304E-2</v>
      </c>
    </row>
    <row r="65" spans="1:18" x14ac:dyDescent="0.2">
      <c r="A65" s="126" t="s">
        <v>259</v>
      </c>
      <c r="B65" s="126">
        <v>0</v>
      </c>
      <c r="C65" s="126">
        <v>0</v>
      </c>
      <c r="D65" s="132">
        <v>9596450</v>
      </c>
      <c r="E65" s="127">
        <v>9901143</v>
      </c>
      <c r="F65" s="128">
        <v>-3.07735177645652E-2</v>
      </c>
      <c r="G65" s="132">
        <v>46639976</v>
      </c>
      <c r="H65" s="127">
        <v>46580473</v>
      </c>
      <c r="I65" s="128">
        <v>1.2774236964060001E-3</v>
      </c>
      <c r="J65" s="132">
        <v>17219126</v>
      </c>
      <c r="K65" s="127">
        <v>18517474</v>
      </c>
      <c r="L65" s="128">
        <v>-7.0114746752175799E-2</v>
      </c>
      <c r="M65" s="132">
        <v>2611343</v>
      </c>
      <c r="N65" s="127">
        <v>3252293</v>
      </c>
      <c r="O65" s="128">
        <v>-0.19707633967788299</v>
      </c>
      <c r="P65" s="132">
        <v>76066895</v>
      </c>
      <c r="Q65" s="127">
        <v>78251383</v>
      </c>
      <c r="R65" s="128">
        <v>-2.7916286156884903E-2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29" sqref="F29"/>
    </sheetView>
  </sheetViews>
  <sheetFormatPr baseColWidth="10"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>
        <v>4903813</v>
      </c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>
        <v>65567</v>
      </c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15" zoomScaleSheetLayoutView="32768" workbookViewId="0"/>
  </sheetViews>
  <sheetFormatPr baseColWidth="10" defaultRowHeight="11.25" x14ac:dyDescent="0.2"/>
  <cols>
    <col min="1" max="1" width="27.7109375" style="111" bestFit="1" customWidth="1"/>
    <col min="2" max="2" width="5.85546875" style="111" customWidth="1"/>
    <col min="3" max="3" width="33.5703125" style="111" bestFit="1" customWidth="1"/>
    <col min="4" max="4" width="10.140625" style="111" customWidth="1"/>
    <col min="5" max="5" width="9.5703125" style="111" customWidth="1"/>
    <col min="6" max="6" width="10.140625" style="111" customWidth="1"/>
    <col min="7" max="7" width="8.140625" style="111" customWidth="1"/>
    <col min="8" max="8" width="11.140625" style="111" customWidth="1"/>
    <col min="9" max="9" width="8.85546875" style="111" customWidth="1"/>
    <col min="10" max="10" width="9.42578125" style="111" customWidth="1"/>
    <col min="11" max="11" width="8.140625" style="111" customWidth="1"/>
    <col min="12" max="12" width="9.5703125" style="111" customWidth="1"/>
    <col min="13" max="13" width="9.140625" style="111" customWidth="1"/>
    <col min="14" max="14" width="15.7109375" style="111" customWidth="1"/>
    <col min="15" max="15" width="9.140625" style="111" customWidth="1"/>
    <col min="16" max="16" width="8" style="111" customWidth="1"/>
    <col min="17" max="17" width="9" style="111" customWidth="1"/>
    <col min="18" max="18" width="8.140625" style="111" customWidth="1"/>
    <col min="19" max="19" width="9.42578125" style="111" hidden="1" customWidth="1"/>
    <col min="20" max="20" width="8.85546875" style="111" hidden="1" customWidth="1"/>
    <col min="21" max="21" width="6.7109375" style="111" hidden="1" customWidth="1"/>
    <col min="22" max="22" width="11.28515625" style="111" hidden="1" customWidth="1"/>
    <col min="23" max="23" width="10.28515625" style="111" hidden="1" customWidth="1"/>
    <col min="24" max="24" width="10.85546875" style="111" hidden="1" customWidth="1"/>
    <col min="25" max="25" width="11.28515625" style="111" hidden="1" customWidth="1"/>
    <col min="26" max="26" width="10.28515625" style="111" hidden="1" customWidth="1"/>
    <col min="27" max="27" width="11" style="111" hidden="1" customWidth="1"/>
    <col min="28" max="30" width="10.28515625" style="111" hidden="1" customWidth="1"/>
    <col min="31" max="31" width="10.42578125" style="111" hidden="1" customWidth="1"/>
    <col min="32" max="32" width="32.28515625" style="111" hidden="1" customWidth="1"/>
    <col min="33" max="33" width="23.140625" style="111" hidden="1" customWidth="1"/>
    <col min="34" max="34" width="9.140625" style="111" hidden="1" customWidth="1"/>
    <col min="35" max="35" width="9.85546875" style="111" hidden="1" customWidth="1"/>
    <col min="36" max="16384" width="11.42578125" style="111"/>
  </cols>
  <sheetData>
    <row r="1" spans="1:35" ht="15.75" x14ac:dyDescent="0.25">
      <c r="A1" s="110" t="s">
        <v>349</v>
      </c>
    </row>
    <row r="4" spans="1:35" s="147" customFormat="1" ht="33.75" customHeight="1" x14ac:dyDescent="0.2">
      <c r="A4" s="114" t="s">
        <v>60</v>
      </c>
      <c r="B4" s="114" t="s">
        <v>61</v>
      </c>
      <c r="C4" s="114" t="s">
        <v>62</v>
      </c>
      <c r="D4" s="114" t="s">
        <v>309</v>
      </c>
      <c r="E4" s="114" t="s">
        <v>310</v>
      </c>
      <c r="F4" s="114" t="s">
        <v>311</v>
      </c>
      <c r="G4" s="114" t="s">
        <v>312</v>
      </c>
      <c r="H4" s="114" t="s">
        <v>313</v>
      </c>
      <c r="I4" s="114" t="s">
        <v>314</v>
      </c>
      <c r="J4" s="114" t="s">
        <v>315</v>
      </c>
      <c r="K4" s="114" t="s">
        <v>316</v>
      </c>
      <c r="L4" s="114" t="s">
        <v>317</v>
      </c>
      <c r="M4" s="114" t="s">
        <v>318</v>
      </c>
      <c r="N4" s="114" t="s">
        <v>319</v>
      </c>
      <c r="O4" s="114" t="s">
        <v>320</v>
      </c>
      <c r="P4" s="114" t="s">
        <v>321</v>
      </c>
      <c r="Q4" s="114" t="s">
        <v>72</v>
      </c>
      <c r="R4" s="114" t="s">
        <v>73</v>
      </c>
      <c r="S4" s="146" t="s">
        <v>74</v>
      </c>
      <c r="T4" s="146" t="s">
        <v>75</v>
      </c>
      <c r="U4" s="146" t="s">
        <v>76</v>
      </c>
      <c r="V4" s="146" t="s">
        <v>322</v>
      </c>
      <c r="W4" s="146" t="s">
        <v>323</v>
      </c>
      <c r="X4" s="146" t="s">
        <v>324</v>
      </c>
      <c r="Y4" s="146" t="s">
        <v>325</v>
      </c>
      <c r="Z4" s="146" t="s">
        <v>326</v>
      </c>
      <c r="AA4" s="146" t="s">
        <v>327</v>
      </c>
      <c r="AB4" s="146" t="s">
        <v>79</v>
      </c>
      <c r="AC4" s="146" t="s">
        <v>328</v>
      </c>
      <c r="AD4" s="146" t="s">
        <v>329</v>
      </c>
      <c r="AE4" s="146" t="s">
        <v>82</v>
      </c>
      <c r="AF4" s="146" t="s">
        <v>83</v>
      </c>
      <c r="AG4" s="146" t="s">
        <v>84</v>
      </c>
      <c r="AH4" s="146" t="s">
        <v>330</v>
      </c>
      <c r="AI4" s="146" t="s">
        <v>331</v>
      </c>
    </row>
    <row r="5" spans="1:35" x14ac:dyDescent="0.2">
      <c r="A5" s="116" t="s">
        <v>85</v>
      </c>
      <c r="B5" s="116" t="s">
        <v>86</v>
      </c>
      <c r="C5" s="116" t="s">
        <v>87</v>
      </c>
      <c r="D5" s="117">
        <v>764450</v>
      </c>
      <c r="E5" s="117">
        <v>286716</v>
      </c>
      <c r="F5" s="117">
        <v>1051166</v>
      </c>
      <c r="G5" s="118">
        <v>-3.1267099936176002E-3</v>
      </c>
      <c r="H5" s="117">
        <v>1109704</v>
      </c>
      <c r="I5" s="117">
        <v>271790</v>
      </c>
      <c r="J5" s="117">
        <v>1381494</v>
      </c>
      <c r="K5" s="148">
        <v>-8.8376788870599598E-4</v>
      </c>
      <c r="L5" s="120">
        <v>0</v>
      </c>
      <c r="M5" s="118">
        <v>0</v>
      </c>
      <c r="N5" s="120">
        <v>2432660</v>
      </c>
      <c r="O5" s="118">
        <v>-1.85419290089074E-3</v>
      </c>
      <c r="P5" s="120">
        <v>850</v>
      </c>
      <c r="Q5" s="120">
        <v>2433510</v>
      </c>
      <c r="R5" s="118">
        <v>-1.7282521434962099E-3</v>
      </c>
      <c r="S5" s="119">
        <v>1</v>
      </c>
      <c r="T5" s="116" t="s">
        <v>89</v>
      </c>
      <c r="U5" s="116" t="s">
        <v>90</v>
      </c>
      <c r="V5" s="120">
        <v>754937</v>
      </c>
      <c r="W5" s="120">
        <v>1054463</v>
      </c>
      <c r="X5" s="120">
        <v>299526</v>
      </c>
      <c r="Y5" s="120">
        <v>1112490</v>
      </c>
      <c r="Z5" s="120">
        <v>1382716</v>
      </c>
      <c r="AA5" s="120">
        <v>270226</v>
      </c>
      <c r="AB5" s="120">
        <v>0</v>
      </c>
      <c r="AC5" s="120">
        <v>544</v>
      </c>
      <c r="AD5" s="120">
        <v>2437179</v>
      </c>
      <c r="AE5" s="120">
        <v>2437723</v>
      </c>
      <c r="AF5" s="116" t="s">
        <v>91</v>
      </c>
      <c r="AG5" s="116" t="s">
        <v>91</v>
      </c>
      <c r="AH5" s="120">
        <v>4030</v>
      </c>
      <c r="AI5" s="120">
        <v>12</v>
      </c>
    </row>
    <row r="6" spans="1:35" x14ac:dyDescent="0.2">
      <c r="A6" s="121" t="s">
        <v>92</v>
      </c>
      <c r="B6" s="116" t="s">
        <v>93</v>
      </c>
      <c r="C6" s="116" t="s">
        <v>94</v>
      </c>
      <c r="D6" s="117">
        <v>301590</v>
      </c>
      <c r="E6" s="117">
        <v>28202</v>
      </c>
      <c r="F6" s="117">
        <v>329792</v>
      </c>
      <c r="G6" s="118">
        <v>-3.45723971171129E-2</v>
      </c>
      <c r="H6" s="117">
        <v>225798</v>
      </c>
      <c r="I6" s="117">
        <v>8518</v>
      </c>
      <c r="J6" s="117">
        <v>234316</v>
      </c>
      <c r="K6" s="148">
        <v>2.3397202119156701E-2</v>
      </c>
      <c r="L6" s="120">
        <v>19661</v>
      </c>
      <c r="M6" s="118">
        <v>-1.3051553636865601E-2</v>
      </c>
      <c r="N6" s="120">
        <v>583769</v>
      </c>
      <c r="O6" s="118">
        <v>-1.1368678469453802E-2</v>
      </c>
      <c r="P6" s="120">
        <v>7020</v>
      </c>
      <c r="Q6" s="120">
        <v>590789</v>
      </c>
      <c r="R6" s="118">
        <v>-2.22286584356691E-2</v>
      </c>
      <c r="S6" s="122">
        <v>2</v>
      </c>
      <c r="T6" s="116" t="s">
        <v>89</v>
      </c>
      <c r="U6" s="116" t="s">
        <v>89</v>
      </c>
      <c r="V6" s="120">
        <v>310564</v>
      </c>
      <c r="W6" s="120">
        <v>341602</v>
      </c>
      <c r="X6" s="120">
        <v>31038</v>
      </c>
      <c r="Y6" s="120">
        <v>221929</v>
      </c>
      <c r="Z6" s="120">
        <v>228959</v>
      </c>
      <c r="AA6" s="120">
        <v>7030</v>
      </c>
      <c r="AB6" s="120">
        <v>19921</v>
      </c>
      <c r="AC6" s="120">
        <v>13738</v>
      </c>
      <c r="AD6" s="120">
        <v>590482</v>
      </c>
      <c r="AE6" s="120">
        <v>604220</v>
      </c>
      <c r="AF6" s="116" t="s">
        <v>95</v>
      </c>
      <c r="AG6" s="116" t="s">
        <v>96</v>
      </c>
      <c r="AH6" s="120">
        <v>4030</v>
      </c>
      <c r="AI6" s="120">
        <v>12</v>
      </c>
    </row>
    <row r="7" spans="1:35" x14ac:dyDescent="0.2">
      <c r="A7" s="123"/>
      <c r="B7" s="116" t="s">
        <v>97</v>
      </c>
      <c r="C7" s="116" t="s">
        <v>98</v>
      </c>
      <c r="D7" s="117">
        <v>215249</v>
      </c>
      <c r="E7" s="117">
        <v>6928</v>
      </c>
      <c r="F7" s="117">
        <v>222177</v>
      </c>
      <c r="G7" s="118">
        <v>-4.4921698685019398E-2</v>
      </c>
      <c r="H7" s="117">
        <v>183553</v>
      </c>
      <c r="I7" s="117">
        <v>7888</v>
      </c>
      <c r="J7" s="117">
        <v>191441</v>
      </c>
      <c r="K7" s="148">
        <v>-3.8825348690090099E-2</v>
      </c>
      <c r="L7" s="120">
        <v>21051</v>
      </c>
      <c r="M7" s="118">
        <v>-0.114574132492114</v>
      </c>
      <c r="N7" s="120">
        <v>434669</v>
      </c>
      <c r="O7" s="118">
        <v>-4.5891355119672704E-2</v>
      </c>
      <c r="P7" s="120">
        <v>1602</v>
      </c>
      <c r="Q7" s="120">
        <v>436271</v>
      </c>
      <c r="R7" s="118">
        <v>-4.5841161251096295E-2</v>
      </c>
      <c r="S7" s="124">
        <v>0</v>
      </c>
      <c r="T7" s="116" t="s">
        <v>89</v>
      </c>
      <c r="U7" s="116" t="s">
        <v>89</v>
      </c>
      <c r="V7" s="120">
        <v>226027</v>
      </c>
      <c r="W7" s="120">
        <v>232627</v>
      </c>
      <c r="X7" s="120">
        <v>6600</v>
      </c>
      <c r="Y7" s="120">
        <v>192996</v>
      </c>
      <c r="Z7" s="120">
        <v>199174</v>
      </c>
      <c r="AA7" s="120">
        <v>6178</v>
      </c>
      <c r="AB7" s="120">
        <v>23775</v>
      </c>
      <c r="AC7" s="120">
        <v>1655</v>
      </c>
      <c r="AD7" s="120">
        <v>455576</v>
      </c>
      <c r="AE7" s="120">
        <v>457231</v>
      </c>
      <c r="AF7" s="116" t="s">
        <v>99</v>
      </c>
      <c r="AG7" s="116" t="s">
        <v>96</v>
      </c>
      <c r="AH7" s="120">
        <v>4030</v>
      </c>
      <c r="AI7" s="120">
        <v>12</v>
      </c>
    </row>
    <row r="8" spans="1:35" x14ac:dyDescent="0.2">
      <c r="A8" s="125"/>
      <c r="B8" s="116" t="s">
        <v>100</v>
      </c>
      <c r="C8" s="116" t="s">
        <v>101</v>
      </c>
      <c r="D8" s="117">
        <v>269038</v>
      </c>
      <c r="E8" s="117">
        <v>44248</v>
      </c>
      <c r="F8" s="117">
        <v>313286</v>
      </c>
      <c r="G8" s="118">
        <v>-2.59186249696849E-2</v>
      </c>
      <c r="H8" s="117">
        <v>102794</v>
      </c>
      <c r="I8" s="117">
        <v>1968</v>
      </c>
      <c r="J8" s="117">
        <v>104762</v>
      </c>
      <c r="K8" s="148">
        <v>-3.41845671614271E-2</v>
      </c>
      <c r="L8" s="120">
        <v>0</v>
      </c>
      <c r="M8" s="118">
        <v>0</v>
      </c>
      <c r="N8" s="120">
        <v>418048</v>
      </c>
      <c r="O8" s="118">
        <v>-2.80033109195242E-2</v>
      </c>
      <c r="P8" s="120">
        <v>1409</v>
      </c>
      <c r="Q8" s="120">
        <v>419457</v>
      </c>
      <c r="R8" s="118">
        <v>-2.70415086461849E-2</v>
      </c>
      <c r="S8" s="124">
        <v>0</v>
      </c>
      <c r="T8" s="116" t="s">
        <v>89</v>
      </c>
      <c r="U8" s="116" t="s">
        <v>89</v>
      </c>
      <c r="V8" s="120">
        <v>276668</v>
      </c>
      <c r="W8" s="120">
        <v>321622</v>
      </c>
      <c r="X8" s="120">
        <v>44954</v>
      </c>
      <c r="Y8" s="120">
        <v>106132</v>
      </c>
      <c r="Z8" s="120">
        <v>108470</v>
      </c>
      <c r="AA8" s="120">
        <v>2338</v>
      </c>
      <c r="AB8" s="120">
        <v>0</v>
      </c>
      <c r="AC8" s="120">
        <v>1023</v>
      </c>
      <c r="AD8" s="120">
        <v>430092</v>
      </c>
      <c r="AE8" s="120">
        <v>431115</v>
      </c>
      <c r="AF8" s="116" t="s">
        <v>102</v>
      </c>
      <c r="AG8" s="116" t="s">
        <v>96</v>
      </c>
      <c r="AH8" s="120">
        <v>4030</v>
      </c>
      <c r="AI8" s="120">
        <v>12</v>
      </c>
    </row>
    <row r="9" spans="1:35" x14ac:dyDescent="0.2">
      <c r="A9" s="126" t="s">
        <v>103</v>
      </c>
      <c r="B9" s="126">
        <v>0</v>
      </c>
      <c r="C9" s="126">
        <v>0</v>
      </c>
      <c r="D9" s="127">
        <v>785877</v>
      </c>
      <c r="E9" s="127">
        <v>79378</v>
      </c>
      <c r="F9" s="127">
        <v>865255</v>
      </c>
      <c r="G9" s="128">
        <v>-3.41530008896569E-2</v>
      </c>
      <c r="H9" s="127">
        <v>512145</v>
      </c>
      <c r="I9" s="127">
        <v>18374</v>
      </c>
      <c r="J9" s="127">
        <v>530519</v>
      </c>
      <c r="K9" s="149">
        <v>-1.1337991028749401E-2</v>
      </c>
      <c r="L9" s="130">
        <v>40712</v>
      </c>
      <c r="M9" s="128">
        <v>-6.8290003661662407E-2</v>
      </c>
      <c r="N9" s="130">
        <v>1436486</v>
      </c>
      <c r="O9" s="128">
        <v>-2.68698980455916E-2</v>
      </c>
      <c r="P9" s="130">
        <v>10031</v>
      </c>
      <c r="Q9" s="130">
        <v>1446517</v>
      </c>
      <c r="R9" s="128">
        <v>-3.0852237020004503E-2</v>
      </c>
      <c r="S9" s="134">
        <v>0</v>
      </c>
      <c r="T9" s="135">
        <v>0</v>
      </c>
      <c r="U9" s="135">
        <v>0</v>
      </c>
      <c r="V9" s="136">
        <v>813259</v>
      </c>
      <c r="W9" s="136">
        <v>895851</v>
      </c>
      <c r="X9" s="136">
        <v>82592</v>
      </c>
      <c r="Y9" s="136">
        <v>521057</v>
      </c>
      <c r="Z9" s="136">
        <v>536603</v>
      </c>
      <c r="AA9" s="136">
        <v>15546</v>
      </c>
      <c r="AB9" s="136">
        <v>43696</v>
      </c>
      <c r="AC9" s="136">
        <v>16416</v>
      </c>
      <c r="AD9" s="136">
        <v>1476150</v>
      </c>
      <c r="AE9" s="136">
        <v>1492566</v>
      </c>
      <c r="AF9" s="135">
        <v>0</v>
      </c>
      <c r="AG9" s="135">
        <v>0</v>
      </c>
      <c r="AH9" s="136">
        <v>12090</v>
      </c>
      <c r="AI9" s="136">
        <v>36</v>
      </c>
    </row>
    <row r="10" spans="1:35" x14ac:dyDescent="0.2">
      <c r="A10" s="121" t="s">
        <v>104</v>
      </c>
      <c r="B10" s="116" t="s">
        <v>105</v>
      </c>
      <c r="C10" s="116" t="s">
        <v>106</v>
      </c>
      <c r="D10" s="117">
        <v>109966</v>
      </c>
      <c r="E10" s="117">
        <v>42058</v>
      </c>
      <c r="F10" s="117">
        <v>152024</v>
      </c>
      <c r="G10" s="118">
        <v>1.8518152402417201E-3</v>
      </c>
      <c r="H10" s="117">
        <v>6365</v>
      </c>
      <c r="I10" s="117">
        <v>16</v>
      </c>
      <c r="J10" s="117">
        <v>6381</v>
      </c>
      <c r="K10" s="148">
        <v>-0.139563106796117</v>
      </c>
      <c r="L10" s="120">
        <v>0</v>
      </c>
      <c r="M10" s="118">
        <v>0</v>
      </c>
      <c r="N10" s="120">
        <v>158405</v>
      </c>
      <c r="O10" s="118">
        <v>-4.7374009638160601E-3</v>
      </c>
      <c r="P10" s="120">
        <v>11773</v>
      </c>
      <c r="Q10" s="120">
        <v>170178</v>
      </c>
      <c r="R10" s="118">
        <v>-5.2142397848833804E-3</v>
      </c>
      <c r="S10" s="122">
        <v>3</v>
      </c>
      <c r="T10" s="116" t="s">
        <v>89</v>
      </c>
      <c r="U10" s="116" t="s">
        <v>89</v>
      </c>
      <c r="V10" s="120">
        <v>110265</v>
      </c>
      <c r="W10" s="120">
        <v>151743</v>
      </c>
      <c r="X10" s="120">
        <v>41478</v>
      </c>
      <c r="Y10" s="120">
        <v>7408</v>
      </c>
      <c r="Z10" s="120">
        <v>7416</v>
      </c>
      <c r="AA10" s="120">
        <v>8</v>
      </c>
      <c r="AB10" s="120">
        <v>0</v>
      </c>
      <c r="AC10" s="120">
        <v>11911</v>
      </c>
      <c r="AD10" s="120">
        <v>159159</v>
      </c>
      <c r="AE10" s="120">
        <v>171070</v>
      </c>
      <c r="AF10" s="116" t="s">
        <v>107</v>
      </c>
      <c r="AG10" s="116" t="s">
        <v>108</v>
      </c>
      <c r="AH10" s="120">
        <v>4030</v>
      </c>
      <c r="AI10" s="120">
        <v>12</v>
      </c>
    </row>
    <row r="11" spans="1:35" x14ac:dyDescent="0.2">
      <c r="A11" s="123"/>
      <c r="B11" s="116" t="s">
        <v>109</v>
      </c>
      <c r="C11" s="116" t="s">
        <v>110</v>
      </c>
      <c r="D11" s="117">
        <v>68884</v>
      </c>
      <c r="E11" s="117">
        <v>442</v>
      </c>
      <c r="F11" s="117">
        <v>69326</v>
      </c>
      <c r="G11" s="118">
        <v>-1.2773592697549199E-2</v>
      </c>
      <c r="H11" s="117">
        <v>30917</v>
      </c>
      <c r="I11" s="117">
        <v>150</v>
      </c>
      <c r="J11" s="117">
        <v>31067</v>
      </c>
      <c r="K11" s="148">
        <v>-6.0483261257447005E-2</v>
      </c>
      <c r="L11" s="120">
        <v>0</v>
      </c>
      <c r="M11" s="118">
        <v>0</v>
      </c>
      <c r="N11" s="120">
        <v>100393</v>
      </c>
      <c r="O11" s="118">
        <v>-2.8047245619130599E-2</v>
      </c>
      <c r="P11" s="120">
        <v>347</v>
      </c>
      <c r="Q11" s="120">
        <v>100740</v>
      </c>
      <c r="R11" s="118">
        <v>-2.5668800897537602E-2</v>
      </c>
      <c r="S11" s="124">
        <v>0</v>
      </c>
      <c r="T11" s="116" t="s">
        <v>89</v>
      </c>
      <c r="U11" s="116" t="s">
        <v>89</v>
      </c>
      <c r="V11" s="120">
        <v>69869</v>
      </c>
      <c r="W11" s="120">
        <v>70223</v>
      </c>
      <c r="X11" s="120">
        <v>354</v>
      </c>
      <c r="Y11" s="120">
        <v>32921</v>
      </c>
      <c r="Z11" s="120">
        <v>33067</v>
      </c>
      <c r="AA11" s="120">
        <v>146</v>
      </c>
      <c r="AB11" s="120">
        <v>0</v>
      </c>
      <c r="AC11" s="120">
        <v>104</v>
      </c>
      <c r="AD11" s="120">
        <v>103290</v>
      </c>
      <c r="AE11" s="120">
        <v>103394</v>
      </c>
      <c r="AF11" s="116" t="s">
        <v>111</v>
      </c>
      <c r="AG11" s="116" t="s">
        <v>108</v>
      </c>
      <c r="AH11" s="120">
        <v>4030</v>
      </c>
      <c r="AI11" s="120">
        <v>12</v>
      </c>
    </row>
    <row r="12" spans="1:35" x14ac:dyDescent="0.2">
      <c r="A12" s="123"/>
      <c r="B12" s="116" t="s">
        <v>112</v>
      </c>
      <c r="C12" s="116" t="s">
        <v>113</v>
      </c>
      <c r="D12" s="117">
        <v>137341</v>
      </c>
      <c r="E12" s="117">
        <v>34812</v>
      </c>
      <c r="F12" s="117">
        <v>172153</v>
      </c>
      <c r="G12" s="118">
        <v>-1.06206286170769E-2</v>
      </c>
      <c r="H12" s="117">
        <v>8535</v>
      </c>
      <c r="I12" s="117">
        <v>92</v>
      </c>
      <c r="J12" s="117">
        <v>8627</v>
      </c>
      <c r="K12" s="148">
        <v>-0.416305818673884</v>
      </c>
      <c r="L12" s="120">
        <v>9</v>
      </c>
      <c r="M12" s="118">
        <v>0</v>
      </c>
      <c r="N12" s="120">
        <v>180789</v>
      </c>
      <c r="O12" s="118">
        <v>-4.2334768859154298E-2</v>
      </c>
      <c r="P12" s="120">
        <v>8471</v>
      </c>
      <c r="Q12" s="120">
        <v>189260</v>
      </c>
      <c r="R12" s="118">
        <v>-4.3247478704850503E-2</v>
      </c>
      <c r="S12" s="124">
        <v>0</v>
      </c>
      <c r="T12" s="116" t="s">
        <v>89</v>
      </c>
      <c r="U12" s="116" t="s">
        <v>89</v>
      </c>
      <c r="V12" s="120">
        <v>136825</v>
      </c>
      <c r="W12" s="120">
        <v>174001</v>
      </c>
      <c r="X12" s="120">
        <v>37176</v>
      </c>
      <c r="Y12" s="120">
        <v>14658</v>
      </c>
      <c r="Z12" s="120">
        <v>14780</v>
      </c>
      <c r="AA12" s="120">
        <v>122</v>
      </c>
      <c r="AB12" s="120">
        <v>0</v>
      </c>
      <c r="AC12" s="120">
        <v>9034</v>
      </c>
      <c r="AD12" s="120">
        <v>188781</v>
      </c>
      <c r="AE12" s="120">
        <v>197815</v>
      </c>
      <c r="AF12" s="116" t="s">
        <v>114</v>
      </c>
      <c r="AG12" s="116" t="s">
        <v>108</v>
      </c>
      <c r="AH12" s="120">
        <v>4030</v>
      </c>
      <c r="AI12" s="120">
        <v>12</v>
      </c>
    </row>
    <row r="13" spans="1:35" x14ac:dyDescent="0.2">
      <c r="A13" s="125"/>
      <c r="B13" s="116" t="s">
        <v>115</v>
      </c>
      <c r="C13" s="116" t="s">
        <v>116</v>
      </c>
      <c r="D13" s="117">
        <v>73388</v>
      </c>
      <c r="E13" s="117">
        <v>256</v>
      </c>
      <c r="F13" s="117">
        <v>73644</v>
      </c>
      <c r="G13" s="118">
        <v>-1.3951744637549201E-2</v>
      </c>
      <c r="H13" s="117">
        <v>29716</v>
      </c>
      <c r="I13" s="117">
        <v>6</v>
      </c>
      <c r="J13" s="117">
        <v>29722</v>
      </c>
      <c r="K13" s="148">
        <v>-0.107367030062768</v>
      </c>
      <c r="L13" s="120">
        <v>0</v>
      </c>
      <c r="M13" s="118">
        <v>0</v>
      </c>
      <c r="N13" s="120">
        <v>103366</v>
      </c>
      <c r="O13" s="118">
        <v>-4.2756730226054099E-2</v>
      </c>
      <c r="P13" s="120">
        <v>206</v>
      </c>
      <c r="Q13" s="120">
        <v>103572</v>
      </c>
      <c r="R13" s="118">
        <v>-5.6566650270536201E-2</v>
      </c>
      <c r="S13" s="124">
        <v>0</v>
      </c>
      <c r="T13" s="116" t="s">
        <v>89</v>
      </c>
      <c r="U13" s="116" t="s">
        <v>89</v>
      </c>
      <c r="V13" s="120">
        <v>74226</v>
      </c>
      <c r="W13" s="120">
        <v>74686</v>
      </c>
      <c r="X13" s="120">
        <v>460</v>
      </c>
      <c r="Y13" s="120">
        <v>33253</v>
      </c>
      <c r="Z13" s="120">
        <v>33297</v>
      </c>
      <c r="AA13" s="120">
        <v>44</v>
      </c>
      <c r="AB13" s="120">
        <v>0</v>
      </c>
      <c r="AC13" s="120">
        <v>1799</v>
      </c>
      <c r="AD13" s="120">
        <v>107983</v>
      </c>
      <c r="AE13" s="120">
        <v>109782</v>
      </c>
      <c r="AF13" s="116" t="s">
        <v>117</v>
      </c>
      <c r="AG13" s="116" t="s">
        <v>108</v>
      </c>
      <c r="AH13" s="120">
        <v>4030</v>
      </c>
      <c r="AI13" s="120">
        <v>12</v>
      </c>
    </row>
    <row r="14" spans="1:35" x14ac:dyDescent="0.2">
      <c r="A14" s="126" t="s">
        <v>103</v>
      </c>
      <c r="B14" s="126">
        <v>0</v>
      </c>
      <c r="C14" s="126">
        <v>0</v>
      </c>
      <c r="D14" s="127">
        <v>389579</v>
      </c>
      <c r="E14" s="127">
        <v>77568</v>
      </c>
      <c r="F14" s="127">
        <v>467147</v>
      </c>
      <c r="G14" s="128">
        <v>-7.44922480043684E-3</v>
      </c>
      <c r="H14" s="127">
        <v>75533</v>
      </c>
      <c r="I14" s="127">
        <v>264</v>
      </c>
      <c r="J14" s="127">
        <v>75797</v>
      </c>
      <c r="K14" s="149">
        <v>-0.14411698283649502</v>
      </c>
      <c r="L14" s="130">
        <v>9</v>
      </c>
      <c r="M14" s="128">
        <v>0</v>
      </c>
      <c r="N14" s="130">
        <v>542953</v>
      </c>
      <c r="O14" s="128">
        <v>-2.9076577261258198E-2</v>
      </c>
      <c r="P14" s="130">
        <v>20797</v>
      </c>
      <c r="Q14" s="130">
        <v>563750</v>
      </c>
      <c r="R14" s="128">
        <v>-3.14589020738376E-2</v>
      </c>
      <c r="S14" s="134">
        <v>0</v>
      </c>
      <c r="T14" s="135">
        <v>0</v>
      </c>
      <c r="U14" s="135">
        <v>0</v>
      </c>
      <c r="V14" s="136">
        <v>391185</v>
      </c>
      <c r="W14" s="136">
        <v>470653</v>
      </c>
      <c r="X14" s="136">
        <v>79468</v>
      </c>
      <c r="Y14" s="136">
        <v>88240</v>
      </c>
      <c r="Z14" s="136">
        <v>88560</v>
      </c>
      <c r="AA14" s="136">
        <v>320</v>
      </c>
      <c r="AB14" s="136">
        <v>0</v>
      </c>
      <c r="AC14" s="136">
        <v>22848</v>
      </c>
      <c r="AD14" s="136">
        <v>559213</v>
      </c>
      <c r="AE14" s="136">
        <v>582061</v>
      </c>
      <c r="AF14" s="135">
        <v>0</v>
      </c>
      <c r="AG14" s="135">
        <v>0</v>
      </c>
      <c r="AH14" s="136">
        <v>16120</v>
      </c>
      <c r="AI14" s="136">
        <v>48</v>
      </c>
    </row>
    <row r="15" spans="1:35" x14ac:dyDescent="0.2">
      <c r="A15" s="121" t="s">
        <v>118</v>
      </c>
      <c r="B15" s="116" t="s">
        <v>119</v>
      </c>
      <c r="C15" s="116" t="s">
        <v>120</v>
      </c>
      <c r="D15" s="117">
        <v>38047</v>
      </c>
      <c r="E15" s="117">
        <v>1694</v>
      </c>
      <c r="F15" s="117">
        <v>39741</v>
      </c>
      <c r="G15" s="118">
        <v>1.4189102973076399E-2</v>
      </c>
      <c r="H15" s="117">
        <v>1320</v>
      </c>
      <c r="I15" s="117">
        <v>0</v>
      </c>
      <c r="J15" s="117">
        <v>1320</v>
      </c>
      <c r="K15" s="148">
        <v>-0.26788685524126499</v>
      </c>
      <c r="L15" s="120">
        <v>419</v>
      </c>
      <c r="M15" s="118">
        <v>0.72427983539094709</v>
      </c>
      <c r="N15" s="120">
        <v>41480</v>
      </c>
      <c r="O15" s="118">
        <v>6.0391453032912108E-3</v>
      </c>
      <c r="P15" s="120">
        <v>779</v>
      </c>
      <c r="Q15" s="120">
        <v>42259</v>
      </c>
      <c r="R15" s="118">
        <v>7.9666070363744804E-3</v>
      </c>
      <c r="S15" s="122">
        <v>4</v>
      </c>
      <c r="T15" s="116" t="s">
        <v>89</v>
      </c>
      <c r="U15" s="116" t="s">
        <v>89</v>
      </c>
      <c r="V15" s="120">
        <v>37265</v>
      </c>
      <c r="W15" s="120">
        <v>39185</v>
      </c>
      <c r="X15" s="120">
        <v>1920</v>
      </c>
      <c r="Y15" s="120">
        <v>1803</v>
      </c>
      <c r="Z15" s="120">
        <v>1803</v>
      </c>
      <c r="AA15" s="120">
        <v>0</v>
      </c>
      <c r="AB15" s="120">
        <v>243</v>
      </c>
      <c r="AC15" s="120">
        <v>694</v>
      </c>
      <c r="AD15" s="120">
        <v>41231</v>
      </c>
      <c r="AE15" s="120">
        <v>41925</v>
      </c>
      <c r="AF15" s="116" t="s">
        <v>121</v>
      </c>
      <c r="AG15" s="116" t="s">
        <v>122</v>
      </c>
      <c r="AH15" s="120">
        <v>4030</v>
      </c>
      <c r="AI15" s="120">
        <v>12</v>
      </c>
    </row>
    <row r="16" spans="1:35" x14ac:dyDescent="0.2">
      <c r="A16" s="123"/>
      <c r="B16" s="116" t="s">
        <v>123</v>
      </c>
      <c r="C16" s="116" t="s">
        <v>124</v>
      </c>
      <c r="D16" s="117">
        <v>21623</v>
      </c>
      <c r="E16" s="117">
        <v>2</v>
      </c>
      <c r="F16" s="117">
        <v>21625</v>
      </c>
      <c r="G16" s="118">
        <v>7.4374006359300499E-2</v>
      </c>
      <c r="H16" s="117">
        <v>0</v>
      </c>
      <c r="I16" s="117">
        <v>0</v>
      </c>
      <c r="J16" s="117">
        <v>0</v>
      </c>
      <c r="K16" s="148">
        <v>0</v>
      </c>
      <c r="L16" s="120">
        <v>0</v>
      </c>
      <c r="M16" s="118">
        <v>0</v>
      </c>
      <c r="N16" s="120">
        <v>21625</v>
      </c>
      <c r="O16" s="118">
        <v>7.4374006359300499E-2</v>
      </c>
      <c r="P16" s="120">
        <v>0</v>
      </c>
      <c r="Q16" s="120">
        <v>21625</v>
      </c>
      <c r="R16" s="118">
        <v>7.4374006359300499E-2</v>
      </c>
      <c r="S16" s="124">
        <v>0</v>
      </c>
      <c r="T16" s="116" t="s">
        <v>89</v>
      </c>
      <c r="U16" s="116" t="s">
        <v>89</v>
      </c>
      <c r="V16" s="120">
        <v>20122</v>
      </c>
      <c r="W16" s="120">
        <v>20128</v>
      </c>
      <c r="X16" s="120">
        <v>6</v>
      </c>
      <c r="Y16" s="120">
        <v>0</v>
      </c>
      <c r="Z16" s="120">
        <v>0</v>
      </c>
      <c r="AA16" s="120">
        <v>0</v>
      </c>
      <c r="AB16" s="120">
        <v>0</v>
      </c>
      <c r="AC16" s="120">
        <v>0</v>
      </c>
      <c r="AD16" s="120">
        <v>20128</v>
      </c>
      <c r="AE16" s="120">
        <v>20128</v>
      </c>
      <c r="AF16" s="116" t="s">
        <v>125</v>
      </c>
      <c r="AG16" s="116" t="s">
        <v>122</v>
      </c>
      <c r="AH16" s="120">
        <v>4030</v>
      </c>
      <c r="AI16" s="120">
        <v>12</v>
      </c>
    </row>
    <row r="17" spans="1:35" x14ac:dyDescent="0.2">
      <c r="A17" s="123"/>
      <c r="B17" s="116" t="s">
        <v>126</v>
      </c>
      <c r="C17" s="116" t="s">
        <v>127</v>
      </c>
      <c r="D17" s="117">
        <v>66075</v>
      </c>
      <c r="E17" s="117">
        <v>372</v>
      </c>
      <c r="F17" s="117">
        <v>66447</v>
      </c>
      <c r="G17" s="118">
        <v>-3.9872288759312292E-3</v>
      </c>
      <c r="H17" s="117">
        <v>11342</v>
      </c>
      <c r="I17" s="117">
        <v>0</v>
      </c>
      <c r="J17" s="117">
        <v>11342</v>
      </c>
      <c r="K17" s="148">
        <v>0.77274148171303492</v>
      </c>
      <c r="L17" s="120">
        <v>0</v>
      </c>
      <c r="M17" s="118">
        <v>0</v>
      </c>
      <c r="N17" s="120">
        <v>77789</v>
      </c>
      <c r="O17" s="118">
        <v>6.3984899673099796E-2</v>
      </c>
      <c r="P17" s="120">
        <v>1236</v>
      </c>
      <c r="Q17" s="120">
        <v>79025</v>
      </c>
      <c r="R17" s="118">
        <v>6.4983895529830304E-2</v>
      </c>
      <c r="S17" s="124">
        <v>0</v>
      </c>
      <c r="T17" s="116" t="s">
        <v>89</v>
      </c>
      <c r="U17" s="116" t="s">
        <v>89</v>
      </c>
      <c r="V17" s="120">
        <v>66263</v>
      </c>
      <c r="W17" s="120">
        <v>66713</v>
      </c>
      <c r="X17" s="120">
        <v>450</v>
      </c>
      <c r="Y17" s="120">
        <v>6394</v>
      </c>
      <c r="Z17" s="120">
        <v>6398</v>
      </c>
      <c r="AA17" s="120">
        <v>4</v>
      </c>
      <c r="AB17" s="120">
        <v>0</v>
      </c>
      <c r="AC17" s="120">
        <v>1092</v>
      </c>
      <c r="AD17" s="120">
        <v>73111</v>
      </c>
      <c r="AE17" s="120">
        <v>74203</v>
      </c>
      <c r="AF17" s="116" t="s">
        <v>128</v>
      </c>
      <c r="AG17" s="116" t="s">
        <v>122</v>
      </c>
      <c r="AH17" s="120">
        <v>4030</v>
      </c>
      <c r="AI17" s="120">
        <v>12</v>
      </c>
    </row>
    <row r="18" spans="1:35" x14ac:dyDescent="0.2">
      <c r="A18" s="123"/>
      <c r="B18" s="116" t="s">
        <v>129</v>
      </c>
      <c r="C18" s="116" t="s">
        <v>130</v>
      </c>
      <c r="D18" s="117">
        <v>39854</v>
      </c>
      <c r="E18" s="117">
        <v>20</v>
      </c>
      <c r="F18" s="117">
        <v>39874</v>
      </c>
      <c r="G18" s="118">
        <v>-9.9565487274984495E-3</v>
      </c>
      <c r="H18" s="117">
        <v>21952</v>
      </c>
      <c r="I18" s="117">
        <v>30</v>
      </c>
      <c r="J18" s="117">
        <v>21982</v>
      </c>
      <c r="K18" s="148">
        <v>-0.24124124124124099</v>
      </c>
      <c r="L18" s="120">
        <v>46</v>
      </c>
      <c r="M18" s="118">
        <v>0</v>
      </c>
      <c r="N18" s="120">
        <v>61902</v>
      </c>
      <c r="O18" s="118">
        <v>-0.10605666753314301</v>
      </c>
      <c r="P18" s="120">
        <v>45</v>
      </c>
      <c r="Q18" s="120">
        <v>61947</v>
      </c>
      <c r="R18" s="118">
        <v>-0.10579421444656199</v>
      </c>
      <c r="S18" s="124">
        <v>0</v>
      </c>
      <c r="T18" s="116" t="s">
        <v>89</v>
      </c>
      <c r="U18" s="116" t="s">
        <v>89</v>
      </c>
      <c r="V18" s="120">
        <v>40217</v>
      </c>
      <c r="W18" s="120">
        <v>40275</v>
      </c>
      <c r="X18" s="120">
        <v>58</v>
      </c>
      <c r="Y18" s="120">
        <v>28953</v>
      </c>
      <c r="Z18" s="120">
        <v>28971</v>
      </c>
      <c r="AA18" s="120">
        <v>18</v>
      </c>
      <c r="AB18" s="120">
        <v>0</v>
      </c>
      <c r="AC18" s="120">
        <v>30</v>
      </c>
      <c r="AD18" s="120">
        <v>69246</v>
      </c>
      <c r="AE18" s="120">
        <v>69276</v>
      </c>
      <c r="AF18" s="116" t="s">
        <v>131</v>
      </c>
      <c r="AG18" s="116" t="s">
        <v>122</v>
      </c>
      <c r="AH18" s="120">
        <v>4030</v>
      </c>
      <c r="AI18" s="120">
        <v>12</v>
      </c>
    </row>
    <row r="19" spans="1:35" x14ac:dyDescent="0.2">
      <c r="A19" s="123"/>
      <c r="B19" s="116" t="s">
        <v>132</v>
      </c>
      <c r="C19" s="116" t="s">
        <v>133</v>
      </c>
      <c r="D19" s="117">
        <v>25423</v>
      </c>
      <c r="E19" s="117">
        <v>5158</v>
      </c>
      <c r="F19" s="117">
        <v>30581</v>
      </c>
      <c r="G19" s="118">
        <v>2.3271058669288806E-3</v>
      </c>
      <c r="H19" s="117">
        <v>0</v>
      </c>
      <c r="I19" s="117">
        <v>0</v>
      </c>
      <c r="J19" s="117">
        <v>0</v>
      </c>
      <c r="K19" s="148">
        <v>-1</v>
      </c>
      <c r="L19" s="120">
        <v>0</v>
      </c>
      <c r="M19" s="118">
        <v>0</v>
      </c>
      <c r="N19" s="120">
        <v>30581</v>
      </c>
      <c r="O19" s="118">
        <v>-1.4946046062167801E-2</v>
      </c>
      <c r="P19" s="120">
        <v>390</v>
      </c>
      <c r="Q19" s="120">
        <v>30971</v>
      </c>
      <c r="R19" s="118">
        <v>-1.41019927420895E-2</v>
      </c>
      <c r="S19" s="124">
        <v>0</v>
      </c>
      <c r="T19" s="116" t="s">
        <v>89</v>
      </c>
      <c r="U19" s="116" t="s">
        <v>89</v>
      </c>
      <c r="V19" s="120">
        <v>25986</v>
      </c>
      <c r="W19" s="120">
        <v>30510</v>
      </c>
      <c r="X19" s="120">
        <v>4524</v>
      </c>
      <c r="Y19" s="120">
        <v>535</v>
      </c>
      <c r="Z19" s="120">
        <v>535</v>
      </c>
      <c r="AA19" s="120">
        <v>0</v>
      </c>
      <c r="AB19" s="120">
        <v>0</v>
      </c>
      <c r="AC19" s="120">
        <v>369</v>
      </c>
      <c r="AD19" s="120">
        <v>31045</v>
      </c>
      <c r="AE19" s="120">
        <v>31414</v>
      </c>
      <c r="AF19" s="116" t="s">
        <v>134</v>
      </c>
      <c r="AG19" s="116" t="s">
        <v>122</v>
      </c>
      <c r="AH19" s="120">
        <v>4030</v>
      </c>
      <c r="AI19" s="120">
        <v>12</v>
      </c>
    </row>
    <row r="20" spans="1:35" x14ac:dyDescent="0.2">
      <c r="A20" s="123"/>
      <c r="B20" s="116" t="s">
        <v>135</v>
      </c>
      <c r="C20" s="116" t="s">
        <v>136</v>
      </c>
      <c r="D20" s="117">
        <v>27329</v>
      </c>
      <c r="E20" s="117">
        <v>178</v>
      </c>
      <c r="F20" s="117">
        <v>27507</v>
      </c>
      <c r="G20" s="118">
        <v>-7.2245269654963098E-2</v>
      </c>
      <c r="H20" s="117">
        <v>1082</v>
      </c>
      <c r="I20" s="117">
        <v>0</v>
      </c>
      <c r="J20" s="117">
        <v>1082</v>
      </c>
      <c r="K20" s="148">
        <v>-0.22769450392576698</v>
      </c>
      <c r="L20" s="120">
        <v>6862</v>
      </c>
      <c r="M20" s="118">
        <v>-1.5071049232094201E-2</v>
      </c>
      <c r="N20" s="120">
        <v>35451</v>
      </c>
      <c r="O20" s="118">
        <v>-6.7496120156772005E-2</v>
      </c>
      <c r="P20" s="120">
        <v>256</v>
      </c>
      <c r="Q20" s="120">
        <v>35707</v>
      </c>
      <c r="R20" s="118">
        <v>-6.5921992309100896E-2</v>
      </c>
      <c r="S20" s="124">
        <v>0</v>
      </c>
      <c r="T20" s="116" t="s">
        <v>89</v>
      </c>
      <c r="U20" s="116" t="s">
        <v>89</v>
      </c>
      <c r="V20" s="120">
        <v>29377</v>
      </c>
      <c r="W20" s="120">
        <v>29649</v>
      </c>
      <c r="X20" s="120">
        <v>272</v>
      </c>
      <c r="Y20" s="120">
        <v>1401</v>
      </c>
      <c r="Z20" s="120">
        <v>1401</v>
      </c>
      <c r="AA20" s="120">
        <v>0</v>
      </c>
      <c r="AB20" s="120">
        <v>6967</v>
      </c>
      <c r="AC20" s="120">
        <v>210</v>
      </c>
      <c r="AD20" s="120">
        <v>38017</v>
      </c>
      <c r="AE20" s="120">
        <v>38227</v>
      </c>
      <c r="AF20" s="116" t="s">
        <v>137</v>
      </c>
      <c r="AG20" s="116" t="s">
        <v>122</v>
      </c>
      <c r="AH20" s="120">
        <v>4030</v>
      </c>
      <c r="AI20" s="120">
        <v>12</v>
      </c>
    </row>
    <row r="21" spans="1:35" x14ac:dyDescent="0.2">
      <c r="A21" s="123"/>
      <c r="B21" s="116" t="s">
        <v>138</v>
      </c>
      <c r="C21" s="116" t="s">
        <v>139</v>
      </c>
      <c r="D21" s="117">
        <v>5618</v>
      </c>
      <c r="E21" s="117">
        <v>2</v>
      </c>
      <c r="F21" s="117">
        <v>5620</v>
      </c>
      <c r="G21" s="118">
        <v>8.0977110982881309E-2</v>
      </c>
      <c r="H21" s="117">
        <v>6136</v>
      </c>
      <c r="I21" s="117">
        <v>0</v>
      </c>
      <c r="J21" s="117">
        <v>6136</v>
      </c>
      <c r="K21" s="148">
        <v>5.9886104783599095</v>
      </c>
      <c r="L21" s="120">
        <v>0</v>
      </c>
      <c r="M21" s="118">
        <v>0</v>
      </c>
      <c r="N21" s="120">
        <v>11756</v>
      </c>
      <c r="O21" s="118">
        <v>0.93450715813723906</v>
      </c>
      <c r="P21" s="120">
        <v>348</v>
      </c>
      <c r="Q21" s="120">
        <v>12104</v>
      </c>
      <c r="R21" s="118">
        <v>0.90464201416207701</v>
      </c>
      <c r="S21" s="124">
        <v>0</v>
      </c>
      <c r="T21" s="116" t="s">
        <v>89</v>
      </c>
      <c r="U21" s="116" t="s">
        <v>89</v>
      </c>
      <c r="V21" s="120">
        <v>5197</v>
      </c>
      <c r="W21" s="120">
        <v>5199</v>
      </c>
      <c r="X21" s="120">
        <v>2</v>
      </c>
      <c r="Y21" s="120">
        <v>878</v>
      </c>
      <c r="Z21" s="120">
        <v>878</v>
      </c>
      <c r="AA21" s="120">
        <v>0</v>
      </c>
      <c r="AB21" s="120">
        <v>0</v>
      </c>
      <c r="AC21" s="120">
        <v>278</v>
      </c>
      <c r="AD21" s="120">
        <v>6077</v>
      </c>
      <c r="AE21" s="120">
        <v>6355</v>
      </c>
      <c r="AF21" s="116" t="s">
        <v>140</v>
      </c>
      <c r="AG21" s="116" t="s">
        <v>122</v>
      </c>
      <c r="AH21" s="120">
        <v>4030</v>
      </c>
      <c r="AI21" s="120">
        <v>12</v>
      </c>
    </row>
    <row r="22" spans="1:35" x14ac:dyDescent="0.2">
      <c r="A22" s="123"/>
      <c r="B22" s="116" t="s">
        <v>141</v>
      </c>
      <c r="C22" s="116" t="s">
        <v>142</v>
      </c>
      <c r="D22" s="117">
        <v>43184</v>
      </c>
      <c r="E22" s="117">
        <v>194</v>
      </c>
      <c r="F22" s="117">
        <v>43378</v>
      </c>
      <c r="G22" s="118">
        <v>5.5374434334095703E-2</v>
      </c>
      <c r="H22" s="117">
        <v>6936</v>
      </c>
      <c r="I22" s="117">
        <v>10</v>
      </c>
      <c r="J22" s="117">
        <v>6946</v>
      </c>
      <c r="K22" s="148">
        <v>0.217955462037524</v>
      </c>
      <c r="L22" s="120">
        <v>0</v>
      </c>
      <c r="M22" s="118">
        <v>0</v>
      </c>
      <c r="N22" s="120">
        <v>50324</v>
      </c>
      <c r="O22" s="118">
        <v>7.5184275184275201E-2</v>
      </c>
      <c r="P22" s="120">
        <v>477</v>
      </c>
      <c r="Q22" s="120">
        <v>50801</v>
      </c>
      <c r="R22" s="118">
        <v>8.400904745646981E-2</v>
      </c>
      <c r="S22" s="124">
        <v>0</v>
      </c>
      <c r="T22" s="116" t="s">
        <v>89</v>
      </c>
      <c r="U22" s="116" t="s">
        <v>89</v>
      </c>
      <c r="V22" s="120">
        <v>40998</v>
      </c>
      <c r="W22" s="120">
        <v>41102</v>
      </c>
      <c r="X22" s="120">
        <v>104</v>
      </c>
      <c r="Y22" s="120">
        <v>5703</v>
      </c>
      <c r="Z22" s="120">
        <v>5703</v>
      </c>
      <c r="AA22" s="120">
        <v>0</v>
      </c>
      <c r="AB22" s="120">
        <v>0</v>
      </c>
      <c r="AC22" s="120">
        <v>59</v>
      </c>
      <c r="AD22" s="120">
        <v>46805</v>
      </c>
      <c r="AE22" s="120">
        <v>46864</v>
      </c>
      <c r="AF22" s="116" t="s">
        <v>143</v>
      </c>
      <c r="AG22" s="116" t="s">
        <v>122</v>
      </c>
      <c r="AH22" s="120">
        <v>4030</v>
      </c>
      <c r="AI22" s="120">
        <v>12</v>
      </c>
    </row>
    <row r="23" spans="1:35" x14ac:dyDescent="0.2">
      <c r="A23" s="125"/>
      <c r="B23" s="116" t="s">
        <v>144</v>
      </c>
      <c r="C23" s="116" t="s">
        <v>145</v>
      </c>
      <c r="D23" s="117">
        <v>18133</v>
      </c>
      <c r="E23" s="117">
        <v>0</v>
      </c>
      <c r="F23" s="117">
        <v>18133</v>
      </c>
      <c r="G23" s="118">
        <v>1.55129928315412E-2</v>
      </c>
      <c r="H23" s="117">
        <v>872</v>
      </c>
      <c r="I23" s="117">
        <v>0</v>
      </c>
      <c r="J23" s="117">
        <v>872</v>
      </c>
      <c r="K23" s="148">
        <v>-0.43632837750484804</v>
      </c>
      <c r="L23" s="120">
        <v>0</v>
      </c>
      <c r="M23" s="118">
        <v>0</v>
      </c>
      <c r="N23" s="120">
        <v>19005</v>
      </c>
      <c r="O23" s="118">
        <v>-2.05122919136216E-2</v>
      </c>
      <c r="P23" s="120">
        <v>0</v>
      </c>
      <c r="Q23" s="120">
        <v>19005</v>
      </c>
      <c r="R23" s="118">
        <v>-2.05122919136216E-2</v>
      </c>
      <c r="S23" s="124">
        <v>0</v>
      </c>
      <c r="T23" s="116" t="s">
        <v>89</v>
      </c>
      <c r="U23" s="116" t="s">
        <v>89</v>
      </c>
      <c r="V23" s="120">
        <v>17852</v>
      </c>
      <c r="W23" s="120">
        <v>17856</v>
      </c>
      <c r="X23" s="120">
        <v>4</v>
      </c>
      <c r="Y23" s="120">
        <v>1547</v>
      </c>
      <c r="Z23" s="120">
        <v>1547</v>
      </c>
      <c r="AA23" s="120">
        <v>0</v>
      </c>
      <c r="AB23" s="120">
        <v>0</v>
      </c>
      <c r="AC23" s="120">
        <v>0</v>
      </c>
      <c r="AD23" s="120">
        <v>19403</v>
      </c>
      <c r="AE23" s="120">
        <v>19403</v>
      </c>
      <c r="AF23" s="116" t="s">
        <v>146</v>
      </c>
      <c r="AG23" s="116" t="s">
        <v>122</v>
      </c>
      <c r="AH23" s="120">
        <v>4030</v>
      </c>
      <c r="AI23" s="120">
        <v>12</v>
      </c>
    </row>
    <row r="24" spans="1:35" x14ac:dyDescent="0.2">
      <c r="A24" s="126" t="s">
        <v>103</v>
      </c>
      <c r="B24" s="126">
        <v>0</v>
      </c>
      <c r="C24" s="126">
        <v>0</v>
      </c>
      <c r="D24" s="127">
        <v>285286</v>
      </c>
      <c r="E24" s="127">
        <v>7620</v>
      </c>
      <c r="F24" s="127">
        <v>292906</v>
      </c>
      <c r="G24" s="128">
        <v>7.8763458434984914E-3</v>
      </c>
      <c r="H24" s="127">
        <v>49640</v>
      </c>
      <c r="I24" s="127">
        <v>40</v>
      </c>
      <c r="J24" s="127">
        <v>49680</v>
      </c>
      <c r="K24" s="149">
        <v>5.1740198153950395E-2</v>
      </c>
      <c r="L24" s="130">
        <v>7327</v>
      </c>
      <c r="M24" s="128">
        <v>1.6227461858529798E-2</v>
      </c>
      <c r="N24" s="130">
        <v>349913</v>
      </c>
      <c r="O24" s="128">
        <v>1.4055404375432902E-2</v>
      </c>
      <c r="P24" s="130">
        <v>3531</v>
      </c>
      <c r="Q24" s="130">
        <v>353444</v>
      </c>
      <c r="R24" s="128">
        <v>1.6242326657945103E-2</v>
      </c>
      <c r="S24" s="134">
        <v>0</v>
      </c>
      <c r="T24" s="135">
        <v>0</v>
      </c>
      <c r="U24" s="135">
        <v>0</v>
      </c>
      <c r="V24" s="136">
        <v>283277</v>
      </c>
      <c r="W24" s="136">
        <v>290617</v>
      </c>
      <c r="X24" s="136">
        <v>7340</v>
      </c>
      <c r="Y24" s="136">
        <v>47214</v>
      </c>
      <c r="Z24" s="136">
        <v>47236</v>
      </c>
      <c r="AA24" s="136">
        <v>22</v>
      </c>
      <c r="AB24" s="136">
        <v>7210</v>
      </c>
      <c r="AC24" s="136">
        <v>2732</v>
      </c>
      <c r="AD24" s="136">
        <v>345063</v>
      </c>
      <c r="AE24" s="136">
        <v>347795</v>
      </c>
      <c r="AF24" s="135">
        <v>0</v>
      </c>
      <c r="AG24" s="135">
        <v>0</v>
      </c>
      <c r="AH24" s="136">
        <v>36270</v>
      </c>
      <c r="AI24" s="136">
        <v>108</v>
      </c>
    </row>
    <row r="25" spans="1:35" x14ac:dyDescent="0.2">
      <c r="A25" s="121" t="s">
        <v>147</v>
      </c>
      <c r="B25" s="116" t="s">
        <v>148</v>
      </c>
      <c r="C25" s="116" t="s">
        <v>149</v>
      </c>
      <c r="D25" s="117">
        <v>4586</v>
      </c>
      <c r="E25" s="117">
        <v>20</v>
      </c>
      <c r="F25" s="117">
        <v>4606</v>
      </c>
      <c r="G25" s="118">
        <v>-0.160561326772371</v>
      </c>
      <c r="H25" s="117">
        <v>0</v>
      </c>
      <c r="I25" s="117">
        <v>0</v>
      </c>
      <c r="J25" s="117">
        <v>0</v>
      </c>
      <c r="K25" s="148">
        <v>0</v>
      </c>
      <c r="L25" s="120">
        <v>0</v>
      </c>
      <c r="M25" s="118">
        <v>0</v>
      </c>
      <c r="N25" s="120">
        <v>4606</v>
      </c>
      <c r="O25" s="118">
        <v>-0.160561326772371</v>
      </c>
      <c r="P25" s="120">
        <v>958</v>
      </c>
      <c r="Q25" s="120">
        <v>5564</v>
      </c>
      <c r="R25" s="118">
        <v>-0.132928159576126</v>
      </c>
      <c r="S25" s="122">
        <v>5</v>
      </c>
      <c r="T25" s="116" t="s">
        <v>89</v>
      </c>
      <c r="U25" s="116" t="s">
        <v>89</v>
      </c>
      <c r="V25" s="120">
        <v>5457</v>
      </c>
      <c r="W25" s="120">
        <v>5487</v>
      </c>
      <c r="X25" s="120">
        <v>30</v>
      </c>
      <c r="Y25" s="120">
        <v>0</v>
      </c>
      <c r="Z25" s="120">
        <v>0</v>
      </c>
      <c r="AA25" s="120">
        <v>0</v>
      </c>
      <c r="AB25" s="120">
        <v>0</v>
      </c>
      <c r="AC25" s="120">
        <v>930</v>
      </c>
      <c r="AD25" s="120">
        <v>5487</v>
      </c>
      <c r="AE25" s="120">
        <v>6417</v>
      </c>
      <c r="AF25" s="116" t="s">
        <v>150</v>
      </c>
      <c r="AG25" s="116" t="s">
        <v>151</v>
      </c>
      <c r="AH25" s="120">
        <v>4030</v>
      </c>
      <c r="AI25" s="120">
        <v>12</v>
      </c>
    </row>
    <row r="26" spans="1:35" x14ac:dyDescent="0.2">
      <c r="A26" s="123"/>
      <c r="B26" s="116" t="s">
        <v>152</v>
      </c>
      <c r="C26" s="116" t="s">
        <v>153</v>
      </c>
      <c r="D26" s="117">
        <v>493</v>
      </c>
      <c r="E26" s="117">
        <v>12</v>
      </c>
      <c r="F26" s="117">
        <v>505</v>
      </c>
      <c r="G26" s="118">
        <v>-0.11558669001751301</v>
      </c>
      <c r="H26" s="117">
        <v>0</v>
      </c>
      <c r="I26" s="117">
        <v>0</v>
      </c>
      <c r="J26" s="117">
        <v>0</v>
      </c>
      <c r="K26" s="148">
        <v>0</v>
      </c>
      <c r="L26" s="120">
        <v>0</v>
      </c>
      <c r="M26" s="118">
        <v>0</v>
      </c>
      <c r="N26" s="120">
        <v>505</v>
      </c>
      <c r="O26" s="118">
        <v>-0.11558669001751301</v>
      </c>
      <c r="P26" s="120">
        <v>780</v>
      </c>
      <c r="Q26" s="120">
        <v>1285</v>
      </c>
      <c r="R26" s="118">
        <v>-1.5540015540015503E-3</v>
      </c>
      <c r="S26" s="124">
        <v>0</v>
      </c>
      <c r="T26" s="116" t="s">
        <v>89</v>
      </c>
      <c r="U26" s="116" t="s">
        <v>89</v>
      </c>
      <c r="V26" s="120">
        <v>561</v>
      </c>
      <c r="W26" s="120">
        <v>571</v>
      </c>
      <c r="X26" s="120">
        <v>10</v>
      </c>
      <c r="Y26" s="120">
        <v>0</v>
      </c>
      <c r="Z26" s="120">
        <v>0</v>
      </c>
      <c r="AA26" s="120">
        <v>0</v>
      </c>
      <c r="AB26" s="120">
        <v>0</v>
      </c>
      <c r="AC26" s="120">
        <v>716</v>
      </c>
      <c r="AD26" s="120">
        <v>571</v>
      </c>
      <c r="AE26" s="120">
        <v>1287</v>
      </c>
      <c r="AF26" s="116" t="s">
        <v>154</v>
      </c>
      <c r="AG26" s="116" t="s">
        <v>151</v>
      </c>
      <c r="AH26" s="120">
        <v>4030</v>
      </c>
      <c r="AI26" s="120">
        <v>12</v>
      </c>
    </row>
    <row r="27" spans="1:35" x14ac:dyDescent="0.2">
      <c r="A27" s="123"/>
      <c r="B27" s="116" t="s">
        <v>155</v>
      </c>
      <c r="C27" s="116" t="s">
        <v>156</v>
      </c>
      <c r="D27" s="117">
        <v>7991</v>
      </c>
      <c r="E27" s="117">
        <v>278</v>
      </c>
      <c r="F27" s="117">
        <v>8269</v>
      </c>
      <c r="G27" s="118">
        <v>-0.11928852912983301</v>
      </c>
      <c r="H27" s="117">
        <v>0</v>
      </c>
      <c r="I27" s="117">
        <v>0</v>
      </c>
      <c r="J27" s="117">
        <v>0</v>
      </c>
      <c r="K27" s="148">
        <v>0</v>
      </c>
      <c r="L27" s="120">
        <v>1000</v>
      </c>
      <c r="M27" s="118">
        <v>-5.1233396584440205E-2</v>
      </c>
      <c r="N27" s="120">
        <v>9269</v>
      </c>
      <c r="O27" s="118">
        <v>-0.11241980273867701</v>
      </c>
      <c r="P27" s="120">
        <v>2778</v>
      </c>
      <c r="Q27" s="120">
        <v>12047</v>
      </c>
      <c r="R27" s="118">
        <v>-5.5063142207231901E-2</v>
      </c>
      <c r="S27" s="124">
        <v>0</v>
      </c>
      <c r="T27" s="116" t="s">
        <v>89</v>
      </c>
      <c r="U27" s="116" t="s">
        <v>89</v>
      </c>
      <c r="V27" s="120">
        <v>9077</v>
      </c>
      <c r="W27" s="120">
        <v>9389</v>
      </c>
      <c r="X27" s="120">
        <v>312</v>
      </c>
      <c r="Y27" s="120">
        <v>0</v>
      </c>
      <c r="Z27" s="120">
        <v>0</v>
      </c>
      <c r="AA27" s="120">
        <v>0</v>
      </c>
      <c r="AB27" s="120">
        <v>1054</v>
      </c>
      <c r="AC27" s="120">
        <v>2306</v>
      </c>
      <c r="AD27" s="120">
        <v>10443</v>
      </c>
      <c r="AE27" s="120">
        <v>12749</v>
      </c>
      <c r="AF27" s="116" t="s">
        <v>157</v>
      </c>
      <c r="AG27" s="116" t="s">
        <v>151</v>
      </c>
      <c r="AH27" s="120">
        <v>4030</v>
      </c>
      <c r="AI27" s="120">
        <v>12</v>
      </c>
    </row>
    <row r="28" spans="1:35" x14ac:dyDescent="0.2">
      <c r="A28" s="123"/>
      <c r="B28" s="116" t="s">
        <v>158</v>
      </c>
      <c r="C28" s="116" t="s">
        <v>159</v>
      </c>
      <c r="D28" s="117">
        <v>1176</v>
      </c>
      <c r="E28" s="117">
        <v>32</v>
      </c>
      <c r="F28" s="117">
        <v>1208</v>
      </c>
      <c r="G28" s="118">
        <v>-2.8157683024939702E-2</v>
      </c>
      <c r="H28" s="117">
        <v>0</v>
      </c>
      <c r="I28" s="117">
        <v>0</v>
      </c>
      <c r="J28" s="117">
        <v>0</v>
      </c>
      <c r="K28" s="148">
        <v>0</v>
      </c>
      <c r="L28" s="120">
        <v>0</v>
      </c>
      <c r="M28" s="118">
        <v>0</v>
      </c>
      <c r="N28" s="120">
        <v>1208</v>
      </c>
      <c r="O28" s="118">
        <v>-2.8157683024939702E-2</v>
      </c>
      <c r="P28" s="120">
        <v>1264</v>
      </c>
      <c r="Q28" s="120">
        <v>2472</v>
      </c>
      <c r="R28" s="118">
        <v>-1.0012014417300801E-2</v>
      </c>
      <c r="S28" s="124">
        <v>0</v>
      </c>
      <c r="T28" s="116" t="s">
        <v>89</v>
      </c>
      <c r="U28" s="116" t="s">
        <v>89</v>
      </c>
      <c r="V28" s="120">
        <v>1193</v>
      </c>
      <c r="W28" s="120">
        <v>1243</v>
      </c>
      <c r="X28" s="120">
        <v>50</v>
      </c>
      <c r="Y28" s="120">
        <v>0</v>
      </c>
      <c r="Z28" s="120">
        <v>0</v>
      </c>
      <c r="AA28" s="120">
        <v>0</v>
      </c>
      <c r="AB28" s="120">
        <v>0</v>
      </c>
      <c r="AC28" s="120">
        <v>1254</v>
      </c>
      <c r="AD28" s="120">
        <v>1243</v>
      </c>
      <c r="AE28" s="120">
        <v>2497</v>
      </c>
      <c r="AF28" s="116" t="s">
        <v>160</v>
      </c>
      <c r="AG28" s="116" t="s">
        <v>151</v>
      </c>
      <c r="AH28" s="120">
        <v>4030</v>
      </c>
      <c r="AI28" s="120">
        <v>12</v>
      </c>
    </row>
    <row r="29" spans="1:35" x14ac:dyDescent="0.2">
      <c r="A29" s="123"/>
      <c r="B29" s="116" t="s">
        <v>161</v>
      </c>
      <c r="C29" s="116" t="s">
        <v>162</v>
      </c>
      <c r="D29" s="117">
        <v>243</v>
      </c>
      <c r="E29" s="117">
        <v>0</v>
      </c>
      <c r="F29" s="117">
        <v>243</v>
      </c>
      <c r="G29" s="118">
        <v>-1.6194331983805699E-2</v>
      </c>
      <c r="H29" s="117">
        <v>88</v>
      </c>
      <c r="I29" s="117">
        <v>0</v>
      </c>
      <c r="J29" s="117">
        <v>88</v>
      </c>
      <c r="K29" s="148">
        <v>0</v>
      </c>
      <c r="L29" s="120">
        <v>0</v>
      </c>
      <c r="M29" s="118">
        <v>0</v>
      </c>
      <c r="N29" s="120">
        <v>331</v>
      </c>
      <c r="O29" s="118">
        <v>0.34008097165991896</v>
      </c>
      <c r="P29" s="120">
        <v>0</v>
      </c>
      <c r="Q29" s="120">
        <v>331</v>
      </c>
      <c r="R29" s="118">
        <v>0.34008097165991896</v>
      </c>
      <c r="S29" s="124">
        <v>0</v>
      </c>
      <c r="T29" s="116" t="s">
        <v>89</v>
      </c>
      <c r="U29" s="116" t="s">
        <v>89</v>
      </c>
      <c r="V29" s="120">
        <v>247</v>
      </c>
      <c r="W29" s="120">
        <v>247</v>
      </c>
      <c r="X29" s="120">
        <v>0</v>
      </c>
      <c r="Y29" s="120">
        <v>0</v>
      </c>
      <c r="Z29" s="120">
        <v>0</v>
      </c>
      <c r="AA29" s="120">
        <v>0</v>
      </c>
      <c r="AB29" s="120">
        <v>0</v>
      </c>
      <c r="AC29" s="120">
        <v>0</v>
      </c>
      <c r="AD29" s="120">
        <v>247</v>
      </c>
      <c r="AE29" s="120">
        <v>247</v>
      </c>
      <c r="AF29" s="116" t="s">
        <v>163</v>
      </c>
      <c r="AG29" s="116" t="s">
        <v>151</v>
      </c>
      <c r="AH29" s="120">
        <v>4030</v>
      </c>
      <c r="AI29" s="120">
        <v>12</v>
      </c>
    </row>
    <row r="30" spans="1:35" x14ac:dyDescent="0.2">
      <c r="A30" s="123"/>
      <c r="B30" s="116" t="s">
        <v>164</v>
      </c>
      <c r="C30" s="116" t="s">
        <v>165</v>
      </c>
      <c r="D30" s="117">
        <v>11102</v>
      </c>
      <c r="E30" s="117">
        <v>164</v>
      </c>
      <c r="F30" s="117">
        <v>11266</v>
      </c>
      <c r="G30" s="118">
        <v>-0.139737324373855</v>
      </c>
      <c r="H30" s="117">
        <v>0</v>
      </c>
      <c r="I30" s="117">
        <v>0</v>
      </c>
      <c r="J30" s="117">
        <v>0</v>
      </c>
      <c r="K30" s="148">
        <v>-1</v>
      </c>
      <c r="L30" s="120">
        <v>3586</v>
      </c>
      <c r="M30" s="118">
        <v>-0.210306099977978</v>
      </c>
      <c r="N30" s="120">
        <v>14852</v>
      </c>
      <c r="O30" s="118">
        <v>-0.158479233950932</v>
      </c>
      <c r="P30" s="120">
        <v>563</v>
      </c>
      <c r="Q30" s="120">
        <v>15415</v>
      </c>
      <c r="R30" s="118">
        <v>-0.15306851271908098</v>
      </c>
      <c r="S30" s="124">
        <v>0</v>
      </c>
      <c r="T30" s="116" t="s">
        <v>89</v>
      </c>
      <c r="U30" s="116" t="s">
        <v>89</v>
      </c>
      <c r="V30" s="120">
        <v>12920</v>
      </c>
      <c r="W30" s="120">
        <v>13096</v>
      </c>
      <c r="X30" s="120">
        <v>176</v>
      </c>
      <c r="Y30" s="120">
        <v>12</v>
      </c>
      <c r="Z30" s="120">
        <v>12</v>
      </c>
      <c r="AA30" s="120">
        <v>0</v>
      </c>
      <c r="AB30" s="120">
        <v>4541</v>
      </c>
      <c r="AC30" s="120">
        <v>552</v>
      </c>
      <c r="AD30" s="120">
        <v>17649</v>
      </c>
      <c r="AE30" s="120">
        <v>18201</v>
      </c>
      <c r="AF30" s="116" t="s">
        <v>166</v>
      </c>
      <c r="AG30" s="116" t="s">
        <v>151</v>
      </c>
      <c r="AH30" s="120">
        <v>4030</v>
      </c>
      <c r="AI30" s="120">
        <v>12</v>
      </c>
    </row>
    <row r="31" spans="1:35" x14ac:dyDescent="0.2">
      <c r="A31" s="123"/>
      <c r="B31" s="116" t="s">
        <v>167</v>
      </c>
      <c r="C31" s="116" t="s">
        <v>168</v>
      </c>
      <c r="D31" s="117">
        <v>6697</v>
      </c>
      <c r="E31" s="117">
        <v>76</v>
      </c>
      <c r="F31" s="117">
        <v>6773</v>
      </c>
      <c r="G31" s="118">
        <v>-4.9136599747297498E-2</v>
      </c>
      <c r="H31" s="117">
        <v>0</v>
      </c>
      <c r="I31" s="117">
        <v>0</v>
      </c>
      <c r="J31" s="117">
        <v>0</v>
      </c>
      <c r="K31" s="148">
        <v>0</v>
      </c>
      <c r="L31" s="120">
        <v>0</v>
      </c>
      <c r="M31" s="118">
        <v>0</v>
      </c>
      <c r="N31" s="120">
        <v>6773</v>
      </c>
      <c r="O31" s="118">
        <v>-4.9136599747297498E-2</v>
      </c>
      <c r="P31" s="120">
        <v>268</v>
      </c>
      <c r="Q31" s="120">
        <v>7041</v>
      </c>
      <c r="R31" s="118">
        <v>-6.5188528943175797E-2</v>
      </c>
      <c r="S31" s="124">
        <v>0</v>
      </c>
      <c r="T31" s="116" t="s">
        <v>89</v>
      </c>
      <c r="U31" s="116" t="s">
        <v>89</v>
      </c>
      <c r="V31" s="120">
        <v>7087</v>
      </c>
      <c r="W31" s="120">
        <v>7123</v>
      </c>
      <c r="X31" s="120">
        <v>36</v>
      </c>
      <c r="Y31" s="120">
        <v>0</v>
      </c>
      <c r="Z31" s="120">
        <v>0</v>
      </c>
      <c r="AA31" s="120">
        <v>0</v>
      </c>
      <c r="AB31" s="120">
        <v>0</v>
      </c>
      <c r="AC31" s="120">
        <v>409</v>
      </c>
      <c r="AD31" s="120">
        <v>7123</v>
      </c>
      <c r="AE31" s="120">
        <v>7532</v>
      </c>
      <c r="AF31" s="116" t="s">
        <v>169</v>
      </c>
      <c r="AG31" s="116" t="s">
        <v>151</v>
      </c>
      <c r="AH31" s="120">
        <v>4030</v>
      </c>
      <c r="AI31" s="120">
        <v>12</v>
      </c>
    </row>
    <row r="32" spans="1:35" x14ac:dyDescent="0.2">
      <c r="A32" s="123"/>
      <c r="B32" s="116" t="s">
        <v>170</v>
      </c>
      <c r="C32" s="116" t="s">
        <v>171</v>
      </c>
      <c r="D32" s="117">
        <v>9890</v>
      </c>
      <c r="E32" s="117">
        <v>1100</v>
      </c>
      <c r="F32" s="117">
        <v>10990</v>
      </c>
      <c r="G32" s="118">
        <v>-0.11263625353249901</v>
      </c>
      <c r="H32" s="117">
        <v>0</v>
      </c>
      <c r="I32" s="117">
        <v>0</v>
      </c>
      <c r="J32" s="117">
        <v>0</v>
      </c>
      <c r="K32" s="148">
        <v>0</v>
      </c>
      <c r="L32" s="120">
        <v>2871</v>
      </c>
      <c r="M32" s="118">
        <v>5.4739162380602502E-2</v>
      </c>
      <c r="N32" s="120">
        <v>13861</v>
      </c>
      <c r="O32" s="118">
        <v>-8.2478321308002908E-2</v>
      </c>
      <c r="P32" s="120">
        <v>2693</v>
      </c>
      <c r="Q32" s="120">
        <v>16554</v>
      </c>
      <c r="R32" s="118">
        <v>-6.6170248773058007E-2</v>
      </c>
      <c r="S32" s="124">
        <v>0</v>
      </c>
      <c r="T32" s="116" t="s">
        <v>89</v>
      </c>
      <c r="U32" s="116" t="s">
        <v>89</v>
      </c>
      <c r="V32" s="120">
        <v>11267</v>
      </c>
      <c r="W32" s="120">
        <v>12385</v>
      </c>
      <c r="X32" s="120">
        <v>1118</v>
      </c>
      <c r="Y32" s="120">
        <v>0</v>
      </c>
      <c r="Z32" s="120">
        <v>0</v>
      </c>
      <c r="AA32" s="120">
        <v>0</v>
      </c>
      <c r="AB32" s="120">
        <v>2722</v>
      </c>
      <c r="AC32" s="120">
        <v>2620</v>
      </c>
      <c r="AD32" s="120">
        <v>15107</v>
      </c>
      <c r="AE32" s="120">
        <v>17727</v>
      </c>
      <c r="AF32" s="116" t="s">
        <v>172</v>
      </c>
      <c r="AG32" s="116" t="s">
        <v>151</v>
      </c>
      <c r="AH32" s="120">
        <v>4030</v>
      </c>
      <c r="AI32" s="120">
        <v>12</v>
      </c>
    </row>
    <row r="33" spans="1:35" x14ac:dyDescent="0.2">
      <c r="A33" s="123"/>
      <c r="B33" s="116" t="s">
        <v>173</v>
      </c>
      <c r="C33" s="116" t="s">
        <v>174</v>
      </c>
      <c r="D33" s="117">
        <v>728</v>
      </c>
      <c r="E33" s="117">
        <v>6</v>
      </c>
      <c r="F33" s="117">
        <v>734</v>
      </c>
      <c r="G33" s="118">
        <v>4.2613636363636395E-2</v>
      </c>
      <c r="H33" s="117">
        <v>0</v>
      </c>
      <c r="I33" s="117">
        <v>0</v>
      </c>
      <c r="J33" s="117">
        <v>0</v>
      </c>
      <c r="K33" s="148">
        <v>0</v>
      </c>
      <c r="L33" s="120">
        <v>0</v>
      </c>
      <c r="M33" s="118">
        <v>0</v>
      </c>
      <c r="N33" s="120">
        <v>734</v>
      </c>
      <c r="O33" s="118">
        <v>4.2613636363636395E-2</v>
      </c>
      <c r="P33" s="120">
        <v>589</v>
      </c>
      <c r="Q33" s="120">
        <v>1323</v>
      </c>
      <c r="R33" s="118">
        <v>2.5581395348837199E-2</v>
      </c>
      <c r="S33" s="124">
        <v>0</v>
      </c>
      <c r="T33" s="116" t="s">
        <v>89</v>
      </c>
      <c r="U33" s="116" t="s">
        <v>89</v>
      </c>
      <c r="V33" s="120">
        <v>700</v>
      </c>
      <c r="W33" s="120">
        <v>704</v>
      </c>
      <c r="X33" s="120">
        <v>4</v>
      </c>
      <c r="Y33" s="120">
        <v>0</v>
      </c>
      <c r="Z33" s="120">
        <v>0</v>
      </c>
      <c r="AA33" s="120">
        <v>0</v>
      </c>
      <c r="AB33" s="120">
        <v>0</v>
      </c>
      <c r="AC33" s="120">
        <v>586</v>
      </c>
      <c r="AD33" s="120">
        <v>704</v>
      </c>
      <c r="AE33" s="120">
        <v>1290</v>
      </c>
      <c r="AF33" s="116" t="s">
        <v>175</v>
      </c>
      <c r="AG33" s="116" t="s">
        <v>151</v>
      </c>
      <c r="AH33" s="120">
        <v>4030</v>
      </c>
      <c r="AI33" s="120">
        <v>12</v>
      </c>
    </row>
    <row r="34" spans="1:35" x14ac:dyDescent="0.2">
      <c r="A34" s="123"/>
      <c r="B34" s="116" t="s">
        <v>176</v>
      </c>
      <c r="C34" s="116" t="s">
        <v>177</v>
      </c>
      <c r="D34" s="117">
        <v>1496</v>
      </c>
      <c r="E34" s="117">
        <v>34</v>
      </c>
      <c r="F34" s="117">
        <v>1530</v>
      </c>
      <c r="G34" s="118">
        <v>-2.6075619295958304E-3</v>
      </c>
      <c r="H34" s="117">
        <v>0</v>
      </c>
      <c r="I34" s="117">
        <v>0</v>
      </c>
      <c r="J34" s="117">
        <v>0</v>
      </c>
      <c r="K34" s="148">
        <v>0</v>
      </c>
      <c r="L34" s="120">
        <v>0</v>
      </c>
      <c r="M34" s="118">
        <v>0</v>
      </c>
      <c r="N34" s="120">
        <v>1530</v>
      </c>
      <c r="O34" s="118">
        <v>-2.6075619295958304E-3</v>
      </c>
      <c r="P34" s="120">
        <v>982</v>
      </c>
      <c r="Q34" s="120">
        <v>2512</v>
      </c>
      <c r="R34" s="118">
        <v>-5.1485148514851496E-3</v>
      </c>
      <c r="S34" s="124">
        <v>0</v>
      </c>
      <c r="T34" s="116" t="s">
        <v>89</v>
      </c>
      <c r="U34" s="116" t="s">
        <v>89</v>
      </c>
      <c r="V34" s="120">
        <v>1524</v>
      </c>
      <c r="W34" s="120">
        <v>1534</v>
      </c>
      <c r="X34" s="120">
        <v>10</v>
      </c>
      <c r="Y34" s="120">
        <v>0</v>
      </c>
      <c r="Z34" s="120">
        <v>0</v>
      </c>
      <c r="AA34" s="120">
        <v>0</v>
      </c>
      <c r="AB34" s="120">
        <v>0</v>
      </c>
      <c r="AC34" s="120">
        <v>991</v>
      </c>
      <c r="AD34" s="120">
        <v>1534</v>
      </c>
      <c r="AE34" s="120">
        <v>2525</v>
      </c>
      <c r="AF34" s="116" t="s">
        <v>178</v>
      </c>
      <c r="AG34" s="116" t="s">
        <v>151</v>
      </c>
      <c r="AH34" s="120">
        <v>4030</v>
      </c>
      <c r="AI34" s="120">
        <v>12</v>
      </c>
    </row>
    <row r="35" spans="1:35" x14ac:dyDescent="0.2">
      <c r="A35" s="123"/>
      <c r="B35" s="116" t="s">
        <v>179</v>
      </c>
      <c r="C35" s="116" t="s">
        <v>180</v>
      </c>
      <c r="D35" s="117">
        <v>9296</v>
      </c>
      <c r="E35" s="117">
        <v>64</v>
      </c>
      <c r="F35" s="117">
        <v>9360</v>
      </c>
      <c r="G35" s="118">
        <v>-4.2944785276073601E-2</v>
      </c>
      <c r="H35" s="117">
        <v>0</v>
      </c>
      <c r="I35" s="117">
        <v>0</v>
      </c>
      <c r="J35" s="117">
        <v>0</v>
      </c>
      <c r="K35" s="148">
        <v>0</v>
      </c>
      <c r="L35" s="120">
        <v>0</v>
      </c>
      <c r="M35" s="118">
        <v>0</v>
      </c>
      <c r="N35" s="120">
        <v>9360</v>
      </c>
      <c r="O35" s="118">
        <v>-4.2944785276073601E-2</v>
      </c>
      <c r="P35" s="120">
        <v>483</v>
      </c>
      <c r="Q35" s="120">
        <v>9843</v>
      </c>
      <c r="R35" s="118">
        <v>-4.0736770295292893E-2</v>
      </c>
      <c r="S35" s="124">
        <v>0</v>
      </c>
      <c r="T35" s="116" t="s">
        <v>89</v>
      </c>
      <c r="U35" s="116" t="s">
        <v>89</v>
      </c>
      <c r="V35" s="120">
        <v>9754</v>
      </c>
      <c r="W35" s="120">
        <v>9780</v>
      </c>
      <c r="X35" s="120">
        <v>26</v>
      </c>
      <c r="Y35" s="120">
        <v>0</v>
      </c>
      <c r="Z35" s="120">
        <v>0</v>
      </c>
      <c r="AA35" s="120">
        <v>0</v>
      </c>
      <c r="AB35" s="120">
        <v>0</v>
      </c>
      <c r="AC35" s="120">
        <v>481</v>
      </c>
      <c r="AD35" s="120">
        <v>9780</v>
      </c>
      <c r="AE35" s="120">
        <v>10261</v>
      </c>
      <c r="AF35" s="116" t="s">
        <v>181</v>
      </c>
      <c r="AG35" s="116" t="s">
        <v>151</v>
      </c>
      <c r="AH35" s="120">
        <v>4030</v>
      </c>
      <c r="AI35" s="120">
        <v>12</v>
      </c>
    </row>
    <row r="36" spans="1:35" x14ac:dyDescent="0.2">
      <c r="A36" s="123"/>
      <c r="B36" s="116" t="s">
        <v>182</v>
      </c>
      <c r="C36" s="116" t="s">
        <v>183</v>
      </c>
      <c r="D36" s="117">
        <v>1252</v>
      </c>
      <c r="E36" s="117">
        <v>4</v>
      </c>
      <c r="F36" s="117">
        <v>1256</v>
      </c>
      <c r="G36" s="118">
        <v>-3.0864197530864199E-2</v>
      </c>
      <c r="H36" s="117">
        <v>0</v>
      </c>
      <c r="I36" s="117">
        <v>0</v>
      </c>
      <c r="J36" s="117">
        <v>0</v>
      </c>
      <c r="K36" s="148">
        <v>0</v>
      </c>
      <c r="L36" s="120">
        <v>0</v>
      </c>
      <c r="M36" s="118">
        <v>0</v>
      </c>
      <c r="N36" s="120">
        <v>1256</v>
      </c>
      <c r="O36" s="118">
        <v>-3.0864197530864199E-2</v>
      </c>
      <c r="P36" s="120">
        <v>750</v>
      </c>
      <c r="Q36" s="120">
        <v>2006</v>
      </c>
      <c r="R36" s="118">
        <v>-5.3327041057102398E-2</v>
      </c>
      <c r="S36" s="124">
        <v>0</v>
      </c>
      <c r="T36" s="116" t="s">
        <v>89</v>
      </c>
      <c r="U36" s="116" t="s">
        <v>89</v>
      </c>
      <c r="V36" s="120">
        <v>1286</v>
      </c>
      <c r="W36" s="120">
        <v>1296</v>
      </c>
      <c r="X36" s="120">
        <v>10</v>
      </c>
      <c r="Y36" s="120">
        <v>0</v>
      </c>
      <c r="Z36" s="120">
        <v>0</v>
      </c>
      <c r="AA36" s="120">
        <v>0</v>
      </c>
      <c r="AB36" s="120">
        <v>0</v>
      </c>
      <c r="AC36" s="120">
        <v>823</v>
      </c>
      <c r="AD36" s="120">
        <v>1296</v>
      </c>
      <c r="AE36" s="120">
        <v>2119</v>
      </c>
      <c r="AF36" s="116" t="s">
        <v>184</v>
      </c>
      <c r="AG36" s="116" t="s">
        <v>151</v>
      </c>
      <c r="AH36" s="120">
        <v>4030</v>
      </c>
      <c r="AI36" s="120">
        <v>12</v>
      </c>
    </row>
    <row r="37" spans="1:35" x14ac:dyDescent="0.2">
      <c r="A37" s="123"/>
      <c r="B37" s="116" t="s">
        <v>185</v>
      </c>
      <c r="C37" s="116" t="s">
        <v>186</v>
      </c>
      <c r="D37" s="117">
        <v>9666</v>
      </c>
      <c r="E37" s="117">
        <v>136</v>
      </c>
      <c r="F37" s="117">
        <v>9802</v>
      </c>
      <c r="G37" s="118">
        <v>3.4184427094323698E-2</v>
      </c>
      <c r="H37" s="117">
        <v>0</v>
      </c>
      <c r="I37" s="117">
        <v>0</v>
      </c>
      <c r="J37" s="117">
        <v>0</v>
      </c>
      <c r="K37" s="148">
        <v>0</v>
      </c>
      <c r="L37" s="120">
        <v>0</v>
      </c>
      <c r="M37" s="118">
        <v>0</v>
      </c>
      <c r="N37" s="120">
        <v>9802</v>
      </c>
      <c r="O37" s="118">
        <v>3.4184427094323698E-2</v>
      </c>
      <c r="P37" s="120">
        <v>1496</v>
      </c>
      <c r="Q37" s="120">
        <v>11298</v>
      </c>
      <c r="R37" s="118">
        <v>3.0557329198212201E-2</v>
      </c>
      <c r="S37" s="124">
        <v>0</v>
      </c>
      <c r="T37" s="116" t="s">
        <v>89</v>
      </c>
      <c r="U37" s="116" t="s">
        <v>89</v>
      </c>
      <c r="V37" s="120">
        <v>9244</v>
      </c>
      <c r="W37" s="120">
        <v>9478</v>
      </c>
      <c r="X37" s="120">
        <v>234</v>
      </c>
      <c r="Y37" s="120">
        <v>0</v>
      </c>
      <c r="Z37" s="120">
        <v>0</v>
      </c>
      <c r="AA37" s="120">
        <v>0</v>
      </c>
      <c r="AB37" s="120">
        <v>0</v>
      </c>
      <c r="AC37" s="120">
        <v>1485</v>
      </c>
      <c r="AD37" s="120">
        <v>9478</v>
      </c>
      <c r="AE37" s="120">
        <v>10963</v>
      </c>
      <c r="AF37" s="116" t="s">
        <v>187</v>
      </c>
      <c r="AG37" s="116" t="s">
        <v>151</v>
      </c>
      <c r="AH37" s="120">
        <v>4030</v>
      </c>
      <c r="AI37" s="120">
        <v>12</v>
      </c>
    </row>
    <row r="38" spans="1:35" x14ac:dyDescent="0.2">
      <c r="A38" s="123"/>
      <c r="B38" s="116" t="s">
        <v>188</v>
      </c>
      <c r="C38" s="116" t="s">
        <v>189</v>
      </c>
      <c r="D38" s="117">
        <v>5062</v>
      </c>
      <c r="E38" s="117">
        <v>26</v>
      </c>
      <c r="F38" s="117">
        <v>5088</v>
      </c>
      <c r="G38" s="118">
        <v>-0.13645621181262699</v>
      </c>
      <c r="H38" s="117">
        <v>0</v>
      </c>
      <c r="I38" s="117">
        <v>0</v>
      </c>
      <c r="J38" s="117">
        <v>0</v>
      </c>
      <c r="K38" s="148">
        <v>0</v>
      </c>
      <c r="L38" s="120">
        <v>0</v>
      </c>
      <c r="M38" s="118">
        <v>0</v>
      </c>
      <c r="N38" s="120">
        <v>5088</v>
      </c>
      <c r="O38" s="118">
        <v>-0.13645621181262699</v>
      </c>
      <c r="P38" s="120">
        <v>2326</v>
      </c>
      <c r="Q38" s="120">
        <v>7414</v>
      </c>
      <c r="R38" s="118">
        <v>-5.6743002544529297E-2</v>
      </c>
      <c r="S38" s="124">
        <v>0</v>
      </c>
      <c r="T38" s="116" t="s">
        <v>89</v>
      </c>
      <c r="U38" s="116" t="s">
        <v>89</v>
      </c>
      <c r="V38" s="120">
        <v>5844</v>
      </c>
      <c r="W38" s="120">
        <v>5892</v>
      </c>
      <c r="X38" s="120">
        <v>48</v>
      </c>
      <c r="Y38" s="120">
        <v>0</v>
      </c>
      <c r="Z38" s="120">
        <v>0</v>
      </c>
      <c r="AA38" s="120">
        <v>0</v>
      </c>
      <c r="AB38" s="120">
        <v>0</v>
      </c>
      <c r="AC38" s="120">
        <v>1968</v>
      </c>
      <c r="AD38" s="120">
        <v>5892</v>
      </c>
      <c r="AE38" s="120">
        <v>7860</v>
      </c>
      <c r="AF38" s="116" t="s">
        <v>190</v>
      </c>
      <c r="AG38" s="116" t="s">
        <v>151</v>
      </c>
      <c r="AH38" s="120">
        <v>4030</v>
      </c>
      <c r="AI38" s="120">
        <v>12</v>
      </c>
    </row>
    <row r="39" spans="1:35" x14ac:dyDescent="0.2">
      <c r="A39" s="123"/>
      <c r="B39" s="116" t="s">
        <v>191</v>
      </c>
      <c r="C39" s="116" t="s">
        <v>192</v>
      </c>
      <c r="D39" s="117">
        <v>2773</v>
      </c>
      <c r="E39" s="117">
        <v>22</v>
      </c>
      <c r="F39" s="117">
        <v>2795</v>
      </c>
      <c r="G39" s="118">
        <v>-2.7487821851078599E-2</v>
      </c>
      <c r="H39" s="117">
        <v>0</v>
      </c>
      <c r="I39" s="117">
        <v>0</v>
      </c>
      <c r="J39" s="117">
        <v>0</v>
      </c>
      <c r="K39" s="148">
        <v>0</v>
      </c>
      <c r="L39" s="120">
        <v>0</v>
      </c>
      <c r="M39" s="118">
        <v>0</v>
      </c>
      <c r="N39" s="120">
        <v>2795</v>
      </c>
      <c r="O39" s="118">
        <v>-2.7487821851078599E-2</v>
      </c>
      <c r="P39" s="120">
        <v>1627</v>
      </c>
      <c r="Q39" s="120">
        <v>4422</v>
      </c>
      <c r="R39" s="118">
        <v>-2.0381036774479402E-2</v>
      </c>
      <c r="S39" s="124">
        <v>0</v>
      </c>
      <c r="T39" s="116" t="s">
        <v>89</v>
      </c>
      <c r="U39" s="116" t="s">
        <v>89</v>
      </c>
      <c r="V39" s="120">
        <v>2830</v>
      </c>
      <c r="W39" s="120">
        <v>2874</v>
      </c>
      <c r="X39" s="120">
        <v>44</v>
      </c>
      <c r="Y39" s="120">
        <v>0</v>
      </c>
      <c r="Z39" s="120">
        <v>0</v>
      </c>
      <c r="AA39" s="120">
        <v>0</v>
      </c>
      <c r="AB39" s="120">
        <v>0</v>
      </c>
      <c r="AC39" s="120">
        <v>1640</v>
      </c>
      <c r="AD39" s="120">
        <v>2874</v>
      </c>
      <c r="AE39" s="120">
        <v>4514</v>
      </c>
      <c r="AF39" s="116" t="s">
        <v>193</v>
      </c>
      <c r="AG39" s="116" t="s">
        <v>151</v>
      </c>
      <c r="AH39" s="120">
        <v>4030</v>
      </c>
      <c r="AI39" s="120">
        <v>12</v>
      </c>
    </row>
    <row r="40" spans="1:35" x14ac:dyDescent="0.2">
      <c r="A40" s="123"/>
      <c r="B40" s="116" t="s">
        <v>194</v>
      </c>
      <c r="C40" s="116" t="s">
        <v>195</v>
      </c>
      <c r="D40" s="117">
        <v>2158</v>
      </c>
      <c r="E40" s="117">
        <v>40</v>
      </c>
      <c r="F40" s="117">
        <v>2198</v>
      </c>
      <c r="G40" s="118">
        <v>-5.8269065981148206E-2</v>
      </c>
      <c r="H40" s="117">
        <v>0</v>
      </c>
      <c r="I40" s="117">
        <v>0</v>
      </c>
      <c r="J40" s="117">
        <v>0</v>
      </c>
      <c r="K40" s="148">
        <v>0</v>
      </c>
      <c r="L40" s="120">
        <v>0</v>
      </c>
      <c r="M40" s="118">
        <v>0</v>
      </c>
      <c r="N40" s="120">
        <v>2198</v>
      </c>
      <c r="O40" s="118">
        <v>-5.8269065981148206E-2</v>
      </c>
      <c r="P40" s="120">
        <v>18</v>
      </c>
      <c r="Q40" s="120">
        <v>2216</v>
      </c>
      <c r="R40" s="118">
        <v>-5.5815935236472096E-2</v>
      </c>
      <c r="S40" s="124">
        <v>0</v>
      </c>
      <c r="T40" s="116" t="s">
        <v>89</v>
      </c>
      <c r="U40" s="116" t="s">
        <v>89</v>
      </c>
      <c r="V40" s="120">
        <v>2334</v>
      </c>
      <c r="W40" s="120">
        <v>2334</v>
      </c>
      <c r="X40" s="120">
        <v>0</v>
      </c>
      <c r="Y40" s="120">
        <v>0</v>
      </c>
      <c r="Z40" s="120">
        <v>0</v>
      </c>
      <c r="AA40" s="120">
        <v>0</v>
      </c>
      <c r="AB40" s="120">
        <v>0</v>
      </c>
      <c r="AC40" s="120">
        <v>13</v>
      </c>
      <c r="AD40" s="120">
        <v>2334</v>
      </c>
      <c r="AE40" s="120">
        <v>2347</v>
      </c>
      <c r="AF40" s="116" t="s">
        <v>196</v>
      </c>
      <c r="AG40" s="116" t="s">
        <v>151</v>
      </c>
      <c r="AH40" s="120">
        <v>4030</v>
      </c>
      <c r="AI40" s="120">
        <v>12</v>
      </c>
    </row>
    <row r="41" spans="1:35" x14ac:dyDescent="0.2">
      <c r="A41" s="123"/>
      <c r="B41" s="116" t="s">
        <v>197</v>
      </c>
      <c r="C41" s="116" t="s">
        <v>198</v>
      </c>
      <c r="D41" s="117">
        <v>1478</v>
      </c>
      <c r="E41" s="117">
        <v>0</v>
      </c>
      <c r="F41" s="117">
        <v>1478</v>
      </c>
      <c r="G41" s="118">
        <v>-0.14069767441860498</v>
      </c>
      <c r="H41" s="117">
        <v>0</v>
      </c>
      <c r="I41" s="117">
        <v>0</v>
      </c>
      <c r="J41" s="117">
        <v>0</v>
      </c>
      <c r="K41" s="148">
        <v>0</v>
      </c>
      <c r="L41" s="120">
        <v>0</v>
      </c>
      <c r="M41" s="118">
        <v>0</v>
      </c>
      <c r="N41" s="120">
        <v>1478</v>
      </c>
      <c r="O41" s="118">
        <v>-0.14069767441860498</v>
      </c>
      <c r="P41" s="120">
        <v>0</v>
      </c>
      <c r="Q41" s="120">
        <v>1478</v>
      </c>
      <c r="R41" s="118">
        <v>-0.14069767441860498</v>
      </c>
      <c r="S41" s="124">
        <v>0</v>
      </c>
      <c r="T41" s="116" t="s">
        <v>89</v>
      </c>
      <c r="U41" s="116" t="s">
        <v>89</v>
      </c>
      <c r="V41" s="120">
        <v>1720</v>
      </c>
      <c r="W41" s="120">
        <v>1720</v>
      </c>
      <c r="X41" s="120">
        <v>0</v>
      </c>
      <c r="Y41" s="120">
        <v>0</v>
      </c>
      <c r="Z41" s="120">
        <v>0</v>
      </c>
      <c r="AA41" s="120">
        <v>0</v>
      </c>
      <c r="AB41" s="120">
        <v>0</v>
      </c>
      <c r="AC41" s="120">
        <v>0</v>
      </c>
      <c r="AD41" s="120">
        <v>1720</v>
      </c>
      <c r="AE41" s="120">
        <v>1720</v>
      </c>
      <c r="AF41" s="116" t="s">
        <v>199</v>
      </c>
      <c r="AG41" s="116" t="s">
        <v>151</v>
      </c>
      <c r="AH41" s="120">
        <v>4030</v>
      </c>
      <c r="AI41" s="120">
        <v>12</v>
      </c>
    </row>
    <row r="42" spans="1:35" x14ac:dyDescent="0.2">
      <c r="A42" s="123"/>
      <c r="B42" s="116" t="s">
        <v>200</v>
      </c>
      <c r="C42" s="116" t="s">
        <v>201</v>
      </c>
      <c r="D42" s="117">
        <v>3123</v>
      </c>
      <c r="E42" s="117">
        <v>4</v>
      </c>
      <c r="F42" s="117">
        <v>3127</v>
      </c>
      <c r="G42" s="118">
        <v>7.1624400274160407E-2</v>
      </c>
      <c r="H42" s="117">
        <v>0</v>
      </c>
      <c r="I42" s="117">
        <v>0</v>
      </c>
      <c r="J42" s="117">
        <v>0</v>
      </c>
      <c r="K42" s="148">
        <v>0</v>
      </c>
      <c r="L42" s="120">
        <v>0</v>
      </c>
      <c r="M42" s="118">
        <v>0</v>
      </c>
      <c r="N42" s="120">
        <v>3127</v>
      </c>
      <c r="O42" s="118">
        <v>7.1624400274160407E-2</v>
      </c>
      <c r="P42" s="120">
        <v>1482</v>
      </c>
      <c r="Q42" s="120">
        <v>4609</v>
      </c>
      <c r="R42" s="118">
        <v>4.1394335511982594E-3</v>
      </c>
      <c r="S42" s="124">
        <v>0</v>
      </c>
      <c r="T42" s="116" t="s">
        <v>89</v>
      </c>
      <c r="U42" s="116" t="s">
        <v>89</v>
      </c>
      <c r="V42" s="120">
        <v>2910</v>
      </c>
      <c r="W42" s="120">
        <v>2918</v>
      </c>
      <c r="X42" s="120">
        <v>8</v>
      </c>
      <c r="Y42" s="120">
        <v>0</v>
      </c>
      <c r="Z42" s="120">
        <v>0</v>
      </c>
      <c r="AA42" s="120">
        <v>0</v>
      </c>
      <c r="AB42" s="120">
        <v>0</v>
      </c>
      <c r="AC42" s="120">
        <v>1672</v>
      </c>
      <c r="AD42" s="120">
        <v>2918</v>
      </c>
      <c r="AE42" s="120">
        <v>4590</v>
      </c>
      <c r="AF42" s="116" t="s">
        <v>202</v>
      </c>
      <c r="AG42" s="116" t="s">
        <v>151</v>
      </c>
      <c r="AH42" s="120">
        <v>4030</v>
      </c>
      <c r="AI42" s="120">
        <v>12</v>
      </c>
    </row>
    <row r="43" spans="1:35" x14ac:dyDescent="0.2">
      <c r="A43" s="123"/>
      <c r="B43" s="116" t="s">
        <v>203</v>
      </c>
      <c r="C43" s="116" t="s">
        <v>204</v>
      </c>
      <c r="D43" s="117">
        <v>862</v>
      </c>
      <c r="E43" s="117">
        <v>8</v>
      </c>
      <c r="F43" s="117">
        <v>870</v>
      </c>
      <c r="G43" s="118">
        <v>-8.8050314465408813E-2</v>
      </c>
      <c r="H43" s="117">
        <v>0</v>
      </c>
      <c r="I43" s="117">
        <v>0</v>
      </c>
      <c r="J43" s="117">
        <v>0</v>
      </c>
      <c r="K43" s="148">
        <v>0</v>
      </c>
      <c r="L43" s="120">
        <v>0</v>
      </c>
      <c r="M43" s="118">
        <v>0</v>
      </c>
      <c r="N43" s="120">
        <v>870</v>
      </c>
      <c r="O43" s="118">
        <v>-8.8050314465408813E-2</v>
      </c>
      <c r="P43" s="120">
        <v>649</v>
      </c>
      <c r="Q43" s="120">
        <v>1519</v>
      </c>
      <c r="R43" s="118">
        <v>-2.50320924261874E-2</v>
      </c>
      <c r="S43" s="124">
        <v>0</v>
      </c>
      <c r="T43" s="116" t="s">
        <v>89</v>
      </c>
      <c r="U43" s="116" t="s">
        <v>89</v>
      </c>
      <c r="V43" s="120">
        <v>952</v>
      </c>
      <c r="W43" s="120">
        <v>954</v>
      </c>
      <c r="X43" s="120">
        <v>2</v>
      </c>
      <c r="Y43" s="120">
        <v>0</v>
      </c>
      <c r="Z43" s="120">
        <v>0</v>
      </c>
      <c r="AA43" s="120">
        <v>0</v>
      </c>
      <c r="AB43" s="120">
        <v>0</v>
      </c>
      <c r="AC43" s="120">
        <v>604</v>
      </c>
      <c r="AD43" s="120">
        <v>954</v>
      </c>
      <c r="AE43" s="120">
        <v>1558</v>
      </c>
      <c r="AF43" s="116" t="s">
        <v>205</v>
      </c>
      <c r="AG43" s="116" t="s">
        <v>151</v>
      </c>
      <c r="AH43" s="120">
        <v>4030</v>
      </c>
      <c r="AI43" s="120">
        <v>12</v>
      </c>
    </row>
    <row r="44" spans="1:35" x14ac:dyDescent="0.2">
      <c r="A44" s="123"/>
      <c r="B44" s="116" t="s">
        <v>206</v>
      </c>
      <c r="C44" s="116" t="s">
        <v>207</v>
      </c>
      <c r="D44" s="117">
        <v>3391</v>
      </c>
      <c r="E44" s="117">
        <v>2</v>
      </c>
      <c r="F44" s="117">
        <v>3393</v>
      </c>
      <c r="G44" s="118">
        <v>-2.2471910112359602E-2</v>
      </c>
      <c r="H44" s="117">
        <v>0</v>
      </c>
      <c r="I44" s="117">
        <v>0</v>
      </c>
      <c r="J44" s="117">
        <v>0</v>
      </c>
      <c r="K44" s="148">
        <v>0</v>
      </c>
      <c r="L44" s="120">
        <v>0</v>
      </c>
      <c r="M44" s="118">
        <v>0</v>
      </c>
      <c r="N44" s="120">
        <v>3393</v>
      </c>
      <c r="O44" s="118">
        <v>-2.2471910112359602E-2</v>
      </c>
      <c r="P44" s="120">
        <v>631</v>
      </c>
      <c r="Q44" s="120">
        <v>4024</v>
      </c>
      <c r="R44" s="118">
        <v>-4.6994805837249605E-3</v>
      </c>
      <c r="S44" s="124">
        <v>0</v>
      </c>
      <c r="T44" s="116" t="s">
        <v>89</v>
      </c>
      <c r="U44" s="116" t="s">
        <v>89</v>
      </c>
      <c r="V44" s="120">
        <v>3469</v>
      </c>
      <c r="W44" s="120">
        <v>3471</v>
      </c>
      <c r="X44" s="120">
        <v>2</v>
      </c>
      <c r="Y44" s="120">
        <v>0</v>
      </c>
      <c r="Z44" s="120">
        <v>0</v>
      </c>
      <c r="AA44" s="120">
        <v>0</v>
      </c>
      <c r="AB44" s="120">
        <v>0</v>
      </c>
      <c r="AC44" s="120">
        <v>572</v>
      </c>
      <c r="AD44" s="120">
        <v>3471</v>
      </c>
      <c r="AE44" s="120">
        <v>4043</v>
      </c>
      <c r="AF44" s="116" t="s">
        <v>208</v>
      </c>
      <c r="AG44" s="116" t="s">
        <v>151</v>
      </c>
      <c r="AH44" s="120">
        <v>4030</v>
      </c>
      <c r="AI44" s="120">
        <v>12</v>
      </c>
    </row>
    <row r="45" spans="1:35" x14ac:dyDescent="0.2">
      <c r="A45" s="123"/>
      <c r="B45" s="116" t="s">
        <v>209</v>
      </c>
      <c r="C45" s="116" t="s">
        <v>210</v>
      </c>
      <c r="D45" s="117">
        <v>7555</v>
      </c>
      <c r="E45" s="117">
        <v>54</v>
      </c>
      <c r="F45" s="117">
        <v>7609</v>
      </c>
      <c r="G45" s="118">
        <v>0.19977924944812397</v>
      </c>
      <c r="H45" s="117">
        <v>0</v>
      </c>
      <c r="I45" s="117">
        <v>0</v>
      </c>
      <c r="J45" s="117">
        <v>0</v>
      </c>
      <c r="K45" s="148">
        <v>0</v>
      </c>
      <c r="L45" s="120">
        <v>0</v>
      </c>
      <c r="M45" s="118">
        <v>0</v>
      </c>
      <c r="N45" s="120">
        <v>7609</v>
      </c>
      <c r="O45" s="118">
        <v>0.19977924944812397</v>
      </c>
      <c r="P45" s="120">
        <v>2330</v>
      </c>
      <c r="Q45" s="120">
        <v>9939</v>
      </c>
      <c r="R45" s="118">
        <v>0.234658385093168</v>
      </c>
      <c r="S45" s="124">
        <v>0</v>
      </c>
      <c r="T45" s="116" t="s">
        <v>89</v>
      </c>
      <c r="U45" s="116" t="s">
        <v>89</v>
      </c>
      <c r="V45" s="120">
        <v>6310</v>
      </c>
      <c r="W45" s="120">
        <v>6342</v>
      </c>
      <c r="X45" s="120">
        <v>32</v>
      </c>
      <c r="Y45" s="120">
        <v>0</v>
      </c>
      <c r="Z45" s="120">
        <v>0</v>
      </c>
      <c r="AA45" s="120">
        <v>0</v>
      </c>
      <c r="AB45" s="120">
        <v>0</v>
      </c>
      <c r="AC45" s="120">
        <v>1708</v>
      </c>
      <c r="AD45" s="120">
        <v>6342</v>
      </c>
      <c r="AE45" s="120">
        <v>8050</v>
      </c>
      <c r="AF45" s="116" t="s">
        <v>211</v>
      </c>
      <c r="AG45" s="116" t="s">
        <v>151</v>
      </c>
      <c r="AH45" s="120">
        <v>4030</v>
      </c>
      <c r="AI45" s="120">
        <v>12</v>
      </c>
    </row>
    <row r="46" spans="1:35" x14ac:dyDescent="0.2">
      <c r="A46" s="123"/>
      <c r="B46" s="116" t="s">
        <v>212</v>
      </c>
      <c r="C46" s="116" t="s">
        <v>213</v>
      </c>
      <c r="D46" s="117">
        <v>4749</v>
      </c>
      <c r="E46" s="117">
        <v>1064</v>
      </c>
      <c r="F46" s="117">
        <v>5813</v>
      </c>
      <c r="G46" s="118">
        <v>-7.0812020460358102E-2</v>
      </c>
      <c r="H46" s="117">
        <v>0</v>
      </c>
      <c r="I46" s="117">
        <v>0</v>
      </c>
      <c r="J46" s="117">
        <v>0</v>
      </c>
      <c r="K46" s="148">
        <v>0</v>
      </c>
      <c r="L46" s="120">
        <v>0</v>
      </c>
      <c r="M46" s="118">
        <v>0</v>
      </c>
      <c r="N46" s="120">
        <v>5813</v>
      </c>
      <c r="O46" s="118">
        <v>-7.0812020460358102E-2</v>
      </c>
      <c r="P46" s="120">
        <v>2072</v>
      </c>
      <c r="Q46" s="120">
        <v>7885</v>
      </c>
      <c r="R46" s="118">
        <v>-4.0754257907542599E-2</v>
      </c>
      <c r="S46" s="124">
        <v>0</v>
      </c>
      <c r="T46" s="116" t="s">
        <v>89</v>
      </c>
      <c r="U46" s="116" t="s">
        <v>89</v>
      </c>
      <c r="V46" s="120">
        <v>5098</v>
      </c>
      <c r="W46" s="120">
        <v>6256</v>
      </c>
      <c r="X46" s="120">
        <v>1158</v>
      </c>
      <c r="Y46" s="120">
        <v>0</v>
      </c>
      <c r="Z46" s="120">
        <v>0</v>
      </c>
      <c r="AA46" s="120">
        <v>0</v>
      </c>
      <c r="AB46" s="120">
        <v>0</v>
      </c>
      <c r="AC46" s="120">
        <v>1964</v>
      </c>
      <c r="AD46" s="120">
        <v>6256</v>
      </c>
      <c r="AE46" s="120">
        <v>8220</v>
      </c>
      <c r="AF46" s="116" t="s">
        <v>214</v>
      </c>
      <c r="AG46" s="116" t="s">
        <v>151</v>
      </c>
      <c r="AH46" s="120">
        <v>4030</v>
      </c>
      <c r="AI46" s="120">
        <v>12</v>
      </c>
    </row>
    <row r="47" spans="1:35" x14ac:dyDescent="0.2">
      <c r="A47" s="123"/>
      <c r="B47" s="116" t="s">
        <v>215</v>
      </c>
      <c r="C47" s="116" t="s">
        <v>216</v>
      </c>
      <c r="D47" s="117">
        <v>8011</v>
      </c>
      <c r="E47" s="117">
        <v>184</v>
      </c>
      <c r="F47" s="117">
        <v>8195</v>
      </c>
      <c r="G47" s="118">
        <v>2.3863068465767103E-2</v>
      </c>
      <c r="H47" s="117">
        <v>0</v>
      </c>
      <c r="I47" s="117">
        <v>0</v>
      </c>
      <c r="J47" s="117">
        <v>0</v>
      </c>
      <c r="K47" s="148">
        <v>0</v>
      </c>
      <c r="L47" s="120">
        <v>0</v>
      </c>
      <c r="M47" s="118">
        <v>0</v>
      </c>
      <c r="N47" s="120">
        <v>8195</v>
      </c>
      <c r="O47" s="118">
        <v>2.3863068465767103E-2</v>
      </c>
      <c r="P47" s="120">
        <v>1225</v>
      </c>
      <c r="Q47" s="120">
        <v>9420</v>
      </c>
      <c r="R47" s="118">
        <v>2.84965607599083E-2</v>
      </c>
      <c r="S47" s="124">
        <v>0</v>
      </c>
      <c r="T47" s="116" t="s">
        <v>89</v>
      </c>
      <c r="U47" s="116" t="s">
        <v>89</v>
      </c>
      <c r="V47" s="120">
        <v>7812</v>
      </c>
      <c r="W47" s="120">
        <v>8004</v>
      </c>
      <c r="X47" s="120">
        <v>192</v>
      </c>
      <c r="Y47" s="120">
        <v>0</v>
      </c>
      <c r="Z47" s="120">
        <v>0</v>
      </c>
      <c r="AA47" s="120">
        <v>0</v>
      </c>
      <c r="AB47" s="120">
        <v>0</v>
      </c>
      <c r="AC47" s="120">
        <v>1155</v>
      </c>
      <c r="AD47" s="120">
        <v>8004</v>
      </c>
      <c r="AE47" s="120">
        <v>9159</v>
      </c>
      <c r="AF47" s="116" t="s">
        <v>217</v>
      </c>
      <c r="AG47" s="116" t="s">
        <v>151</v>
      </c>
      <c r="AH47" s="120">
        <v>4030</v>
      </c>
      <c r="AI47" s="120">
        <v>12</v>
      </c>
    </row>
    <row r="48" spans="1:35" x14ac:dyDescent="0.2">
      <c r="A48" s="123"/>
      <c r="B48" s="116" t="s">
        <v>218</v>
      </c>
      <c r="C48" s="116" t="s">
        <v>219</v>
      </c>
      <c r="D48" s="117">
        <v>7598</v>
      </c>
      <c r="E48" s="117">
        <v>6</v>
      </c>
      <c r="F48" s="117">
        <v>7604</v>
      </c>
      <c r="G48" s="118">
        <v>9.6932678263178893E-3</v>
      </c>
      <c r="H48" s="117">
        <v>0</v>
      </c>
      <c r="I48" s="117">
        <v>0</v>
      </c>
      <c r="J48" s="117">
        <v>0</v>
      </c>
      <c r="K48" s="148">
        <v>0</v>
      </c>
      <c r="L48" s="120">
        <v>0</v>
      </c>
      <c r="M48" s="118">
        <v>0</v>
      </c>
      <c r="N48" s="120">
        <v>7604</v>
      </c>
      <c r="O48" s="118">
        <v>9.6932678263178893E-3</v>
      </c>
      <c r="P48" s="120">
        <v>305</v>
      </c>
      <c r="Q48" s="120">
        <v>7909</v>
      </c>
      <c r="R48" s="118">
        <v>1.0734824281150201E-2</v>
      </c>
      <c r="S48" s="124">
        <v>0</v>
      </c>
      <c r="T48" s="116" t="s">
        <v>89</v>
      </c>
      <c r="U48" s="116" t="s">
        <v>89</v>
      </c>
      <c r="V48" s="120">
        <v>7529</v>
      </c>
      <c r="W48" s="120">
        <v>7531</v>
      </c>
      <c r="X48" s="120">
        <v>2</v>
      </c>
      <c r="Y48" s="120">
        <v>0</v>
      </c>
      <c r="Z48" s="120">
        <v>0</v>
      </c>
      <c r="AA48" s="120">
        <v>0</v>
      </c>
      <c r="AB48" s="120">
        <v>0</v>
      </c>
      <c r="AC48" s="120">
        <v>294</v>
      </c>
      <c r="AD48" s="120">
        <v>7531</v>
      </c>
      <c r="AE48" s="120">
        <v>7825</v>
      </c>
      <c r="AF48" s="116" t="s">
        <v>220</v>
      </c>
      <c r="AG48" s="116" t="s">
        <v>151</v>
      </c>
      <c r="AH48" s="120">
        <v>4030</v>
      </c>
      <c r="AI48" s="120">
        <v>12</v>
      </c>
    </row>
    <row r="49" spans="1:35" x14ac:dyDescent="0.2">
      <c r="A49" s="123"/>
      <c r="B49" s="116" t="s">
        <v>221</v>
      </c>
      <c r="C49" s="116" t="s">
        <v>222</v>
      </c>
      <c r="D49" s="117">
        <v>1249</v>
      </c>
      <c r="E49" s="117">
        <v>4</v>
      </c>
      <c r="F49" s="117">
        <v>1253</v>
      </c>
      <c r="G49" s="118">
        <v>-7.7319587628865996E-2</v>
      </c>
      <c r="H49" s="117">
        <v>0</v>
      </c>
      <c r="I49" s="117">
        <v>0</v>
      </c>
      <c r="J49" s="117">
        <v>0</v>
      </c>
      <c r="K49" s="148">
        <v>0</v>
      </c>
      <c r="L49" s="120">
        <v>0</v>
      </c>
      <c r="M49" s="118">
        <v>0</v>
      </c>
      <c r="N49" s="120">
        <v>1253</v>
      </c>
      <c r="O49" s="118">
        <v>-7.7319587628865996E-2</v>
      </c>
      <c r="P49" s="120">
        <v>976</v>
      </c>
      <c r="Q49" s="120">
        <v>2229</v>
      </c>
      <c r="R49" s="118">
        <v>-2.2797018851380999E-2</v>
      </c>
      <c r="S49" s="124">
        <v>0</v>
      </c>
      <c r="T49" s="116" t="s">
        <v>89</v>
      </c>
      <c r="U49" s="116" t="s">
        <v>89</v>
      </c>
      <c r="V49" s="120">
        <v>1358</v>
      </c>
      <c r="W49" s="120">
        <v>1358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923</v>
      </c>
      <c r="AD49" s="120">
        <v>1358</v>
      </c>
      <c r="AE49" s="120">
        <v>2281</v>
      </c>
      <c r="AF49" s="116" t="s">
        <v>223</v>
      </c>
      <c r="AG49" s="116" t="s">
        <v>151</v>
      </c>
      <c r="AH49" s="120">
        <v>4030</v>
      </c>
      <c r="AI49" s="120">
        <v>12</v>
      </c>
    </row>
    <row r="50" spans="1:35" x14ac:dyDescent="0.2">
      <c r="A50" s="123"/>
      <c r="B50" s="116" t="s">
        <v>224</v>
      </c>
      <c r="C50" s="116" t="s">
        <v>225</v>
      </c>
      <c r="D50" s="117">
        <v>5368</v>
      </c>
      <c r="E50" s="117">
        <v>1438</v>
      </c>
      <c r="F50" s="117">
        <v>6806</v>
      </c>
      <c r="G50" s="118">
        <v>1.1593341260404301E-2</v>
      </c>
      <c r="H50" s="117">
        <v>0</v>
      </c>
      <c r="I50" s="117">
        <v>0</v>
      </c>
      <c r="J50" s="117">
        <v>0</v>
      </c>
      <c r="K50" s="148">
        <v>0</v>
      </c>
      <c r="L50" s="120">
        <v>0</v>
      </c>
      <c r="M50" s="118">
        <v>0</v>
      </c>
      <c r="N50" s="120">
        <v>6806</v>
      </c>
      <c r="O50" s="118">
        <v>1.1593341260404301E-2</v>
      </c>
      <c r="P50" s="120">
        <v>2350</v>
      </c>
      <c r="Q50" s="120">
        <v>9156</v>
      </c>
      <c r="R50" s="118">
        <v>1.3392363032650801E-2</v>
      </c>
      <c r="S50" s="124">
        <v>0</v>
      </c>
      <c r="T50" s="116" t="s">
        <v>89</v>
      </c>
      <c r="U50" s="116" t="s">
        <v>89</v>
      </c>
      <c r="V50" s="120">
        <v>5526</v>
      </c>
      <c r="W50" s="120">
        <v>6728</v>
      </c>
      <c r="X50" s="120">
        <v>1202</v>
      </c>
      <c r="Y50" s="120">
        <v>0</v>
      </c>
      <c r="Z50" s="120">
        <v>0</v>
      </c>
      <c r="AA50" s="120">
        <v>0</v>
      </c>
      <c r="AB50" s="120">
        <v>0</v>
      </c>
      <c r="AC50" s="120">
        <v>2307</v>
      </c>
      <c r="AD50" s="120">
        <v>6728</v>
      </c>
      <c r="AE50" s="120">
        <v>9035</v>
      </c>
      <c r="AF50" s="116" t="s">
        <v>226</v>
      </c>
      <c r="AG50" s="116" t="s">
        <v>151</v>
      </c>
      <c r="AH50" s="120">
        <v>4030</v>
      </c>
      <c r="AI50" s="120">
        <v>12</v>
      </c>
    </row>
    <row r="51" spans="1:35" x14ac:dyDescent="0.2">
      <c r="A51" s="123"/>
      <c r="B51" s="116" t="s">
        <v>227</v>
      </c>
      <c r="C51" s="116" t="s">
        <v>228</v>
      </c>
      <c r="D51" s="117">
        <v>931</v>
      </c>
      <c r="E51" s="117">
        <v>26</v>
      </c>
      <c r="F51" s="117">
        <v>957</v>
      </c>
      <c r="G51" s="118">
        <v>-5.8070866141732298E-2</v>
      </c>
      <c r="H51" s="117">
        <v>0</v>
      </c>
      <c r="I51" s="117">
        <v>0</v>
      </c>
      <c r="J51" s="117">
        <v>0</v>
      </c>
      <c r="K51" s="148">
        <v>0</v>
      </c>
      <c r="L51" s="120">
        <v>0</v>
      </c>
      <c r="M51" s="118">
        <v>0</v>
      </c>
      <c r="N51" s="120">
        <v>957</v>
      </c>
      <c r="O51" s="118">
        <v>-5.8070866141732298E-2</v>
      </c>
      <c r="P51" s="120">
        <v>1928</v>
      </c>
      <c r="Q51" s="120">
        <v>2885</v>
      </c>
      <c r="R51" s="118">
        <v>8.499435878149679E-2</v>
      </c>
      <c r="S51" s="124">
        <v>0</v>
      </c>
      <c r="T51" s="116" t="s">
        <v>89</v>
      </c>
      <c r="U51" s="116" t="s">
        <v>89</v>
      </c>
      <c r="V51" s="120">
        <v>996</v>
      </c>
      <c r="W51" s="120">
        <v>1016</v>
      </c>
      <c r="X51" s="120">
        <v>20</v>
      </c>
      <c r="Y51" s="120">
        <v>0</v>
      </c>
      <c r="Z51" s="120">
        <v>0</v>
      </c>
      <c r="AA51" s="120">
        <v>0</v>
      </c>
      <c r="AB51" s="120">
        <v>0</v>
      </c>
      <c r="AC51" s="120">
        <v>1643</v>
      </c>
      <c r="AD51" s="120">
        <v>1016</v>
      </c>
      <c r="AE51" s="120">
        <v>2659</v>
      </c>
      <c r="AF51" s="116" t="s">
        <v>229</v>
      </c>
      <c r="AG51" s="116" t="s">
        <v>151</v>
      </c>
      <c r="AH51" s="120">
        <v>4030</v>
      </c>
      <c r="AI51" s="120">
        <v>12</v>
      </c>
    </row>
    <row r="52" spans="1:35" x14ac:dyDescent="0.2">
      <c r="A52" s="123"/>
      <c r="B52" s="116" t="s">
        <v>230</v>
      </c>
      <c r="C52" s="116" t="s">
        <v>231</v>
      </c>
      <c r="D52" s="117">
        <v>844</v>
      </c>
      <c r="E52" s="117">
        <v>0</v>
      </c>
      <c r="F52" s="117">
        <v>844</v>
      </c>
      <c r="G52" s="118">
        <v>-9.3896713615023511E-3</v>
      </c>
      <c r="H52" s="117">
        <v>0</v>
      </c>
      <c r="I52" s="117">
        <v>0</v>
      </c>
      <c r="J52" s="117">
        <v>0</v>
      </c>
      <c r="K52" s="148">
        <v>0</v>
      </c>
      <c r="L52" s="120">
        <v>0</v>
      </c>
      <c r="M52" s="118">
        <v>0</v>
      </c>
      <c r="N52" s="120">
        <v>844</v>
      </c>
      <c r="O52" s="118">
        <v>-9.3896713615023511E-3</v>
      </c>
      <c r="P52" s="120">
        <v>0</v>
      </c>
      <c r="Q52" s="120">
        <v>844</v>
      </c>
      <c r="R52" s="118">
        <v>-9.3896713615023511E-3</v>
      </c>
      <c r="S52" s="124">
        <v>0</v>
      </c>
      <c r="T52" s="116" t="s">
        <v>89</v>
      </c>
      <c r="U52" s="116" t="s">
        <v>89</v>
      </c>
      <c r="V52" s="120">
        <v>852</v>
      </c>
      <c r="W52" s="120">
        <v>852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852</v>
      </c>
      <c r="AE52" s="120">
        <v>852</v>
      </c>
      <c r="AF52" s="116" t="s">
        <v>232</v>
      </c>
      <c r="AG52" s="116" t="s">
        <v>151</v>
      </c>
      <c r="AH52" s="120">
        <v>4030</v>
      </c>
      <c r="AI52" s="120">
        <v>12</v>
      </c>
    </row>
    <row r="53" spans="1:35" x14ac:dyDescent="0.2">
      <c r="A53" s="125"/>
      <c r="B53" s="116" t="s">
        <v>233</v>
      </c>
      <c r="C53" s="116" t="s">
        <v>234</v>
      </c>
      <c r="D53" s="117">
        <v>9628</v>
      </c>
      <c r="E53" s="117">
        <v>56</v>
      </c>
      <c r="F53" s="117">
        <v>9684</v>
      </c>
      <c r="G53" s="118">
        <v>-6.4528593508500792E-2</v>
      </c>
      <c r="H53" s="117">
        <v>0</v>
      </c>
      <c r="I53" s="117">
        <v>0</v>
      </c>
      <c r="J53" s="117">
        <v>0</v>
      </c>
      <c r="K53" s="148">
        <v>0</v>
      </c>
      <c r="L53" s="120">
        <v>0</v>
      </c>
      <c r="M53" s="118">
        <v>0</v>
      </c>
      <c r="N53" s="120">
        <v>9684</v>
      </c>
      <c r="O53" s="118">
        <v>-6.4528593508500792E-2</v>
      </c>
      <c r="P53" s="120">
        <v>214</v>
      </c>
      <c r="Q53" s="120">
        <v>9898</v>
      </c>
      <c r="R53" s="118">
        <v>-6.1445097667362003E-2</v>
      </c>
      <c r="S53" s="124">
        <v>0</v>
      </c>
      <c r="T53" s="116" t="s">
        <v>89</v>
      </c>
      <c r="U53" s="116" t="s">
        <v>89</v>
      </c>
      <c r="V53" s="120">
        <v>10246</v>
      </c>
      <c r="W53" s="120">
        <v>10352</v>
      </c>
      <c r="X53" s="120">
        <v>106</v>
      </c>
      <c r="Y53" s="120">
        <v>0</v>
      </c>
      <c r="Z53" s="120">
        <v>0</v>
      </c>
      <c r="AA53" s="120">
        <v>0</v>
      </c>
      <c r="AB53" s="120">
        <v>0</v>
      </c>
      <c r="AC53" s="120">
        <v>194</v>
      </c>
      <c r="AD53" s="120">
        <v>10352</v>
      </c>
      <c r="AE53" s="120">
        <v>10546</v>
      </c>
      <c r="AF53" s="116" t="s">
        <v>235</v>
      </c>
      <c r="AG53" s="116" t="s">
        <v>151</v>
      </c>
      <c r="AH53" s="120">
        <v>4030</v>
      </c>
      <c r="AI53" s="120">
        <v>12</v>
      </c>
    </row>
    <row r="54" spans="1:35" x14ac:dyDescent="0.2">
      <c r="A54" s="126" t="s">
        <v>103</v>
      </c>
      <c r="B54" s="126">
        <v>0</v>
      </c>
      <c r="C54" s="126">
        <v>0</v>
      </c>
      <c r="D54" s="127">
        <v>129396</v>
      </c>
      <c r="E54" s="127">
        <v>4860</v>
      </c>
      <c r="F54" s="127">
        <v>134256</v>
      </c>
      <c r="G54" s="128">
        <v>-4.7390641075673194E-2</v>
      </c>
      <c r="H54" s="127">
        <v>88</v>
      </c>
      <c r="I54" s="127">
        <v>0</v>
      </c>
      <c r="J54" s="127">
        <v>88</v>
      </c>
      <c r="K54" s="149">
        <v>6.3333333333333295</v>
      </c>
      <c r="L54" s="130">
        <v>7457</v>
      </c>
      <c r="M54" s="128">
        <v>-0.10340266923169401</v>
      </c>
      <c r="N54" s="130">
        <v>141801</v>
      </c>
      <c r="O54" s="128">
        <v>-4.9998660092185697E-2</v>
      </c>
      <c r="P54" s="130">
        <v>31737</v>
      </c>
      <c r="Q54" s="130">
        <v>173538</v>
      </c>
      <c r="R54" s="128">
        <v>-3.0914593966740001E-2</v>
      </c>
      <c r="S54" s="134">
        <v>0</v>
      </c>
      <c r="T54" s="135">
        <v>0</v>
      </c>
      <c r="U54" s="135">
        <v>0</v>
      </c>
      <c r="V54" s="136">
        <v>136103</v>
      </c>
      <c r="W54" s="136">
        <v>140935</v>
      </c>
      <c r="X54" s="136">
        <v>4832</v>
      </c>
      <c r="Y54" s="136">
        <v>12</v>
      </c>
      <c r="Z54" s="136">
        <v>12</v>
      </c>
      <c r="AA54" s="136">
        <v>0</v>
      </c>
      <c r="AB54" s="136">
        <v>8317</v>
      </c>
      <c r="AC54" s="136">
        <v>29810</v>
      </c>
      <c r="AD54" s="136">
        <v>149264</v>
      </c>
      <c r="AE54" s="136">
        <v>179074</v>
      </c>
      <c r="AF54" s="135">
        <v>0</v>
      </c>
      <c r="AG54" s="135">
        <v>0</v>
      </c>
      <c r="AH54" s="136">
        <v>116870</v>
      </c>
      <c r="AI54" s="136">
        <v>348</v>
      </c>
    </row>
    <row r="55" spans="1:35" ht="22.5" x14ac:dyDescent="0.2">
      <c r="A55" s="131" t="s">
        <v>236</v>
      </c>
      <c r="B55" s="113"/>
      <c r="C55" s="113"/>
      <c r="D55" s="132">
        <f>D54+D24+D14</f>
        <v>804261</v>
      </c>
      <c r="E55" s="132">
        <f>E54+E24+E14</f>
        <v>90048</v>
      </c>
      <c r="F55" s="132">
        <f>F54+F24+F14</f>
        <v>894309</v>
      </c>
      <c r="G55" s="150">
        <f>((F54+F24+F14)-(W54+W24+W14))/(W54+W24+W14)</f>
        <v>-8.7518911998935942E-3</v>
      </c>
      <c r="H55" s="132">
        <f>H54+H24+H14</f>
        <v>125261</v>
      </c>
      <c r="I55" s="132">
        <f>I54+I24+I14</f>
        <v>304</v>
      </c>
      <c r="J55" s="132">
        <f>J54+J24+J14</f>
        <v>125565</v>
      </c>
      <c r="K55" s="150">
        <f>((J54+J24+J14)-(Z54+Z24+Z14))/(Z54+Z24+Z14)</f>
        <v>-7.5422655513666351E-2</v>
      </c>
      <c r="L55" s="132">
        <f>L54+L24+L14</f>
        <v>14793</v>
      </c>
      <c r="M55" s="150">
        <f>((L54+L24+L14)-(AB54+AB24+AB14))/(AB54+AB24+AB14)</f>
        <v>-4.7272493076576286E-2</v>
      </c>
      <c r="N55" s="132">
        <f>N54+N24+N14</f>
        <v>1034667</v>
      </c>
      <c r="O55" s="150">
        <f>((N54+N24+N14)-(AD54+AD24+AD14))/(AD54+AD24+AD14)</f>
        <v>-1.7913890312660174E-2</v>
      </c>
      <c r="P55" s="132">
        <f>P54+P24+P14</f>
        <v>56065</v>
      </c>
      <c r="Q55" s="132">
        <f>Q54+Q24+Q14</f>
        <v>1090732</v>
      </c>
      <c r="R55" s="150">
        <f>((Q54+Q24+Q14)-(AE54+AE24+AE14))/(AE54+AE24+AE14)</f>
        <v>-1.6410413641979205E-2</v>
      </c>
      <c r="S55" s="122">
        <v>6</v>
      </c>
      <c r="T55" s="116" t="s">
        <v>90</v>
      </c>
      <c r="U55" s="116" t="s">
        <v>90</v>
      </c>
      <c r="V55" s="120">
        <v>0</v>
      </c>
      <c r="W55" s="120">
        <v>0</v>
      </c>
      <c r="X55" s="120">
        <v>0</v>
      </c>
      <c r="Y55" s="120">
        <v>191410</v>
      </c>
      <c r="Z55" s="120">
        <v>191410</v>
      </c>
      <c r="AA55" s="120">
        <v>0</v>
      </c>
      <c r="AB55" s="120">
        <v>0</v>
      </c>
      <c r="AC55" s="120">
        <v>0</v>
      </c>
      <c r="AD55" s="120">
        <v>191410</v>
      </c>
      <c r="AE55" s="120">
        <v>191410</v>
      </c>
      <c r="AF55" s="116" t="s">
        <v>237</v>
      </c>
      <c r="AG55" s="116" t="s">
        <v>238</v>
      </c>
      <c r="AH55" s="120">
        <v>4030</v>
      </c>
      <c r="AI55" s="120">
        <v>12</v>
      </c>
    </row>
    <row r="56" spans="1:35" x14ac:dyDescent="0.2">
      <c r="A56" s="131" t="s">
        <v>239</v>
      </c>
      <c r="B56" s="113"/>
      <c r="C56" s="113"/>
      <c r="D56" s="132">
        <f>D54+D24+D14+D9</f>
        <v>1590138</v>
      </c>
      <c r="E56" s="132">
        <f t="shared" ref="E56:Q56" si="0">E54+E24+E14+E9</f>
        <v>169426</v>
      </c>
      <c r="F56" s="132">
        <f t="shared" si="0"/>
        <v>1759564</v>
      </c>
      <c r="G56" s="150">
        <f>((F54+F24+F14+F9)-(W54+W24+W14+W9))/(W54+W24+W14+W9)</f>
        <v>-2.1407564614227811E-2</v>
      </c>
      <c r="H56" s="132">
        <f t="shared" si="0"/>
        <v>637406</v>
      </c>
      <c r="I56" s="132">
        <f t="shared" si="0"/>
        <v>18678</v>
      </c>
      <c r="J56" s="132">
        <f t="shared" si="0"/>
        <v>656084</v>
      </c>
      <c r="K56" s="150">
        <f>((J54+J24+J14+J9)-(Z54+Z24+Z14+Z9))/(Z54+Z24+Z14+Z9)</f>
        <v>-2.4281280347882472E-2</v>
      </c>
      <c r="L56" s="132">
        <f t="shared" si="0"/>
        <v>55505</v>
      </c>
      <c r="M56" s="150">
        <f>((L54+L24+L14+L9)-(AB54+AB24+AB14+AB9))/(AB54+AB24+AB14+AB9)</f>
        <v>-6.2779663306485656E-2</v>
      </c>
      <c r="N56" s="132">
        <f t="shared" si="0"/>
        <v>2471153</v>
      </c>
      <c r="O56" s="150">
        <f>((N54+N24+N14+N9)-(AD54+AD24+AD14+AD9))/(AD54+AD24+AD14+AD9)</f>
        <v>-2.3139989484877593E-2</v>
      </c>
      <c r="P56" s="132">
        <f t="shared" si="0"/>
        <v>66096</v>
      </c>
      <c r="Q56" s="132">
        <f t="shared" si="0"/>
        <v>2537249</v>
      </c>
      <c r="R56" s="150">
        <f>((Q54+Q24+Q14+Q9)-(AE54+AE24+AE14+AE9))/(AE54+AE24+AE14+AE9)</f>
        <v>-2.4696174816336448E-2</v>
      </c>
      <c r="S56" s="124">
        <v>0</v>
      </c>
      <c r="T56" s="116" t="s">
        <v>90</v>
      </c>
      <c r="U56" s="116" t="s">
        <v>90</v>
      </c>
      <c r="V56" s="120">
        <v>536</v>
      </c>
      <c r="W56" s="120">
        <v>536</v>
      </c>
      <c r="X56" s="120">
        <v>0</v>
      </c>
      <c r="Y56" s="120">
        <v>0</v>
      </c>
      <c r="Z56" s="120">
        <v>0</v>
      </c>
      <c r="AA56" s="120">
        <v>0</v>
      </c>
      <c r="AB56" s="120">
        <v>0</v>
      </c>
      <c r="AC56" s="120">
        <v>0</v>
      </c>
      <c r="AD56" s="120">
        <v>536</v>
      </c>
      <c r="AE56" s="120">
        <v>536</v>
      </c>
      <c r="AF56" s="116" t="s">
        <v>240</v>
      </c>
      <c r="AG56" s="116" t="s">
        <v>238</v>
      </c>
      <c r="AH56" s="120">
        <v>4030</v>
      </c>
      <c r="AI56" s="120">
        <v>12</v>
      </c>
    </row>
    <row r="57" spans="1:35" x14ac:dyDescent="0.2">
      <c r="A57" s="131" t="s">
        <v>241</v>
      </c>
      <c r="B57" s="113"/>
      <c r="C57" s="113"/>
      <c r="D57" s="132">
        <f>D54+D24+D14+D9+D5</f>
        <v>2354588</v>
      </c>
      <c r="E57" s="132">
        <f t="shared" ref="E57:Q57" si="1">E54+E24+E14+E9+E5</f>
        <v>456142</v>
      </c>
      <c r="F57" s="132">
        <f t="shared" si="1"/>
        <v>2810730</v>
      </c>
      <c r="G57" s="150">
        <f>((F54+F24+F14+F9+F5)-(W54+W24+W14+W9+W5))/(W54+W24+W14+W9+W5)</f>
        <v>-1.4649858598663147E-2</v>
      </c>
      <c r="H57" s="132">
        <f t="shared" si="1"/>
        <v>1747110</v>
      </c>
      <c r="I57" s="132">
        <f t="shared" si="1"/>
        <v>290468</v>
      </c>
      <c r="J57" s="132">
        <f t="shared" si="1"/>
        <v>2037578</v>
      </c>
      <c r="K57" s="150">
        <f>((J54+J24+J14+J9+J5)-(Z54+Z24+Z14+Z9+Z5))/(Z54+Z24+Z14+Z9+Z5)</f>
        <v>-8.5391316449056429E-3</v>
      </c>
      <c r="L57" s="132">
        <f t="shared" si="1"/>
        <v>55505</v>
      </c>
      <c r="M57" s="150">
        <f>((L54+L24+L14+L9+L5)-(AB54+AB24+AB14+AB9+AB5))/(AB54+AB24+AB14+AB9+AB5)</f>
        <v>-6.2779663306485656E-2</v>
      </c>
      <c r="N57" s="132">
        <f t="shared" si="1"/>
        <v>4903813</v>
      </c>
      <c r="O57" s="150">
        <f>((N54+N24+N14+N9+N5)-(AD54+AD24+AD14+AD9+AD5))/(AD54+AD24+AD14+AD9+AD5)</f>
        <v>-1.2695321740919682E-2</v>
      </c>
      <c r="P57" s="132">
        <f t="shared" si="1"/>
        <v>66946</v>
      </c>
      <c r="Q57" s="132">
        <f t="shared" si="1"/>
        <v>4970759</v>
      </c>
      <c r="R57" s="150">
        <f>((Q54+Q24+Q14+Q9+Q5)-(AE54+AE24+AE14+AE9+AE5))/(AE54+AE24+AE14+AE9+AE5)</f>
        <v>-1.3585438537201896E-2</v>
      </c>
      <c r="S57" s="124">
        <v>0</v>
      </c>
      <c r="T57" s="116" t="s">
        <v>90</v>
      </c>
      <c r="U57" s="116" t="s">
        <v>90</v>
      </c>
      <c r="V57" s="120">
        <v>57093</v>
      </c>
      <c r="W57" s="120">
        <v>57347</v>
      </c>
      <c r="X57" s="120">
        <v>254</v>
      </c>
      <c r="Y57" s="120">
        <v>108389</v>
      </c>
      <c r="Z57" s="120">
        <v>108423</v>
      </c>
      <c r="AA57" s="120">
        <v>34</v>
      </c>
      <c r="AB57" s="120">
        <v>0</v>
      </c>
      <c r="AC57" s="120">
        <v>413</v>
      </c>
      <c r="AD57" s="120">
        <v>165770</v>
      </c>
      <c r="AE57" s="120">
        <v>166183</v>
      </c>
      <c r="AF57" s="116" t="s">
        <v>242</v>
      </c>
      <c r="AG57" s="116" t="s">
        <v>238</v>
      </c>
      <c r="AH57" s="120">
        <v>4030</v>
      </c>
      <c r="AI57" s="120">
        <v>12</v>
      </c>
    </row>
    <row r="58" spans="1:35" x14ac:dyDescent="0.2">
      <c r="A58" s="121" t="s">
        <v>243</v>
      </c>
      <c r="B58" s="116" t="s">
        <v>244</v>
      </c>
      <c r="C58" s="116" t="s">
        <v>245</v>
      </c>
      <c r="D58" s="117">
        <v>11</v>
      </c>
      <c r="E58" s="117">
        <v>0</v>
      </c>
      <c r="F58" s="117">
        <v>11</v>
      </c>
      <c r="G58" s="118">
        <v>0</v>
      </c>
      <c r="H58" s="117">
        <v>153521</v>
      </c>
      <c r="I58" s="117">
        <v>0</v>
      </c>
      <c r="J58" s="117">
        <v>153521</v>
      </c>
      <c r="K58" s="148">
        <v>-0.19794681573585501</v>
      </c>
      <c r="L58" s="120">
        <v>0</v>
      </c>
      <c r="M58" s="118">
        <v>0</v>
      </c>
      <c r="N58" s="120">
        <v>153532</v>
      </c>
      <c r="O58" s="118">
        <v>-0.19788934747400899</v>
      </c>
      <c r="P58" s="120">
        <v>0</v>
      </c>
      <c r="Q58" s="120">
        <v>153532</v>
      </c>
      <c r="R58" s="118">
        <v>-0.19788934747400899</v>
      </c>
      <c r="S58" s="124">
        <v>0</v>
      </c>
      <c r="T58" s="116" t="s">
        <v>90</v>
      </c>
      <c r="U58" s="116" t="s">
        <v>90</v>
      </c>
      <c r="V58" s="120">
        <v>3207</v>
      </c>
      <c r="W58" s="120">
        <v>3207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3207</v>
      </c>
      <c r="AE58" s="120">
        <v>3207</v>
      </c>
      <c r="AF58" s="116" t="s">
        <v>246</v>
      </c>
      <c r="AG58" s="116" t="s">
        <v>238</v>
      </c>
      <c r="AH58" s="120">
        <v>4030</v>
      </c>
      <c r="AI58" s="120">
        <v>12</v>
      </c>
    </row>
    <row r="59" spans="1:35" x14ac:dyDescent="0.2">
      <c r="A59" s="123"/>
      <c r="B59" s="116" t="s">
        <v>247</v>
      </c>
      <c r="C59" s="116" t="s">
        <v>248</v>
      </c>
      <c r="D59" s="117">
        <v>447</v>
      </c>
      <c r="E59" s="117">
        <v>0</v>
      </c>
      <c r="F59" s="117">
        <v>447</v>
      </c>
      <c r="G59" s="118">
        <v>-0.16604477611940302</v>
      </c>
      <c r="H59" s="117">
        <v>0</v>
      </c>
      <c r="I59" s="117">
        <v>0</v>
      </c>
      <c r="J59" s="117">
        <v>0</v>
      </c>
      <c r="K59" s="148">
        <v>0</v>
      </c>
      <c r="L59" s="120">
        <v>0</v>
      </c>
      <c r="M59" s="118">
        <v>0</v>
      </c>
      <c r="N59" s="120">
        <v>447</v>
      </c>
      <c r="O59" s="118">
        <v>-0.16604477611940302</v>
      </c>
      <c r="P59" s="120">
        <v>0</v>
      </c>
      <c r="Q59" s="120">
        <v>447</v>
      </c>
      <c r="R59" s="118">
        <v>-0.16604477611940302</v>
      </c>
      <c r="S59" s="124">
        <v>0</v>
      </c>
      <c r="T59" s="116" t="s">
        <v>90</v>
      </c>
      <c r="U59" s="116" t="s">
        <v>90</v>
      </c>
      <c r="V59" s="120">
        <v>3454</v>
      </c>
      <c r="W59" s="120">
        <v>3454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7</v>
      </c>
      <c r="AD59" s="120">
        <v>3454</v>
      </c>
      <c r="AE59" s="120">
        <v>3461</v>
      </c>
      <c r="AF59" s="116" t="s">
        <v>249</v>
      </c>
      <c r="AG59" s="116" t="s">
        <v>238</v>
      </c>
      <c r="AH59" s="120">
        <v>4030</v>
      </c>
      <c r="AI59" s="120">
        <v>12</v>
      </c>
    </row>
    <row r="60" spans="1:35" x14ac:dyDescent="0.2">
      <c r="A60" s="123"/>
      <c r="B60" s="116" t="s">
        <v>250</v>
      </c>
      <c r="C60" s="116" t="s">
        <v>251</v>
      </c>
      <c r="D60" s="117">
        <v>41771</v>
      </c>
      <c r="E60" s="117">
        <v>242</v>
      </c>
      <c r="F60" s="117">
        <v>42013</v>
      </c>
      <c r="G60" s="118">
        <v>-0.26738975011770499</v>
      </c>
      <c r="H60" s="117">
        <v>98976</v>
      </c>
      <c r="I60" s="117">
        <v>114</v>
      </c>
      <c r="J60" s="117">
        <v>99090</v>
      </c>
      <c r="K60" s="148">
        <v>-8.6079521872665404E-2</v>
      </c>
      <c r="L60" s="120">
        <v>0</v>
      </c>
      <c r="M60" s="118">
        <v>0</v>
      </c>
      <c r="N60" s="120">
        <v>141103</v>
      </c>
      <c r="O60" s="118">
        <v>-0.14880255776075299</v>
      </c>
      <c r="P60" s="120">
        <v>1026</v>
      </c>
      <c r="Q60" s="120">
        <v>142129</v>
      </c>
      <c r="R60" s="118">
        <v>-0.144744047225047</v>
      </c>
      <c r="S60" s="124">
        <v>0</v>
      </c>
      <c r="T60" s="116" t="s">
        <v>90</v>
      </c>
      <c r="U60" s="116" t="s">
        <v>90</v>
      </c>
      <c r="V60" s="120">
        <v>534</v>
      </c>
      <c r="W60" s="120">
        <v>534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534</v>
      </c>
      <c r="AE60" s="120">
        <v>534</v>
      </c>
      <c r="AF60" s="116" t="s">
        <v>252</v>
      </c>
      <c r="AG60" s="116" t="s">
        <v>238</v>
      </c>
      <c r="AH60" s="120">
        <v>4030</v>
      </c>
      <c r="AI60" s="120">
        <v>12</v>
      </c>
    </row>
    <row r="61" spans="1:35" x14ac:dyDescent="0.2">
      <c r="A61" s="123"/>
      <c r="B61" s="116" t="s">
        <v>253</v>
      </c>
      <c r="C61" s="116" t="s">
        <v>254</v>
      </c>
      <c r="D61" s="117">
        <v>2227</v>
      </c>
      <c r="E61" s="117">
        <v>0</v>
      </c>
      <c r="F61" s="117">
        <v>2227</v>
      </c>
      <c r="G61" s="118">
        <v>-0.30558154038041802</v>
      </c>
      <c r="H61" s="117">
        <v>0</v>
      </c>
      <c r="I61" s="117">
        <v>0</v>
      </c>
      <c r="J61" s="117">
        <v>0</v>
      </c>
      <c r="K61" s="148">
        <v>0</v>
      </c>
      <c r="L61" s="120">
        <v>0</v>
      </c>
      <c r="M61" s="118">
        <v>0</v>
      </c>
      <c r="N61" s="120">
        <v>2227</v>
      </c>
      <c r="O61" s="118">
        <v>-0.30558154038041802</v>
      </c>
      <c r="P61" s="120">
        <v>0</v>
      </c>
      <c r="Q61" s="120">
        <v>2227</v>
      </c>
      <c r="R61" s="118">
        <v>-0.30558154038041802</v>
      </c>
      <c r="S61" s="134">
        <v>0</v>
      </c>
      <c r="T61" s="135">
        <v>0</v>
      </c>
      <c r="U61" s="135">
        <v>0</v>
      </c>
      <c r="V61" s="136">
        <v>64824</v>
      </c>
      <c r="W61" s="136">
        <v>65078</v>
      </c>
      <c r="X61" s="136">
        <v>254</v>
      </c>
      <c r="Y61" s="136">
        <v>299799</v>
      </c>
      <c r="Z61" s="136">
        <v>299833</v>
      </c>
      <c r="AA61" s="136">
        <v>34</v>
      </c>
      <c r="AB61" s="136">
        <v>0</v>
      </c>
      <c r="AC61" s="136">
        <v>420</v>
      </c>
      <c r="AD61" s="136">
        <v>364911</v>
      </c>
      <c r="AE61" s="136">
        <v>365331</v>
      </c>
      <c r="AF61" s="135">
        <v>0</v>
      </c>
      <c r="AG61" s="135">
        <v>0</v>
      </c>
      <c r="AH61" s="136">
        <v>24180</v>
      </c>
      <c r="AI61" s="136">
        <v>72</v>
      </c>
    </row>
    <row r="62" spans="1:35" x14ac:dyDescent="0.2">
      <c r="A62" s="123"/>
      <c r="B62" s="116" t="s">
        <v>255</v>
      </c>
      <c r="C62" s="116" t="s">
        <v>256</v>
      </c>
      <c r="D62" s="117">
        <v>5190</v>
      </c>
      <c r="E62" s="117">
        <v>0</v>
      </c>
      <c r="F62" s="117">
        <v>5190</v>
      </c>
      <c r="G62" s="118">
        <v>0.502605674580197</v>
      </c>
      <c r="H62" s="117">
        <v>0</v>
      </c>
      <c r="I62" s="117">
        <v>0</v>
      </c>
      <c r="J62" s="117">
        <v>0</v>
      </c>
      <c r="K62" s="148">
        <v>0</v>
      </c>
      <c r="L62" s="120">
        <v>0</v>
      </c>
      <c r="M62" s="118">
        <v>0</v>
      </c>
      <c r="N62" s="120">
        <v>5190</v>
      </c>
      <c r="O62" s="118">
        <v>0.502605674580197</v>
      </c>
      <c r="P62" s="120">
        <v>8</v>
      </c>
      <c r="Q62" s="120">
        <v>5198</v>
      </c>
      <c r="R62" s="118">
        <v>0.50187806992198802</v>
      </c>
      <c r="S62" s="137">
        <v>0</v>
      </c>
      <c r="T62" s="135">
        <v>0</v>
      </c>
      <c r="U62" s="135">
        <v>0</v>
      </c>
      <c r="V62" s="136">
        <v>2443585</v>
      </c>
      <c r="W62" s="136">
        <v>2917597</v>
      </c>
      <c r="X62" s="136">
        <v>474012</v>
      </c>
      <c r="Y62" s="136">
        <v>2068812</v>
      </c>
      <c r="Z62" s="136">
        <v>2354960</v>
      </c>
      <c r="AA62" s="136">
        <v>286148</v>
      </c>
      <c r="AB62" s="136">
        <v>59223</v>
      </c>
      <c r="AC62" s="136">
        <v>72770</v>
      </c>
      <c r="AD62" s="136">
        <v>5331780</v>
      </c>
      <c r="AE62" s="136">
        <v>5404550</v>
      </c>
      <c r="AF62" s="135">
        <v>0</v>
      </c>
      <c r="AG62" s="135">
        <v>0</v>
      </c>
      <c r="AH62" s="136">
        <v>209560</v>
      </c>
      <c r="AI62" s="136">
        <v>624</v>
      </c>
    </row>
    <row r="63" spans="1:35" x14ac:dyDescent="0.2">
      <c r="A63" s="125"/>
      <c r="B63" s="116" t="s">
        <v>257</v>
      </c>
      <c r="C63" s="116" t="s">
        <v>258</v>
      </c>
      <c r="D63" s="117">
        <v>473</v>
      </c>
      <c r="E63" s="117">
        <v>0</v>
      </c>
      <c r="F63" s="117">
        <v>473</v>
      </c>
      <c r="G63" s="118">
        <v>-0.11423220973782801</v>
      </c>
      <c r="H63" s="117">
        <v>0</v>
      </c>
      <c r="I63" s="117">
        <v>0</v>
      </c>
      <c r="J63" s="117">
        <v>0</v>
      </c>
      <c r="K63" s="148">
        <v>0</v>
      </c>
      <c r="L63" s="120">
        <v>0</v>
      </c>
      <c r="M63" s="118">
        <v>0</v>
      </c>
      <c r="N63" s="120">
        <v>473</v>
      </c>
      <c r="O63" s="118">
        <v>-0.11423220973782801</v>
      </c>
      <c r="P63" s="120">
        <v>0</v>
      </c>
      <c r="Q63" s="120">
        <v>473</v>
      </c>
      <c r="R63" s="118">
        <v>-0.11423220973782801</v>
      </c>
    </row>
    <row r="64" spans="1:35" x14ac:dyDescent="0.2">
      <c r="A64" s="126" t="s">
        <v>103</v>
      </c>
      <c r="B64" s="126">
        <v>0</v>
      </c>
      <c r="C64" s="126">
        <v>0</v>
      </c>
      <c r="D64" s="127">
        <v>50119</v>
      </c>
      <c r="E64" s="127">
        <v>242</v>
      </c>
      <c r="F64" s="127">
        <v>50361</v>
      </c>
      <c r="G64" s="128">
        <v>-0.22614401180122298</v>
      </c>
      <c r="H64" s="127">
        <v>252497</v>
      </c>
      <c r="I64" s="127">
        <v>114</v>
      </c>
      <c r="J64" s="127">
        <v>252611</v>
      </c>
      <c r="K64" s="149">
        <v>-0.15749433851510702</v>
      </c>
      <c r="L64" s="130">
        <v>0</v>
      </c>
      <c r="M64" s="128">
        <v>0</v>
      </c>
      <c r="N64" s="130">
        <v>302972</v>
      </c>
      <c r="O64" s="128">
        <v>-0.16973727840487099</v>
      </c>
      <c r="P64" s="130">
        <v>1034</v>
      </c>
      <c r="Q64" s="130">
        <v>304006</v>
      </c>
      <c r="R64" s="128">
        <v>-0.16786147356780601</v>
      </c>
    </row>
    <row r="65" spans="1:18" x14ac:dyDescent="0.2">
      <c r="A65" s="126" t="s">
        <v>259</v>
      </c>
      <c r="B65" s="126">
        <v>0</v>
      </c>
      <c r="C65" s="126">
        <v>0</v>
      </c>
      <c r="D65" s="127">
        <v>2404707</v>
      </c>
      <c r="E65" s="127">
        <v>456384</v>
      </c>
      <c r="F65" s="127">
        <v>2861091</v>
      </c>
      <c r="G65" s="128">
        <v>-1.9367308096354601E-2</v>
      </c>
      <c r="H65" s="127">
        <v>1999607</v>
      </c>
      <c r="I65" s="127">
        <v>290582</v>
      </c>
      <c r="J65" s="127">
        <v>2290189</v>
      </c>
      <c r="K65" s="149">
        <v>-2.7504076502361002E-2</v>
      </c>
      <c r="L65" s="130">
        <v>55505</v>
      </c>
      <c r="M65" s="128">
        <v>-6.2779663306485697E-2</v>
      </c>
      <c r="N65" s="130">
        <v>5206785</v>
      </c>
      <c r="O65" s="128">
        <v>-2.3443390387450302E-2</v>
      </c>
      <c r="P65" s="130">
        <v>67980</v>
      </c>
      <c r="Q65" s="130">
        <v>5274765</v>
      </c>
      <c r="R65" s="128">
        <v>-2.4014025219491E-2</v>
      </c>
    </row>
  </sheetData>
  <pageMargins left="0.75" right="0.75" top="1" bottom="1" header="0.5" footer="0.5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91" zoomScaleSheetLayoutView="12176" workbookViewId="0">
      <selection activeCell="A2" sqref="A2"/>
    </sheetView>
  </sheetViews>
  <sheetFormatPr baseColWidth="10" defaultRowHeight="11.25" x14ac:dyDescent="0.2"/>
  <cols>
    <col min="1" max="1" width="27.7109375" style="111" bestFit="1" customWidth="1"/>
    <col min="2" max="2" width="5.85546875" style="111" customWidth="1"/>
    <col min="3" max="3" width="33.5703125" style="111" bestFit="1" customWidth="1"/>
    <col min="4" max="4" width="11.28515625" style="111" customWidth="1"/>
    <col min="5" max="5" width="10.140625" style="111" customWidth="1"/>
    <col min="6" max="6" width="11.28515625" style="111" customWidth="1"/>
    <col min="7" max="7" width="8.140625" style="111" customWidth="1"/>
    <col min="8" max="8" width="11.140625" style="111" customWidth="1"/>
    <col min="9" max="9" width="10.140625" style="111" customWidth="1"/>
    <col min="10" max="10" width="11.28515625" style="111" customWidth="1"/>
    <col min="11" max="11" width="8.7109375" style="111" customWidth="1"/>
    <col min="12" max="12" width="9.5703125" style="111" customWidth="1"/>
    <col min="13" max="13" width="9.140625" style="111" customWidth="1"/>
    <col min="14" max="14" width="15.140625" style="111" customWidth="1"/>
    <col min="15" max="15" width="9.140625" style="111" customWidth="1"/>
    <col min="16" max="16" width="8.42578125" style="111" customWidth="1"/>
    <col min="17" max="17" width="11.28515625" style="111" customWidth="1"/>
    <col min="18" max="18" width="8.140625" style="111" customWidth="1"/>
    <col min="19" max="19" width="9.42578125" style="111" hidden="1" customWidth="1"/>
    <col min="20" max="20" width="8.85546875" style="111" hidden="1" customWidth="1"/>
    <col min="21" max="21" width="6.7109375" style="111" hidden="1" customWidth="1"/>
    <col min="22" max="22" width="11.28515625" style="111" hidden="1" customWidth="1"/>
    <col min="23" max="23" width="10.28515625" style="111" hidden="1" customWidth="1"/>
    <col min="24" max="24" width="10.85546875" style="111" hidden="1" customWidth="1"/>
    <col min="25" max="25" width="11.28515625" style="111" hidden="1" customWidth="1"/>
    <col min="26" max="26" width="10.28515625" style="111" hidden="1" customWidth="1"/>
    <col min="27" max="27" width="11" style="111" hidden="1" customWidth="1"/>
    <col min="28" max="30" width="10.28515625" style="111" hidden="1" customWidth="1"/>
    <col min="31" max="31" width="10.42578125" style="111" hidden="1" customWidth="1"/>
    <col min="32" max="32" width="32.28515625" style="111" hidden="1" customWidth="1"/>
    <col min="33" max="33" width="23.140625" style="111" hidden="1" customWidth="1"/>
    <col min="34" max="34" width="9.85546875" style="111" hidden="1" customWidth="1"/>
    <col min="35" max="35" width="9.140625" style="111" hidden="1" customWidth="1"/>
    <col min="36" max="16384" width="11.42578125" style="111"/>
  </cols>
  <sheetData>
    <row r="1" spans="1:35" ht="15.75" x14ac:dyDescent="0.25">
      <c r="A1" s="110" t="s">
        <v>332</v>
      </c>
    </row>
    <row r="4" spans="1:35" s="147" customFormat="1" ht="34.5" customHeight="1" x14ac:dyDescent="0.2">
      <c r="A4" s="114" t="s">
        <v>60</v>
      </c>
      <c r="B4" s="114" t="s">
        <v>61</v>
      </c>
      <c r="C4" s="114" t="s">
        <v>62</v>
      </c>
      <c r="D4" s="114" t="s">
        <v>309</v>
      </c>
      <c r="E4" s="114" t="s">
        <v>310</v>
      </c>
      <c r="F4" s="114" t="s">
        <v>311</v>
      </c>
      <c r="G4" s="114" t="s">
        <v>312</v>
      </c>
      <c r="H4" s="114" t="s">
        <v>313</v>
      </c>
      <c r="I4" s="114" t="s">
        <v>314</v>
      </c>
      <c r="J4" s="114" t="s">
        <v>315</v>
      </c>
      <c r="K4" s="114" t="s">
        <v>316</v>
      </c>
      <c r="L4" s="114" t="s">
        <v>317</v>
      </c>
      <c r="M4" s="114" t="s">
        <v>318</v>
      </c>
      <c r="N4" s="114" t="s">
        <v>319</v>
      </c>
      <c r="O4" s="114" t="s">
        <v>320</v>
      </c>
      <c r="P4" s="114" t="s">
        <v>321</v>
      </c>
      <c r="Q4" s="114" t="s">
        <v>72</v>
      </c>
      <c r="R4" s="114" t="s">
        <v>73</v>
      </c>
      <c r="S4" s="146" t="s">
        <v>74</v>
      </c>
      <c r="T4" s="146" t="s">
        <v>75</v>
      </c>
      <c r="U4" s="146" t="s">
        <v>76</v>
      </c>
      <c r="V4" s="146" t="s">
        <v>322</v>
      </c>
      <c r="W4" s="146" t="s">
        <v>323</v>
      </c>
      <c r="X4" s="146" t="s">
        <v>324</v>
      </c>
      <c r="Y4" s="146" t="s">
        <v>325</v>
      </c>
      <c r="Z4" s="146" t="s">
        <v>326</v>
      </c>
      <c r="AA4" s="146" t="s">
        <v>327</v>
      </c>
      <c r="AB4" s="146" t="s">
        <v>79</v>
      </c>
      <c r="AC4" s="146" t="s">
        <v>328</v>
      </c>
      <c r="AD4" s="146" t="s">
        <v>329</v>
      </c>
      <c r="AE4" s="146" t="s">
        <v>82</v>
      </c>
      <c r="AF4" s="146" t="s">
        <v>83</v>
      </c>
      <c r="AG4" s="146" t="s">
        <v>84</v>
      </c>
      <c r="AH4" s="146" t="s">
        <v>331</v>
      </c>
      <c r="AI4" s="146" t="s">
        <v>330</v>
      </c>
    </row>
    <row r="5" spans="1:35" x14ac:dyDescent="0.2">
      <c r="A5" s="116" t="s">
        <v>85</v>
      </c>
      <c r="B5" s="116" t="s">
        <v>86</v>
      </c>
      <c r="C5" s="116" t="s">
        <v>87</v>
      </c>
      <c r="D5" s="117">
        <v>3905329</v>
      </c>
      <c r="E5" s="117">
        <v>1489610</v>
      </c>
      <c r="F5" s="117">
        <v>5394939</v>
      </c>
      <c r="G5" s="118">
        <v>-1.0369682006813201E-2</v>
      </c>
      <c r="H5" s="117">
        <v>5167469</v>
      </c>
      <c r="I5" s="117">
        <v>1223442</v>
      </c>
      <c r="J5" s="117">
        <v>6390911</v>
      </c>
      <c r="K5" s="118">
        <v>2.28367365948265E-2</v>
      </c>
      <c r="L5" s="117">
        <v>0</v>
      </c>
      <c r="M5" s="151">
        <v>0</v>
      </c>
      <c r="N5" s="117">
        <v>11785850</v>
      </c>
      <c r="O5" s="118">
        <v>7.3642115847333111E-3</v>
      </c>
      <c r="P5" s="117">
        <v>11324</v>
      </c>
      <c r="Q5" s="117">
        <v>11797174</v>
      </c>
      <c r="R5" s="118">
        <v>5.8699751686706603E-3</v>
      </c>
      <c r="S5" s="119">
        <v>1</v>
      </c>
      <c r="T5" s="116" t="s">
        <v>89</v>
      </c>
      <c r="U5" s="116" t="s">
        <v>90</v>
      </c>
      <c r="V5" s="120">
        <v>3979765</v>
      </c>
      <c r="W5" s="120">
        <v>5451469</v>
      </c>
      <c r="X5" s="120">
        <v>1471704</v>
      </c>
      <c r="Y5" s="120">
        <v>5076990</v>
      </c>
      <c r="Z5" s="120">
        <v>6248222</v>
      </c>
      <c r="AA5" s="120">
        <v>1171232</v>
      </c>
      <c r="AB5" s="120">
        <v>0</v>
      </c>
      <c r="AC5" s="120">
        <v>28638</v>
      </c>
      <c r="AD5" s="120">
        <v>11699691</v>
      </c>
      <c r="AE5" s="120">
        <v>11728329</v>
      </c>
      <c r="AF5" s="116" t="s">
        <v>91</v>
      </c>
      <c r="AG5" s="116" t="s">
        <v>91</v>
      </c>
      <c r="AH5" s="120">
        <v>42</v>
      </c>
      <c r="AI5" s="120">
        <v>24180</v>
      </c>
    </row>
    <row r="6" spans="1:35" x14ac:dyDescent="0.2">
      <c r="A6" s="121" t="s">
        <v>92</v>
      </c>
      <c r="B6" s="116" t="s">
        <v>93</v>
      </c>
      <c r="C6" s="116" t="s">
        <v>94</v>
      </c>
      <c r="D6" s="117">
        <v>1647664</v>
      </c>
      <c r="E6" s="117">
        <v>152146</v>
      </c>
      <c r="F6" s="117">
        <v>1799810</v>
      </c>
      <c r="G6" s="118">
        <v>-3.4845746706063399E-2</v>
      </c>
      <c r="H6" s="117">
        <v>942753</v>
      </c>
      <c r="I6" s="117">
        <v>32228</v>
      </c>
      <c r="J6" s="117">
        <v>974981</v>
      </c>
      <c r="K6" s="118">
        <v>-2.1149604386138401E-2</v>
      </c>
      <c r="L6" s="117">
        <v>112361</v>
      </c>
      <c r="M6" s="151">
        <v>-8.5335873139917306E-2</v>
      </c>
      <c r="N6" s="117">
        <v>2887152</v>
      </c>
      <c r="O6" s="118">
        <v>-3.2352319165487198E-2</v>
      </c>
      <c r="P6" s="117">
        <v>35705</v>
      </c>
      <c r="Q6" s="117">
        <v>2922857</v>
      </c>
      <c r="R6" s="118">
        <v>-4.3576498644645904E-2</v>
      </c>
      <c r="S6" s="122">
        <v>2</v>
      </c>
      <c r="T6" s="116" t="s">
        <v>89</v>
      </c>
      <c r="U6" s="116" t="s">
        <v>89</v>
      </c>
      <c r="V6" s="120">
        <v>1751214</v>
      </c>
      <c r="W6" s="120">
        <v>1864790</v>
      </c>
      <c r="X6" s="120">
        <v>113576</v>
      </c>
      <c r="Y6" s="120">
        <v>969263</v>
      </c>
      <c r="Z6" s="120">
        <v>996047</v>
      </c>
      <c r="AA6" s="120">
        <v>26784</v>
      </c>
      <c r="AB6" s="120">
        <v>122844</v>
      </c>
      <c r="AC6" s="120">
        <v>72347</v>
      </c>
      <c r="AD6" s="120">
        <v>2983681</v>
      </c>
      <c r="AE6" s="120">
        <v>3056028</v>
      </c>
      <c r="AF6" s="116" t="s">
        <v>95</v>
      </c>
      <c r="AG6" s="116" t="s">
        <v>96</v>
      </c>
      <c r="AH6" s="120">
        <v>42</v>
      </c>
      <c r="AI6" s="120">
        <v>24180</v>
      </c>
    </row>
    <row r="7" spans="1:35" x14ac:dyDescent="0.2">
      <c r="A7" s="123"/>
      <c r="B7" s="116" t="s">
        <v>97</v>
      </c>
      <c r="C7" s="116" t="s">
        <v>98</v>
      </c>
      <c r="D7" s="117">
        <v>1176238</v>
      </c>
      <c r="E7" s="117">
        <v>34872</v>
      </c>
      <c r="F7" s="117">
        <v>1211110</v>
      </c>
      <c r="G7" s="118">
        <v>-6.2013768789968296E-2</v>
      </c>
      <c r="H7" s="117">
        <v>836837</v>
      </c>
      <c r="I7" s="117">
        <v>32320</v>
      </c>
      <c r="J7" s="117">
        <v>869157</v>
      </c>
      <c r="K7" s="118">
        <v>-3.0299615648516402E-2</v>
      </c>
      <c r="L7" s="117">
        <v>118936</v>
      </c>
      <c r="M7" s="151">
        <v>-0.13914925340725701</v>
      </c>
      <c r="N7" s="117">
        <v>2199203</v>
      </c>
      <c r="O7" s="118">
        <v>-5.4373452319065103E-2</v>
      </c>
      <c r="P7" s="117">
        <v>5187</v>
      </c>
      <c r="Q7" s="117">
        <v>2204390</v>
      </c>
      <c r="R7" s="118">
        <v>-5.4346576430798502E-2</v>
      </c>
      <c r="S7" s="124">
        <v>0</v>
      </c>
      <c r="T7" s="116" t="s">
        <v>89</v>
      </c>
      <c r="U7" s="116" t="s">
        <v>89</v>
      </c>
      <c r="V7" s="120">
        <v>1259787</v>
      </c>
      <c r="W7" s="120">
        <v>1291181</v>
      </c>
      <c r="X7" s="120">
        <v>31394</v>
      </c>
      <c r="Y7" s="120">
        <v>868357</v>
      </c>
      <c r="Z7" s="120">
        <v>896315</v>
      </c>
      <c r="AA7" s="120">
        <v>27958</v>
      </c>
      <c r="AB7" s="120">
        <v>138161</v>
      </c>
      <c r="AC7" s="120">
        <v>5419</v>
      </c>
      <c r="AD7" s="120">
        <v>2325657</v>
      </c>
      <c r="AE7" s="120">
        <v>2331076</v>
      </c>
      <c r="AF7" s="116" t="s">
        <v>99</v>
      </c>
      <c r="AG7" s="116" t="s">
        <v>96</v>
      </c>
      <c r="AH7" s="120">
        <v>42</v>
      </c>
      <c r="AI7" s="120">
        <v>24180</v>
      </c>
    </row>
    <row r="8" spans="1:35" x14ac:dyDescent="0.2">
      <c r="A8" s="125"/>
      <c r="B8" s="116" t="s">
        <v>100</v>
      </c>
      <c r="C8" s="116" t="s">
        <v>101</v>
      </c>
      <c r="D8" s="117">
        <v>1467366</v>
      </c>
      <c r="E8" s="117">
        <v>225844</v>
      </c>
      <c r="F8" s="117">
        <v>1693210</v>
      </c>
      <c r="G8" s="118">
        <v>-2.0366105052559803E-2</v>
      </c>
      <c r="H8" s="117">
        <v>410192</v>
      </c>
      <c r="I8" s="117">
        <v>9768</v>
      </c>
      <c r="J8" s="117">
        <v>419960</v>
      </c>
      <c r="K8" s="118">
        <v>-7.6422335114688489E-2</v>
      </c>
      <c r="L8" s="117">
        <v>0</v>
      </c>
      <c r="M8" s="151">
        <v>0</v>
      </c>
      <c r="N8" s="117">
        <v>2113170</v>
      </c>
      <c r="O8" s="118">
        <v>-3.2041742074763596E-2</v>
      </c>
      <c r="P8" s="117">
        <v>2998</v>
      </c>
      <c r="Q8" s="117">
        <v>2116168</v>
      </c>
      <c r="R8" s="118">
        <v>-3.1567655829261902E-2</v>
      </c>
      <c r="S8" s="124">
        <v>0</v>
      </c>
      <c r="T8" s="116" t="s">
        <v>89</v>
      </c>
      <c r="U8" s="116" t="s">
        <v>89</v>
      </c>
      <c r="V8" s="120">
        <v>1512763</v>
      </c>
      <c r="W8" s="120">
        <v>1728411</v>
      </c>
      <c r="X8" s="120">
        <v>215648</v>
      </c>
      <c r="Y8" s="120">
        <v>444660</v>
      </c>
      <c r="Z8" s="120">
        <v>454710</v>
      </c>
      <c r="AA8" s="120">
        <v>10050</v>
      </c>
      <c r="AB8" s="120">
        <v>0</v>
      </c>
      <c r="AC8" s="120">
        <v>2027</v>
      </c>
      <c r="AD8" s="120">
        <v>2183121</v>
      </c>
      <c r="AE8" s="120">
        <v>2185148</v>
      </c>
      <c r="AF8" s="116" t="s">
        <v>102</v>
      </c>
      <c r="AG8" s="116" t="s">
        <v>96</v>
      </c>
      <c r="AH8" s="120">
        <v>42</v>
      </c>
      <c r="AI8" s="120">
        <v>24180</v>
      </c>
    </row>
    <row r="9" spans="1:35" x14ac:dyDescent="0.2">
      <c r="A9" s="126" t="s">
        <v>103</v>
      </c>
      <c r="B9" s="126">
        <v>0</v>
      </c>
      <c r="C9" s="126">
        <v>0</v>
      </c>
      <c r="D9" s="127">
        <v>4291268</v>
      </c>
      <c r="E9" s="127">
        <v>412862</v>
      </c>
      <c r="F9" s="127">
        <v>4704130</v>
      </c>
      <c r="G9" s="128">
        <v>-3.6903747495588994E-2</v>
      </c>
      <c r="H9" s="127">
        <v>2189782</v>
      </c>
      <c r="I9" s="127">
        <v>74316</v>
      </c>
      <c r="J9" s="127">
        <v>2264098</v>
      </c>
      <c r="K9" s="128">
        <v>-3.5352132358956199E-2</v>
      </c>
      <c r="L9" s="127">
        <v>231297</v>
      </c>
      <c r="M9" s="152">
        <v>-0.11382157429934299</v>
      </c>
      <c r="N9" s="127">
        <v>7199525</v>
      </c>
      <c r="O9" s="128">
        <v>-3.9097177575479598E-2</v>
      </c>
      <c r="P9" s="127">
        <v>43890</v>
      </c>
      <c r="Q9" s="127">
        <v>7243415</v>
      </c>
      <c r="R9" s="128">
        <v>-4.3426579041479299E-2</v>
      </c>
      <c r="S9" s="134">
        <v>0</v>
      </c>
      <c r="T9" s="135">
        <v>0</v>
      </c>
      <c r="U9" s="135">
        <v>0</v>
      </c>
      <c r="V9" s="136">
        <v>4523764</v>
      </c>
      <c r="W9" s="136">
        <v>4884382</v>
      </c>
      <c r="X9" s="136">
        <v>360618</v>
      </c>
      <c r="Y9" s="136">
        <v>2282280</v>
      </c>
      <c r="Z9" s="136">
        <v>2347072</v>
      </c>
      <c r="AA9" s="136">
        <v>64792</v>
      </c>
      <c r="AB9" s="136">
        <v>261005</v>
      </c>
      <c r="AC9" s="136">
        <v>79793</v>
      </c>
      <c r="AD9" s="136">
        <v>7492459</v>
      </c>
      <c r="AE9" s="136">
        <v>7572252</v>
      </c>
      <c r="AF9" s="135">
        <v>0</v>
      </c>
      <c r="AG9" s="135">
        <v>0</v>
      </c>
      <c r="AH9" s="136">
        <v>126</v>
      </c>
      <c r="AI9" s="136">
        <v>72540</v>
      </c>
    </row>
    <row r="10" spans="1:35" x14ac:dyDescent="0.2">
      <c r="A10" s="121" t="s">
        <v>104</v>
      </c>
      <c r="B10" s="116" t="s">
        <v>105</v>
      </c>
      <c r="C10" s="116" t="s">
        <v>106</v>
      </c>
      <c r="D10" s="117">
        <v>541227</v>
      </c>
      <c r="E10" s="117">
        <v>214494</v>
      </c>
      <c r="F10" s="117">
        <v>755721</v>
      </c>
      <c r="G10" s="118">
        <v>-4.2493141804555304E-3</v>
      </c>
      <c r="H10" s="117">
        <v>23009</v>
      </c>
      <c r="I10" s="117">
        <v>16</v>
      </c>
      <c r="J10" s="117">
        <v>23025</v>
      </c>
      <c r="K10" s="118">
        <v>9.9045346062052494E-2</v>
      </c>
      <c r="L10" s="117">
        <v>1</v>
      </c>
      <c r="M10" s="151">
        <v>0</v>
      </c>
      <c r="N10" s="117">
        <v>778747</v>
      </c>
      <c r="O10" s="118">
        <v>-1.4732733595248602E-3</v>
      </c>
      <c r="P10" s="117">
        <v>61881</v>
      </c>
      <c r="Q10" s="117">
        <v>840628</v>
      </c>
      <c r="R10" s="118">
        <v>4.6297956149597107E-3</v>
      </c>
      <c r="S10" s="122">
        <v>3</v>
      </c>
      <c r="T10" s="116" t="s">
        <v>89</v>
      </c>
      <c r="U10" s="116" t="s">
        <v>89</v>
      </c>
      <c r="V10" s="120">
        <v>555212</v>
      </c>
      <c r="W10" s="120">
        <v>758946</v>
      </c>
      <c r="X10" s="120">
        <v>203734</v>
      </c>
      <c r="Y10" s="120">
        <v>20938</v>
      </c>
      <c r="Z10" s="120">
        <v>20950</v>
      </c>
      <c r="AA10" s="120">
        <v>12</v>
      </c>
      <c r="AB10" s="120">
        <v>0</v>
      </c>
      <c r="AC10" s="120">
        <v>56858</v>
      </c>
      <c r="AD10" s="120">
        <v>779896</v>
      </c>
      <c r="AE10" s="120">
        <v>836754</v>
      </c>
      <c r="AF10" s="116" t="s">
        <v>107</v>
      </c>
      <c r="AG10" s="116" t="s">
        <v>108</v>
      </c>
      <c r="AH10" s="120">
        <v>42</v>
      </c>
      <c r="AI10" s="120">
        <v>24180</v>
      </c>
    </row>
    <row r="11" spans="1:35" x14ac:dyDescent="0.2">
      <c r="A11" s="123"/>
      <c r="B11" s="116" t="s">
        <v>109</v>
      </c>
      <c r="C11" s="116" t="s">
        <v>110</v>
      </c>
      <c r="D11" s="117">
        <v>359729</v>
      </c>
      <c r="E11" s="117">
        <v>2050</v>
      </c>
      <c r="F11" s="117">
        <v>361779</v>
      </c>
      <c r="G11" s="118">
        <v>-8.2431891574786306E-3</v>
      </c>
      <c r="H11" s="117">
        <v>155805</v>
      </c>
      <c r="I11" s="117">
        <v>466</v>
      </c>
      <c r="J11" s="117">
        <v>156271</v>
      </c>
      <c r="K11" s="118">
        <v>-8.1461235525774389E-2</v>
      </c>
      <c r="L11" s="117">
        <v>31</v>
      </c>
      <c r="M11" s="151">
        <v>0</v>
      </c>
      <c r="N11" s="117">
        <v>518081</v>
      </c>
      <c r="O11" s="118">
        <v>-3.1472231154050401E-2</v>
      </c>
      <c r="P11" s="117">
        <v>662</v>
      </c>
      <c r="Q11" s="117">
        <v>518743</v>
      </c>
      <c r="R11" s="118">
        <v>-3.05862346059689E-2</v>
      </c>
      <c r="S11" s="124">
        <v>0</v>
      </c>
      <c r="T11" s="116" t="s">
        <v>89</v>
      </c>
      <c r="U11" s="116" t="s">
        <v>89</v>
      </c>
      <c r="V11" s="120">
        <v>363008</v>
      </c>
      <c r="W11" s="120">
        <v>364786</v>
      </c>
      <c r="X11" s="120">
        <v>1778</v>
      </c>
      <c r="Y11" s="120">
        <v>169660</v>
      </c>
      <c r="Z11" s="120">
        <v>170130</v>
      </c>
      <c r="AA11" s="120">
        <v>470</v>
      </c>
      <c r="AB11" s="120">
        <v>0</v>
      </c>
      <c r="AC11" s="120">
        <v>194</v>
      </c>
      <c r="AD11" s="120">
        <v>534916</v>
      </c>
      <c r="AE11" s="120">
        <v>535110</v>
      </c>
      <c r="AF11" s="116" t="s">
        <v>111</v>
      </c>
      <c r="AG11" s="116" t="s">
        <v>108</v>
      </c>
      <c r="AH11" s="120">
        <v>42</v>
      </c>
      <c r="AI11" s="120">
        <v>24180</v>
      </c>
    </row>
    <row r="12" spans="1:35" x14ac:dyDescent="0.2">
      <c r="A12" s="123"/>
      <c r="B12" s="116" t="s">
        <v>112</v>
      </c>
      <c r="C12" s="116" t="s">
        <v>113</v>
      </c>
      <c r="D12" s="117">
        <v>715491</v>
      </c>
      <c r="E12" s="117">
        <v>180122</v>
      </c>
      <c r="F12" s="117">
        <v>895613</v>
      </c>
      <c r="G12" s="118">
        <v>-2.1102391465920502E-2</v>
      </c>
      <c r="H12" s="117">
        <v>45235</v>
      </c>
      <c r="I12" s="117">
        <v>448</v>
      </c>
      <c r="J12" s="117">
        <v>45683</v>
      </c>
      <c r="K12" s="118">
        <v>-0.20430912859456901</v>
      </c>
      <c r="L12" s="117">
        <v>9</v>
      </c>
      <c r="M12" s="151">
        <v>-0.18181818181818199</v>
      </c>
      <c r="N12" s="117">
        <v>941305</v>
      </c>
      <c r="O12" s="118">
        <v>-3.1921830134191198E-2</v>
      </c>
      <c r="P12" s="117">
        <v>52482</v>
      </c>
      <c r="Q12" s="117">
        <v>993787</v>
      </c>
      <c r="R12" s="118">
        <v>-2.59081628552301E-2</v>
      </c>
      <c r="S12" s="124">
        <v>0</v>
      </c>
      <c r="T12" s="116" t="s">
        <v>89</v>
      </c>
      <c r="U12" s="116" t="s">
        <v>89</v>
      </c>
      <c r="V12" s="120">
        <v>751214</v>
      </c>
      <c r="W12" s="120">
        <v>914920</v>
      </c>
      <c r="X12" s="120">
        <v>163706</v>
      </c>
      <c r="Y12" s="120">
        <v>56803</v>
      </c>
      <c r="Z12" s="120">
        <v>57413</v>
      </c>
      <c r="AA12" s="120">
        <v>610</v>
      </c>
      <c r="AB12" s="120">
        <v>11</v>
      </c>
      <c r="AC12" s="120">
        <v>47875</v>
      </c>
      <c r="AD12" s="120">
        <v>972344</v>
      </c>
      <c r="AE12" s="120">
        <v>1020219</v>
      </c>
      <c r="AF12" s="116" t="s">
        <v>114</v>
      </c>
      <c r="AG12" s="116" t="s">
        <v>108</v>
      </c>
      <c r="AH12" s="120">
        <v>42</v>
      </c>
      <c r="AI12" s="120">
        <v>24180</v>
      </c>
    </row>
    <row r="13" spans="1:35" x14ac:dyDescent="0.2">
      <c r="A13" s="125"/>
      <c r="B13" s="116" t="s">
        <v>115</v>
      </c>
      <c r="C13" s="116" t="s">
        <v>116</v>
      </c>
      <c r="D13" s="117">
        <v>381093</v>
      </c>
      <c r="E13" s="117">
        <v>1492</v>
      </c>
      <c r="F13" s="117">
        <v>382585</v>
      </c>
      <c r="G13" s="118">
        <v>-4.0688344382817002E-2</v>
      </c>
      <c r="H13" s="117">
        <v>145384</v>
      </c>
      <c r="I13" s="117">
        <v>58</v>
      </c>
      <c r="J13" s="117">
        <v>145442</v>
      </c>
      <c r="K13" s="118">
        <v>2.8469197261978801E-2</v>
      </c>
      <c r="L13" s="117">
        <v>0</v>
      </c>
      <c r="M13" s="151">
        <v>0</v>
      </c>
      <c r="N13" s="117">
        <v>528027</v>
      </c>
      <c r="O13" s="118">
        <v>-2.2584908594149102E-2</v>
      </c>
      <c r="P13" s="117">
        <v>2689</v>
      </c>
      <c r="Q13" s="117">
        <v>530716</v>
      </c>
      <c r="R13" s="118">
        <v>-3.3913052975720198E-2</v>
      </c>
      <c r="S13" s="124">
        <v>0</v>
      </c>
      <c r="T13" s="116" t="s">
        <v>89</v>
      </c>
      <c r="U13" s="116" t="s">
        <v>89</v>
      </c>
      <c r="V13" s="120">
        <v>395880</v>
      </c>
      <c r="W13" s="120">
        <v>398812</v>
      </c>
      <c r="X13" s="120">
        <v>2932</v>
      </c>
      <c r="Y13" s="120">
        <v>141266</v>
      </c>
      <c r="Z13" s="120">
        <v>141416</v>
      </c>
      <c r="AA13" s="120">
        <v>150</v>
      </c>
      <c r="AB13" s="120">
        <v>0</v>
      </c>
      <c r="AC13" s="120">
        <v>9118</v>
      </c>
      <c r="AD13" s="120">
        <v>540228</v>
      </c>
      <c r="AE13" s="120">
        <v>549346</v>
      </c>
      <c r="AF13" s="116" t="s">
        <v>117</v>
      </c>
      <c r="AG13" s="116" t="s">
        <v>108</v>
      </c>
      <c r="AH13" s="120">
        <v>42</v>
      </c>
      <c r="AI13" s="120">
        <v>24180</v>
      </c>
    </row>
    <row r="14" spans="1:35" x14ac:dyDescent="0.2">
      <c r="A14" s="126" t="s">
        <v>103</v>
      </c>
      <c r="B14" s="126">
        <v>0</v>
      </c>
      <c r="C14" s="126">
        <v>0</v>
      </c>
      <c r="D14" s="127">
        <v>1997540</v>
      </c>
      <c r="E14" s="127">
        <v>398158</v>
      </c>
      <c r="F14" s="127">
        <v>2395698</v>
      </c>
      <c r="G14" s="128">
        <v>-1.7135022301867801E-2</v>
      </c>
      <c r="H14" s="127">
        <v>369433</v>
      </c>
      <c r="I14" s="127">
        <v>988</v>
      </c>
      <c r="J14" s="127">
        <v>370421</v>
      </c>
      <c r="K14" s="128">
        <v>-4.9980892977592201E-2</v>
      </c>
      <c r="L14" s="127">
        <v>41</v>
      </c>
      <c r="M14" s="152">
        <v>2.7272727272727297</v>
      </c>
      <c r="N14" s="127">
        <v>2766160</v>
      </c>
      <c r="O14" s="128">
        <v>-2.1653938764596502E-2</v>
      </c>
      <c r="P14" s="127">
        <v>117714</v>
      </c>
      <c r="Q14" s="127">
        <v>2883874</v>
      </c>
      <c r="R14" s="128">
        <v>-1.9567019975664901E-2</v>
      </c>
      <c r="S14" s="134">
        <v>0</v>
      </c>
      <c r="T14" s="135">
        <v>0</v>
      </c>
      <c r="U14" s="135">
        <v>0</v>
      </c>
      <c r="V14" s="136">
        <v>2065314</v>
      </c>
      <c r="W14" s="136">
        <v>2437464</v>
      </c>
      <c r="X14" s="136">
        <v>372150</v>
      </c>
      <c r="Y14" s="136">
        <v>388667</v>
      </c>
      <c r="Z14" s="136">
        <v>389909</v>
      </c>
      <c r="AA14" s="136">
        <v>1242</v>
      </c>
      <c r="AB14" s="136">
        <v>11</v>
      </c>
      <c r="AC14" s="136">
        <v>114045</v>
      </c>
      <c r="AD14" s="136">
        <v>2827384</v>
      </c>
      <c r="AE14" s="136">
        <v>2941429</v>
      </c>
      <c r="AF14" s="135">
        <v>0</v>
      </c>
      <c r="AG14" s="135">
        <v>0</v>
      </c>
      <c r="AH14" s="136">
        <v>168</v>
      </c>
      <c r="AI14" s="136">
        <v>96720</v>
      </c>
    </row>
    <row r="15" spans="1:35" x14ac:dyDescent="0.2">
      <c r="A15" s="121" t="s">
        <v>118</v>
      </c>
      <c r="B15" s="116" t="s">
        <v>119</v>
      </c>
      <c r="C15" s="116" t="s">
        <v>120</v>
      </c>
      <c r="D15" s="117">
        <v>171236</v>
      </c>
      <c r="E15" s="117">
        <v>8668</v>
      </c>
      <c r="F15" s="117">
        <v>179904</v>
      </c>
      <c r="G15" s="118">
        <v>3.6779198026763202E-2</v>
      </c>
      <c r="H15" s="117">
        <v>1942</v>
      </c>
      <c r="I15" s="117">
        <v>0</v>
      </c>
      <c r="J15" s="117">
        <v>1942</v>
      </c>
      <c r="K15" s="118">
        <v>-0.41044323011536099</v>
      </c>
      <c r="L15" s="117">
        <v>1107</v>
      </c>
      <c r="M15" s="151">
        <v>1.8457583547557801</v>
      </c>
      <c r="N15" s="117">
        <v>182953</v>
      </c>
      <c r="O15" s="118">
        <v>3.2437007985102004E-2</v>
      </c>
      <c r="P15" s="117">
        <v>4290</v>
      </c>
      <c r="Q15" s="117">
        <v>187243</v>
      </c>
      <c r="R15" s="118">
        <v>3.2142305911406092E-2</v>
      </c>
      <c r="S15" s="122">
        <v>4</v>
      </c>
      <c r="T15" s="116" t="s">
        <v>89</v>
      </c>
      <c r="U15" s="116" t="s">
        <v>89</v>
      </c>
      <c r="V15" s="120">
        <v>168558</v>
      </c>
      <c r="W15" s="120">
        <v>173522</v>
      </c>
      <c r="X15" s="120">
        <v>4964</v>
      </c>
      <c r="Y15" s="120">
        <v>3294</v>
      </c>
      <c r="Z15" s="120">
        <v>3294</v>
      </c>
      <c r="AA15" s="120">
        <v>0</v>
      </c>
      <c r="AB15" s="120">
        <v>389</v>
      </c>
      <c r="AC15" s="120">
        <v>4207</v>
      </c>
      <c r="AD15" s="120">
        <v>177205</v>
      </c>
      <c r="AE15" s="120">
        <v>181412</v>
      </c>
      <c r="AF15" s="116" t="s">
        <v>121</v>
      </c>
      <c r="AG15" s="116" t="s">
        <v>122</v>
      </c>
      <c r="AH15" s="120">
        <v>42</v>
      </c>
      <c r="AI15" s="120">
        <v>24180</v>
      </c>
    </row>
    <row r="16" spans="1:35" x14ac:dyDescent="0.2">
      <c r="A16" s="123"/>
      <c r="B16" s="116" t="s">
        <v>123</v>
      </c>
      <c r="C16" s="116" t="s">
        <v>124</v>
      </c>
      <c r="D16" s="117">
        <v>107569</v>
      </c>
      <c r="E16" s="117">
        <v>8</v>
      </c>
      <c r="F16" s="117">
        <v>107577</v>
      </c>
      <c r="G16" s="118">
        <v>2.8391981416157602E-2</v>
      </c>
      <c r="H16" s="117">
        <v>0</v>
      </c>
      <c r="I16" s="117">
        <v>0</v>
      </c>
      <c r="J16" s="117">
        <v>0</v>
      </c>
      <c r="K16" s="118">
        <v>0</v>
      </c>
      <c r="L16" s="117">
        <v>0</v>
      </c>
      <c r="M16" s="151">
        <v>0</v>
      </c>
      <c r="N16" s="117">
        <v>107577</v>
      </c>
      <c r="O16" s="118">
        <v>2.8391981416157602E-2</v>
      </c>
      <c r="P16" s="117">
        <v>218</v>
      </c>
      <c r="Q16" s="117">
        <v>107795</v>
      </c>
      <c r="R16" s="118">
        <v>3.0475971971283003E-2</v>
      </c>
      <c r="S16" s="124">
        <v>0</v>
      </c>
      <c r="T16" s="116" t="s">
        <v>89</v>
      </c>
      <c r="U16" s="116" t="s">
        <v>89</v>
      </c>
      <c r="V16" s="120">
        <v>104565</v>
      </c>
      <c r="W16" s="120">
        <v>104607</v>
      </c>
      <c r="X16" s="120">
        <v>42</v>
      </c>
      <c r="Y16" s="120">
        <v>0</v>
      </c>
      <c r="Z16" s="120">
        <v>0</v>
      </c>
      <c r="AA16" s="120">
        <v>0</v>
      </c>
      <c r="AB16" s="120">
        <v>0</v>
      </c>
      <c r="AC16" s="120">
        <v>0</v>
      </c>
      <c r="AD16" s="120">
        <v>104607</v>
      </c>
      <c r="AE16" s="120">
        <v>104607</v>
      </c>
      <c r="AF16" s="116" t="s">
        <v>125</v>
      </c>
      <c r="AG16" s="116" t="s">
        <v>122</v>
      </c>
      <c r="AH16" s="120">
        <v>42</v>
      </c>
      <c r="AI16" s="120">
        <v>24180</v>
      </c>
    </row>
    <row r="17" spans="1:35" x14ac:dyDescent="0.2">
      <c r="A17" s="123"/>
      <c r="B17" s="116" t="s">
        <v>126</v>
      </c>
      <c r="C17" s="116" t="s">
        <v>127</v>
      </c>
      <c r="D17" s="117">
        <v>300779</v>
      </c>
      <c r="E17" s="117">
        <v>1744</v>
      </c>
      <c r="F17" s="117">
        <v>302523</v>
      </c>
      <c r="G17" s="118">
        <v>-1.34132978515243E-2</v>
      </c>
      <c r="H17" s="117">
        <v>29381</v>
      </c>
      <c r="I17" s="117">
        <v>6</v>
      </c>
      <c r="J17" s="117">
        <v>29387</v>
      </c>
      <c r="K17" s="118">
        <v>0.261569502876277</v>
      </c>
      <c r="L17" s="117">
        <v>0</v>
      </c>
      <c r="M17" s="151">
        <v>0</v>
      </c>
      <c r="N17" s="117">
        <v>331910</v>
      </c>
      <c r="O17" s="118">
        <v>6.0012729973024596E-3</v>
      </c>
      <c r="P17" s="117">
        <v>6205</v>
      </c>
      <c r="Q17" s="117">
        <v>338115</v>
      </c>
      <c r="R17" s="118">
        <v>3.9789176750055699E-3</v>
      </c>
      <c r="S17" s="124">
        <v>0</v>
      </c>
      <c r="T17" s="116" t="s">
        <v>89</v>
      </c>
      <c r="U17" s="116" t="s">
        <v>89</v>
      </c>
      <c r="V17" s="120">
        <v>304602</v>
      </c>
      <c r="W17" s="120">
        <v>306636</v>
      </c>
      <c r="X17" s="120">
        <v>2034</v>
      </c>
      <c r="Y17" s="120">
        <v>23290</v>
      </c>
      <c r="Z17" s="120">
        <v>23294</v>
      </c>
      <c r="AA17" s="120">
        <v>4</v>
      </c>
      <c r="AB17" s="120">
        <v>0</v>
      </c>
      <c r="AC17" s="120">
        <v>6845</v>
      </c>
      <c r="AD17" s="120">
        <v>329930</v>
      </c>
      <c r="AE17" s="120">
        <v>336775</v>
      </c>
      <c r="AF17" s="116" t="s">
        <v>128</v>
      </c>
      <c r="AG17" s="116" t="s">
        <v>122</v>
      </c>
      <c r="AH17" s="120">
        <v>42</v>
      </c>
      <c r="AI17" s="120">
        <v>24180</v>
      </c>
    </row>
    <row r="18" spans="1:35" x14ac:dyDescent="0.2">
      <c r="A18" s="123"/>
      <c r="B18" s="116" t="s">
        <v>129</v>
      </c>
      <c r="C18" s="116" t="s">
        <v>130</v>
      </c>
      <c r="D18" s="117">
        <v>225982</v>
      </c>
      <c r="E18" s="117">
        <v>216</v>
      </c>
      <c r="F18" s="117">
        <v>226198</v>
      </c>
      <c r="G18" s="118">
        <v>-1.6051294543429798E-2</v>
      </c>
      <c r="H18" s="117">
        <v>96643</v>
      </c>
      <c r="I18" s="117">
        <v>104</v>
      </c>
      <c r="J18" s="117">
        <v>96747</v>
      </c>
      <c r="K18" s="118">
        <v>-6.9158608745850794E-2</v>
      </c>
      <c r="L18" s="117">
        <v>106</v>
      </c>
      <c r="M18" s="151">
        <v>0</v>
      </c>
      <c r="N18" s="117">
        <v>323051</v>
      </c>
      <c r="O18" s="118">
        <v>-3.2268597430374794E-2</v>
      </c>
      <c r="P18" s="117">
        <v>418</v>
      </c>
      <c r="Q18" s="117">
        <v>323469</v>
      </c>
      <c r="R18" s="118">
        <v>-3.2068967580927997E-2</v>
      </c>
      <c r="S18" s="124">
        <v>0</v>
      </c>
      <c r="T18" s="116" t="s">
        <v>89</v>
      </c>
      <c r="U18" s="116" t="s">
        <v>89</v>
      </c>
      <c r="V18" s="120">
        <v>229560</v>
      </c>
      <c r="W18" s="120">
        <v>229888</v>
      </c>
      <c r="X18" s="120">
        <v>328</v>
      </c>
      <c r="Y18" s="120">
        <v>103859</v>
      </c>
      <c r="Z18" s="120">
        <v>103935</v>
      </c>
      <c r="AA18" s="120">
        <v>76</v>
      </c>
      <c r="AB18" s="120">
        <v>0</v>
      </c>
      <c r="AC18" s="120">
        <v>363</v>
      </c>
      <c r="AD18" s="120">
        <v>333823</v>
      </c>
      <c r="AE18" s="120">
        <v>334186</v>
      </c>
      <c r="AF18" s="116" t="s">
        <v>131</v>
      </c>
      <c r="AG18" s="116" t="s">
        <v>122</v>
      </c>
      <c r="AH18" s="120">
        <v>42</v>
      </c>
      <c r="AI18" s="120">
        <v>24180</v>
      </c>
    </row>
    <row r="19" spans="1:35" x14ac:dyDescent="0.2">
      <c r="A19" s="123"/>
      <c r="B19" s="116" t="s">
        <v>132</v>
      </c>
      <c r="C19" s="116" t="s">
        <v>133</v>
      </c>
      <c r="D19" s="117">
        <v>119179</v>
      </c>
      <c r="E19" s="117">
        <v>24806</v>
      </c>
      <c r="F19" s="117">
        <v>143985</v>
      </c>
      <c r="G19" s="118">
        <v>-6.8150621150145207E-3</v>
      </c>
      <c r="H19" s="117">
        <v>19</v>
      </c>
      <c r="I19" s="117">
        <v>0</v>
      </c>
      <c r="J19" s="117">
        <v>19</v>
      </c>
      <c r="K19" s="118">
        <v>-0.98986125933831404</v>
      </c>
      <c r="L19" s="117">
        <v>0</v>
      </c>
      <c r="M19" s="151">
        <v>0</v>
      </c>
      <c r="N19" s="117">
        <v>144004</v>
      </c>
      <c r="O19" s="118">
        <v>-1.9360286556756402E-2</v>
      </c>
      <c r="P19" s="117">
        <v>2643</v>
      </c>
      <c r="Q19" s="117">
        <v>146647</v>
      </c>
      <c r="R19" s="118">
        <v>-1.63992702492421E-2</v>
      </c>
      <c r="S19" s="124">
        <v>0</v>
      </c>
      <c r="T19" s="116" t="s">
        <v>89</v>
      </c>
      <c r="U19" s="116" t="s">
        <v>89</v>
      </c>
      <c r="V19" s="120">
        <v>128853</v>
      </c>
      <c r="W19" s="120">
        <v>144973</v>
      </c>
      <c r="X19" s="120">
        <v>16120</v>
      </c>
      <c r="Y19" s="120">
        <v>1874</v>
      </c>
      <c r="Z19" s="120">
        <v>1874</v>
      </c>
      <c r="AA19" s="120">
        <v>0</v>
      </c>
      <c r="AB19" s="120">
        <v>0</v>
      </c>
      <c r="AC19" s="120">
        <v>2245</v>
      </c>
      <c r="AD19" s="120">
        <v>146847</v>
      </c>
      <c r="AE19" s="120">
        <v>149092</v>
      </c>
      <c r="AF19" s="116" t="s">
        <v>134</v>
      </c>
      <c r="AG19" s="116" t="s">
        <v>122</v>
      </c>
      <c r="AH19" s="120">
        <v>42</v>
      </c>
      <c r="AI19" s="120">
        <v>24180</v>
      </c>
    </row>
    <row r="20" spans="1:35" x14ac:dyDescent="0.2">
      <c r="A20" s="123"/>
      <c r="B20" s="116" t="s">
        <v>135</v>
      </c>
      <c r="C20" s="116" t="s">
        <v>136</v>
      </c>
      <c r="D20" s="117">
        <v>142021</v>
      </c>
      <c r="E20" s="117">
        <v>1050</v>
      </c>
      <c r="F20" s="117">
        <v>143071</v>
      </c>
      <c r="G20" s="118">
        <v>-5.5786542065943301E-2</v>
      </c>
      <c r="H20" s="117">
        <v>1229</v>
      </c>
      <c r="I20" s="117">
        <v>0</v>
      </c>
      <c r="J20" s="117">
        <v>1229</v>
      </c>
      <c r="K20" s="118">
        <v>-0.54732965009208101</v>
      </c>
      <c r="L20" s="117">
        <v>37171</v>
      </c>
      <c r="M20" s="151">
        <v>-6.4174219536757296E-2</v>
      </c>
      <c r="N20" s="117">
        <v>181471</v>
      </c>
      <c r="O20" s="118">
        <v>-6.4384741105078899E-2</v>
      </c>
      <c r="P20" s="117">
        <v>1511</v>
      </c>
      <c r="Q20" s="117">
        <v>182982</v>
      </c>
      <c r="R20" s="118">
        <v>-6.33647452664554E-2</v>
      </c>
      <c r="S20" s="124">
        <v>0</v>
      </c>
      <c r="T20" s="116" t="s">
        <v>89</v>
      </c>
      <c r="U20" s="116" t="s">
        <v>89</v>
      </c>
      <c r="V20" s="120">
        <v>150656</v>
      </c>
      <c r="W20" s="120">
        <v>151524</v>
      </c>
      <c r="X20" s="120">
        <v>868</v>
      </c>
      <c r="Y20" s="120">
        <v>2715</v>
      </c>
      <c r="Z20" s="120">
        <v>2715</v>
      </c>
      <c r="AA20" s="120">
        <v>0</v>
      </c>
      <c r="AB20" s="120">
        <v>39720</v>
      </c>
      <c r="AC20" s="120">
        <v>1402</v>
      </c>
      <c r="AD20" s="120">
        <v>193959</v>
      </c>
      <c r="AE20" s="120">
        <v>195361</v>
      </c>
      <c r="AF20" s="116" t="s">
        <v>137</v>
      </c>
      <c r="AG20" s="116" t="s">
        <v>122</v>
      </c>
      <c r="AH20" s="120">
        <v>42</v>
      </c>
      <c r="AI20" s="120">
        <v>24180</v>
      </c>
    </row>
    <row r="21" spans="1:35" x14ac:dyDescent="0.2">
      <c r="A21" s="123"/>
      <c r="B21" s="116" t="s">
        <v>138</v>
      </c>
      <c r="C21" s="116" t="s">
        <v>139</v>
      </c>
      <c r="D21" s="117">
        <v>24785</v>
      </c>
      <c r="E21" s="117">
        <v>10</v>
      </c>
      <c r="F21" s="117">
        <v>24795</v>
      </c>
      <c r="G21" s="118">
        <v>-8.5797507558439595E-2</v>
      </c>
      <c r="H21" s="117">
        <v>6136</v>
      </c>
      <c r="I21" s="117">
        <v>0</v>
      </c>
      <c r="J21" s="117">
        <v>6136</v>
      </c>
      <c r="K21" s="118">
        <v>5.9886104783599095</v>
      </c>
      <c r="L21" s="117">
        <v>0</v>
      </c>
      <c r="M21" s="151">
        <v>-1</v>
      </c>
      <c r="N21" s="117">
        <v>30931</v>
      </c>
      <c r="O21" s="118">
        <v>0.104047687035979</v>
      </c>
      <c r="P21" s="117">
        <v>1979</v>
      </c>
      <c r="Q21" s="117">
        <v>32910</v>
      </c>
      <c r="R21" s="118">
        <v>0.12382188225652201</v>
      </c>
      <c r="S21" s="124">
        <v>0</v>
      </c>
      <c r="T21" s="116" t="s">
        <v>89</v>
      </c>
      <c r="U21" s="116" t="s">
        <v>89</v>
      </c>
      <c r="V21" s="120">
        <v>27104</v>
      </c>
      <c r="W21" s="120">
        <v>27122</v>
      </c>
      <c r="X21" s="120">
        <v>18</v>
      </c>
      <c r="Y21" s="120">
        <v>878</v>
      </c>
      <c r="Z21" s="120">
        <v>878</v>
      </c>
      <c r="AA21" s="120">
        <v>0</v>
      </c>
      <c r="AB21" s="120">
        <v>16</v>
      </c>
      <c r="AC21" s="120">
        <v>1268</v>
      </c>
      <c r="AD21" s="120">
        <v>28016</v>
      </c>
      <c r="AE21" s="120">
        <v>29284</v>
      </c>
      <c r="AF21" s="116" t="s">
        <v>140</v>
      </c>
      <c r="AG21" s="116" t="s">
        <v>122</v>
      </c>
      <c r="AH21" s="120">
        <v>42</v>
      </c>
      <c r="AI21" s="120">
        <v>24180</v>
      </c>
    </row>
    <row r="22" spans="1:35" x14ac:dyDescent="0.2">
      <c r="A22" s="123"/>
      <c r="B22" s="116" t="s">
        <v>141</v>
      </c>
      <c r="C22" s="116" t="s">
        <v>142</v>
      </c>
      <c r="D22" s="117">
        <v>221629</v>
      </c>
      <c r="E22" s="117">
        <v>798</v>
      </c>
      <c r="F22" s="117">
        <v>222427</v>
      </c>
      <c r="G22" s="118">
        <v>4.8180280203390102E-2</v>
      </c>
      <c r="H22" s="117">
        <v>19636</v>
      </c>
      <c r="I22" s="117">
        <v>10</v>
      </c>
      <c r="J22" s="117">
        <v>19646</v>
      </c>
      <c r="K22" s="118">
        <v>0.111010575128655</v>
      </c>
      <c r="L22" s="117">
        <v>34</v>
      </c>
      <c r="M22" s="151">
        <v>0</v>
      </c>
      <c r="N22" s="117">
        <v>242107</v>
      </c>
      <c r="O22" s="118">
        <v>5.31611320393586E-2</v>
      </c>
      <c r="P22" s="117">
        <v>1960</v>
      </c>
      <c r="Q22" s="117">
        <v>244067</v>
      </c>
      <c r="R22" s="118">
        <v>5.9810762810853998E-2</v>
      </c>
      <c r="S22" s="124">
        <v>0</v>
      </c>
      <c r="T22" s="116" t="s">
        <v>89</v>
      </c>
      <c r="U22" s="116" t="s">
        <v>89</v>
      </c>
      <c r="V22" s="120">
        <v>211665</v>
      </c>
      <c r="W22" s="120">
        <v>212203</v>
      </c>
      <c r="X22" s="120">
        <v>538</v>
      </c>
      <c r="Y22" s="120">
        <v>17683</v>
      </c>
      <c r="Z22" s="120">
        <v>17683</v>
      </c>
      <c r="AA22" s="120">
        <v>0</v>
      </c>
      <c r="AB22" s="120">
        <v>0</v>
      </c>
      <c r="AC22" s="120">
        <v>407</v>
      </c>
      <c r="AD22" s="120">
        <v>229886</v>
      </c>
      <c r="AE22" s="120">
        <v>230293</v>
      </c>
      <c r="AF22" s="116" t="s">
        <v>143</v>
      </c>
      <c r="AG22" s="116" t="s">
        <v>122</v>
      </c>
      <c r="AH22" s="120">
        <v>42</v>
      </c>
      <c r="AI22" s="120">
        <v>24180</v>
      </c>
    </row>
    <row r="23" spans="1:35" x14ac:dyDescent="0.2">
      <c r="A23" s="125"/>
      <c r="B23" s="116" t="s">
        <v>144</v>
      </c>
      <c r="C23" s="116" t="s">
        <v>145</v>
      </c>
      <c r="D23" s="117">
        <v>83278</v>
      </c>
      <c r="E23" s="117">
        <v>4</v>
      </c>
      <c r="F23" s="117">
        <v>83282</v>
      </c>
      <c r="G23" s="118">
        <v>3.6567758637857203E-2</v>
      </c>
      <c r="H23" s="117">
        <v>2818</v>
      </c>
      <c r="I23" s="117">
        <v>0</v>
      </c>
      <c r="J23" s="117">
        <v>2818</v>
      </c>
      <c r="K23" s="118">
        <v>0.30947955390334597</v>
      </c>
      <c r="L23" s="117">
        <v>0</v>
      </c>
      <c r="M23" s="151">
        <v>0</v>
      </c>
      <c r="N23" s="117">
        <v>86100</v>
      </c>
      <c r="O23" s="118">
        <v>4.3686966640806804E-2</v>
      </c>
      <c r="P23" s="117">
        <v>0</v>
      </c>
      <c r="Q23" s="117">
        <v>86100</v>
      </c>
      <c r="R23" s="118">
        <v>4.3686966640806804E-2</v>
      </c>
      <c r="S23" s="124">
        <v>0</v>
      </c>
      <c r="T23" s="116" t="s">
        <v>89</v>
      </c>
      <c r="U23" s="116" t="s">
        <v>89</v>
      </c>
      <c r="V23" s="120">
        <v>80334</v>
      </c>
      <c r="W23" s="120">
        <v>80344</v>
      </c>
      <c r="X23" s="120">
        <v>10</v>
      </c>
      <c r="Y23" s="120">
        <v>2152</v>
      </c>
      <c r="Z23" s="120">
        <v>2152</v>
      </c>
      <c r="AA23" s="120">
        <v>0</v>
      </c>
      <c r="AB23" s="120">
        <v>0</v>
      </c>
      <c r="AC23" s="120">
        <v>0</v>
      </c>
      <c r="AD23" s="120">
        <v>82496</v>
      </c>
      <c r="AE23" s="120">
        <v>82496</v>
      </c>
      <c r="AF23" s="116" t="s">
        <v>146</v>
      </c>
      <c r="AG23" s="116" t="s">
        <v>122</v>
      </c>
      <c r="AH23" s="120">
        <v>42</v>
      </c>
      <c r="AI23" s="120">
        <v>24180</v>
      </c>
    </row>
    <row r="24" spans="1:35" x14ac:dyDescent="0.2">
      <c r="A24" s="126" t="s">
        <v>103</v>
      </c>
      <c r="B24" s="126">
        <v>0</v>
      </c>
      <c r="C24" s="126">
        <v>0</v>
      </c>
      <c r="D24" s="127">
        <v>1396458</v>
      </c>
      <c r="E24" s="127">
        <v>37304</v>
      </c>
      <c r="F24" s="127">
        <v>1433762</v>
      </c>
      <c r="G24" s="128">
        <v>2.0568639359695401E-3</v>
      </c>
      <c r="H24" s="127">
        <v>157804</v>
      </c>
      <c r="I24" s="127">
        <v>120</v>
      </c>
      <c r="J24" s="127">
        <v>157924</v>
      </c>
      <c r="K24" s="128">
        <v>1.34702390502166E-2</v>
      </c>
      <c r="L24" s="127">
        <v>38418</v>
      </c>
      <c r="M24" s="152">
        <v>-4.2542056074766396E-2</v>
      </c>
      <c r="N24" s="127">
        <v>1630104</v>
      </c>
      <c r="O24" s="128">
        <v>2.05007594809097E-3</v>
      </c>
      <c r="P24" s="127">
        <v>19224</v>
      </c>
      <c r="Q24" s="127">
        <v>1649328</v>
      </c>
      <c r="R24" s="128">
        <v>3.5424269823170701E-3</v>
      </c>
      <c r="S24" s="134">
        <v>0</v>
      </c>
      <c r="T24" s="135">
        <v>0</v>
      </c>
      <c r="U24" s="135">
        <v>0</v>
      </c>
      <c r="V24" s="136">
        <v>1405897</v>
      </c>
      <c r="W24" s="136">
        <v>1430819</v>
      </c>
      <c r="X24" s="136">
        <v>24922</v>
      </c>
      <c r="Y24" s="136">
        <v>155745</v>
      </c>
      <c r="Z24" s="136">
        <v>155825</v>
      </c>
      <c r="AA24" s="136">
        <v>80</v>
      </c>
      <c r="AB24" s="136">
        <v>40125</v>
      </c>
      <c r="AC24" s="136">
        <v>16737</v>
      </c>
      <c r="AD24" s="136">
        <v>1626769</v>
      </c>
      <c r="AE24" s="136">
        <v>1643506</v>
      </c>
      <c r="AF24" s="135">
        <v>0</v>
      </c>
      <c r="AG24" s="135">
        <v>0</v>
      </c>
      <c r="AH24" s="136">
        <v>378</v>
      </c>
      <c r="AI24" s="136">
        <v>217620</v>
      </c>
    </row>
    <row r="25" spans="1:35" x14ac:dyDescent="0.2">
      <c r="A25" s="121" t="s">
        <v>147</v>
      </c>
      <c r="B25" s="116" t="s">
        <v>148</v>
      </c>
      <c r="C25" s="116" t="s">
        <v>149</v>
      </c>
      <c r="D25" s="117">
        <v>21646</v>
      </c>
      <c r="E25" s="117">
        <v>146</v>
      </c>
      <c r="F25" s="117">
        <v>21792</v>
      </c>
      <c r="G25" s="118">
        <v>-5.6337418265275205E-2</v>
      </c>
      <c r="H25" s="117">
        <v>0</v>
      </c>
      <c r="I25" s="117">
        <v>0</v>
      </c>
      <c r="J25" s="117">
        <v>0</v>
      </c>
      <c r="K25" s="118">
        <v>0</v>
      </c>
      <c r="L25" s="117">
        <v>0</v>
      </c>
      <c r="M25" s="151">
        <v>0</v>
      </c>
      <c r="N25" s="117">
        <v>21792</v>
      </c>
      <c r="O25" s="118">
        <v>-5.6337418265275205E-2</v>
      </c>
      <c r="P25" s="117">
        <v>5168</v>
      </c>
      <c r="Q25" s="117">
        <v>26960</v>
      </c>
      <c r="R25" s="118">
        <v>-4.6338875132649504E-2</v>
      </c>
      <c r="S25" s="122">
        <v>5</v>
      </c>
      <c r="T25" s="116" t="s">
        <v>89</v>
      </c>
      <c r="U25" s="116" t="s">
        <v>89</v>
      </c>
      <c r="V25" s="120">
        <v>23039</v>
      </c>
      <c r="W25" s="120">
        <v>23093</v>
      </c>
      <c r="X25" s="120">
        <v>54</v>
      </c>
      <c r="Y25" s="120">
        <v>0</v>
      </c>
      <c r="Z25" s="120">
        <v>0</v>
      </c>
      <c r="AA25" s="120">
        <v>0</v>
      </c>
      <c r="AB25" s="120">
        <v>0</v>
      </c>
      <c r="AC25" s="120">
        <v>5177</v>
      </c>
      <c r="AD25" s="120">
        <v>23093</v>
      </c>
      <c r="AE25" s="120">
        <v>28270</v>
      </c>
      <c r="AF25" s="116" t="s">
        <v>150</v>
      </c>
      <c r="AG25" s="116" t="s">
        <v>151</v>
      </c>
      <c r="AH25" s="120">
        <v>42</v>
      </c>
      <c r="AI25" s="120">
        <v>24180</v>
      </c>
    </row>
    <row r="26" spans="1:35" x14ac:dyDescent="0.2">
      <c r="A26" s="123"/>
      <c r="B26" s="116" t="s">
        <v>152</v>
      </c>
      <c r="C26" s="116" t="s">
        <v>153</v>
      </c>
      <c r="D26" s="117">
        <v>2837</v>
      </c>
      <c r="E26" s="117">
        <v>52</v>
      </c>
      <c r="F26" s="117">
        <v>2889</v>
      </c>
      <c r="G26" s="118">
        <v>-5.95703125E-2</v>
      </c>
      <c r="H26" s="117">
        <v>0</v>
      </c>
      <c r="I26" s="117">
        <v>0</v>
      </c>
      <c r="J26" s="117">
        <v>0</v>
      </c>
      <c r="K26" s="118">
        <v>0</v>
      </c>
      <c r="L26" s="117">
        <v>0</v>
      </c>
      <c r="M26" s="151">
        <v>0</v>
      </c>
      <c r="N26" s="117">
        <v>2889</v>
      </c>
      <c r="O26" s="118">
        <v>-5.95703125E-2</v>
      </c>
      <c r="P26" s="117">
        <v>4241</v>
      </c>
      <c r="Q26" s="117">
        <v>7130</v>
      </c>
      <c r="R26" s="118">
        <v>2.6719167486992002E-3</v>
      </c>
      <c r="S26" s="124">
        <v>0</v>
      </c>
      <c r="T26" s="116" t="s">
        <v>89</v>
      </c>
      <c r="U26" s="116" t="s">
        <v>89</v>
      </c>
      <c r="V26" s="120">
        <v>3036</v>
      </c>
      <c r="W26" s="120">
        <v>3072</v>
      </c>
      <c r="X26" s="120">
        <v>36</v>
      </c>
      <c r="Y26" s="120">
        <v>0</v>
      </c>
      <c r="Z26" s="120">
        <v>0</v>
      </c>
      <c r="AA26" s="120">
        <v>0</v>
      </c>
      <c r="AB26" s="120">
        <v>0</v>
      </c>
      <c r="AC26" s="120">
        <v>4039</v>
      </c>
      <c r="AD26" s="120">
        <v>3072</v>
      </c>
      <c r="AE26" s="120">
        <v>7111</v>
      </c>
      <c r="AF26" s="116" t="s">
        <v>154</v>
      </c>
      <c r="AG26" s="116" t="s">
        <v>151</v>
      </c>
      <c r="AH26" s="120">
        <v>42</v>
      </c>
      <c r="AI26" s="120">
        <v>24180</v>
      </c>
    </row>
    <row r="27" spans="1:35" x14ac:dyDescent="0.2">
      <c r="A27" s="123"/>
      <c r="B27" s="116" t="s">
        <v>155</v>
      </c>
      <c r="C27" s="116" t="s">
        <v>156</v>
      </c>
      <c r="D27" s="117">
        <v>43772</v>
      </c>
      <c r="E27" s="117">
        <v>1188</v>
      </c>
      <c r="F27" s="117">
        <v>44960</v>
      </c>
      <c r="G27" s="118">
        <v>-0.10013409923343301</v>
      </c>
      <c r="H27" s="117">
        <v>0</v>
      </c>
      <c r="I27" s="117">
        <v>0</v>
      </c>
      <c r="J27" s="117">
        <v>0</v>
      </c>
      <c r="K27" s="118">
        <v>0</v>
      </c>
      <c r="L27" s="117">
        <v>6134</v>
      </c>
      <c r="M27" s="151">
        <v>-0.37668936083731303</v>
      </c>
      <c r="N27" s="117">
        <v>51094</v>
      </c>
      <c r="O27" s="118">
        <v>-0.145642431944352</v>
      </c>
      <c r="P27" s="117">
        <v>12937</v>
      </c>
      <c r="Q27" s="117">
        <v>64031</v>
      </c>
      <c r="R27" s="118">
        <v>-0.11229568424117201</v>
      </c>
      <c r="S27" s="124">
        <v>0</v>
      </c>
      <c r="T27" s="116" t="s">
        <v>89</v>
      </c>
      <c r="U27" s="116" t="s">
        <v>89</v>
      </c>
      <c r="V27" s="120">
        <v>48985</v>
      </c>
      <c r="W27" s="120">
        <v>49963</v>
      </c>
      <c r="X27" s="120">
        <v>978</v>
      </c>
      <c r="Y27" s="120">
        <v>0</v>
      </c>
      <c r="Z27" s="120">
        <v>0</v>
      </c>
      <c r="AA27" s="120">
        <v>0</v>
      </c>
      <c r="AB27" s="120">
        <v>9841</v>
      </c>
      <c r="AC27" s="120">
        <v>12327</v>
      </c>
      <c r="AD27" s="120">
        <v>59804</v>
      </c>
      <c r="AE27" s="120">
        <v>72131</v>
      </c>
      <c r="AF27" s="116" t="s">
        <v>157</v>
      </c>
      <c r="AG27" s="116" t="s">
        <v>151</v>
      </c>
      <c r="AH27" s="120">
        <v>42</v>
      </c>
      <c r="AI27" s="120">
        <v>24180</v>
      </c>
    </row>
    <row r="28" spans="1:35" x14ac:dyDescent="0.2">
      <c r="A28" s="123"/>
      <c r="B28" s="116" t="s">
        <v>158</v>
      </c>
      <c r="C28" s="116" t="s">
        <v>159</v>
      </c>
      <c r="D28" s="117">
        <v>5987</v>
      </c>
      <c r="E28" s="117">
        <v>120</v>
      </c>
      <c r="F28" s="117">
        <v>6107</v>
      </c>
      <c r="G28" s="118">
        <v>-4.3389724310776902E-2</v>
      </c>
      <c r="H28" s="117">
        <v>0</v>
      </c>
      <c r="I28" s="117">
        <v>0</v>
      </c>
      <c r="J28" s="117">
        <v>0</v>
      </c>
      <c r="K28" s="118">
        <v>0</v>
      </c>
      <c r="L28" s="117">
        <v>0</v>
      </c>
      <c r="M28" s="151">
        <v>0</v>
      </c>
      <c r="N28" s="117">
        <v>6107</v>
      </c>
      <c r="O28" s="118">
        <v>-4.3389724310776902E-2</v>
      </c>
      <c r="P28" s="117">
        <v>6596</v>
      </c>
      <c r="Q28" s="117">
        <v>12703</v>
      </c>
      <c r="R28" s="118">
        <v>-4.4024683925346197E-2</v>
      </c>
      <c r="S28" s="124">
        <v>0</v>
      </c>
      <c r="T28" s="116" t="s">
        <v>89</v>
      </c>
      <c r="U28" s="116" t="s">
        <v>89</v>
      </c>
      <c r="V28" s="120">
        <v>6120</v>
      </c>
      <c r="W28" s="120">
        <v>6384</v>
      </c>
      <c r="X28" s="120">
        <v>264</v>
      </c>
      <c r="Y28" s="120">
        <v>0</v>
      </c>
      <c r="Z28" s="120">
        <v>0</v>
      </c>
      <c r="AA28" s="120">
        <v>0</v>
      </c>
      <c r="AB28" s="120">
        <v>0</v>
      </c>
      <c r="AC28" s="120">
        <v>6904</v>
      </c>
      <c r="AD28" s="120">
        <v>6384</v>
      </c>
      <c r="AE28" s="120">
        <v>13288</v>
      </c>
      <c r="AF28" s="116" t="s">
        <v>160</v>
      </c>
      <c r="AG28" s="116" t="s">
        <v>151</v>
      </c>
      <c r="AH28" s="120">
        <v>42</v>
      </c>
      <c r="AI28" s="120">
        <v>24180</v>
      </c>
    </row>
    <row r="29" spans="1:35" x14ac:dyDescent="0.2">
      <c r="A29" s="123"/>
      <c r="B29" s="116" t="s">
        <v>161</v>
      </c>
      <c r="C29" s="116" t="s">
        <v>162</v>
      </c>
      <c r="D29" s="117">
        <v>1618</v>
      </c>
      <c r="E29" s="117">
        <v>0</v>
      </c>
      <c r="F29" s="117">
        <v>1618</v>
      </c>
      <c r="G29" s="118">
        <v>-0.148869016307207</v>
      </c>
      <c r="H29" s="117">
        <v>2270</v>
      </c>
      <c r="I29" s="117">
        <v>0</v>
      </c>
      <c r="J29" s="117">
        <v>2270</v>
      </c>
      <c r="K29" s="118">
        <v>-7.91075050709939E-2</v>
      </c>
      <c r="L29" s="117">
        <v>0</v>
      </c>
      <c r="M29" s="151">
        <v>0</v>
      </c>
      <c r="N29" s="117">
        <v>3888</v>
      </c>
      <c r="O29" s="118">
        <v>-0.10948236371965199</v>
      </c>
      <c r="P29" s="117">
        <v>0</v>
      </c>
      <c r="Q29" s="117">
        <v>3888</v>
      </c>
      <c r="R29" s="118">
        <v>-0.10948236371965199</v>
      </c>
      <c r="S29" s="124">
        <v>0</v>
      </c>
      <c r="T29" s="116" t="s">
        <v>89</v>
      </c>
      <c r="U29" s="116" t="s">
        <v>89</v>
      </c>
      <c r="V29" s="120">
        <v>1901</v>
      </c>
      <c r="W29" s="120">
        <v>1901</v>
      </c>
      <c r="X29" s="120">
        <v>0</v>
      </c>
      <c r="Y29" s="120">
        <v>2465</v>
      </c>
      <c r="Z29" s="120">
        <v>2465</v>
      </c>
      <c r="AA29" s="120">
        <v>0</v>
      </c>
      <c r="AB29" s="120">
        <v>0</v>
      </c>
      <c r="AC29" s="120">
        <v>0</v>
      </c>
      <c r="AD29" s="120">
        <v>4366</v>
      </c>
      <c r="AE29" s="120">
        <v>4366</v>
      </c>
      <c r="AF29" s="116" t="s">
        <v>163</v>
      </c>
      <c r="AG29" s="116" t="s">
        <v>151</v>
      </c>
      <c r="AH29" s="120">
        <v>42</v>
      </c>
      <c r="AI29" s="120">
        <v>24180</v>
      </c>
    </row>
    <row r="30" spans="1:35" x14ac:dyDescent="0.2">
      <c r="A30" s="123"/>
      <c r="B30" s="116" t="s">
        <v>164</v>
      </c>
      <c r="C30" s="116" t="s">
        <v>165</v>
      </c>
      <c r="D30" s="117">
        <v>65007</v>
      </c>
      <c r="E30" s="117">
        <v>940</v>
      </c>
      <c r="F30" s="117">
        <v>65947</v>
      </c>
      <c r="G30" s="118">
        <v>-0.10503888067094599</v>
      </c>
      <c r="H30" s="117">
        <v>0</v>
      </c>
      <c r="I30" s="117">
        <v>0</v>
      </c>
      <c r="J30" s="117">
        <v>0</v>
      </c>
      <c r="K30" s="118">
        <v>-1</v>
      </c>
      <c r="L30" s="117">
        <v>22120</v>
      </c>
      <c r="M30" s="151">
        <v>-0.18043719896257901</v>
      </c>
      <c r="N30" s="117">
        <v>88067</v>
      </c>
      <c r="O30" s="118">
        <v>-0.126354112932027</v>
      </c>
      <c r="P30" s="117">
        <v>2557</v>
      </c>
      <c r="Q30" s="117">
        <v>90624</v>
      </c>
      <c r="R30" s="118">
        <v>-0.12467642854383199</v>
      </c>
      <c r="S30" s="124">
        <v>0</v>
      </c>
      <c r="T30" s="116" t="s">
        <v>89</v>
      </c>
      <c r="U30" s="116" t="s">
        <v>89</v>
      </c>
      <c r="V30" s="120">
        <v>72963</v>
      </c>
      <c r="W30" s="120">
        <v>73687</v>
      </c>
      <c r="X30" s="120">
        <v>724</v>
      </c>
      <c r="Y30" s="120">
        <v>127</v>
      </c>
      <c r="Z30" s="120">
        <v>127</v>
      </c>
      <c r="AA30" s="120">
        <v>0</v>
      </c>
      <c r="AB30" s="120">
        <v>26990</v>
      </c>
      <c r="AC30" s="120">
        <v>2728</v>
      </c>
      <c r="AD30" s="120">
        <v>100804</v>
      </c>
      <c r="AE30" s="120">
        <v>103532</v>
      </c>
      <c r="AF30" s="116" t="s">
        <v>166</v>
      </c>
      <c r="AG30" s="116" t="s">
        <v>151</v>
      </c>
      <c r="AH30" s="120">
        <v>42</v>
      </c>
      <c r="AI30" s="120">
        <v>24180</v>
      </c>
    </row>
    <row r="31" spans="1:35" x14ac:dyDescent="0.2">
      <c r="A31" s="123"/>
      <c r="B31" s="116" t="s">
        <v>167</v>
      </c>
      <c r="C31" s="116" t="s">
        <v>168</v>
      </c>
      <c r="D31" s="117">
        <v>39743</v>
      </c>
      <c r="E31" s="117">
        <v>294</v>
      </c>
      <c r="F31" s="117">
        <v>40037</v>
      </c>
      <c r="G31" s="118">
        <v>-2.45584114995736E-2</v>
      </c>
      <c r="H31" s="117">
        <v>0</v>
      </c>
      <c r="I31" s="117">
        <v>0</v>
      </c>
      <c r="J31" s="117">
        <v>0</v>
      </c>
      <c r="K31" s="118">
        <v>0</v>
      </c>
      <c r="L31" s="117">
        <v>0</v>
      </c>
      <c r="M31" s="151">
        <v>0</v>
      </c>
      <c r="N31" s="117">
        <v>40037</v>
      </c>
      <c r="O31" s="118">
        <v>-2.45584114995736E-2</v>
      </c>
      <c r="P31" s="117">
        <v>1267</v>
      </c>
      <c r="Q31" s="117">
        <v>41304</v>
      </c>
      <c r="R31" s="118">
        <v>-4.12701360196834E-2</v>
      </c>
      <c r="S31" s="124">
        <v>0</v>
      </c>
      <c r="T31" s="116" t="s">
        <v>89</v>
      </c>
      <c r="U31" s="116" t="s">
        <v>89</v>
      </c>
      <c r="V31" s="120">
        <v>40933</v>
      </c>
      <c r="W31" s="120">
        <v>41045</v>
      </c>
      <c r="X31" s="120">
        <v>112</v>
      </c>
      <c r="Y31" s="120">
        <v>0</v>
      </c>
      <c r="Z31" s="120">
        <v>0</v>
      </c>
      <c r="AA31" s="120">
        <v>0</v>
      </c>
      <c r="AB31" s="120">
        <v>0</v>
      </c>
      <c r="AC31" s="120">
        <v>2037</v>
      </c>
      <c r="AD31" s="120">
        <v>41045</v>
      </c>
      <c r="AE31" s="120">
        <v>43082</v>
      </c>
      <c r="AF31" s="116" t="s">
        <v>169</v>
      </c>
      <c r="AG31" s="116" t="s">
        <v>151</v>
      </c>
      <c r="AH31" s="120">
        <v>42</v>
      </c>
      <c r="AI31" s="120">
        <v>24180</v>
      </c>
    </row>
    <row r="32" spans="1:35" x14ac:dyDescent="0.2">
      <c r="A32" s="123"/>
      <c r="B32" s="116" t="s">
        <v>170</v>
      </c>
      <c r="C32" s="116" t="s">
        <v>171</v>
      </c>
      <c r="D32" s="117">
        <v>50567</v>
      </c>
      <c r="E32" s="117">
        <v>4898</v>
      </c>
      <c r="F32" s="117">
        <v>55465</v>
      </c>
      <c r="G32" s="118">
        <v>-0.18838437788085899</v>
      </c>
      <c r="H32" s="117">
        <v>0</v>
      </c>
      <c r="I32" s="117">
        <v>0</v>
      </c>
      <c r="J32" s="117">
        <v>0</v>
      </c>
      <c r="K32" s="118">
        <v>0</v>
      </c>
      <c r="L32" s="117">
        <v>9175</v>
      </c>
      <c r="M32" s="151">
        <v>-0.207617238103463</v>
      </c>
      <c r="N32" s="117">
        <v>64640</v>
      </c>
      <c r="O32" s="118">
        <v>-0.19117095022398001</v>
      </c>
      <c r="P32" s="117">
        <v>13180</v>
      </c>
      <c r="Q32" s="117">
        <v>77820</v>
      </c>
      <c r="R32" s="118">
        <v>-0.16720174650057801</v>
      </c>
      <c r="S32" s="124">
        <v>0</v>
      </c>
      <c r="T32" s="116" t="s">
        <v>89</v>
      </c>
      <c r="U32" s="116" t="s">
        <v>89</v>
      </c>
      <c r="V32" s="120">
        <v>62145</v>
      </c>
      <c r="W32" s="120">
        <v>68339</v>
      </c>
      <c r="X32" s="120">
        <v>6194</v>
      </c>
      <c r="Y32" s="120">
        <v>0</v>
      </c>
      <c r="Z32" s="120">
        <v>0</v>
      </c>
      <c r="AA32" s="120">
        <v>0</v>
      </c>
      <c r="AB32" s="120">
        <v>11579</v>
      </c>
      <c r="AC32" s="120">
        <v>13526</v>
      </c>
      <c r="AD32" s="120">
        <v>79918</v>
      </c>
      <c r="AE32" s="120">
        <v>93444</v>
      </c>
      <c r="AF32" s="116" t="s">
        <v>172</v>
      </c>
      <c r="AG32" s="116" t="s">
        <v>151</v>
      </c>
      <c r="AH32" s="120">
        <v>42</v>
      </c>
      <c r="AI32" s="120">
        <v>24180</v>
      </c>
    </row>
    <row r="33" spans="1:35" x14ac:dyDescent="0.2">
      <c r="A33" s="123"/>
      <c r="B33" s="116" t="s">
        <v>173</v>
      </c>
      <c r="C33" s="116" t="s">
        <v>174</v>
      </c>
      <c r="D33" s="117">
        <v>3588</v>
      </c>
      <c r="E33" s="117">
        <v>10</v>
      </c>
      <c r="F33" s="117">
        <v>3598</v>
      </c>
      <c r="G33" s="118">
        <v>2.9765311963365799E-2</v>
      </c>
      <c r="H33" s="117">
        <v>0</v>
      </c>
      <c r="I33" s="117">
        <v>0</v>
      </c>
      <c r="J33" s="117">
        <v>0</v>
      </c>
      <c r="K33" s="118">
        <v>0</v>
      </c>
      <c r="L33" s="117">
        <v>0</v>
      </c>
      <c r="M33" s="151">
        <v>0</v>
      </c>
      <c r="N33" s="117">
        <v>3598</v>
      </c>
      <c r="O33" s="118">
        <v>2.9765311963365799E-2</v>
      </c>
      <c r="P33" s="117">
        <v>3286</v>
      </c>
      <c r="Q33" s="117">
        <v>6884</v>
      </c>
      <c r="R33" s="118">
        <v>-1.6430918702671798E-2</v>
      </c>
      <c r="S33" s="124">
        <v>0</v>
      </c>
      <c r="T33" s="116" t="s">
        <v>89</v>
      </c>
      <c r="U33" s="116" t="s">
        <v>89</v>
      </c>
      <c r="V33" s="120">
        <v>3490</v>
      </c>
      <c r="W33" s="120">
        <v>3494</v>
      </c>
      <c r="X33" s="120">
        <v>4</v>
      </c>
      <c r="Y33" s="120">
        <v>0</v>
      </c>
      <c r="Z33" s="120">
        <v>0</v>
      </c>
      <c r="AA33" s="120">
        <v>0</v>
      </c>
      <c r="AB33" s="120">
        <v>0</v>
      </c>
      <c r="AC33" s="120">
        <v>3505</v>
      </c>
      <c r="AD33" s="120">
        <v>3494</v>
      </c>
      <c r="AE33" s="120">
        <v>6999</v>
      </c>
      <c r="AF33" s="116" t="s">
        <v>175</v>
      </c>
      <c r="AG33" s="116" t="s">
        <v>151</v>
      </c>
      <c r="AH33" s="120">
        <v>42</v>
      </c>
      <c r="AI33" s="120">
        <v>24180</v>
      </c>
    </row>
    <row r="34" spans="1:35" x14ac:dyDescent="0.2">
      <c r="A34" s="123"/>
      <c r="B34" s="116" t="s">
        <v>176</v>
      </c>
      <c r="C34" s="116" t="s">
        <v>177</v>
      </c>
      <c r="D34" s="117">
        <v>5633</v>
      </c>
      <c r="E34" s="117">
        <v>76</v>
      </c>
      <c r="F34" s="117">
        <v>5709</v>
      </c>
      <c r="G34" s="118">
        <v>-0.161304539444689</v>
      </c>
      <c r="H34" s="117">
        <v>0</v>
      </c>
      <c r="I34" s="117">
        <v>0</v>
      </c>
      <c r="J34" s="117">
        <v>0</v>
      </c>
      <c r="K34" s="118">
        <v>0</v>
      </c>
      <c r="L34" s="117">
        <v>0</v>
      </c>
      <c r="M34" s="151">
        <v>0</v>
      </c>
      <c r="N34" s="117">
        <v>5709</v>
      </c>
      <c r="O34" s="118">
        <v>-0.161304539444689</v>
      </c>
      <c r="P34" s="117">
        <v>5177</v>
      </c>
      <c r="Q34" s="117">
        <v>10886</v>
      </c>
      <c r="R34" s="118">
        <v>-0.12723482722681001</v>
      </c>
      <c r="S34" s="124">
        <v>0</v>
      </c>
      <c r="T34" s="116" t="s">
        <v>89</v>
      </c>
      <c r="U34" s="116" t="s">
        <v>89</v>
      </c>
      <c r="V34" s="120">
        <v>6673</v>
      </c>
      <c r="W34" s="120">
        <v>6807</v>
      </c>
      <c r="X34" s="120">
        <v>134</v>
      </c>
      <c r="Y34" s="120">
        <v>0</v>
      </c>
      <c r="Z34" s="120">
        <v>0</v>
      </c>
      <c r="AA34" s="120">
        <v>0</v>
      </c>
      <c r="AB34" s="120">
        <v>0</v>
      </c>
      <c r="AC34" s="120">
        <v>5666</v>
      </c>
      <c r="AD34" s="120">
        <v>6807</v>
      </c>
      <c r="AE34" s="120">
        <v>12473</v>
      </c>
      <c r="AF34" s="116" t="s">
        <v>178</v>
      </c>
      <c r="AG34" s="116" t="s">
        <v>151</v>
      </c>
      <c r="AH34" s="120">
        <v>42</v>
      </c>
      <c r="AI34" s="120">
        <v>24180</v>
      </c>
    </row>
    <row r="35" spans="1:35" x14ac:dyDescent="0.2">
      <c r="A35" s="123"/>
      <c r="B35" s="116" t="s">
        <v>179</v>
      </c>
      <c r="C35" s="116" t="s">
        <v>180</v>
      </c>
      <c r="D35" s="117">
        <v>48071</v>
      </c>
      <c r="E35" s="117">
        <v>314</v>
      </c>
      <c r="F35" s="117">
        <v>48385</v>
      </c>
      <c r="G35" s="118">
        <v>-4.2355269668480994E-2</v>
      </c>
      <c r="H35" s="117">
        <v>0</v>
      </c>
      <c r="I35" s="117">
        <v>0</v>
      </c>
      <c r="J35" s="117">
        <v>0</v>
      </c>
      <c r="K35" s="118">
        <v>0</v>
      </c>
      <c r="L35" s="117">
        <v>0</v>
      </c>
      <c r="M35" s="151">
        <v>0</v>
      </c>
      <c r="N35" s="117">
        <v>48385</v>
      </c>
      <c r="O35" s="118">
        <v>-4.2355269668480994E-2</v>
      </c>
      <c r="P35" s="117">
        <v>2252</v>
      </c>
      <c r="Q35" s="117">
        <v>50637</v>
      </c>
      <c r="R35" s="118">
        <v>-4.4061845160559596E-2</v>
      </c>
      <c r="S35" s="124">
        <v>0</v>
      </c>
      <c r="T35" s="116" t="s">
        <v>89</v>
      </c>
      <c r="U35" s="116" t="s">
        <v>89</v>
      </c>
      <c r="V35" s="120">
        <v>50357</v>
      </c>
      <c r="W35" s="120">
        <v>50525</v>
      </c>
      <c r="X35" s="120">
        <v>168</v>
      </c>
      <c r="Y35" s="120">
        <v>0</v>
      </c>
      <c r="Z35" s="120">
        <v>0</v>
      </c>
      <c r="AA35" s="120">
        <v>0</v>
      </c>
      <c r="AB35" s="120">
        <v>0</v>
      </c>
      <c r="AC35" s="120">
        <v>2446</v>
      </c>
      <c r="AD35" s="120">
        <v>50525</v>
      </c>
      <c r="AE35" s="120">
        <v>52971</v>
      </c>
      <c r="AF35" s="116" t="s">
        <v>181</v>
      </c>
      <c r="AG35" s="116" t="s">
        <v>151</v>
      </c>
      <c r="AH35" s="120">
        <v>42</v>
      </c>
      <c r="AI35" s="120">
        <v>24180</v>
      </c>
    </row>
    <row r="36" spans="1:35" x14ac:dyDescent="0.2">
      <c r="A36" s="123"/>
      <c r="B36" s="116" t="s">
        <v>182</v>
      </c>
      <c r="C36" s="116" t="s">
        <v>183</v>
      </c>
      <c r="D36" s="117">
        <v>6657</v>
      </c>
      <c r="E36" s="117">
        <v>28</v>
      </c>
      <c r="F36" s="117">
        <v>6685</v>
      </c>
      <c r="G36" s="118">
        <v>-9.343639815568211E-2</v>
      </c>
      <c r="H36" s="117">
        <v>0</v>
      </c>
      <c r="I36" s="117">
        <v>0</v>
      </c>
      <c r="J36" s="117">
        <v>0</v>
      </c>
      <c r="K36" s="118">
        <v>0</v>
      </c>
      <c r="L36" s="117">
        <v>0</v>
      </c>
      <c r="M36" s="151">
        <v>0</v>
      </c>
      <c r="N36" s="117">
        <v>6685</v>
      </c>
      <c r="O36" s="118">
        <v>-9.343639815568211E-2</v>
      </c>
      <c r="P36" s="117">
        <v>4392</v>
      </c>
      <c r="Q36" s="117">
        <v>11077</v>
      </c>
      <c r="R36" s="118">
        <v>-7.6993583868011001E-2</v>
      </c>
      <c r="S36" s="124">
        <v>0</v>
      </c>
      <c r="T36" s="116" t="s">
        <v>89</v>
      </c>
      <c r="U36" s="116" t="s">
        <v>89</v>
      </c>
      <c r="V36" s="120">
        <v>7362</v>
      </c>
      <c r="W36" s="120">
        <v>7374</v>
      </c>
      <c r="X36" s="120">
        <v>12</v>
      </c>
      <c r="Y36" s="120">
        <v>0</v>
      </c>
      <c r="Z36" s="120">
        <v>0</v>
      </c>
      <c r="AA36" s="120">
        <v>0</v>
      </c>
      <c r="AB36" s="120">
        <v>0</v>
      </c>
      <c r="AC36" s="120">
        <v>4627</v>
      </c>
      <c r="AD36" s="120">
        <v>7374</v>
      </c>
      <c r="AE36" s="120">
        <v>12001</v>
      </c>
      <c r="AF36" s="116" t="s">
        <v>184</v>
      </c>
      <c r="AG36" s="116" t="s">
        <v>151</v>
      </c>
      <c r="AH36" s="120">
        <v>42</v>
      </c>
      <c r="AI36" s="120">
        <v>24180</v>
      </c>
    </row>
    <row r="37" spans="1:35" x14ac:dyDescent="0.2">
      <c r="A37" s="123"/>
      <c r="B37" s="116" t="s">
        <v>185</v>
      </c>
      <c r="C37" s="116" t="s">
        <v>186</v>
      </c>
      <c r="D37" s="117">
        <v>48747</v>
      </c>
      <c r="E37" s="117">
        <v>708</v>
      </c>
      <c r="F37" s="117">
        <v>49455</v>
      </c>
      <c r="G37" s="118">
        <v>-7.0272404263718904E-2</v>
      </c>
      <c r="H37" s="117">
        <v>0</v>
      </c>
      <c r="I37" s="117">
        <v>0</v>
      </c>
      <c r="J37" s="117">
        <v>0</v>
      </c>
      <c r="K37" s="118">
        <v>-1</v>
      </c>
      <c r="L37" s="117">
        <v>0</v>
      </c>
      <c r="M37" s="151">
        <v>0</v>
      </c>
      <c r="N37" s="117">
        <v>49455</v>
      </c>
      <c r="O37" s="118">
        <v>-7.0324836453868708E-2</v>
      </c>
      <c r="P37" s="117">
        <v>7366</v>
      </c>
      <c r="Q37" s="117">
        <v>56821</v>
      </c>
      <c r="R37" s="118">
        <v>-7.2340495004244804E-2</v>
      </c>
      <c r="S37" s="124">
        <v>0</v>
      </c>
      <c r="T37" s="116" t="s">
        <v>89</v>
      </c>
      <c r="U37" s="116" t="s">
        <v>89</v>
      </c>
      <c r="V37" s="120">
        <v>52719</v>
      </c>
      <c r="W37" s="120">
        <v>53193</v>
      </c>
      <c r="X37" s="120">
        <v>474</v>
      </c>
      <c r="Y37" s="120">
        <v>3</v>
      </c>
      <c r="Z37" s="120">
        <v>3</v>
      </c>
      <c r="AA37" s="120">
        <v>0</v>
      </c>
      <c r="AB37" s="120">
        <v>0</v>
      </c>
      <c r="AC37" s="120">
        <v>8056</v>
      </c>
      <c r="AD37" s="120">
        <v>53196</v>
      </c>
      <c r="AE37" s="120">
        <v>61252</v>
      </c>
      <c r="AF37" s="116" t="s">
        <v>187</v>
      </c>
      <c r="AG37" s="116" t="s">
        <v>151</v>
      </c>
      <c r="AH37" s="120">
        <v>42</v>
      </c>
      <c r="AI37" s="120">
        <v>24180</v>
      </c>
    </row>
    <row r="38" spans="1:35" x14ac:dyDescent="0.2">
      <c r="A38" s="123"/>
      <c r="B38" s="116" t="s">
        <v>188</v>
      </c>
      <c r="C38" s="116" t="s">
        <v>189</v>
      </c>
      <c r="D38" s="117">
        <v>28512</v>
      </c>
      <c r="E38" s="117">
        <v>136</v>
      </c>
      <c r="F38" s="117">
        <v>28648</v>
      </c>
      <c r="G38" s="118">
        <v>-9.4363481174722597E-2</v>
      </c>
      <c r="H38" s="117">
        <v>0</v>
      </c>
      <c r="I38" s="117">
        <v>0</v>
      </c>
      <c r="J38" s="117">
        <v>0</v>
      </c>
      <c r="K38" s="118">
        <v>0</v>
      </c>
      <c r="L38" s="117">
        <v>0</v>
      </c>
      <c r="M38" s="151">
        <v>0</v>
      </c>
      <c r="N38" s="117">
        <v>28648</v>
      </c>
      <c r="O38" s="118">
        <v>-9.4363481174722597E-2</v>
      </c>
      <c r="P38" s="117">
        <v>11790</v>
      </c>
      <c r="Q38" s="117">
        <v>40438</v>
      </c>
      <c r="R38" s="118">
        <v>-7.0561735772731504E-2</v>
      </c>
      <c r="S38" s="124">
        <v>0</v>
      </c>
      <c r="T38" s="116" t="s">
        <v>89</v>
      </c>
      <c r="U38" s="116" t="s">
        <v>89</v>
      </c>
      <c r="V38" s="120">
        <v>31531</v>
      </c>
      <c r="W38" s="120">
        <v>31633</v>
      </c>
      <c r="X38" s="120">
        <v>102</v>
      </c>
      <c r="Y38" s="120">
        <v>0</v>
      </c>
      <c r="Z38" s="120">
        <v>0</v>
      </c>
      <c r="AA38" s="120">
        <v>0</v>
      </c>
      <c r="AB38" s="120">
        <v>0</v>
      </c>
      <c r="AC38" s="120">
        <v>11875</v>
      </c>
      <c r="AD38" s="120">
        <v>31633</v>
      </c>
      <c r="AE38" s="120">
        <v>43508</v>
      </c>
      <c r="AF38" s="116" t="s">
        <v>190</v>
      </c>
      <c r="AG38" s="116" t="s">
        <v>151</v>
      </c>
      <c r="AH38" s="120">
        <v>42</v>
      </c>
      <c r="AI38" s="120">
        <v>24180</v>
      </c>
    </row>
    <row r="39" spans="1:35" x14ac:dyDescent="0.2">
      <c r="A39" s="123"/>
      <c r="B39" s="116" t="s">
        <v>191</v>
      </c>
      <c r="C39" s="116" t="s">
        <v>192</v>
      </c>
      <c r="D39" s="117">
        <v>14094</v>
      </c>
      <c r="E39" s="117">
        <v>154</v>
      </c>
      <c r="F39" s="117">
        <v>14248</v>
      </c>
      <c r="G39" s="118">
        <v>-2.00151317146984E-2</v>
      </c>
      <c r="H39" s="117">
        <v>0</v>
      </c>
      <c r="I39" s="117">
        <v>0</v>
      </c>
      <c r="J39" s="117">
        <v>0</v>
      </c>
      <c r="K39" s="118">
        <v>0</v>
      </c>
      <c r="L39" s="117">
        <v>0</v>
      </c>
      <c r="M39" s="151">
        <v>0</v>
      </c>
      <c r="N39" s="117">
        <v>14248</v>
      </c>
      <c r="O39" s="118">
        <v>-2.00151317146984E-2</v>
      </c>
      <c r="P39" s="117">
        <v>8531</v>
      </c>
      <c r="Q39" s="117">
        <v>22779</v>
      </c>
      <c r="R39" s="118">
        <v>-1.0383178382135701E-2</v>
      </c>
      <c r="S39" s="124">
        <v>0</v>
      </c>
      <c r="T39" s="116" t="s">
        <v>89</v>
      </c>
      <c r="U39" s="116" t="s">
        <v>89</v>
      </c>
      <c r="V39" s="120">
        <v>14425</v>
      </c>
      <c r="W39" s="120">
        <v>14539</v>
      </c>
      <c r="X39" s="120">
        <v>114</v>
      </c>
      <c r="Y39" s="120">
        <v>0</v>
      </c>
      <c r="Z39" s="120">
        <v>0</v>
      </c>
      <c r="AA39" s="120">
        <v>0</v>
      </c>
      <c r="AB39" s="120">
        <v>0</v>
      </c>
      <c r="AC39" s="120">
        <v>8479</v>
      </c>
      <c r="AD39" s="120">
        <v>14539</v>
      </c>
      <c r="AE39" s="120">
        <v>23018</v>
      </c>
      <c r="AF39" s="116" t="s">
        <v>193</v>
      </c>
      <c r="AG39" s="116" t="s">
        <v>151</v>
      </c>
      <c r="AH39" s="120">
        <v>42</v>
      </c>
      <c r="AI39" s="120">
        <v>24180</v>
      </c>
    </row>
    <row r="40" spans="1:35" x14ac:dyDescent="0.2">
      <c r="A40" s="123"/>
      <c r="B40" s="116" t="s">
        <v>194</v>
      </c>
      <c r="C40" s="116" t="s">
        <v>195</v>
      </c>
      <c r="D40" s="117">
        <v>13151</v>
      </c>
      <c r="E40" s="117">
        <v>40</v>
      </c>
      <c r="F40" s="117">
        <v>13191</v>
      </c>
      <c r="G40" s="118">
        <v>-7.5353988504135702E-2</v>
      </c>
      <c r="H40" s="117">
        <v>0</v>
      </c>
      <c r="I40" s="117">
        <v>0</v>
      </c>
      <c r="J40" s="117">
        <v>0</v>
      </c>
      <c r="K40" s="118">
        <v>0</v>
      </c>
      <c r="L40" s="117">
        <v>0</v>
      </c>
      <c r="M40" s="151">
        <v>0</v>
      </c>
      <c r="N40" s="117">
        <v>13191</v>
      </c>
      <c r="O40" s="118">
        <v>-7.5353988504135702E-2</v>
      </c>
      <c r="P40" s="117">
        <v>37</v>
      </c>
      <c r="Q40" s="117">
        <v>13228</v>
      </c>
      <c r="R40" s="118">
        <v>-7.4123328900399008E-2</v>
      </c>
      <c r="S40" s="124">
        <v>0</v>
      </c>
      <c r="T40" s="116" t="s">
        <v>89</v>
      </c>
      <c r="U40" s="116" t="s">
        <v>89</v>
      </c>
      <c r="V40" s="120">
        <v>14240</v>
      </c>
      <c r="W40" s="120">
        <v>14266</v>
      </c>
      <c r="X40" s="120">
        <v>26</v>
      </c>
      <c r="Y40" s="120">
        <v>0</v>
      </c>
      <c r="Z40" s="120">
        <v>0</v>
      </c>
      <c r="AA40" s="120">
        <v>0</v>
      </c>
      <c r="AB40" s="120">
        <v>0</v>
      </c>
      <c r="AC40" s="120">
        <v>21</v>
      </c>
      <c r="AD40" s="120">
        <v>14266</v>
      </c>
      <c r="AE40" s="120">
        <v>14287</v>
      </c>
      <c r="AF40" s="116" t="s">
        <v>196</v>
      </c>
      <c r="AG40" s="116" t="s">
        <v>151</v>
      </c>
      <c r="AH40" s="120">
        <v>42</v>
      </c>
      <c r="AI40" s="120">
        <v>24180</v>
      </c>
    </row>
    <row r="41" spans="1:35" x14ac:dyDescent="0.2">
      <c r="A41" s="123"/>
      <c r="B41" s="116" t="s">
        <v>197</v>
      </c>
      <c r="C41" s="116" t="s">
        <v>198</v>
      </c>
      <c r="D41" s="117">
        <v>10575</v>
      </c>
      <c r="E41" s="117">
        <v>0</v>
      </c>
      <c r="F41" s="117">
        <v>10575</v>
      </c>
      <c r="G41" s="118">
        <v>-5.2164560365689699E-2</v>
      </c>
      <c r="H41" s="117">
        <v>0</v>
      </c>
      <c r="I41" s="117">
        <v>0</v>
      </c>
      <c r="J41" s="117">
        <v>0</v>
      </c>
      <c r="K41" s="118">
        <v>-1</v>
      </c>
      <c r="L41" s="117">
        <v>0</v>
      </c>
      <c r="M41" s="151">
        <v>0</v>
      </c>
      <c r="N41" s="117">
        <v>10575</v>
      </c>
      <c r="O41" s="118">
        <v>-7.8270722566024603E-2</v>
      </c>
      <c r="P41" s="117">
        <v>22</v>
      </c>
      <c r="Q41" s="117">
        <v>10597</v>
      </c>
      <c r="R41" s="118">
        <v>-7.6353177024318E-2</v>
      </c>
      <c r="S41" s="124">
        <v>0</v>
      </c>
      <c r="T41" s="116" t="s">
        <v>89</v>
      </c>
      <c r="U41" s="116" t="s">
        <v>89</v>
      </c>
      <c r="V41" s="120">
        <v>11151</v>
      </c>
      <c r="W41" s="120">
        <v>11157</v>
      </c>
      <c r="X41" s="120">
        <v>6</v>
      </c>
      <c r="Y41" s="120">
        <v>316</v>
      </c>
      <c r="Z41" s="120">
        <v>316</v>
      </c>
      <c r="AA41" s="120">
        <v>0</v>
      </c>
      <c r="AB41" s="120">
        <v>0</v>
      </c>
      <c r="AC41" s="120">
        <v>0</v>
      </c>
      <c r="AD41" s="120">
        <v>11473</v>
      </c>
      <c r="AE41" s="120">
        <v>11473</v>
      </c>
      <c r="AF41" s="116" t="s">
        <v>199</v>
      </c>
      <c r="AG41" s="116" t="s">
        <v>151</v>
      </c>
      <c r="AH41" s="120">
        <v>42</v>
      </c>
      <c r="AI41" s="120">
        <v>24180</v>
      </c>
    </row>
    <row r="42" spans="1:35" x14ac:dyDescent="0.2">
      <c r="A42" s="123"/>
      <c r="B42" s="116" t="s">
        <v>200</v>
      </c>
      <c r="C42" s="116" t="s">
        <v>201</v>
      </c>
      <c r="D42" s="117">
        <v>16369</v>
      </c>
      <c r="E42" s="117">
        <v>44</v>
      </c>
      <c r="F42" s="117">
        <v>16413</v>
      </c>
      <c r="G42" s="118">
        <v>5.8217918862605699E-3</v>
      </c>
      <c r="H42" s="117">
        <v>0</v>
      </c>
      <c r="I42" s="117">
        <v>0</v>
      </c>
      <c r="J42" s="117">
        <v>0</v>
      </c>
      <c r="K42" s="118">
        <v>0</v>
      </c>
      <c r="L42" s="117">
        <v>0</v>
      </c>
      <c r="M42" s="151">
        <v>0</v>
      </c>
      <c r="N42" s="117">
        <v>16413</v>
      </c>
      <c r="O42" s="118">
        <v>5.8217918862605699E-3</v>
      </c>
      <c r="P42" s="117">
        <v>7630</v>
      </c>
      <c r="Q42" s="117">
        <v>24043</v>
      </c>
      <c r="R42" s="118">
        <v>-1.78513071895425E-2</v>
      </c>
      <c r="S42" s="124">
        <v>0</v>
      </c>
      <c r="T42" s="116" t="s">
        <v>89</v>
      </c>
      <c r="U42" s="116" t="s">
        <v>89</v>
      </c>
      <c r="V42" s="120">
        <v>16286</v>
      </c>
      <c r="W42" s="120">
        <v>16318</v>
      </c>
      <c r="X42" s="120">
        <v>32</v>
      </c>
      <c r="Y42" s="120">
        <v>0</v>
      </c>
      <c r="Z42" s="120">
        <v>0</v>
      </c>
      <c r="AA42" s="120">
        <v>0</v>
      </c>
      <c r="AB42" s="120">
        <v>0</v>
      </c>
      <c r="AC42" s="120">
        <v>8162</v>
      </c>
      <c r="AD42" s="120">
        <v>16318</v>
      </c>
      <c r="AE42" s="120">
        <v>24480</v>
      </c>
      <c r="AF42" s="116" t="s">
        <v>202</v>
      </c>
      <c r="AG42" s="116" t="s">
        <v>151</v>
      </c>
      <c r="AH42" s="120">
        <v>42</v>
      </c>
      <c r="AI42" s="120">
        <v>24180</v>
      </c>
    </row>
    <row r="43" spans="1:35" x14ac:dyDescent="0.2">
      <c r="A43" s="123"/>
      <c r="B43" s="116" t="s">
        <v>203</v>
      </c>
      <c r="C43" s="116" t="s">
        <v>204</v>
      </c>
      <c r="D43" s="117">
        <v>4656</v>
      </c>
      <c r="E43" s="117">
        <v>8</v>
      </c>
      <c r="F43" s="117">
        <v>4664</v>
      </c>
      <c r="G43" s="118">
        <v>-0.10702661305763002</v>
      </c>
      <c r="H43" s="117">
        <v>0</v>
      </c>
      <c r="I43" s="117">
        <v>0</v>
      </c>
      <c r="J43" s="117">
        <v>0</v>
      </c>
      <c r="K43" s="118">
        <v>0</v>
      </c>
      <c r="L43" s="117">
        <v>0</v>
      </c>
      <c r="M43" s="151">
        <v>0</v>
      </c>
      <c r="N43" s="117">
        <v>4664</v>
      </c>
      <c r="O43" s="118">
        <v>-0.10702661305763002</v>
      </c>
      <c r="P43" s="117">
        <v>2993</v>
      </c>
      <c r="Q43" s="117">
        <v>7657</v>
      </c>
      <c r="R43" s="118">
        <v>-4.4785429141716598E-2</v>
      </c>
      <c r="S43" s="124">
        <v>0</v>
      </c>
      <c r="T43" s="116" t="s">
        <v>89</v>
      </c>
      <c r="U43" s="116" t="s">
        <v>89</v>
      </c>
      <c r="V43" s="120">
        <v>5217</v>
      </c>
      <c r="W43" s="120">
        <v>5223</v>
      </c>
      <c r="X43" s="120">
        <v>6</v>
      </c>
      <c r="Y43" s="120">
        <v>0</v>
      </c>
      <c r="Z43" s="120">
        <v>0</v>
      </c>
      <c r="AA43" s="120">
        <v>0</v>
      </c>
      <c r="AB43" s="120">
        <v>0</v>
      </c>
      <c r="AC43" s="120">
        <v>2793</v>
      </c>
      <c r="AD43" s="120">
        <v>5223</v>
      </c>
      <c r="AE43" s="120">
        <v>8016</v>
      </c>
      <c r="AF43" s="116" t="s">
        <v>205</v>
      </c>
      <c r="AG43" s="116" t="s">
        <v>151</v>
      </c>
      <c r="AH43" s="120">
        <v>42</v>
      </c>
      <c r="AI43" s="120">
        <v>24180</v>
      </c>
    </row>
    <row r="44" spans="1:35" x14ac:dyDescent="0.2">
      <c r="A44" s="123"/>
      <c r="B44" s="116" t="s">
        <v>206</v>
      </c>
      <c r="C44" s="116" t="s">
        <v>207</v>
      </c>
      <c r="D44" s="117">
        <v>16501</v>
      </c>
      <c r="E44" s="117">
        <v>52</v>
      </c>
      <c r="F44" s="117">
        <v>16553</v>
      </c>
      <c r="G44" s="118">
        <v>-0.11495482008234001</v>
      </c>
      <c r="H44" s="117">
        <v>0</v>
      </c>
      <c r="I44" s="117">
        <v>0</v>
      </c>
      <c r="J44" s="117">
        <v>0</v>
      </c>
      <c r="K44" s="118">
        <v>0</v>
      </c>
      <c r="L44" s="117">
        <v>0</v>
      </c>
      <c r="M44" s="151">
        <v>0</v>
      </c>
      <c r="N44" s="117">
        <v>16553</v>
      </c>
      <c r="O44" s="118">
        <v>-0.11495482008234001</v>
      </c>
      <c r="P44" s="117">
        <v>3023</v>
      </c>
      <c r="Q44" s="117">
        <v>19576</v>
      </c>
      <c r="R44" s="118">
        <v>-0.11392748834472499</v>
      </c>
      <c r="S44" s="124">
        <v>0</v>
      </c>
      <c r="T44" s="116" t="s">
        <v>89</v>
      </c>
      <c r="U44" s="116" t="s">
        <v>89</v>
      </c>
      <c r="V44" s="120">
        <v>18671</v>
      </c>
      <c r="W44" s="120">
        <v>18703</v>
      </c>
      <c r="X44" s="120">
        <v>32</v>
      </c>
      <c r="Y44" s="120">
        <v>0</v>
      </c>
      <c r="Z44" s="120">
        <v>0</v>
      </c>
      <c r="AA44" s="120">
        <v>0</v>
      </c>
      <c r="AB44" s="120">
        <v>0</v>
      </c>
      <c r="AC44" s="120">
        <v>3390</v>
      </c>
      <c r="AD44" s="120">
        <v>18703</v>
      </c>
      <c r="AE44" s="120">
        <v>22093</v>
      </c>
      <c r="AF44" s="116" t="s">
        <v>208</v>
      </c>
      <c r="AG44" s="116" t="s">
        <v>151</v>
      </c>
      <c r="AH44" s="120">
        <v>42</v>
      </c>
      <c r="AI44" s="120">
        <v>24180</v>
      </c>
    </row>
    <row r="45" spans="1:35" x14ac:dyDescent="0.2">
      <c r="A45" s="123"/>
      <c r="B45" s="116" t="s">
        <v>209</v>
      </c>
      <c r="C45" s="116" t="s">
        <v>210</v>
      </c>
      <c r="D45" s="117">
        <v>36173</v>
      </c>
      <c r="E45" s="117">
        <v>288</v>
      </c>
      <c r="F45" s="117">
        <v>36461</v>
      </c>
      <c r="G45" s="118">
        <v>2.3696549400567101E-2</v>
      </c>
      <c r="H45" s="117">
        <v>0</v>
      </c>
      <c r="I45" s="117">
        <v>0</v>
      </c>
      <c r="J45" s="117">
        <v>0</v>
      </c>
      <c r="K45" s="118">
        <v>0</v>
      </c>
      <c r="L45" s="117">
        <v>0</v>
      </c>
      <c r="M45" s="151">
        <v>0</v>
      </c>
      <c r="N45" s="117">
        <v>36461</v>
      </c>
      <c r="O45" s="118">
        <v>2.3696549400567101E-2</v>
      </c>
      <c r="P45" s="117">
        <v>11943</v>
      </c>
      <c r="Q45" s="117">
        <v>48404</v>
      </c>
      <c r="R45" s="118">
        <v>2.8428164704882502E-2</v>
      </c>
      <c r="S45" s="124">
        <v>0</v>
      </c>
      <c r="T45" s="116" t="s">
        <v>89</v>
      </c>
      <c r="U45" s="116" t="s">
        <v>89</v>
      </c>
      <c r="V45" s="120">
        <v>35377</v>
      </c>
      <c r="W45" s="120">
        <v>35617</v>
      </c>
      <c r="X45" s="120">
        <v>240</v>
      </c>
      <c r="Y45" s="120">
        <v>0</v>
      </c>
      <c r="Z45" s="120">
        <v>0</v>
      </c>
      <c r="AA45" s="120">
        <v>0</v>
      </c>
      <c r="AB45" s="120">
        <v>0</v>
      </c>
      <c r="AC45" s="120">
        <v>11449</v>
      </c>
      <c r="AD45" s="120">
        <v>35617</v>
      </c>
      <c r="AE45" s="120">
        <v>47066</v>
      </c>
      <c r="AF45" s="116" t="s">
        <v>211</v>
      </c>
      <c r="AG45" s="116" t="s">
        <v>151</v>
      </c>
      <c r="AH45" s="120">
        <v>42</v>
      </c>
      <c r="AI45" s="120">
        <v>24180</v>
      </c>
    </row>
    <row r="46" spans="1:35" x14ac:dyDescent="0.2">
      <c r="A46" s="123"/>
      <c r="B46" s="116" t="s">
        <v>212</v>
      </c>
      <c r="C46" s="116" t="s">
        <v>213</v>
      </c>
      <c r="D46" s="117">
        <v>26350</v>
      </c>
      <c r="E46" s="117">
        <v>5276</v>
      </c>
      <c r="F46" s="117">
        <v>31626</v>
      </c>
      <c r="G46" s="118">
        <v>-0.12710110126687102</v>
      </c>
      <c r="H46" s="117">
        <v>0</v>
      </c>
      <c r="I46" s="117">
        <v>0</v>
      </c>
      <c r="J46" s="117">
        <v>0</v>
      </c>
      <c r="K46" s="118">
        <v>0</v>
      </c>
      <c r="L46" s="117">
        <v>0</v>
      </c>
      <c r="M46" s="151">
        <v>0</v>
      </c>
      <c r="N46" s="117">
        <v>31626</v>
      </c>
      <c r="O46" s="118">
        <v>-0.12710110126687102</v>
      </c>
      <c r="P46" s="117">
        <v>9673</v>
      </c>
      <c r="Q46" s="117">
        <v>41299</v>
      </c>
      <c r="R46" s="118">
        <v>-0.12381457515646499</v>
      </c>
      <c r="S46" s="124">
        <v>0</v>
      </c>
      <c r="T46" s="116" t="s">
        <v>89</v>
      </c>
      <c r="U46" s="116" t="s">
        <v>89</v>
      </c>
      <c r="V46" s="120">
        <v>30269</v>
      </c>
      <c r="W46" s="120">
        <v>36231</v>
      </c>
      <c r="X46" s="120">
        <v>5962</v>
      </c>
      <c r="Y46" s="120">
        <v>0</v>
      </c>
      <c r="Z46" s="120">
        <v>0</v>
      </c>
      <c r="AA46" s="120">
        <v>0</v>
      </c>
      <c r="AB46" s="120">
        <v>0</v>
      </c>
      <c r="AC46" s="120">
        <v>10904</v>
      </c>
      <c r="AD46" s="120">
        <v>36231</v>
      </c>
      <c r="AE46" s="120">
        <v>47135</v>
      </c>
      <c r="AF46" s="116" t="s">
        <v>214</v>
      </c>
      <c r="AG46" s="116" t="s">
        <v>151</v>
      </c>
      <c r="AH46" s="120">
        <v>42</v>
      </c>
      <c r="AI46" s="120">
        <v>24180</v>
      </c>
    </row>
    <row r="47" spans="1:35" x14ac:dyDescent="0.2">
      <c r="A47" s="123"/>
      <c r="B47" s="116" t="s">
        <v>215</v>
      </c>
      <c r="C47" s="116" t="s">
        <v>216</v>
      </c>
      <c r="D47" s="117">
        <v>48256</v>
      </c>
      <c r="E47" s="117">
        <v>850</v>
      </c>
      <c r="F47" s="117">
        <v>49106</v>
      </c>
      <c r="G47" s="118">
        <v>-2.7237970721657703E-2</v>
      </c>
      <c r="H47" s="117">
        <v>0</v>
      </c>
      <c r="I47" s="117">
        <v>0</v>
      </c>
      <c r="J47" s="117">
        <v>0</v>
      </c>
      <c r="K47" s="118">
        <v>0</v>
      </c>
      <c r="L47" s="117">
        <v>0</v>
      </c>
      <c r="M47" s="151">
        <v>0</v>
      </c>
      <c r="N47" s="117">
        <v>49106</v>
      </c>
      <c r="O47" s="118">
        <v>-2.7237970721657703E-2</v>
      </c>
      <c r="P47" s="117">
        <v>6088</v>
      </c>
      <c r="Q47" s="117">
        <v>55194</v>
      </c>
      <c r="R47" s="118">
        <v>-1.6885753980976803E-2</v>
      </c>
      <c r="S47" s="124">
        <v>0</v>
      </c>
      <c r="T47" s="116" t="s">
        <v>89</v>
      </c>
      <c r="U47" s="116" t="s">
        <v>89</v>
      </c>
      <c r="V47" s="120">
        <v>49777</v>
      </c>
      <c r="W47" s="120">
        <v>50481</v>
      </c>
      <c r="X47" s="120">
        <v>704</v>
      </c>
      <c r="Y47" s="120">
        <v>0</v>
      </c>
      <c r="Z47" s="120">
        <v>0</v>
      </c>
      <c r="AA47" s="120">
        <v>0</v>
      </c>
      <c r="AB47" s="120">
        <v>0</v>
      </c>
      <c r="AC47" s="120">
        <v>5661</v>
      </c>
      <c r="AD47" s="120">
        <v>50481</v>
      </c>
      <c r="AE47" s="120">
        <v>56142</v>
      </c>
      <c r="AF47" s="116" t="s">
        <v>217</v>
      </c>
      <c r="AG47" s="116" t="s">
        <v>151</v>
      </c>
      <c r="AH47" s="120">
        <v>42</v>
      </c>
      <c r="AI47" s="120">
        <v>24180</v>
      </c>
    </row>
    <row r="48" spans="1:35" x14ac:dyDescent="0.2">
      <c r="A48" s="123"/>
      <c r="B48" s="116" t="s">
        <v>218</v>
      </c>
      <c r="C48" s="116" t="s">
        <v>219</v>
      </c>
      <c r="D48" s="117">
        <v>38391</v>
      </c>
      <c r="E48" s="117">
        <v>70</v>
      </c>
      <c r="F48" s="117">
        <v>38461</v>
      </c>
      <c r="G48" s="118">
        <v>1.60352934960638E-2</v>
      </c>
      <c r="H48" s="117">
        <v>0</v>
      </c>
      <c r="I48" s="117">
        <v>0</v>
      </c>
      <c r="J48" s="117">
        <v>0</v>
      </c>
      <c r="K48" s="118">
        <v>0</v>
      </c>
      <c r="L48" s="117">
        <v>0</v>
      </c>
      <c r="M48" s="151">
        <v>0</v>
      </c>
      <c r="N48" s="117">
        <v>38461</v>
      </c>
      <c r="O48" s="118">
        <v>1.60352934960638E-2</v>
      </c>
      <c r="P48" s="117">
        <v>1889</v>
      </c>
      <c r="Q48" s="117">
        <v>40350</v>
      </c>
      <c r="R48" s="118">
        <v>1.49666708590114E-2</v>
      </c>
      <c r="S48" s="124">
        <v>0</v>
      </c>
      <c r="T48" s="116" t="s">
        <v>89</v>
      </c>
      <c r="U48" s="116" t="s">
        <v>89</v>
      </c>
      <c r="V48" s="120">
        <v>37840</v>
      </c>
      <c r="W48" s="120">
        <v>37854</v>
      </c>
      <c r="X48" s="120">
        <v>14</v>
      </c>
      <c r="Y48" s="120">
        <v>0</v>
      </c>
      <c r="Z48" s="120">
        <v>0</v>
      </c>
      <c r="AA48" s="120">
        <v>0</v>
      </c>
      <c r="AB48" s="120">
        <v>0</v>
      </c>
      <c r="AC48" s="120">
        <v>1901</v>
      </c>
      <c r="AD48" s="120">
        <v>37854</v>
      </c>
      <c r="AE48" s="120">
        <v>39755</v>
      </c>
      <c r="AF48" s="116" t="s">
        <v>220</v>
      </c>
      <c r="AG48" s="116" t="s">
        <v>151</v>
      </c>
      <c r="AH48" s="120">
        <v>42</v>
      </c>
      <c r="AI48" s="120">
        <v>24180</v>
      </c>
    </row>
    <row r="49" spans="1:35" x14ac:dyDescent="0.2">
      <c r="A49" s="123"/>
      <c r="B49" s="116" t="s">
        <v>221</v>
      </c>
      <c r="C49" s="116" t="s">
        <v>222</v>
      </c>
      <c r="D49" s="117">
        <v>6867</v>
      </c>
      <c r="E49" s="117">
        <v>18</v>
      </c>
      <c r="F49" s="117">
        <v>6885</v>
      </c>
      <c r="G49" s="118">
        <v>-0.14355019281005099</v>
      </c>
      <c r="H49" s="117">
        <v>0</v>
      </c>
      <c r="I49" s="117">
        <v>0</v>
      </c>
      <c r="J49" s="117">
        <v>0</v>
      </c>
      <c r="K49" s="118">
        <v>0</v>
      </c>
      <c r="L49" s="117">
        <v>0</v>
      </c>
      <c r="M49" s="151">
        <v>0</v>
      </c>
      <c r="N49" s="117">
        <v>6885</v>
      </c>
      <c r="O49" s="118">
        <v>-0.14355019281005099</v>
      </c>
      <c r="P49" s="117">
        <v>5089</v>
      </c>
      <c r="Q49" s="117">
        <v>11974</v>
      </c>
      <c r="R49" s="118">
        <v>-0.16638819270398197</v>
      </c>
      <c r="S49" s="124">
        <v>0</v>
      </c>
      <c r="T49" s="116" t="s">
        <v>89</v>
      </c>
      <c r="U49" s="116" t="s">
        <v>89</v>
      </c>
      <c r="V49" s="120">
        <v>8013</v>
      </c>
      <c r="W49" s="120">
        <v>8039</v>
      </c>
      <c r="X49" s="120">
        <v>26</v>
      </c>
      <c r="Y49" s="120">
        <v>0</v>
      </c>
      <c r="Z49" s="120">
        <v>0</v>
      </c>
      <c r="AA49" s="120">
        <v>0</v>
      </c>
      <c r="AB49" s="120">
        <v>0</v>
      </c>
      <c r="AC49" s="120">
        <v>6325</v>
      </c>
      <c r="AD49" s="120">
        <v>8039</v>
      </c>
      <c r="AE49" s="120">
        <v>14364</v>
      </c>
      <c r="AF49" s="116" t="s">
        <v>223</v>
      </c>
      <c r="AG49" s="116" t="s">
        <v>151</v>
      </c>
      <c r="AH49" s="120">
        <v>42</v>
      </c>
      <c r="AI49" s="120">
        <v>24180</v>
      </c>
    </row>
    <row r="50" spans="1:35" x14ac:dyDescent="0.2">
      <c r="A50" s="123"/>
      <c r="B50" s="116" t="s">
        <v>224</v>
      </c>
      <c r="C50" s="116" t="s">
        <v>225</v>
      </c>
      <c r="D50" s="117">
        <v>30506</v>
      </c>
      <c r="E50" s="117">
        <v>7218</v>
      </c>
      <c r="F50" s="117">
        <v>37724</v>
      </c>
      <c r="G50" s="118">
        <v>-1.70410130804107E-2</v>
      </c>
      <c r="H50" s="117">
        <v>0</v>
      </c>
      <c r="I50" s="117">
        <v>0</v>
      </c>
      <c r="J50" s="117">
        <v>0</v>
      </c>
      <c r="K50" s="118">
        <v>0</v>
      </c>
      <c r="L50" s="117">
        <v>0</v>
      </c>
      <c r="M50" s="151">
        <v>0</v>
      </c>
      <c r="N50" s="117">
        <v>37724</v>
      </c>
      <c r="O50" s="118">
        <v>-1.70410130804107E-2</v>
      </c>
      <c r="P50" s="117">
        <v>12502</v>
      </c>
      <c r="Q50" s="117">
        <v>50226</v>
      </c>
      <c r="R50" s="118">
        <v>-7.1754729288975904E-3</v>
      </c>
      <c r="S50" s="124">
        <v>0</v>
      </c>
      <c r="T50" s="116" t="s">
        <v>89</v>
      </c>
      <c r="U50" s="116" t="s">
        <v>89</v>
      </c>
      <c r="V50" s="120">
        <v>31410</v>
      </c>
      <c r="W50" s="120">
        <v>38378</v>
      </c>
      <c r="X50" s="120">
        <v>6968</v>
      </c>
      <c r="Y50" s="120">
        <v>0</v>
      </c>
      <c r="Z50" s="120">
        <v>0</v>
      </c>
      <c r="AA50" s="120">
        <v>0</v>
      </c>
      <c r="AB50" s="120">
        <v>0</v>
      </c>
      <c r="AC50" s="120">
        <v>12211</v>
      </c>
      <c r="AD50" s="120">
        <v>38378</v>
      </c>
      <c r="AE50" s="120">
        <v>50589</v>
      </c>
      <c r="AF50" s="116" t="s">
        <v>226</v>
      </c>
      <c r="AG50" s="116" t="s">
        <v>151</v>
      </c>
      <c r="AH50" s="120">
        <v>42</v>
      </c>
      <c r="AI50" s="120">
        <v>24180</v>
      </c>
    </row>
    <row r="51" spans="1:35" x14ac:dyDescent="0.2">
      <c r="A51" s="123"/>
      <c r="B51" s="116" t="s">
        <v>227</v>
      </c>
      <c r="C51" s="116" t="s">
        <v>228</v>
      </c>
      <c r="D51" s="117">
        <v>5640</v>
      </c>
      <c r="E51" s="117">
        <v>116</v>
      </c>
      <c r="F51" s="117">
        <v>5756</v>
      </c>
      <c r="G51" s="118">
        <v>-0.21793478260869598</v>
      </c>
      <c r="H51" s="117">
        <v>0</v>
      </c>
      <c r="I51" s="117">
        <v>0</v>
      </c>
      <c r="J51" s="117">
        <v>0</v>
      </c>
      <c r="K51" s="118">
        <v>0</v>
      </c>
      <c r="L51" s="117">
        <v>0</v>
      </c>
      <c r="M51" s="151">
        <v>0</v>
      </c>
      <c r="N51" s="117">
        <v>5756</v>
      </c>
      <c r="O51" s="118">
        <v>-0.21793478260869598</v>
      </c>
      <c r="P51" s="117">
        <v>8871</v>
      </c>
      <c r="Q51" s="117">
        <v>14627</v>
      </c>
      <c r="R51" s="118">
        <v>-5.9901021916575599E-2</v>
      </c>
      <c r="S51" s="124">
        <v>0</v>
      </c>
      <c r="T51" s="116" t="s">
        <v>89</v>
      </c>
      <c r="U51" s="116" t="s">
        <v>89</v>
      </c>
      <c r="V51" s="120">
        <v>7300</v>
      </c>
      <c r="W51" s="120">
        <v>7360</v>
      </c>
      <c r="X51" s="120">
        <v>60</v>
      </c>
      <c r="Y51" s="120">
        <v>0</v>
      </c>
      <c r="Z51" s="120">
        <v>0</v>
      </c>
      <c r="AA51" s="120">
        <v>0</v>
      </c>
      <c r="AB51" s="120">
        <v>0</v>
      </c>
      <c r="AC51" s="120">
        <v>8199</v>
      </c>
      <c r="AD51" s="120">
        <v>7360</v>
      </c>
      <c r="AE51" s="120">
        <v>15559</v>
      </c>
      <c r="AF51" s="116" t="s">
        <v>229</v>
      </c>
      <c r="AG51" s="116" t="s">
        <v>151</v>
      </c>
      <c r="AH51" s="120">
        <v>42</v>
      </c>
      <c r="AI51" s="120">
        <v>24180</v>
      </c>
    </row>
    <row r="52" spans="1:35" x14ac:dyDescent="0.2">
      <c r="A52" s="123"/>
      <c r="B52" s="116" t="s">
        <v>230</v>
      </c>
      <c r="C52" s="116" t="s">
        <v>231</v>
      </c>
      <c r="D52" s="117">
        <v>4450</v>
      </c>
      <c r="E52" s="117">
        <v>0</v>
      </c>
      <c r="F52" s="117">
        <v>4450</v>
      </c>
      <c r="G52" s="118">
        <v>7.6992753623188401E-3</v>
      </c>
      <c r="H52" s="117">
        <v>0</v>
      </c>
      <c r="I52" s="117">
        <v>0</v>
      </c>
      <c r="J52" s="117">
        <v>0</v>
      </c>
      <c r="K52" s="118">
        <v>0</v>
      </c>
      <c r="L52" s="117">
        <v>0</v>
      </c>
      <c r="M52" s="151">
        <v>0</v>
      </c>
      <c r="N52" s="117">
        <v>4450</v>
      </c>
      <c r="O52" s="118">
        <v>7.6992753623188401E-3</v>
      </c>
      <c r="P52" s="117">
        <v>0</v>
      </c>
      <c r="Q52" s="117">
        <v>4450</v>
      </c>
      <c r="R52" s="118">
        <v>7.6992753623188401E-3</v>
      </c>
      <c r="S52" s="124">
        <v>0</v>
      </c>
      <c r="T52" s="116" t="s">
        <v>89</v>
      </c>
      <c r="U52" s="116" t="s">
        <v>89</v>
      </c>
      <c r="V52" s="120">
        <v>4416</v>
      </c>
      <c r="W52" s="120">
        <v>4416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4416</v>
      </c>
      <c r="AE52" s="120">
        <v>4416</v>
      </c>
      <c r="AF52" s="116" t="s">
        <v>232</v>
      </c>
      <c r="AG52" s="116" t="s">
        <v>151</v>
      </c>
      <c r="AH52" s="120">
        <v>42</v>
      </c>
      <c r="AI52" s="120">
        <v>24180</v>
      </c>
    </row>
    <row r="53" spans="1:35" x14ac:dyDescent="0.2">
      <c r="A53" s="125"/>
      <c r="B53" s="116" t="s">
        <v>233</v>
      </c>
      <c r="C53" s="116" t="s">
        <v>234</v>
      </c>
      <c r="D53" s="117">
        <v>55971</v>
      </c>
      <c r="E53" s="117">
        <v>400</v>
      </c>
      <c r="F53" s="117">
        <v>56371</v>
      </c>
      <c r="G53" s="118">
        <v>-6.1453165062768496E-2</v>
      </c>
      <c r="H53" s="117">
        <v>0</v>
      </c>
      <c r="I53" s="117">
        <v>0</v>
      </c>
      <c r="J53" s="117">
        <v>0</v>
      </c>
      <c r="K53" s="118">
        <v>0</v>
      </c>
      <c r="L53" s="117">
        <v>0</v>
      </c>
      <c r="M53" s="151">
        <v>0</v>
      </c>
      <c r="N53" s="117">
        <v>56371</v>
      </c>
      <c r="O53" s="118">
        <v>-6.1453165062768496E-2</v>
      </c>
      <c r="P53" s="117">
        <v>924</v>
      </c>
      <c r="Q53" s="117">
        <v>57295</v>
      </c>
      <c r="R53" s="118">
        <v>-6.3669493879818892E-2</v>
      </c>
      <c r="S53" s="124">
        <v>0</v>
      </c>
      <c r="T53" s="116" t="s">
        <v>89</v>
      </c>
      <c r="U53" s="116" t="s">
        <v>89</v>
      </c>
      <c r="V53" s="120">
        <v>59834</v>
      </c>
      <c r="W53" s="120">
        <v>60062</v>
      </c>
      <c r="X53" s="120">
        <v>228</v>
      </c>
      <c r="Y53" s="120">
        <v>0</v>
      </c>
      <c r="Z53" s="120">
        <v>0</v>
      </c>
      <c r="AA53" s="120">
        <v>0</v>
      </c>
      <c r="AB53" s="120">
        <v>0</v>
      </c>
      <c r="AC53" s="120">
        <v>1129</v>
      </c>
      <c r="AD53" s="120">
        <v>60062</v>
      </c>
      <c r="AE53" s="120">
        <v>61191</v>
      </c>
      <c r="AF53" s="116" t="s">
        <v>235</v>
      </c>
      <c r="AG53" s="116" t="s">
        <v>151</v>
      </c>
      <c r="AH53" s="120">
        <v>42</v>
      </c>
      <c r="AI53" s="120">
        <v>24180</v>
      </c>
    </row>
    <row r="54" spans="1:35" x14ac:dyDescent="0.2">
      <c r="A54" s="126" t="s">
        <v>103</v>
      </c>
      <c r="B54" s="126">
        <v>0</v>
      </c>
      <c r="C54" s="126">
        <v>0</v>
      </c>
      <c r="D54" s="127">
        <v>700335</v>
      </c>
      <c r="E54" s="127">
        <v>23444</v>
      </c>
      <c r="F54" s="127">
        <v>723779</v>
      </c>
      <c r="G54" s="128">
        <v>-7.1070674090102898E-2</v>
      </c>
      <c r="H54" s="127">
        <v>2270</v>
      </c>
      <c r="I54" s="127">
        <v>0</v>
      </c>
      <c r="J54" s="127">
        <v>2270</v>
      </c>
      <c r="K54" s="128">
        <v>-0.22019924424596402</v>
      </c>
      <c r="L54" s="127">
        <v>37429</v>
      </c>
      <c r="M54" s="152">
        <v>-0.226833298905185</v>
      </c>
      <c r="N54" s="127">
        <v>763478</v>
      </c>
      <c r="O54" s="128">
        <v>-8.0673108763057291E-2</v>
      </c>
      <c r="P54" s="127">
        <v>159424</v>
      </c>
      <c r="Q54" s="127">
        <v>922902</v>
      </c>
      <c r="R54" s="128">
        <v>-7.1538371770159703E-2</v>
      </c>
      <c r="S54" s="134">
        <v>0</v>
      </c>
      <c r="T54" s="135">
        <v>0</v>
      </c>
      <c r="U54" s="135">
        <v>0</v>
      </c>
      <c r="V54" s="136">
        <v>755480</v>
      </c>
      <c r="W54" s="136">
        <v>779154</v>
      </c>
      <c r="X54" s="136">
        <v>23674</v>
      </c>
      <c r="Y54" s="136">
        <v>2911</v>
      </c>
      <c r="Z54" s="136">
        <v>2911</v>
      </c>
      <c r="AA54" s="136">
        <v>0</v>
      </c>
      <c r="AB54" s="136">
        <v>48410</v>
      </c>
      <c r="AC54" s="136">
        <v>163537</v>
      </c>
      <c r="AD54" s="136">
        <v>830475</v>
      </c>
      <c r="AE54" s="136">
        <v>994012</v>
      </c>
      <c r="AF54" s="135">
        <v>0</v>
      </c>
      <c r="AG54" s="135">
        <v>0</v>
      </c>
      <c r="AH54" s="136">
        <v>1218</v>
      </c>
      <c r="AI54" s="136">
        <v>701220</v>
      </c>
    </row>
    <row r="55" spans="1:35" ht="22.5" x14ac:dyDescent="0.2">
      <c r="A55" s="131" t="s">
        <v>236</v>
      </c>
      <c r="B55" s="113"/>
      <c r="C55" s="113"/>
      <c r="D55" s="132">
        <f>D54+D24+D14</f>
        <v>4094333</v>
      </c>
      <c r="E55" s="132">
        <f>E54+E24+E14</f>
        <v>458906</v>
      </c>
      <c r="F55" s="132">
        <f>F54+F24+F14</f>
        <v>4553239</v>
      </c>
      <c r="G55" s="150">
        <f>((F54+F24+F14)-(W54+W24+W14))/(W54+W24+W14)</f>
        <v>-2.0268806225883212E-2</v>
      </c>
      <c r="H55" s="132">
        <f>H54+H24+H14</f>
        <v>529507</v>
      </c>
      <c r="I55" s="132">
        <f>I54+I24+I14</f>
        <v>1108</v>
      </c>
      <c r="J55" s="132">
        <f>J54+J24+J14</f>
        <v>530615</v>
      </c>
      <c r="K55" s="150">
        <f>((J54+J24+J14)-(Z54+Z24+Z14))/(Z54+Z24+Z14)</f>
        <v>-3.2862780121936774E-2</v>
      </c>
      <c r="L55" s="132">
        <f>L54+L24+L14</f>
        <v>75888</v>
      </c>
      <c r="M55" s="150">
        <f>((L54+L24+L14)-(AB54+AB24+AB14))/(AB54+AB24+AB14)</f>
        <v>-0.1429539448422289</v>
      </c>
      <c r="N55" s="132">
        <f>N54+N24+N14</f>
        <v>5159742</v>
      </c>
      <c r="O55" s="150">
        <f>((N54+N24+N14)-(AD54+AD24+AD14))/(AD54+AD24+AD14)</f>
        <v>-2.363193776364202E-2</v>
      </c>
      <c r="P55" s="132">
        <f>P54+P24+P14</f>
        <v>296362</v>
      </c>
      <c r="Q55" s="132">
        <f>Q54+Q24+Q14</f>
        <v>5456104</v>
      </c>
      <c r="R55" s="150">
        <f>((Q54+Q24+Q14)-(AE54+AE24+AE14))/(AE54+AE24+AE14)</f>
        <v>-2.2019029755973665E-2</v>
      </c>
      <c r="S55" s="122">
        <v>6</v>
      </c>
      <c r="T55" s="116" t="s">
        <v>90</v>
      </c>
      <c r="U55" s="116" t="s">
        <v>90</v>
      </c>
      <c r="V55" s="120">
        <v>0</v>
      </c>
      <c r="W55" s="120">
        <v>0</v>
      </c>
      <c r="X55" s="120">
        <v>0</v>
      </c>
      <c r="Y55" s="120">
        <v>854624</v>
      </c>
      <c r="Z55" s="120">
        <v>854624</v>
      </c>
      <c r="AA55" s="120">
        <v>0</v>
      </c>
      <c r="AB55" s="120">
        <v>0</v>
      </c>
      <c r="AC55" s="120">
        <v>0</v>
      </c>
      <c r="AD55" s="120">
        <v>854624</v>
      </c>
      <c r="AE55" s="120">
        <v>854624</v>
      </c>
      <c r="AF55" s="116" t="s">
        <v>237</v>
      </c>
      <c r="AG55" s="116" t="s">
        <v>238</v>
      </c>
      <c r="AH55" s="120">
        <v>42</v>
      </c>
      <c r="AI55" s="120">
        <v>24180</v>
      </c>
    </row>
    <row r="56" spans="1:35" x14ac:dyDescent="0.2">
      <c r="A56" s="131" t="s">
        <v>239</v>
      </c>
      <c r="B56" s="113"/>
      <c r="C56" s="113"/>
      <c r="D56" s="132">
        <f>D54+D24+D14+D9</f>
        <v>8385601</v>
      </c>
      <c r="E56" s="132">
        <f t="shared" ref="E56:Q56" si="0">E54+E24+E14+E9</f>
        <v>871768</v>
      </c>
      <c r="F56" s="132">
        <f t="shared" si="0"/>
        <v>9257369</v>
      </c>
      <c r="G56" s="150">
        <f>((F54+F24+F14+F9)-(W54+W24+W14+W9))/(W54+W24+W14+W9)</f>
        <v>-2.8793035201360832E-2</v>
      </c>
      <c r="H56" s="132">
        <f t="shared" si="0"/>
        <v>2719289</v>
      </c>
      <c r="I56" s="132">
        <f t="shared" si="0"/>
        <v>75424</v>
      </c>
      <c r="J56" s="132">
        <f t="shared" si="0"/>
        <v>2794713</v>
      </c>
      <c r="K56" s="150">
        <f>((J54+J24+J14+J9)-(Z54+Z24+Z14+Z9))/(Z54+Z24+Z14+Z9)</f>
        <v>-3.4880480378434768E-2</v>
      </c>
      <c r="L56" s="132">
        <f t="shared" si="0"/>
        <v>307185</v>
      </c>
      <c r="M56" s="150">
        <f>((L54+L24+L14+L9)-(AB54+AB24+AB14+AB9))/(AB54+AB24+AB14+AB9)</f>
        <v>-0.12120119810843052</v>
      </c>
      <c r="N56" s="132">
        <f t="shared" si="0"/>
        <v>12359267</v>
      </c>
      <c r="O56" s="150">
        <f>((N54+N24+N14+N9)-(AD54+AD24+AD14+AD9))/(AD54+AD24+AD14+AD9)</f>
        <v>-3.2700724351332977E-2</v>
      </c>
      <c r="P56" s="132">
        <f t="shared" si="0"/>
        <v>340252</v>
      </c>
      <c r="Q56" s="132">
        <f t="shared" si="0"/>
        <v>12699519</v>
      </c>
      <c r="R56" s="150">
        <f>((Q54+Q24+Q14+Q9)-(AE54+AE24+AE14+AE9))/(AE54+AE24+AE14+AE9)</f>
        <v>-3.4345157426330479E-2</v>
      </c>
      <c r="S56" s="124">
        <v>0</v>
      </c>
      <c r="T56" s="116" t="s">
        <v>90</v>
      </c>
      <c r="U56" s="116" t="s">
        <v>90</v>
      </c>
      <c r="V56" s="120">
        <v>3274</v>
      </c>
      <c r="W56" s="120">
        <v>3274</v>
      </c>
      <c r="X56" s="120">
        <v>0</v>
      </c>
      <c r="Y56" s="120">
        <v>12</v>
      </c>
      <c r="Z56" s="120">
        <v>12</v>
      </c>
      <c r="AA56" s="120">
        <v>0</v>
      </c>
      <c r="AB56" s="120">
        <v>0</v>
      </c>
      <c r="AC56" s="120">
        <v>0</v>
      </c>
      <c r="AD56" s="120">
        <v>3286</v>
      </c>
      <c r="AE56" s="120">
        <v>3286</v>
      </c>
      <c r="AF56" s="116" t="s">
        <v>240</v>
      </c>
      <c r="AG56" s="116" t="s">
        <v>238</v>
      </c>
      <c r="AH56" s="120">
        <v>42</v>
      </c>
      <c r="AI56" s="120">
        <v>24180</v>
      </c>
    </row>
    <row r="57" spans="1:35" x14ac:dyDescent="0.2">
      <c r="A57" s="131" t="s">
        <v>241</v>
      </c>
      <c r="B57" s="113"/>
      <c r="C57" s="113"/>
      <c r="D57" s="132">
        <f>D54+D24+D14+D9+D5</f>
        <v>12290930</v>
      </c>
      <c r="E57" s="132">
        <f t="shared" ref="E57:Q57" si="1">E54+E24+E14+E9+E5</f>
        <v>2361378</v>
      </c>
      <c r="F57" s="132">
        <f t="shared" si="1"/>
        <v>14652308</v>
      </c>
      <c r="G57" s="150">
        <f>((F54+F24+F14+F9+F5)-(W54+W24+W14+W9+W5))/(W54+W24+W14+W9+W5)</f>
        <v>-2.2089944476806424E-2</v>
      </c>
      <c r="H57" s="132">
        <f t="shared" si="1"/>
        <v>7886758</v>
      </c>
      <c r="I57" s="132">
        <f t="shared" si="1"/>
        <v>1298866</v>
      </c>
      <c r="J57" s="132">
        <f t="shared" si="1"/>
        <v>9185624</v>
      </c>
      <c r="K57" s="150">
        <f>((J54+J24+J14+J9+J5)-(Z54+Z24+Z14+Z9+Z5))/(Z54+Z24+Z14+Z9+Z5)</f>
        <v>4.5587574457791108E-3</v>
      </c>
      <c r="L57" s="132">
        <f t="shared" si="1"/>
        <v>307185</v>
      </c>
      <c r="M57" s="150">
        <f>((L54+L24+L14+L9+L5)-(AB54+AB24+AB14+AB9+AB5))/(AB54+AB24+AB14+AB9+AB5)</f>
        <v>-0.12120119810843052</v>
      </c>
      <c r="N57" s="132">
        <f t="shared" si="1"/>
        <v>24145117</v>
      </c>
      <c r="O57" s="150">
        <f>((N54+N24+N14+N9+N5)-(AD54+AD24+AD14+AD9+AD5))/(AD54+AD24+AD14+AD9+AD5)</f>
        <v>-1.3550026886708699E-2</v>
      </c>
      <c r="P57" s="132">
        <f t="shared" si="1"/>
        <v>351576</v>
      </c>
      <c r="Q57" s="132">
        <f t="shared" si="1"/>
        <v>24496693</v>
      </c>
      <c r="R57" s="150">
        <f>((Q54+Q24+Q14+Q9+Q5)-(AE54+AE24+AE14+AE9+AE5))/(AE54+AE24+AE14+AE9+AE5)</f>
        <v>-1.5387550760609285E-2</v>
      </c>
      <c r="S57" s="124">
        <v>0</v>
      </c>
      <c r="T57" s="116" t="s">
        <v>90</v>
      </c>
      <c r="U57" s="116" t="s">
        <v>90</v>
      </c>
      <c r="V57" s="120">
        <v>318830</v>
      </c>
      <c r="W57" s="120">
        <v>319802</v>
      </c>
      <c r="X57" s="120">
        <v>972</v>
      </c>
      <c r="Y57" s="120">
        <v>513912</v>
      </c>
      <c r="Z57" s="120">
        <v>514092</v>
      </c>
      <c r="AA57" s="120">
        <v>180</v>
      </c>
      <c r="AB57" s="120">
        <v>0</v>
      </c>
      <c r="AC57" s="120">
        <v>2168</v>
      </c>
      <c r="AD57" s="120">
        <v>833894</v>
      </c>
      <c r="AE57" s="120">
        <v>836062</v>
      </c>
      <c r="AF57" s="116" t="s">
        <v>242</v>
      </c>
      <c r="AG57" s="116" t="s">
        <v>238</v>
      </c>
      <c r="AH57" s="120">
        <v>42</v>
      </c>
      <c r="AI57" s="120">
        <v>24180</v>
      </c>
    </row>
    <row r="58" spans="1:35" x14ac:dyDescent="0.2">
      <c r="A58" s="121" t="s">
        <v>243</v>
      </c>
      <c r="B58" s="116" t="s">
        <v>244</v>
      </c>
      <c r="C58" s="116" t="s">
        <v>245</v>
      </c>
      <c r="D58" s="117">
        <v>314</v>
      </c>
      <c r="E58" s="117">
        <v>0</v>
      </c>
      <c r="F58" s="117">
        <v>314</v>
      </c>
      <c r="G58" s="118">
        <v>0</v>
      </c>
      <c r="H58" s="117">
        <v>763083</v>
      </c>
      <c r="I58" s="117">
        <v>0</v>
      </c>
      <c r="J58" s="117">
        <v>763083</v>
      </c>
      <c r="K58" s="118">
        <v>-0.10711260156513301</v>
      </c>
      <c r="L58" s="117">
        <v>0</v>
      </c>
      <c r="M58" s="151">
        <v>0</v>
      </c>
      <c r="N58" s="117">
        <v>763397</v>
      </c>
      <c r="O58" s="118">
        <v>-0.106745188527352</v>
      </c>
      <c r="P58" s="117">
        <v>0</v>
      </c>
      <c r="Q58" s="117">
        <v>763397</v>
      </c>
      <c r="R58" s="118">
        <v>-0.106745188527352</v>
      </c>
      <c r="S58" s="124">
        <v>0</v>
      </c>
      <c r="T58" s="116" t="s">
        <v>90</v>
      </c>
      <c r="U58" s="116" t="s">
        <v>90</v>
      </c>
      <c r="V58" s="120">
        <v>16492</v>
      </c>
      <c r="W58" s="120">
        <v>16492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16492</v>
      </c>
      <c r="AE58" s="120">
        <v>16492</v>
      </c>
      <c r="AF58" s="116" t="s">
        <v>246</v>
      </c>
      <c r="AG58" s="116" t="s">
        <v>238</v>
      </c>
      <c r="AH58" s="120">
        <v>42</v>
      </c>
      <c r="AI58" s="120">
        <v>24180</v>
      </c>
    </row>
    <row r="59" spans="1:35" x14ac:dyDescent="0.2">
      <c r="A59" s="123"/>
      <c r="B59" s="116" t="s">
        <v>247</v>
      </c>
      <c r="C59" s="116" t="s">
        <v>248</v>
      </c>
      <c r="D59" s="117">
        <v>2731</v>
      </c>
      <c r="E59" s="117">
        <v>0</v>
      </c>
      <c r="F59" s="117">
        <v>2731</v>
      </c>
      <c r="G59" s="118">
        <v>-0.1658521686011</v>
      </c>
      <c r="H59" s="117">
        <v>0</v>
      </c>
      <c r="I59" s="117">
        <v>0</v>
      </c>
      <c r="J59" s="117">
        <v>0</v>
      </c>
      <c r="K59" s="118">
        <v>-1</v>
      </c>
      <c r="L59" s="117">
        <v>0</v>
      </c>
      <c r="M59" s="151">
        <v>0</v>
      </c>
      <c r="N59" s="117">
        <v>2731</v>
      </c>
      <c r="O59" s="118">
        <v>-0.16889835666463801</v>
      </c>
      <c r="P59" s="117">
        <v>0</v>
      </c>
      <c r="Q59" s="117">
        <v>2731</v>
      </c>
      <c r="R59" s="118">
        <v>-0.16889835666463801</v>
      </c>
      <c r="S59" s="124">
        <v>0</v>
      </c>
      <c r="T59" s="116" t="s">
        <v>90</v>
      </c>
      <c r="U59" s="116" t="s">
        <v>90</v>
      </c>
      <c r="V59" s="120">
        <v>18337</v>
      </c>
      <c r="W59" s="120">
        <v>18337</v>
      </c>
      <c r="X59" s="120">
        <v>0</v>
      </c>
      <c r="Y59" s="120">
        <v>607</v>
      </c>
      <c r="Z59" s="120">
        <v>607</v>
      </c>
      <c r="AA59" s="120">
        <v>0</v>
      </c>
      <c r="AB59" s="120">
        <v>0</v>
      </c>
      <c r="AC59" s="120">
        <v>287</v>
      </c>
      <c r="AD59" s="120">
        <v>18944</v>
      </c>
      <c r="AE59" s="120">
        <v>19231</v>
      </c>
      <c r="AF59" s="116" t="s">
        <v>249</v>
      </c>
      <c r="AG59" s="116" t="s">
        <v>238</v>
      </c>
      <c r="AH59" s="120">
        <v>42</v>
      </c>
      <c r="AI59" s="120">
        <v>24180</v>
      </c>
    </row>
    <row r="60" spans="1:35" x14ac:dyDescent="0.2">
      <c r="A60" s="123"/>
      <c r="B60" s="116" t="s">
        <v>250</v>
      </c>
      <c r="C60" s="116" t="s">
        <v>251</v>
      </c>
      <c r="D60" s="117">
        <v>256602</v>
      </c>
      <c r="E60" s="117">
        <v>1208</v>
      </c>
      <c r="F60" s="117">
        <v>257810</v>
      </c>
      <c r="G60" s="118">
        <v>-0.193844941557589</v>
      </c>
      <c r="H60" s="117">
        <v>495621</v>
      </c>
      <c r="I60" s="117">
        <v>536</v>
      </c>
      <c r="J60" s="117">
        <v>496157</v>
      </c>
      <c r="K60" s="118">
        <v>-3.4886751787617798E-2</v>
      </c>
      <c r="L60" s="117">
        <v>886</v>
      </c>
      <c r="M60" s="151">
        <v>0</v>
      </c>
      <c r="N60" s="117">
        <v>754853</v>
      </c>
      <c r="O60" s="118">
        <v>-9.4785428363796789E-2</v>
      </c>
      <c r="P60" s="117">
        <v>3198</v>
      </c>
      <c r="Q60" s="117">
        <v>758051</v>
      </c>
      <c r="R60" s="118">
        <v>-9.3307673354368487E-2</v>
      </c>
      <c r="S60" s="124">
        <v>0</v>
      </c>
      <c r="T60" s="116" t="s">
        <v>90</v>
      </c>
      <c r="U60" s="116" t="s">
        <v>90</v>
      </c>
      <c r="V60" s="120">
        <v>2995</v>
      </c>
      <c r="W60" s="120">
        <v>2995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2995</v>
      </c>
      <c r="AE60" s="120">
        <v>2995</v>
      </c>
      <c r="AF60" s="116" t="s">
        <v>252</v>
      </c>
      <c r="AG60" s="116" t="s">
        <v>238</v>
      </c>
      <c r="AH60" s="120">
        <v>42</v>
      </c>
      <c r="AI60" s="120">
        <v>24180</v>
      </c>
    </row>
    <row r="61" spans="1:35" x14ac:dyDescent="0.2">
      <c r="A61" s="123"/>
      <c r="B61" s="116" t="s">
        <v>253</v>
      </c>
      <c r="C61" s="116" t="s">
        <v>254</v>
      </c>
      <c r="D61" s="117">
        <v>13411</v>
      </c>
      <c r="E61" s="117">
        <v>0</v>
      </c>
      <c r="F61" s="117">
        <v>13411</v>
      </c>
      <c r="G61" s="118">
        <v>-0.18681785107931101</v>
      </c>
      <c r="H61" s="117">
        <v>0</v>
      </c>
      <c r="I61" s="117">
        <v>0</v>
      </c>
      <c r="J61" s="117">
        <v>0</v>
      </c>
      <c r="K61" s="118">
        <v>0</v>
      </c>
      <c r="L61" s="117">
        <v>0</v>
      </c>
      <c r="M61" s="151">
        <v>0</v>
      </c>
      <c r="N61" s="117">
        <v>13411</v>
      </c>
      <c r="O61" s="118">
        <v>-0.18681785107931101</v>
      </c>
      <c r="P61" s="117">
        <v>0</v>
      </c>
      <c r="Q61" s="117">
        <v>13411</v>
      </c>
      <c r="R61" s="118">
        <v>-0.18681785107931101</v>
      </c>
      <c r="S61" s="134">
        <v>0</v>
      </c>
      <c r="T61" s="135">
        <v>0</v>
      </c>
      <c r="U61" s="135">
        <v>0</v>
      </c>
      <c r="V61" s="136">
        <v>359928</v>
      </c>
      <c r="W61" s="136">
        <v>360900</v>
      </c>
      <c r="X61" s="136">
        <v>972</v>
      </c>
      <c r="Y61" s="136">
        <v>1369155</v>
      </c>
      <c r="Z61" s="136">
        <v>1369335</v>
      </c>
      <c r="AA61" s="136">
        <v>180</v>
      </c>
      <c r="AB61" s="136">
        <v>0</v>
      </c>
      <c r="AC61" s="136">
        <v>2455</v>
      </c>
      <c r="AD61" s="136">
        <v>1730235</v>
      </c>
      <c r="AE61" s="136">
        <v>1732690</v>
      </c>
      <c r="AF61" s="135">
        <v>0</v>
      </c>
      <c r="AG61" s="135">
        <v>0</v>
      </c>
      <c r="AH61" s="136">
        <v>252</v>
      </c>
      <c r="AI61" s="136">
        <v>145080</v>
      </c>
    </row>
    <row r="62" spans="1:35" x14ac:dyDescent="0.2">
      <c r="A62" s="123"/>
      <c r="B62" s="116" t="s">
        <v>255</v>
      </c>
      <c r="C62" s="116" t="s">
        <v>256</v>
      </c>
      <c r="D62" s="117">
        <v>25457</v>
      </c>
      <c r="E62" s="117">
        <v>0</v>
      </c>
      <c r="F62" s="117">
        <v>25457</v>
      </c>
      <c r="G62" s="118">
        <v>0.38828597916780305</v>
      </c>
      <c r="H62" s="117">
        <v>0</v>
      </c>
      <c r="I62" s="117">
        <v>0</v>
      </c>
      <c r="J62" s="117">
        <v>0</v>
      </c>
      <c r="K62" s="118">
        <v>-1</v>
      </c>
      <c r="L62" s="117">
        <v>0</v>
      </c>
      <c r="M62" s="151">
        <v>0</v>
      </c>
      <c r="N62" s="117">
        <v>25457</v>
      </c>
      <c r="O62" s="118">
        <v>0.343802787162162</v>
      </c>
      <c r="P62" s="117">
        <v>25</v>
      </c>
      <c r="Q62" s="117">
        <v>25482</v>
      </c>
      <c r="R62" s="118">
        <v>0.32504809942280705</v>
      </c>
      <c r="S62" s="137">
        <v>0</v>
      </c>
      <c r="T62" s="135">
        <v>0</v>
      </c>
      <c r="U62" s="135">
        <v>0</v>
      </c>
      <c r="V62" s="136">
        <v>13090148</v>
      </c>
      <c r="W62" s="136">
        <v>15344188</v>
      </c>
      <c r="X62" s="136">
        <v>2254040</v>
      </c>
      <c r="Y62" s="136">
        <v>9275748</v>
      </c>
      <c r="Z62" s="136">
        <v>10513274</v>
      </c>
      <c r="AA62" s="136">
        <v>1237526</v>
      </c>
      <c r="AB62" s="136">
        <v>349551</v>
      </c>
      <c r="AC62" s="136">
        <v>405205</v>
      </c>
      <c r="AD62" s="136">
        <v>26207013</v>
      </c>
      <c r="AE62" s="136">
        <v>26612218</v>
      </c>
      <c r="AF62" s="135">
        <v>0</v>
      </c>
      <c r="AG62" s="135">
        <v>0</v>
      </c>
      <c r="AH62" s="136">
        <v>2184</v>
      </c>
      <c r="AI62" s="136">
        <v>1257360</v>
      </c>
    </row>
    <row r="63" spans="1:35" x14ac:dyDescent="0.2">
      <c r="A63" s="125"/>
      <c r="B63" s="116" t="s">
        <v>257</v>
      </c>
      <c r="C63" s="116" t="s">
        <v>258</v>
      </c>
      <c r="D63" s="117">
        <v>2417</v>
      </c>
      <c r="E63" s="117">
        <v>0</v>
      </c>
      <c r="F63" s="117">
        <v>2417</v>
      </c>
      <c r="G63" s="118">
        <v>-0.19298831385642698</v>
      </c>
      <c r="H63" s="117">
        <v>0</v>
      </c>
      <c r="I63" s="117">
        <v>0</v>
      </c>
      <c r="J63" s="117">
        <v>0</v>
      </c>
      <c r="K63" s="118">
        <v>0</v>
      </c>
      <c r="L63" s="117">
        <v>0</v>
      </c>
      <c r="M63" s="151">
        <v>0</v>
      </c>
      <c r="N63" s="117">
        <v>2417</v>
      </c>
      <c r="O63" s="118">
        <v>-0.19298831385642698</v>
      </c>
      <c r="P63" s="117">
        <v>0</v>
      </c>
      <c r="Q63" s="117">
        <v>2417</v>
      </c>
      <c r="R63" s="118">
        <v>-0.19298831385642698</v>
      </c>
    </row>
    <row r="64" spans="1:35" x14ac:dyDescent="0.2">
      <c r="A64" s="126" t="s">
        <v>103</v>
      </c>
      <c r="B64" s="126">
        <v>0</v>
      </c>
      <c r="C64" s="126">
        <v>0</v>
      </c>
      <c r="D64" s="127">
        <v>300932</v>
      </c>
      <c r="E64" s="127">
        <v>1208</v>
      </c>
      <c r="F64" s="127">
        <v>302140</v>
      </c>
      <c r="G64" s="128">
        <v>-0.16281518426156799</v>
      </c>
      <c r="H64" s="127">
        <v>1258704</v>
      </c>
      <c r="I64" s="127">
        <v>536</v>
      </c>
      <c r="J64" s="127">
        <v>1259240</v>
      </c>
      <c r="K64" s="128">
        <v>-8.0400340311172908E-2</v>
      </c>
      <c r="L64" s="127">
        <v>886</v>
      </c>
      <c r="M64" s="152">
        <v>0</v>
      </c>
      <c r="N64" s="127">
        <v>1562266</v>
      </c>
      <c r="O64" s="128">
        <v>-9.7078720520622913E-2</v>
      </c>
      <c r="P64" s="127">
        <v>3223</v>
      </c>
      <c r="Q64" s="127">
        <v>1565489</v>
      </c>
      <c r="R64" s="128">
        <v>-9.6497930962838097E-2</v>
      </c>
    </row>
    <row r="65" spans="1:18" x14ac:dyDescent="0.2">
      <c r="A65" s="126" t="s">
        <v>259</v>
      </c>
      <c r="B65" s="126">
        <v>0</v>
      </c>
      <c r="C65" s="126">
        <v>0</v>
      </c>
      <c r="D65" s="127">
        <v>12591862</v>
      </c>
      <c r="E65" s="127">
        <v>2362586</v>
      </c>
      <c r="F65" s="127">
        <v>14954448</v>
      </c>
      <c r="G65" s="128">
        <v>-2.53998452052334E-2</v>
      </c>
      <c r="H65" s="127">
        <v>9145462</v>
      </c>
      <c r="I65" s="127">
        <v>1299402</v>
      </c>
      <c r="J65" s="127">
        <v>10444864</v>
      </c>
      <c r="K65" s="128">
        <v>-6.5070119926485303E-3</v>
      </c>
      <c r="L65" s="127">
        <v>308071</v>
      </c>
      <c r="M65" s="152">
        <v>-0.118666517904397</v>
      </c>
      <c r="N65" s="127">
        <v>25707383</v>
      </c>
      <c r="O65" s="128">
        <v>-1.9064744234682501E-2</v>
      </c>
      <c r="P65" s="127">
        <v>354799</v>
      </c>
      <c r="Q65" s="127">
        <v>26062182</v>
      </c>
      <c r="R65" s="128">
        <v>-2.06685515652998E-2</v>
      </c>
    </row>
  </sheetData>
  <pageMargins left="0.75" right="0.75" top="1" bottom="1" header="0.5" footer="0.5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65"/>
  <sheetViews>
    <sheetView zoomScaleNormal="16628" zoomScaleSheetLayoutView="49776" workbookViewId="0"/>
  </sheetViews>
  <sheetFormatPr baseColWidth="10" defaultColWidth="22.28515625" defaultRowHeight="11.25" x14ac:dyDescent="0.2"/>
  <cols>
    <col min="1" max="1" width="22.28515625" style="111"/>
    <col min="2" max="2" width="5.42578125" style="111" customWidth="1"/>
    <col min="3" max="3" width="22.28515625" style="111"/>
    <col min="4" max="15" width="12.7109375" style="111" customWidth="1"/>
    <col min="16" max="26" width="0" style="111" hidden="1" customWidth="1"/>
    <col min="27" max="76" width="22.28515625" style="112"/>
    <col min="77" max="16384" width="22.28515625" style="111"/>
  </cols>
  <sheetData>
    <row r="1" spans="1:76" ht="15.75" x14ac:dyDescent="0.25">
      <c r="A1" s="110" t="s">
        <v>59</v>
      </c>
    </row>
    <row r="2" spans="1:76" ht="12" customHeight="1" x14ac:dyDescent="0.25">
      <c r="A2" s="110"/>
    </row>
    <row r="4" spans="1:76" s="115" customFormat="1" ht="33.75" customHeight="1" x14ac:dyDescent="0.2">
      <c r="A4" s="113" t="s">
        <v>60</v>
      </c>
      <c r="B4" s="113" t="s">
        <v>61</v>
      </c>
      <c r="C4" s="113" t="s">
        <v>62</v>
      </c>
      <c r="D4" s="114" t="s">
        <v>63</v>
      </c>
      <c r="E4" s="113" t="s">
        <v>64</v>
      </c>
      <c r="F4" s="114" t="s">
        <v>65</v>
      </c>
      <c r="G4" s="113" t="s">
        <v>66</v>
      </c>
      <c r="H4" s="113" t="s">
        <v>67</v>
      </c>
      <c r="I4" s="113" t="s">
        <v>68</v>
      </c>
      <c r="J4" s="114" t="s">
        <v>69</v>
      </c>
      <c r="K4" s="113" t="s">
        <v>70</v>
      </c>
      <c r="L4" s="113" t="s">
        <v>31</v>
      </c>
      <c r="M4" s="114" t="s">
        <v>71</v>
      </c>
      <c r="N4" s="113" t="s">
        <v>72</v>
      </c>
      <c r="O4" s="113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</row>
    <row r="5" spans="1:76" x14ac:dyDescent="0.2">
      <c r="A5" s="116" t="s">
        <v>85</v>
      </c>
      <c r="B5" s="116" t="s">
        <v>86</v>
      </c>
      <c r="C5" s="116" t="s">
        <v>87</v>
      </c>
      <c r="D5" s="117">
        <v>10454</v>
      </c>
      <c r="E5" s="118">
        <v>-8.1593927893738108E-3</v>
      </c>
      <c r="F5" s="117">
        <v>10986</v>
      </c>
      <c r="G5" s="118">
        <v>-4.0691582256374398E-2</v>
      </c>
      <c r="H5" s="117">
        <v>0</v>
      </c>
      <c r="I5" s="118" t="s">
        <v>88</v>
      </c>
      <c r="J5" s="117">
        <v>21440</v>
      </c>
      <c r="K5" s="118">
        <v>-2.5100036376864299E-2</v>
      </c>
      <c r="L5" s="117">
        <v>741</v>
      </c>
      <c r="M5" s="118">
        <v>-1.72413793103448E-2</v>
      </c>
      <c r="N5" s="117">
        <v>22181</v>
      </c>
      <c r="O5" s="118">
        <v>-2.4839532225446201E-2</v>
      </c>
      <c r="P5" s="119">
        <v>1</v>
      </c>
      <c r="Q5" s="116" t="s">
        <v>89</v>
      </c>
      <c r="R5" s="116" t="s">
        <v>90</v>
      </c>
      <c r="S5" s="120">
        <v>10540</v>
      </c>
      <c r="T5" s="120">
        <v>11452</v>
      </c>
      <c r="U5" s="120">
        <v>0</v>
      </c>
      <c r="V5" s="120">
        <v>21992</v>
      </c>
      <c r="W5" s="120">
        <v>754</v>
      </c>
      <c r="X5" s="120">
        <v>22746</v>
      </c>
      <c r="Y5" s="116" t="s">
        <v>91</v>
      </c>
      <c r="Z5" s="116" t="s">
        <v>91</v>
      </c>
    </row>
    <row r="6" spans="1:76" x14ac:dyDescent="0.2">
      <c r="A6" s="121" t="s">
        <v>92</v>
      </c>
      <c r="B6" s="116" t="s">
        <v>93</v>
      </c>
      <c r="C6" s="116" t="s">
        <v>94</v>
      </c>
      <c r="D6" s="117">
        <v>4756</v>
      </c>
      <c r="E6" s="118">
        <v>-2.9585798816568001E-2</v>
      </c>
      <c r="F6" s="117">
        <v>2047</v>
      </c>
      <c r="G6" s="118">
        <v>-1.8696069031639499E-2</v>
      </c>
      <c r="H6" s="117">
        <v>1359</v>
      </c>
      <c r="I6" s="118">
        <v>-2.92857142857143E-2</v>
      </c>
      <c r="J6" s="117">
        <v>8162</v>
      </c>
      <c r="K6" s="118">
        <v>-2.6827232621914901E-2</v>
      </c>
      <c r="L6" s="117">
        <v>1272</v>
      </c>
      <c r="M6" s="118">
        <v>0.32500000000000001</v>
      </c>
      <c r="N6" s="117">
        <v>9434</v>
      </c>
      <c r="O6" s="118">
        <v>9.3077992938910888E-3</v>
      </c>
      <c r="P6" s="122">
        <v>2</v>
      </c>
      <c r="Q6" s="116" t="s">
        <v>89</v>
      </c>
      <c r="R6" s="116" t="s">
        <v>89</v>
      </c>
      <c r="S6" s="120">
        <v>4901</v>
      </c>
      <c r="T6" s="120">
        <v>2086</v>
      </c>
      <c r="U6" s="120">
        <v>1400</v>
      </c>
      <c r="V6" s="120">
        <v>8387</v>
      </c>
      <c r="W6" s="120">
        <v>960</v>
      </c>
      <c r="X6" s="120">
        <v>9347</v>
      </c>
      <c r="Y6" s="116" t="s">
        <v>95</v>
      </c>
      <c r="Z6" s="116" t="s">
        <v>96</v>
      </c>
    </row>
    <row r="7" spans="1:76" x14ac:dyDescent="0.2">
      <c r="A7" s="123"/>
      <c r="B7" s="116" t="s">
        <v>97</v>
      </c>
      <c r="C7" s="116" t="s">
        <v>98</v>
      </c>
      <c r="D7" s="117">
        <v>2879</v>
      </c>
      <c r="E7" s="118">
        <v>0</v>
      </c>
      <c r="F7" s="117">
        <v>2270</v>
      </c>
      <c r="G7" s="118">
        <v>-6.9672131147540992E-2</v>
      </c>
      <c r="H7" s="117">
        <v>1600</v>
      </c>
      <c r="I7" s="118">
        <v>-0.13279132791327897</v>
      </c>
      <c r="J7" s="117">
        <v>6749</v>
      </c>
      <c r="K7" s="118">
        <v>-5.7928531546621996E-2</v>
      </c>
      <c r="L7" s="117">
        <v>1316</v>
      </c>
      <c r="M7" s="118">
        <v>8.4913437757625693E-2</v>
      </c>
      <c r="N7" s="117">
        <v>8065</v>
      </c>
      <c r="O7" s="118">
        <v>-3.7244837053837895E-2</v>
      </c>
      <c r="P7" s="124"/>
      <c r="Q7" s="116" t="s">
        <v>89</v>
      </c>
      <c r="R7" s="116" t="s">
        <v>89</v>
      </c>
      <c r="S7" s="120">
        <v>2879</v>
      </c>
      <c r="T7" s="120">
        <v>2440</v>
      </c>
      <c r="U7" s="120">
        <v>1845</v>
      </c>
      <c r="V7" s="120">
        <v>7164</v>
      </c>
      <c r="W7" s="120">
        <v>1213</v>
      </c>
      <c r="X7" s="120">
        <v>8377</v>
      </c>
      <c r="Y7" s="116" t="s">
        <v>99</v>
      </c>
      <c r="Z7" s="116" t="s">
        <v>96</v>
      </c>
    </row>
    <row r="8" spans="1:76" x14ac:dyDescent="0.2">
      <c r="A8" s="125"/>
      <c r="B8" s="116" t="s">
        <v>100</v>
      </c>
      <c r="C8" s="116" t="s">
        <v>101</v>
      </c>
      <c r="D8" s="117">
        <v>4005</v>
      </c>
      <c r="E8" s="118">
        <v>3.5686578743211801E-2</v>
      </c>
      <c r="F8" s="117">
        <v>863</v>
      </c>
      <c r="G8" s="118">
        <v>-8.4835630965005293E-2</v>
      </c>
      <c r="H8" s="117">
        <v>0</v>
      </c>
      <c r="I8" s="118">
        <v>-1</v>
      </c>
      <c r="J8" s="117">
        <v>4868</v>
      </c>
      <c r="K8" s="118">
        <v>1.16375727348296E-2</v>
      </c>
      <c r="L8" s="117">
        <v>798</v>
      </c>
      <c r="M8" s="118">
        <v>-9.728506787330321E-2</v>
      </c>
      <c r="N8" s="117">
        <v>5666</v>
      </c>
      <c r="O8" s="118">
        <v>-5.2668539325842695E-3</v>
      </c>
      <c r="P8" s="124"/>
      <c r="Q8" s="116" t="s">
        <v>89</v>
      </c>
      <c r="R8" s="116" t="s">
        <v>89</v>
      </c>
      <c r="S8" s="120">
        <v>3867</v>
      </c>
      <c r="T8" s="120">
        <v>943</v>
      </c>
      <c r="U8" s="120">
        <v>2</v>
      </c>
      <c r="V8" s="120">
        <v>4812</v>
      </c>
      <c r="W8" s="120">
        <v>884</v>
      </c>
      <c r="X8" s="120">
        <v>5696</v>
      </c>
      <c r="Y8" s="116" t="s">
        <v>102</v>
      </c>
      <c r="Z8" s="116" t="s">
        <v>96</v>
      </c>
    </row>
    <row r="9" spans="1:76" s="115" customFormat="1" x14ac:dyDescent="0.2">
      <c r="A9" s="126" t="s">
        <v>103</v>
      </c>
      <c r="B9" s="126"/>
      <c r="C9" s="126"/>
      <c r="D9" s="127">
        <v>11640</v>
      </c>
      <c r="E9" s="128">
        <v>-6.0101313642998196E-4</v>
      </c>
      <c r="F9" s="127">
        <v>5180</v>
      </c>
      <c r="G9" s="128">
        <v>-5.2843298592064401E-2</v>
      </c>
      <c r="H9" s="127">
        <v>2959</v>
      </c>
      <c r="I9" s="128">
        <v>-8.8697259008315404E-2</v>
      </c>
      <c r="J9" s="127">
        <v>19779</v>
      </c>
      <c r="K9" s="128">
        <v>-2.8679467661935902E-2</v>
      </c>
      <c r="L9" s="127">
        <v>3386</v>
      </c>
      <c r="M9" s="128">
        <v>0.107621851488387</v>
      </c>
      <c r="N9" s="127">
        <v>23165</v>
      </c>
      <c r="O9" s="128">
        <v>-1.0888129803586701E-2</v>
      </c>
      <c r="P9" s="129"/>
      <c r="Q9" s="126"/>
      <c r="R9" s="126"/>
      <c r="S9" s="130">
        <v>11647</v>
      </c>
      <c r="T9" s="130">
        <v>5469</v>
      </c>
      <c r="U9" s="130">
        <v>3247</v>
      </c>
      <c r="V9" s="130">
        <v>20363</v>
      </c>
      <c r="W9" s="130">
        <v>3057</v>
      </c>
      <c r="X9" s="130">
        <v>23420</v>
      </c>
      <c r="Y9" s="126"/>
      <c r="Z9" s="126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</row>
    <row r="10" spans="1:76" x14ac:dyDescent="0.2">
      <c r="A10" s="121" t="s">
        <v>104</v>
      </c>
      <c r="B10" s="116" t="s">
        <v>105</v>
      </c>
      <c r="C10" s="116" t="s">
        <v>106</v>
      </c>
      <c r="D10" s="117">
        <v>3205</v>
      </c>
      <c r="E10" s="118">
        <v>2.49440358170771E-2</v>
      </c>
      <c r="F10" s="117">
        <v>53</v>
      </c>
      <c r="G10" s="118">
        <v>-8.6206896551724102E-2</v>
      </c>
      <c r="H10" s="117">
        <v>0</v>
      </c>
      <c r="I10" s="118" t="s">
        <v>88</v>
      </c>
      <c r="J10" s="117">
        <v>3258</v>
      </c>
      <c r="K10" s="118">
        <v>2.2919937205651501E-2</v>
      </c>
      <c r="L10" s="117">
        <v>771</v>
      </c>
      <c r="M10" s="118">
        <v>0.16995447647951401</v>
      </c>
      <c r="N10" s="117">
        <v>4029</v>
      </c>
      <c r="O10" s="118">
        <v>4.8126951092611898E-2</v>
      </c>
      <c r="P10" s="122">
        <v>3</v>
      </c>
      <c r="Q10" s="116" t="s">
        <v>89</v>
      </c>
      <c r="R10" s="116" t="s">
        <v>89</v>
      </c>
      <c r="S10" s="120">
        <v>3127</v>
      </c>
      <c r="T10" s="120">
        <v>58</v>
      </c>
      <c r="U10" s="120">
        <v>0</v>
      </c>
      <c r="V10" s="120">
        <v>3185</v>
      </c>
      <c r="W10" s="120">
        <v>659</v>
      </c>
      <c r="X10" s="120">
        <v>3844</v>
      </c>
      <c r="Y10" s="116" t="s">
        <v>107</v>
      </c>
      <c r="Z10" s="116" t="s">
        <v>108</v>
      </c>
    </row>
    <row r="11" spans="1:76" x14ac:dyDescent="0.2">
      <c r="A11" s="123"/>
      <c r="B11" s="116" t="s">
        <v>109</v>
      </c>
      <c r="C11" s="116" t="s">
        <v>110</v>
      </c>
      <c r="D11" s="117">
        <v>990</v>
      </c>
      <c r="E11" s="118">
        <v>2.4844720496894401E-2</v>
      </c>
      <c r="F11" s="117">
        <v>501</v>
      </c>
      <c r="G11" s="118">
        <v>-2.9069767441860499E-2</v>
      </c>
      <c r="H11" s="117">
        <v>0</v>
      </c>
      <c r="I11" s="118" t="s">
        <v>88</v>
      </c>
      <c r="J11" s="117">
        <v>1491</v>
      </c>
      <c r="K11" s="118">
        <v>6.0728744939271299E-3</v>
      </c>
      <c r="L11" s="117">
        <v>497</v>
      </c>
      <c r="M11" s="118">
        <v>-0.16329966329966303</v>
      </c>
      <c r="N11" s="117">
        <v>1988</v>
      </c>
      <c r="O11" s="118">
        <v>-4.2389210019267806E-2</v>
      </c>
      <c r="P11" s="124"/>
      <c r="Q11" s="116" t="s">
        <v>89</v>
      </c>
      <c r="R11" s="116" t="s">
        <v>89</v>
      </c>
      <c r="S11" s="120">
        <v>966</v>
      </c>
      <c r="T11" s="120">
        <v>516</v>
      </c>
      <c r="U11" s="120">
        <v>0</v>
      </c>
      <c r="V11" s="120">
        <v>1482</v>
      </c>
      <c r="W11" s="120">
        <v>594</v>
      </c>
      <c r="X11" s="120">
        <v>2076</v>
      </c>
      <c r="Y11" s="116" t="s">
        <v>111</v>
      </c>
      <c r="Z11" s="116" t="s">
        <v>108</v>
      </c>
    </row>
    <row r="12" spans="1:76" x14ac:dyDescent="0.2">
      <c r="A12" s="123"/>
      <c r="B12" s="116" t="s">
        <v>112</v>
      </c>
      <c r="C12" s="116" t="s">
        <v>113</v>
      </c>
      <c r="D12" s="117">
        <v>2854</v>
      </c>
      <c r="E12" s="118">
        <v>-2.5273224043715799E-2</v>
      </c>
      <c r="F12" s="117">
        <v>113</v>
      </c>
      <c r="G12" s="118">
        <v>-0.23129251700680301</v>
      </c>
      <c r="H12" s="117">
        <v>2</v>
      </c>
      <c r="I12" s="118" t="s">
        <v>88</v>
      </c>
      <c r="J12" s="117">
        <v>2969</v>
      </c>
      <c r="K12" s="118">
        <v>-3.4471544715447201E-2</v>
      </c>
      <c r="L12" s="117">
        <v>758</v>
      </c>
      <c r="M12" s="118">
        <v>-9.9762470308788598E-2</v>
      </c>
      <c r="N12" s="117">
        <v>3727</v>
      </c>
      <c r="O12" s="118">
        <v>-4.8506510084248104E-2</v>
      </c>
      <c r="P12" s="124"/>
      <c r="Q12" s="116" t="s">
        <v>89</v>
      </c>
      <c r="R12" s="116" t="s">
        <v>89</v>
      </c>
      <c r="S12" s="120">
        <v>2928</v>
      </c>
      <c r="T12" s="120">
        <v>147</v>
      </c>
      <c r="U12" s="120">
        <v>0</v>
      </c>
      <c r="V12" s="120">
        <v>3075</v>
      </c>
      <c r="W12" s="120">
        <v>842</v>
      </c>
      <c r="X12" s="120">
        <v>3917</v>
      </c>
      <c r="Y12" s="116" t="s">
        <v>114</v>
      </c>
      <c r="Z12" s="116" t="s">
        <v>108</v>
      </c>
    </row>
    <row r="13" spans="1:76" x14ac:dyDescent="0.2">
      <c r="A13" s="125"/>
      <c r="B13" s="116" t="s">
        <v>115</v>
      </c>
      <c r="C13" s="116" t="s">
        <v>116</v>
      </c>
      <c r="D13" s="117">
        <v>918</v>
      </c>
      <c r="E13" s="118">
        <v>5.8823529411764705E-2</v>
      </c>
      <c r="F13" s="117">
        <v>302</v>
      </c>
      <c r="G13" s="118">
        <v>-0.12968299711815598</v>
      </c>
      <c r="H13" s="117">
        <v>0</v>
      </c>
      <c r="I13" s="118" t="s">
        <v>88</v>
      </c>
      <c r="J13" s="117">
        <v>1220</v>
      </c>
      <c r="K13" s="118">
        <v>4.9423393739703499E-3</v>
      </c>
      <c r="L13" s="117">
        <v>371</v>
      </c>
      <c r="M13" s="118">
        <v>-0.10386473429951699</v>
      </c>
      <c r="N13" s="117">
        <v>1591</v>
      </c>
      <c r="O13" s="118">
        <v>-2.27272727272727E-2</v>
      </c>
      <c r="P13" s="124"/>
      <c r="Q13" s="116" t="s">
        <v>89</v>
      </c>
      <c r="R13" s="116" t="s">
        <v>89</v>
      </c>
      <c r="S13" s="120">
        <v>867</v>
      </c>
      <c r="T13" s="120">
        <v>347</v>
      </c>
      <c r="U13" s="120">
        <v>0</v>
      </c>
      <c r="V13" s="120">
        <v>1214</v>
      </c>
      <c r="W13" s="120">
        <v>414</v>
      </c>
      <c r="X13" s="120">
        <v>1628</v>
      </c>
      <c r="Y13" s="116" t="s">
        <v>117</v>
      </c>
      <c r="Z13" s="116" t="s">
        <v>108</v>
      </c>
    </row>
    <row r="14" spans="1:76" s="115" customFormat="1" x14ac:dyDescent="0.2">
      <c r="A14" s="126" t="s">
        <v>103</v>
      </c>
      <c r="B14" s="126"/>
      <c r="C14" s="126"/>
      <c r="D14" s="127">
        <v>7967</v>
      </c>
      <c r="E14" s="128">
        <v>1.00152129817444E-2</v>
      </c>
      <c r="F14" s="127">
        <v>969</v>
      </c>
      <c r="G14" s="128">
        <v>-9.2696629213483109E-2</v>
      </c>
      <c r="H14" s="127">
        <v>2</v>
      </c>
      <c r="I14" s="128"/>
      <c r="J14" s="127">
        <v>8938</v>
      </c>
      <c r="K14" s="128">
        <v>-2.0098258150960304E-3</v>
      </c>
      <c r="L14" s="127">
        <v>2397</v>
      </c>
      <c r="M14" s="128">
        <v>-4.4639298525308894E-2</v>
      </c>
      <c r="N14" s="127">
        <v>11335</v>
      </c>
      <c r="O14" s="128">
        <v>-1.1338857392062801E-2</v>
      </c>
      <c r="P14" s="129"/>
      <c r="Q14" s="126"/>
      <c r="R14" s="126"/>
      <c r="S14" s="130">
        <v>7888</v>
      </c>
      <c r="T14" s="130">
        <v>1068</v>
      </c>
      <c r="U14" s="130">
        <v>0</v>
      </c>
      <c r="V14" s="130">
        <v>8956</v>
      </c>
      <c r="W14" s="130">
        <v>2509</v>
      </c>
      <c r="X14" s="130">
        <v>11465</v>
      </c>
      <c r="Y14" s="126"/>
      <c r="Z14" s="126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</row>
    <row r="15" spans="1:76" x14ac:dyDescent="0.2">
      <c r="A15" s="121" t="s">
        <v>118</v>
      </c>
      <c r="B15" s="116" t="s">
        <v>119</v>
      </c>
      <c r="C15" s="116" t="s">
        <v>120</v>
      </c>
      <c r="D15" s="117">
        <v>657</v>
      </c>
      <c r="E15" s="118">
        <v>-2.8106508875739601E-2</v>
      </c>
      <c r="F15" s="117">
        <v>19</v>
      </c>
      <c r="G15" s="118">
        <v>-0.20833333333333301</v>
      </c>
      <c r="H15" s="117">
        <v>74</v>
      </c>
      <c r="I15" s="118">
        <v>1.05555555555556</v>
      </c>
      <c r="J15" s="117">
        <v>750</v>
      </c>
      <c r="K15" s="118">
        <v>1.9021739130434801E-2</v>
      </c>
      <c r="L15" s="117">
        <v>425</v>
      </c>
      <c r="M15" s="118">
        <v>7.5949367088607611E-2</v>
      </c>
      <c r="N15" s="117">
        <v>1175</v>
      </c>
      <c r="O15" s="118">
        <v>3.89036251105217E-2</v>
      </c>
      <c r="P15" s="122">
        <v>4</v>
      </c>
      <c r="Q15" s="116" t="s">
        <v>89</v>
      </c>
      <c r="R15" s="116" t="s">
        <v>89</v>
      </c>
      <c r="S15" s="120">
        <v>676</v>
      </c>
      <c r="T15" s="120">
        <v>24</v>
      </c>
      <c r="U15" s="120">
        <v>36</v>
      </c>
      <c r="V15" s="120">
        <v>736</v>
      </c>
      <c r="W15" s="120">
        <v>395</v>
      </c>
      <c r="X15" s="120">
        <v>1131</v>
      </c>
      <c r="Y15" s="116" t="s">
        <v>121</v>
      </c>
      <c r="Z15" s="116" t="s">
        <v>122</v>
      </c>
    </row>
    <row r="16" spans="1:76" x14ac:dyDescent="0.2">
      <c r="A16" s="123"/>
      <c r="B16" s="116" t="s">
        <v>123</v>
      </c>
      <c r="C16" s="116" t="s">
        <v>124</v>
      </c>
      <c r="D16" s="117">
        <v>170</v>
      </c>
      <c r="E16" s="118">
        <v>-2.2988505747126402E-2</v>
      </c>
      <c r="F16" s="117">
        <v>4</v>
      </c>
      <c r="G16" s="118">
        <v>0.33333333333333298</v>
      </c>
      <c r="H16" s="117">
        <v>0</v>
      </c>
      <c r="I16" s="118" t="s">
        <v>88</v>
      </c>
      <c r="J16" s="117">
        <v>174</v>
      </c>
      <c r="K16" s="118">
        <v>-1.6949152542372899E-2</v>
      </c>
      <c r="L16" s="117">
        <v>558</v>
      </c>
      <c r="M16" s="118">
        <v>1.0439560439560398</v>
      </c>
      <c r="N16" s="117">
        <v>732</v>
      </c>
      <c r="O16" s="118">
        <v>0.62666666666666704</v>
      </c>
      <c r="P16" s="124"/>
      <c r="Q16" s="116" t="s">
        <v>89</v>
      </c>
      <c r="R16" s="116" t="s">
        <v>89</v>
      </c>
      <c r="S16" s="120">
        <v>174</v>
      </c>
      <c r="T16" s="120">
        <v>3</v>
      </c>
      <c r="U16" s="120">
        <v>0</v>
      </c>
      <c r="V16" s="120">
        <v>177</v>
      </c>
      <c r="W16" s="120">
        <v>273</v>
      </c>
      <c r="X16" s="120">
        <v>450</v>
      </c>
      <c r="Y16" s="116" t="s">
        <v>125</v>
      </c>
      <c r="Z16" s="116" t="s">
        <v>122</v>
      </c>
    </row>
    <row r="17" spans="1:76" x14ac:dyDescent="0.2">
      <c r="A17" s="123"/>
      <c r="B17" s="116" t="s">
        <v>126</v>
      </c>
      <c r="C17" s="116" t="s">
        <v>127</v>
      </c>
      <c r="D17" s="117">
        <v>755</v>
      </c>
      <c r="E17" s="118">
        <v>5.3262316910785605E-3</v>
      </c>
      <c r="F17" s="117">
        <v>61</v>
      </c>
      <c r="G17" s="118">
        <v>0.418604651162791</v>
      </c>
      <c r="H17" s="117">
        <v>0</v>
      </c>
      <c r="I17" s="118" t="s">
        <v>88</v>
      </c>
      <c r="J17" s="117">
        <v>816</v>
      </c>
      <c r="K17" s="118">
        <v>2.77078085642317E-2</v>
      </c>
      <c r="L17" s="117">
        <v>266</v>
      </c>
      <c r="M17" s="118">
        <v>1.2735042735042699</v>
      </c>
      <c r="N17" s="117">
        <v>1082</v>
      </c>
      <c r="O17" s="118">
        <v>0.18770581778265602</v>
      </c>
      <c r="P17" s="124"/>
      <c r="Q17" s="116" t="s">
        <v>89</v>
      </c>
      <c r="R17" s="116" t="s">
        <v>89</v>
      </c>
      <c r="S17" s="120">
        <v>751</v>
      </c>
      <c r="T17" s="120">
        <v>43</v>
      </c>
      <c r="U17" s="120">
        <v>0</v>
      </c>
      <c r="V17" s="120">
        <v>794</v>
      </c>
      <c r="W17" s="120">
        <v>117</v>
      </c>
      <c r="X17" s="120">
        <v>911</v>
      </c>
      <c r="Y17" s="116" t="s">
        <v>128</v>
      </c>
      <c r="Z17" s="116" t="s">
        <v>122</v>
      </c>
    </row>
    <row r="18" spans="1:76" x14ac:dyDescent="0.2">
      <c r="A18" s="123"/>
      <c r="B18" s="116" t="s">
        <v>129</v>
      </c>
      <c r="C18" s="116" t="s">
        <v>130</v>
      </c>
      <c r="D18" s="117">
        <v>468</v>
      </c>
      <c r="E18" s="118">
        <v>1.5184381778741901E-2</v>
      </c>
      <c r="F18" s="117">
        <v>206</v>
      </c>
      <c r="G18" s="118">
        <v>-0.23703703703703702</v>
      </c>
      <c r="H18" s="117">
        <v>5</v>
      </c>
      <c r="I18" s="118" t="s">
        <v>88</v>
      </c>
      <c r="J18" s="117">
        <v>679</v>
      </c>
      <c r="K18" s="118">
        <v>-7.1135430916552694E-2</v>
      </c>
      <c r="L18" s="117">
        <v>361</v>
      </c>
      <c r="M18" s="118">
        <v>-0.15258215962441299</v>
      </c>
      <c r="N18" s="117">
        <v>1040</v>
      </c>
      <c r="O18" s="118">
        <v>-0.101123595505618</v>
      </c>
      <c r="P18" s="124"/>
      <c r="Q18" s="116" t="s">
        <v>89</v>
      </c>
      <c r="R18" s="116" t="s">
        <v>89</v>
      </c>
      <c r="S18" s="120">
        <v>461</v>
      </c>
      <c r="T18" s="120">
        <v>270</v>
      </c>
      <c r="U18" s="120">
        <v>0</v>
      </c>
      <c r="V18" s="120">
        <v>731</v>
      </c>
      <c r="W18" s="120">
        <v>426</v>
      </c>
      <c r="X18" s="120">
        <v>1157</v>
      </c>
      <c r="Y18" s="116" t="s">
        <v>131</v>
      </c>
      <c r="Z18" s="116" t="s">
        <v>122</v>
      </c>
    </row>
    <row r="19" spans="1:76" x14ac:dyDescent="0.2">
      <c r="A19" s="123"/>
      <c r="B19" s="116" t="s">
        <v>132</v>
      </c>
      <c r="C19" s="116" t="s">
        <v>133</v>
      </c>
      <c r="D19" s="117">
        <v>562</v>
      </c>
      <c r="E19" s="118">
        <v>4.4609665427509299E-2</v>
      </c>
      <c r="F19" s="117">
        <v>16</v>
      </c>
      <c r="G19" s="118">
        <v>0.6</v>
      </c>
      <c r="H19" s="117">
        <v>0</v>
      </c>
      <c r="I19" s="118" t="s">
        <v>88</v>
      </c>
      <c r="J19" s="117">
        <v>578</v>
      </c>
      <c r="K19" s="118">
        <v>5.4744525547445293E-2</v>
      </c>
      <c r="L19" s="117">
        <v>167</v>
      </c>
      <c r="M19" s="118">
        <v>-1.7647058823529401E-2</v>
      </c>
      <c r="N19" s="117">
        <v>745</v>
      </c>
      <c r="O19" s="118">
        <v>3.7604456824512494E-2</v>
      </c>
      <c r="P19" s="124"/>
      <c r="Q19" s="116" t="s">
        <v>89</v>
      </c>
      <c r="R19" s="116" t="s">
        <v>89</v>
      </c>
      <c r="S19" s="120">
        <v>538</v>
      </c>
      <c r="T19" s="120">
        <v>10</v>
      </c>
      <c r="U19" s="120">
        <v>0</v>
      </c>
      <c r="V19" s="120">
        <v>548</v>
      </c>
      <c r="W19" s="120">
        <v>170</v>
      </c>
      <c r="X19" s="120">
        <v>718</v>
      </c>
      <c r="Y19" s="116" t="s">
        <v>134</v>
      </c>
      <c r="Z19" s="116" t="s">
        <v>122</v>
      </c>
    </row>
    <row r="20" spans="1:76" x14ac:dyDescent="0.2">
      <c r="A20" s="123"/>
      <c r="B20" s="116" t="s">
        <v>135</v>
      </c>
      <c r="C20" s="116" t="s">
        <v>136</v>
      </c>
      <c r="D20" s="117">
        <v>561</v>
      </c>
      <c r="E20" s="118">
        <v>5.0561797752809001E-2</v>
      </c>
      <c r="F20" s="117">
        <v>17</v>
      </c>
      <c r="G20" s="118">
        <v>-0.52777777777777812</v>
      </c>
      <c r="H20" s="117">
        <v>531</v>
      </c>
      <c r="I20" s="118">
        <v>1.72413793103448E-2</v>
      </c>
      <c r="J20" s="117">
        <v>1109</v>
      </c>
      <c r="K20" s="118">
        <v>1.5567765567765601E-2</v>
      </c>
      <c r="L20" s="117">
        <v>111</v>
      </c>
      <c r="M20" s="118">
        <v>-0.19565217391304301</v>
      </c>
      <c r="N20" s="117">
        <v>1220</v>
      </c>
      <c r="O20" s="118">
        <v>-8.130081300813009E-3</v>
      </c>
      <c r="P20" s="124"/>
      <c r="Q20" s="116" t="s">
        <v>89</v>
      </c>
      <c r="R20" s="116" t="s">
        <v>89</v>
      </c>
      <c r="S20" s="120">
        <v>534</v>
      </c>
      <c r="T20" s="120">
        <v>36</v>
      </c>
      <c r="U20" s="120">
        <v>522</v>
      </c>
      <c r="V20" s="120">
        <v>1092</v>
      </c>
      <c r="W20" s="120">
        <v>138</v>
      </c>
      <c r="X20" s="120">
        <v>1230</v>
      </c>
      <c r="Y20" s="116" t="s">
        <v>137</v>
      </c>
      <c r="Z20" s="116" t="s">
        <v>122</v>
      </c>
    </row>
    <row r="21" spans="1:76" x14ac:dyDescent="0.2">
      <c r="A21" s="123"/>
      <c r="B21" s="116" t="s">
        <v>138</v>
      </c>
      <c r="C21" s="116" t="s">
        <v>139</v>
      </c>
      <c r="D21" s="117">
        <v>238</v>
      </c>
      <c r="E21" s="118">
        <v>5.7777777777777796E-2</v>
      </c>
      <c r="F21" s="117">
        <v>33</v>
      </c>
      <c r="G21" s="118">
        <v>2.6666666666666701</v>
      </c>
      <c r="H21" s="117">
        <v>0</v>
      </c>
      <c r="I21" s="118" t="s">
        <v>88</v>
      </c>
      <c r="J21" s="117">
        <v>271</v>
      </c>
      <c r="K21" s="118">
        <v>0.158119658119658</v>
      </c>
      <c r="L21" s="117">
        <v>78</v>
      </c>
      <c r="M21" s="118">
        <v>-0.16129032258064499</v>
      </c>
      <c r="N21" s="117">
        <v>349</v>
      </c>
      <c r="O21" s="118">
        <v>6.7278287461773695E-2</v>
      </c>
      <c r="P21" s="124"/>
      <c r="Q21" s="116" t="s">
        <v>89</v>
      </c>
      <c r="R21" s="116" t="s">
        <v>89</v>
      </c>
      <c r="S21" s="120">
        <v>225</v>
      </c>
      <c r="T21" s="120">
        <v>9</v>
      </c>
      <c r="U21" s="120">
        <v>0</v>
      </c>
      <c r="V21" s="120">
        <v>234</v>
      </c>
      <c r="W21" s="120">
        <v>93</v>
      </c>
      <c r="X21" s="120">
        <v>327</v>
      </c>
      <c r="Y21" s="116" t="s">
        <v>140</v>
      </c>
      <c r="Z21" s="116" t="s">
        <v>122</v>
      </c>
    </row>
    <row r="22" spans="1:76" x14ac:dyDescent="0.2">
      <c r="A22" s="123"/>
      <c r="B22" s="116" t="s">
        <v>141</v>
      </c>
      <c r="C22" s="116" t="s">
        <v>142</v>
      </c>
      <c r="D22" s="117">
        <v>736</v>
      </c>
      <c r="E22" s="118">
        <v>0.13931888544891602</v>
      </c>
      <c r="F22" s="117">
        <v>49</v>
      </c>
      <c r="G22" s="118">
        <v>-0.109090909090909</v>
      </c>
      <c r="H22" s="117">
        <v>2</v>
      </c>
      <c r="I22" s="118" t="s">
        <v>88</v>
      </c>
      <c r="J22" s="117">
        <v>787</v>
      </c>
      <c r="K22" s="118">
        <v>0.12268188302425101</v>
      </c>
      <c r="L22" s="117">
        <v>303</v>
      </c>
      <c r="M22" s="118">
        <v>0.429245283018868</v>
      </c>
      <c r="N22" s="117">
        <v>1090</v>
      </c>
      <c r="O22" s="118">
        <v>0.19386637458926601</v>
      </c>
      <c r="P22" s="124"/>
      <c r="Q22" s="116" t="s">
        <v>89</v>
      </c>
      <c r="R22" s="116" t="s">
        <v>89</v>
      </c>
      <c r="S22" s="120">
        <v>646</v>
      </c>
      <c r="T22" s="120">
        <v>55</v>
      </c>
      <c r="U22" s="120">
        <v>0</v>
      </c>
      <c r="V22" s="120">
        <v>701</v>
      </c>
      <c r="W22" s="120">
        <v>212</v>
      </c>
      <c r="X22" s="120">
        <v>913</v>
      </c>
      <c r="Y22" s="116" t="s">
        <v>143</v>
      </c>
      <c r="Z22" s="116" t="s">
        <v>122</v>
      </c>
    </row>
    <row r="23" spans="1:76" x14ac:dyDescent="0.2">
      <c r="A23" s="125"/>
      <c r="B23" s="116" t="s">
        <v>144</v>
      </c>
      <c r="C23" s="116" t="s">
        <v>145</v>
      </c>
      <c r="D23" s="117">
        <v>396</v>
      </c>
      <c r="E23" s="118">
        <v>-3.1784841075794601E-2</v>
      </c>
      <c r="F23" s="117">
        <v>11</v>
      </c>
      <c r="G23" s="118">
        <v>-0.15384615384615402</v>
      </c>
      <c r="H23" s="117">
        <v>0</v>
      </c>
      <c r="I23" s="118" t="s">
        <v>88</v>
      </c>
      <c r="J23" s="117">
        <v>407</v>
      </c>
      <c r="K23" s="118">
        <v>-3.5545023696682498E-2</v>
      </c>
      <c r="L23" s="117">
        <v>191</v>
      </c>
      <c r="M23" s="118">
        <v>-0.13963963963963999</v>
      </c>
      <c r="N23" s="117">
        <v>598</v>
      </c>
      <c r="O23" s="118">
        <v>-7.1428571428571397E-2</v>
      </c>
      <c r="P23" s="124"/>
      <c r="Q23" s="116" t="s">
        <v>89</v>
      </c>
      <c r="R23" s="116" t="s">
        <v>89</v>
      </c>
      <c r="S23" s="120">
        <v>409</v>
      </c>
      <c r="T23" s="120">
        <v>13</v>
      </c>
      <c r="U23" s="120">
        <v>0</v>
      </c>
      <c r="V23" s="120">
        <v>422</v>
      </c>
      <c r="W23" s="120">
        <v>222</v>
      </c>
      <c r="X23" s="120">
        <v>644</v>
      </c>
      <c r="Y23" s="116" t="s">
        <v>146</v>
      </c>
      <c r="Z23" s="116" t="s">
        <v>122</v>
      </c>
    </row>
    <row r="24" spans="1:76" s="115" customFormat="1" x14ac:dyDescent="0.2">
      <c r="A24" s="126" t="s">
        <v>103</v>
      </c>
      <c r="B24" s="126"/>
      <c r="C24" s="126"/>
      <c r="D24" s="127">
        <v>4543</v>
      </c>
      <c r="E24" s="128">
        <v>2.92251925690983E-2</v>
      </c>
      <c r="F24" s="127">
        <v>416</v>
      </c>
      <c r="G24" s="128">
        <v>-0.101511879049676</v>
      </c>
      <c r="H24" s="127">
        <v>612</v>
      </c>
      <c r="I24" s="128">
        <v>9.6774193548387094E-2</v>
      </c>
      <c r="J24" s="127">
        <v>5571</v>
      </c>
      <c r="K24" s="128">
        <v>2.5022999080036804E-2</v>
      </c>
      <c r="L24" s="127">
        <v>2460</v>
      </c>
      <c r="M24" s="128">
        <v>0.20234604105571802</v>
      </c>
      <c r="N24" s="127">
        <v>8031</v>
      </c>
      <c r="O24" s="128">
        <v>7.3519582943456799E-2</v>
      </c>
      <c r="P24" s="129"/>
      <c r="Q24" s="126"/>
      <c r="R24" s="126"/>
      <c r="S24" s="130">
        <v>4414</v>
      </c>
      <c r="T24" s="130">
        <v>463</v>
      </c>
      <c r="U24" s="130">
        <v>558</v>
      </c>
      <c r="V24" s="130">
        <v>5435</v>
      </c>
      <c r="W24" s="130">
        <v>2046</v>
      </c>
      <c r="X24" s="130">
        <v>7481</v>
      </c>
      <c r="Y24" s="126"/>
      <c r="Z24" s="126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</row>
    <row r="25" spans="1:76" x14ac:dyDescent="0.2">
      <c r="A25" s="121" t="s">
        <v>147</v>
      </c>
      <c r="B25" s="116" t="s">
        <v>148</v>
      </c>
      <c r="C25" s="116" t="s">
        <v>149</v>
      </c>
      <c r="D25" s="117">
        <v>266</v>
      </c>
      <c r="E25" s="118">
        <v>-3.7453183520599303E-3</v>
      </c>
      <c r="F25" s="117">
        <v>0</v>
      </c>
      <c r="G25" s="118" t="s">
        <v>88</v>
      </c>
      <c r="H25" s="117">
        <v>0</v>
      </c>
      <c r="I25" s="118" t="s">
        <v>88</v>
      </c>
      <c r="J25" s="117">
        <v>266</v>
      </c>
      <c r="K25" s="118">
        <v>-3.7453183520599303E-3</v>
      </c>
      <c r="L25" s="117">
        <v>20</v>
      </c>
      <c r="M25" s="118">
        <v>0.17647058823529402</v>
      </c>
      <c r="N25" s="117">
        <v>286</v>
      </c>
      <c r="O25" s="118">
        <v>7.0422535211267607E-3</v>
      </c>
      <c r="P25" s="122">
        <v>5</v>
      </c>
      <c r="Q25" s="116" t="s">
        <v>89</v>
      </c>
      <c r="R25" s="116" t="s">
        <v>89</v>
      </c>
      <c r="S25" s="120">
        <v>267</v>
      </c>
      <c r="T25" s="120">
        <v>0</v>
      </c>
      <c r="U25" s="120">
        <v>0</v>
      </c>
      <c r="V25" s="120">
        <v>267</v>
      </c>
      <c r="W25" s="120">
        <v>17</v>
      </c>
      <c r="X25" s="120">
        <v>284</v>
      </c>
      <c r="Y25" s="116" t="s">
        <v>150</v>
      </c>
      <c r="Z25" s="116" t="s">
        <v>151</v>
      </c>
    </row>
    <row r="26" spans="1:76" x14ac:dyDescent="0.2">
      <c r="A26" s="123"/>
      <c r="B26" s="116" t="s">
        <v>152</v>
      </c>
      <c r="C26" s="116" t="s">
        <v>153</v>
      </c>
      <c r="D26" s="117">
        <v>150</v>
      </c>
      <c r="E26" s="118">
        <v>5.63380281690141E-2</v>
      </c>
      <c r="F26" s="117">
        <v>0</v>
      </c>
      <c r="G26" s="118" t="s">
        <v>88</v>
      </c>
      <c r="H26" s="117">
        <v>0</v>
      </c>
      <c r="I26" s="118" t="s">
        <v>88</v>
      </c>
      <c r="J26" s="117">
        <v>150</v>
      </c>
      <c r="K26" s="118">
        <v>5.63380281690141E-2</v>
      </c>
      <c r="L26" s="117">
        <v>2</v>
      </c>
      <c r="M26" s="118">
        <v>-0.81818181818181801</v>
      </c>
      <c r="N26" s="117">
        <v>152</v>
      </c>
      <c r="O26" s="118">
        <v>-6.5359477124183E-3</v>
      </c>
      <c r="P26" s="124"/>
      <c r="Q26" s="116" t="s">
        <v>89</v>
      </c>
      <c r="R26" s="116" t="s">
        <v>89</v>
      </c>
      <c r="S26" s="120">
        <v>142</v>
      </c>
      <c r="T26" s="120">
        <v>0</v>
      </c>
      <c r="U26" s="120">
        <v>0</v>
      </c>
      <c r="V26" s="120">
        <v>142</v>
      </c>
      <c r="W26" s="120">
        <v>11</v>
      </c>
      <c r="X26" s="120">
        <v>153</v>
      </c>
      <c r="Y26" s="116" t="s">
        <v>154</v>
      </c>
      <c r="Z26" s="116" t="s">
        <v>151</v>
      </c>
    </row>
    <row r="27" spans="1:76" x14ac:dyDescent="0.2">
      <c r="A27" s="123"/>
      <c r="B27" s="116" t="s">
        <v>155</v>
      </c>
      <c r="C27" s="116" t="s">
        <v>156</v>
      </c>
      <c r="D27" s="117">
        <v>556</v>
      </c>
      <c r="E27" s="118">
        <v>-1.2433392539964502E-2</v>
      </c>
      <c r="F27" s="117">
        <v>1</v>
      </c>
      <c r="G27" s="118" t="s">
        <v>88</v>
      </c>
      <c r="H27" s="117">
        <v>72</v>
      </c>
      <c r="I27" s="118">
        <v>-0.162790697674419</v>
      </c>
      <c r="J27" s="117">
        <v>629</v>
      </c>
      <c r="K27" s="118">
        <v>-3.0816640986132498E-2</v>
      </c>
      <c r="L27" s="117">
        <v>279</v>
      </c>
      <c r="M27" s="118">
        <v>0.25675675675675697</v>
      </c>
      <c r="N27" s="117">
        <v>908</v>
      </c>
      <c r="O27" s="118">
        <v>4.2479908151549901E-2</v>
      </c>
      <c r="P27" s="124"/>
      <c r="Q27" s="116" t="s">
        <v>89</v>
      </c>
      <c r="R27" s="116" t="s">
        <v>89</v>
      </c>
      <c r="S27" s="120">
        <v>563</v>
      </c>
      <c r="T27" s="120">
        <v>0</v>
      </c>
      <c r="U27" s="120">
        <v>86</v>
      </c>
      <c r="V27" s="120">
        <v>649</v>
      </c>
      <c r="W27" s="120">
        <v>222</v>
      </c>
      <c r="X27" s="120">
        <v>871</v>
      </c>
      <c r="Y27" s="116" t="s">
        <v>157</v>
      </c>
      <c r="Z27" s="116" t="s">
        <v>151</v>
      </c>
    </row>
    <row r="28" spans="1:76" x14ac:dyDescent="0.2">
      <c r="A28" s="123"/>
      <c r="B28" s="116" t="s">
        <v>158</v>
      </c>
      <c r="C28" s="116" t="s">
        <v>159</v>
      </c>
      <c r="D28" s="117">
        <v>204</v>
      </c>
      <c r="E28" s="118">
        <v>5.1546391752577303E-2</v>
      </c>
      <c r="F28" s="117">
        <v>0</v>
      </c>
      <c r="G28" s="118" t="s">
        <v>88</v>
      </c>
      <c r="H28" s="117">
        <v>0</v>
      </c>
      <c r="I28" s="118" t="s">
        <v>88</v>
      </c>
      <c r="J28" s="117">
        <v>204</v>
      </c>
      <c r="K28" s="118">
        <v>5.1546391752577303E-2</v>
      </c>
      <c r="L28" s="117">
        <v>22</v>
      </c>
      <c r="M28" s="118">
        <v>1.75</v>
      </c>
      <c r="N28" s="117">
        <v>226</v>
      </c>
      <c r="O28" s="118">
        <v>0.118811881188119</v>
      </c>
      <c r="P28" s="124"/>
      <c r="Q28" s="116" t="s">
        <v>89</v>
      </c>
      <c r="R28" s="116" t="s">
        <v>89</v>
      </c>
      <c r="S28" s="120">
        <v>194</v>
      </c>
      <c r="T28" s="120">
        <v>0</v>
      </c>
      <c r="U28" s="120">
        <v>0</v>
      </c>
      <c r="V28" s="120">
        <v>194</v>
      </c>
      <c r="W28" s="120">
        <v>8</v>
      </c>
      <c r="X28" s="120">
        <v>202</v>
      </c>
      <c r="Y28" s="116" t="s">
        <v>160</v>
      </c>
      <c r="Z28" s="116" t="s">
        <v>151</v>
      </c>
    </row>
    <row r="29" spans="1:76" x14ac:dyDescent="0.2">
      <c r="A29" s="123"/>
      <c r="B29" s="116" t="s">
        <v>161</v>
      </c>
      <c r="C29" s="116" t="s">
        <v>162</v>
      </c>
      <c r="D29" s="117">
        <v>92</v>
      </c>
      <c r="E29" s="118">
        <v>-2.1276595744680903E-2</v>
      </c>
      <c r="F29" s="117">
        <v>1</v>
      </c>
      <c r="G29" s="118" t="s">
        <v>88</v>
      </c>
      <c r="H29" s="117">
        <v>0</v>
      </c>
      <c r="I29" s="118" t="s">
        <v>88</v>
      </c>
      <c r="J29" s="117">
        <v>93</v>
      </c>
      <c r="K29" s="118">
        <v>-1.0638297872340399E-2</v>
      </c>
      <c r="L29" s="117">
        <v>246</v>
      </c>
      <c r="M29" s="118">
        <v>-4.0485829959514196E-3</v>
      </c>
      <c r="N29" s="117">
        <v>339</v>
      </c>
      <c r="O29" s="118">
        <v>-5.8651026392961894E-3</v>
      </c>
      <c r="P29" s="124"/>
      <c r="Q29" s="116" t="s">
        <v>89</v>
      </c>
      <c r="R29" s="116" t="s">
        <v>89</v>
      </c>
      <c r="S29" s="120">
        <v>94</v>
      </c>
      <c r="T29" s="120">
        <v>0</v>
      </c>
      <c r="U29" s="120">
        <v>0</v>
      </c>
      <c r="V29" s="120">
        <v>94</v>
      </c>
      <c r="W29" s="120">
        <v>247</v>
      </c>
      <c r="X29" s="120">
        <v>341</v>
      </c>
      <c r="Y29" s="116" t="s">
        <v>163</v>
      </c>
      <c r="Z29" s="116" t="s">
        <v>151</v>
      </c>
    </row>
    <row r="30" spans="1:76" x14ac:dyDescent="0.2">
      <c r="A30" s="123"/>
      <c r="B30" s="116" t="s">
        <v>164</v>
      </c>
      <c r="C30" s="116" t="s">
        <v>165</v>
      </c>
      <c r="D30" s="117">
        <v>640</v>
      </c>
      <c r="E30" s="118">
        <v>-2.1406727828746201E-2</v>
      </c>
      <c r="F30" s="117">
        <v>0</v>
      </c>
      <c r="G30" s="118">
        <v>-1</v>
      </c>
      <c r="H30" s="117">
        <v>238</v>
      </c>
      <c r="I30" s="118">
        <v>-0.26769230769230801</v>
      </c>
      <c r="J30" s="117">
        <v>878</v>
      </c>
      <c r="K30" s="118">
        <v>-0.105906313645621</v>
      </c>
      <c r="L30" s="117">
        <v>43</v>
      </c>
      <c r="M30" s="118">
        <v>-0.218181818181818</v>
      </c>
      <c r="N30" s="117">
        <v>921</v>
      </c>
      <c r="O30" s="118">
        <v>-0.111861137897782</v>
      </c>
      <c r="P30" s="124"/>
      <c r="Q30" s="116" t="s">
        <v>89</v>
      </c>
      <c r="R30" s="116" t="s">
        <v>89</v>
      </c>
      <c r="S30" s="120">
        <v>654</v>
      </c>
      <c r="T30" s="120">
        <v>3</v>
      </c>
      <c r="U30" s="120">
        <v>325</v>
      </c>
      <c r="V30" s="120">
        <v>982</v>
      </c>
      <c r="W30" s="120">
        <v>55</v>
      </c>
      <c r="X30" s="120">
        <v>1037</v>
      </c>
      <c r="Y30" s="116" t="s">
        <v>166</v>
      </c>
      <c r="Z30" s="116" t="s">
        <v>151</v>
      </c>
    </row>
    <row r="31" spans="1:76" x14ac:dyDescent="0.2">
      <c r="A31" s="123"/>
      <c r="B31" s="116" t="s">
        <v>167</v>
      </c>
      <c r="C31" s="116" t="s">
        <v>168</v>
      </c>
      <c r="D31" s="117">
        <v>352</v>
      </c>
      <c r="E31" s="118">
        <v>1.1494252873563201E-2</v>
      </c>
      <c r="F31" s="117">
        <v>0</v>
      </c>
      <c r="G31" s="118" t="s">
        <v>88</v>
      </c>
      <c r="H31" s="117">
        <v>0</v>
      </c>
      <c r="I31" s="118" t="s">
        <v>88</v>
      </c>
      <c r="J31" s="117">
        <v>352</v>
      </c>
      <c r="K31" s="118">
        <v>1.1494252873563201E-2</v>
      </c>
      <c r="L31" s="117">
        <v>365</v>
      </c>
      <c r="M31" s="118">
        <v>-0.15116279069767399</v>
      </c>
      <c r="N31" s="117">
        <v>717</v>
      </c>
      <c r="O31" s="118">
        <v>-7.8406169665809794E-2</v>
      </c>
      <c r="P31" s="124"/>
      <c r="Q31" s="116" t="s">
        <v>89</v>
      </c>
      <c r="R31" s="116" t="s">
        <v>89</v>
      </c>
      <c r="S31" s="120">
        <v>348</v>
      </c>
      <c r="T31" s="120">
        <v>0</v>
      </c>
      <c r="U31" s="120">
        <v>0</v>
      </c>
      <c r="V31" s="120">
        <v>348</v>
      </c>
      <c r="W31" s="120">
        <v>430</v>
      </c>
      <c r="X31" s="120">
        <v>778</v>
      </c>
      <c r="Y31" s="116" t="s">
        <v>169</v>
      </c>
      <c r="Z31" s="116" t="s">
        <v>151</v>
      </c>
    </row>
    <row r="32" spans="1:76" x14ac:dyDescent="0.2">
      <c r="A32" s="123"/>
      <c r="B32" s="116" t="s">
        <v>170</v>
      </c>
      <c r="C32" s="116" t="s">
        <v>171</v>
      </c>
      <c r="D32" s="117">
        <v>781</v>
      </c>
      <c r="E32" s="118">
        <v>-1.6372795969773302E-2</v>
      </c>
      <c r="F32" s="117">
        <v>0</v>
      </c>
      <c r="G32" s="118">
        <v>-1</v>
      </c>
      <c r="H32" s="117">
        <v>273</v>
      </c>
      <c r="I32" s="118">
        <v>0.11885245901639299</v>
      </c>
      <c r="J32" s="117">
        <v>1054</v>
      </c>
      <c r="K32" s="118">
        <v>1.4436958614052002E-2</v>
      </c>
      <c r="L32" s="117">
        <v>297</v>
      </c>
      <c r="M32" s="118">
        <v>-8.8957055214723899E-2</v>
      </c>
      <c r="N32" s="117">
        <v>1351</v>
      </c>
      <c r="O32" s="118">
        <v>-1.0256410256410302E-2</v>
      </c>
      <c r="P32" s="124"/>
      <c r="Q32" s="116" t="s">
        <v>89</v>
      </c>
      <c r="R32" s="116" t="s">
        <v>89</v>
      </c>
      <c r="S32" s="120">
        <v>794</v>
      </c>
      <c r="T32" s="120">
        <v>1</v>
      </c>
      <c r="U32" s="120">
        <v>244</v>
      </c>
      <c r="V32" s="120">
        <v>1039</v>
      </c>
      <c r="W32" s="120">
        <v>326</v>
      </c>
      <c r="X32" s="120">
        <v>1365</v>
      </c>
      <c r="Y32" s="116" t="s">
        <v>172</v>
      </c>
      <c r="Z32" s="116" t="s">
        <v>151</v>
      </c>
    </row>
    <row r="33" spans="1:26" x14ac:dyDescent="0.2">
      <c r="A33" s="123"/>
      <c r="B33" s="116" t="s">
        <v>173</v>
      </c>
      <c r="C33" s="116" t="s">
        <v>174</v>
      </c>
      <c r="D33" s="117">
        <v>96</v>
      </c>
      <c r="E33" s="118">
        <v>-0.04</v>
      </c>
      <c r="F33" s="117">
        <v>0</v>
      </c>
      <c r="G33" s="118" t="s">
        <v>88</v>
      </c>
      <c r="H33" s="117">
        <v>0</v>
      </c>
      <c r="I33" s="118" t="s">
        <v>88</v>
      </c>
      <c r="J33" s="117">
        <v>96</v>
      </c>
      <c r="K33" s="118">
        <v>-0.04</v>
      </c>
      <c r="L33" s="117">
        <v>6</v>
      </c>
      <c r="M33" s="118">
        <v>-0.4</v>
      </c>
      <c r="N33" s="117">
        <v>102</v>
      </c>
      <c r="O33" s="118">
        <v>-7.2727272727272696E-2</v>
      </c>
      <c r="P33" s="124"/>
      <c r="Q33" s="116" t="s">
        <v>89</v>
      </c>
      <c r="R33" s="116" t="s">
        <v>89</v>
      </c>
      <c r="S33" s="120">
        <v>100</v>
      </c>
      <c r="T33" s="120">
        <v>0</v>
      </c>
      <c r="U33" s="120">
        <v>0</v>
      </c>
      <c r="V33" s="120">
        <v>100</v>
      </c>
      <c r="W33" s="120">
        <v>10</v>
      </c>
      <c r="X33" s="120">
        <v>110</v>
      </c>
      <c r="Y33" s="116" t="s">
        <v>175</v>
      </c>
      <c r="Z33" s="116" t="s">
        <v>151</v>
      </c>
    </row>
    <row r="34" spans="1:26" x14ac:dyDescent="0.2">
      <c r="A34" s="123"/>
      <c r="B34" s="116" t="s">
        <v>176</v>
      </c>
      <c r="C34" s="116" t="s">
        <v>177</v>
      </c>
      <c r="D34" s="117">
        <v>198</v>
      </c>
      <c r="E34" s="118">
        <v>3.125E-2</v>
      </c>
      <c r="F34" s="117">
        <v>1</v>
      </c>
      <c r="G34" s="118" t="s">
        <v>88</v>
      </c>
      <c r="H34" s="117">
        <v>0</v>
      </c>
      <c r="I34" s="118" t="s">
        <v>88</v>
      </c>
      <c r="J34" s="117">
        <v>199</v>
      </c>
      <c r="K34" s="118">
        <v>3.6458333333333301E-2</v>
      </c>
      <c r="L34" s="117">
        <v>57</v>
      </c>
      <c r="M34" s="118">
        <v>0.266666666666667</v>
      </c>
      <c r="N34" s="117">
        <v>256</v>
      </c>
      <c r="O34" s="118">
        <v>8.0168776371307995E-2</v>
      </c>
      <c r="P34" s="124"/>
      <c r="Q34" s="116" t="s">
        <v>89</v>
      </c>
      <c r="R34" s="116" t="s">
        <v>89</v>
      </c>
      <c r="S34" s="120">
        <v>192</v>
      </c>
      <c r="T34" s="120">
        <v>0</v>
      </c>
      <c r="U34" s="120">
        <v>0</v>
      </c>
      <c r="V34" s="120">
        <v>192</v>
      </c>
      <c r="W34" s="120">
        <v>45</v>
      </c>
      <c r="X34" s="120">
        <v>237</v>
      </c>
      <c r="Y34" s="116" t="s">
        <v>178</v>
      </c>
      <c r="Z34" s="116" t="s">
        <v>151</v>
      </c>
    </row>
    <row r="35" spans="1:26" x14ac:dyDescent="0.2">
      <c r="A35" s="123"/>
      <c r="B35" s="116" t="s">
        <v>179</v>
      </c>
      <c r="C35" s="116" t="s">
        <v>180</v>
      </c>
      <c r="D35" s="117">
        <v>412</v>
      </c>
      <c r="E35" s="118">
        <v>0.03</v>
      </c>
      <c r="F35" s="117">
        <v>0</v>
      </c>
      <c r="G35" s="118" t="s">
        <v>88</v>
      </c>
      <c r="H35" s="117">
        <v>0</v>
      </c>
      <c r="I35" s="118" t="s">
        <v>88</v>
      </c>
      <c r="J35" s="117">
        <v>412</v>
      </c>
      <c r="K35" s="118">
        <v>0.03</v>
      </c>
      <c r="L35" s="117">
        <v>133</v>
      </c>
      <c r="M35" s="118">
        <v>0.13675213675213702</v>
      </c>
      <c r="N35" s="117">
        <v>545</v>
      </c>
      <c r="O35" s="118">
        <v>5.4158607350096699E-2</v>
      </c>
      <c r="P35" s="124"/>
      <c r="Q35" s="116" t="s">
        <v>89</v>
      </c>
      <c r="R35" s="116" t="s">
        <v>89</v>
      </c>
      <c r="S35" s="120">
        <v>400</v>
      </c>
      <c r="T35" s="120">
        <v>0</v>
      </c>
      <c r="U35" s="120">
        <v>0</v>
      </c>
      <c r="V35" s="120">
        <v>400</v>
      </c>
      <c r="W35" s="120">
        <v>117</v>
      </c>
      <c r="X35" s="120">
        <v>517</v>
      </c>
      <c r="Y35" s="116" t="s">
        <v>181</v>
      </c>
      <c r="Z35" s="116" t="s">
        <v>151</v>
      </c>
    </row>
    <row r="36" spans="1:26" x14ac:dyDescent="0.2">
      <c r="A36" s="123"/>
      <c r="B36" s="116" t="s">
        <v>182</v>
      </c>
      <c r="C36" s="116" t="s">
        <v>183</v>
      </c>
      <c r="D36" s="117">
        <v>192</v>
      </c>
      <c r="E36" s="118">
        <v>1.0526315789473701E-2</v>
      </c>
      <c r="F36" s="117">
        <v>0</v>
      </c>
      <c r="G36" s="118" t="s">
        <v>88</v>
      </c>
      <c r="H36" s="117">
        <v>0</v>
      </c>
      <c r="I36" s="118" t="s">
        <v>88</v>
      </c>
      <c r="J36" s="117">
        <v>192</v>
      </c>
      <c r="K36" s="118">
        <v>1.0526315789473701E-2</v>
      </c>
      <c r="L36" s="117">
        <v>27</v>
      </c>
      <c r="M36" s="118">
        <v>-0.28947368421052605</v>
      </c>
      <c r="N36" s="117">
        <v>219</v>
      </c>
      <c r="O36" s="118">
        <v>-3.9473684210526307E-2</v>
      </c>
      <c r="P36" s="124"/>
      <c r="Q36" s="116" t="s">
        <v>89</v>
      </c>
      <c r="R36" s="116" t="s">
        <v>89</v>
      </c>
      <c r="S36" s="120">
        <v>190</v>
      </c>
      <c r="T36" s="120">
        <v>0</v>
      </c>
      <c r="U36" s="120">
        <v>0</v>
      </c>
      <c r="V36" s="120">
        <v>190</v>
      </c>
      <c r="W36" s="120">
        <v>38</v>
      </c>
      <c r="X36" s="120">
        <v>228</v>
      </c>
      <c r="Y36" s="116" t="s">
        <v>184</v>
      </c>
      <c r="Z36" s="116" t="s">
        <v>151</v>
      </c>
    </row>
    <row r="37" spans="1:26" x14ac:dyDescent="0.2">
      <c r="A37" s="123"/>
      <c r="B37" s="116" t="s">
        <v>185</v>
      </c>
      <c r="C37" s="116" t="s">
        <v>186</v>
      </c>
      <c r="D37" s="117">
        <v>533</v>
      </c>
      <c r="E37" s="118">
        <v>2.5000000000000001E-2</v>
      </c>
      <c r="F37" s="117">
        <v>0</v>
      </c>
      <c r="G37" s="118" t="s">
        <v>88</v>
      </c>
      <c r="H37" s="117">
        <v>0</v>
      </c>
      <c r="I37" s="118" t="s">
        <v>88</v>
      </c>
      <c r="J37" s="117">
        <v>533</v>
      </c>
      <c r="K37" s="118">
        <v>2.5000000000000001E-2</v>
      </c>
      <c r="L37" s="117">
        <v>147</v>
      </c>
      <c r="M37" s="118">
        <v>0.24576271186440701</v>
      </c>
      <c r="N37" s="117">
        <v>680</v>
      </c>
      <c r="O37" s="118">
        <v>6.5830721003134793E-2</v>
      </c>
      <c r="P37" s="124"/>
      <c r="Q37" s="116" t="s">
        <v>89</v>
      </c>
      <c r="R37" s="116" t="s">
        <v>89</v>
      </c>
      <c r="S37" s="120">
        <v>520</v>
      </c>
      <c r="T37" s="120">
        <v>0</v>
      </c>
      <c r="U37" s="120">
        <v>0</v>
      </c>
      <c r="V37" s="120">
        <v>520</v>
      </c>
      <c r="W37" s="120">
        <v>118</v>
      </c>
      <c r="X37" s="120">
        <v>638</v>
      </c>
      <c r="Y37" s="116" t="s">
        <v>187</v>
      </c>
      <c r="Z37" s="116" t="s">
        <v>151</v>
      </c>
    </row>
    <row r="38" spans="1:26" x14ac:dyDescent="0.2">
      <c r="A38" s="123"/>
      <c r="B38" s="116" t="s">
        <v>188</v>
      </c>
      <c r="C38" s="116" t="s">
        <v>189</v>
      </c>
      <c r="D38" s="117">
        <v>462</v>
      </c>
      <c r="E38" s="118">
        <v>1.3157894736842101E-2</v>
      </c>
      <c r="F38" s="117">
        <v>0</v>
      </c>
      <c r="G38" s="118" t="s">
        <v>88</v>
      </c>
      <c r="H38" s="117">
        <v>0</v>
      </c>
      <c r="I38" s="118" t="s">
        <v>88</v>
      </c>
      <c r="J38" s="117">
        <v>462</v>
      </c>
      <c r="K38" s="118">
        <v>1.3157894736842101E-2</v>
      </c>
      <c r="L38" s="117">
        <v>38</v>
      </c>
      <c r="M38" s="118">
        <v>-0.17391304347826098</v>
      </c>
      <c r="N38" s="117">
        <v>500</v>
      </c>
      <c r="O38" s="118">
        <v>-3.9840637450199202E-3</v>
      </c>
      <c r="P38" s="124"/>
      <c r="Q38" s="116" t="s">
        <v>89</v>
      </c>
      <c r="R38" s="116" t="s">
        <v>89</v>
      </c>
      <c r="S38" s="120">
        <v>456</v>
      </c>
      <c r="T38" s="120">
        <v>0</v>
      </c>
      <c r="U38" s="120">
        <v>0</v>
      </c>
      <c r="V38" s="120">
        <v>456</v>
      </c>
      <c r="W38" s="120">
        <v>46</v>
      </c>
      <c r="X38" s="120">
        <v>502</v>
      </c>
      <c r="Y38" s="116" t="s">
        <v>190</v>
      </c>
      <c r="Z38" s="116" t="s">
        <v>151</v>
      </c>
    </row>
    <row r="39" spans="1:26" x14ac:dyDescent="0.2">
      <c r="A39" s="123"/>
      <c r="B39" s="116" t="s">
        <v>191</v>
      </c>
      <c r="C39" s="116" t="s">
        <v>192</v>
      </c>
      <c r="D39" s="117">
        <v>258</v>
      </c>
      <c r="E39" s="118">
        <v>1.5748031496062999E-2</v>
      </c>
      <c r="F39" s="117">
        <v>0</v>
      </c>
      <c r="G39" s="118" t="s">
        <v>88</v>
      </c>
      <c r="H39" s="117">
        <v>0</v>
      </c>
      <c r="I39" s="118" t="s">
        <v>88</v>
      </c>
      <c r="J39" s="117">
        <v>258</v>
      </c>
      <c r="K39" s="118">
        <v>1.5748031496062999E-2</v>
      </c>
      <c r="L39" s="117">
        <v>59</v>
      </c>
      <c r="M39" s="118">
        <v>0.78787878787878807</v>
      </c>
      <c r="N39" s="117">
        <v>317</v>
      </c>
      <c r="O39" s="118">
        <v>0.10452961672473901</v>
      </c>
      <c r="P39" s="124"/>
      <c r="Q39" s="116" t="s">
        <v>89</v>
      </c>
      <c r="R39" s="116" t="s">
        <v>89</v>
      </c>
      <c r="S39" s="120">
        <v>254</v>
      </c>
      <c r="T39" s="120">
        <v>0</v>
      </c>
      <c r="U39" s="120">
        <v>0</v>
      </c>
      <c r="V39" s="120">
        <v>254</v>
      </c>
      <c r="W39" s="120">
        <v>33</v>
      </c>
      <c r="X39" s="120">
        <v>287</v>
      </c>
      <c r="Y39" s="116" t="s">
        <v>193</v>
      </c>
      <c r="Z39" s="116" t="s">
        <v>151</v>
      </c>
    </row>
    <row r="40" spans="1:26" x14ac:dyDescent="0.2">
      <c r="A40" s="123"/>
      <c r="B40" s="116" t="s">
        <v>194</v>
      </c>
      <c r="C40" s="116" t="s">
        <v>195</v>
      </c>
      <c r="D40" s="117">
        <v>156</v>
      </c>
      <c r="E40" s="118">
        <v>2.6315789473684202E-2</v>
      </c>
      <c r="F40" s="117">
        <v>0</v>
      </c>
      <c r="G40" s="118" t="s">
        <v>88</v>
      </c>
      <c r="H40" s="117">
        <v>0</v>
      </c>
      <c r="I40" s="118" t="s">
        <v>88</v>
      </c>
      <c r="J40" s="117">
        <v>156</v>
      </c>
      <c r="K40" s="118">
        <v>2.6315789473684202E-2</v>
      </c>
      <c r="L40" s="117">
        <v>81</v>
      </c>
      <c r="M40" s="118">
        <v>-8.98876404494382E-2</v>
      </c>
      <c r="N40" s="117">
        <v>237</v>
      </c>
      <c r="O40" s="118">
        <v>-1.6597510373444001E-2</v>
      </c>
      <c r="P40" s="124"/>
      <c r="Q40" s="116" t="s">
        <v>89</v>
      </c>
      <c r="R40" s="116" t="s">
        <v>89</v>
      </c>
      <c r="S40" s="120">
        <v>152</v>
      </c>
      <c r="T40" s="120">
        <v>0</v>
      </c>
      <c r="U40" s="120">
        <v>0</v>
      </c>
      <c r="V40" s="120">
        <v>152</v>
      </c>
      <c r="W40" s="120">
        <v>89</v>
      </c>
      <c r="X40" s="120">
        <v>241</v>
      </c>
      <c r="Y40" s="116" t="s">
        <v>196</v>
      </c>
      <c r="Z40" s="116" t="s">
        <v>151</v>
      </c>
    </row>
    <row r="41" spans="1:26" x14ac:dyDescent="0.2">
      <c r="A41" s="123"/>
      <c r="B41" s="116" t="s">
        <v>197</v>
      </c>
      <c r="C41" s="116" t="s">
        <v>198</v>
      </c>
      <c r="D41" s="117">
        <v>104</v>
      </c>
      <c r="E41" s="118">
        <v>-3.7037037037037E-2</v>
      </c>
      <c r="F41" s="117">
        <v>1</v>
      </c>
      <c r="G41" s="118">
        <v>-0.66666666666666696</v>
      </c>
      <c r="H41" s="117">
        <v>0</v>
      </c>
      <c r="I41" s="118" t="s">
        <v>88</v>
      </c>
      <c r="J41" s="117">
        <v>105</v>
      </c>
      <c r="K41" s="118">
        <v>-5.4054054054054099E-2</v>
      </c>
      <c r="L41" s="117">
        <v>118</v>
      </c>
      <c r="M41" s="118">
        <v>-0.38219895287958094</v>
      </c>
      <c r="N41" s="117">
        <v>223</v>
      </c>
      <c r="O41" s="118">
        <v>-0.26158940397351005</v>
      </c>
      <c r="P41" s="124"/>
      <c r="Q41" s="116" t="s">
        <v>89</v>
      </c>
      <c r="R41" s="116" t="s">
        <v>89</v>
      </c>
      <c r="S41" s="120">
        <v>108</v>
      </c>
      <c r="T41" s="120">
        <v>3</v>
      </c>
      <c r="U41" s="120">
        <v>0</v>
      </c>
      <c r="V41" s="120">
        <v>111</v>
      </c>
      <c r="W41" s="120">
        <v>191</v>
      </c>
      <c r="X41" s="120">
        <v>302</v>
      </c>
      <c r="Y41" s="116" t="s">
        <v>199</v>
      </c>
      <c r="Z41" s="116" t="s">
        <v>151</v>
      </c>
    </row>
    <row r="42" spans="1:26" x14ac:dyDescent="0.2">
      <c r="A42" s="123"/>
      <c r="B42" s="116" t="s">
        <v>200</v>
      </c>
      <c r="C42" s="116" t="s">
        <v>201</v>
      </c>
      <c r="D42" s="117">
        <v>254</v>
      </c>
      <c r="E42" s="118">
        <v>2.4193548387096801E-2</v>
      </c>
      <c r="F42" s="117">
        <v>0</v>
      </c>
      <c r="G42" s="118" t="s">
        <v>88</v>
      </c>
      <c r="H42" s="117">
        <v>0</v>
      </c>
      <c r="I42" s="118" t="s">
        <v>88</v>
      </c>
      <c r="J42" s="117">
        <v>254</v>
      </c>
      <c r="K42" s="118">
        <v>2.4193548387096801E-2</v>
      </c>
      <c r="L42" s="117">
        <v>33</v>
      </c>
      <c r="M42" s="118">
        <v>0.65</v>
      </c>
      <c r="N42" s="117">
        <v>287</v>
      </c>
      <c r="O42" s="118">
        <v>7.0895522388059698E-2</v>
      </c>
      <c r="P42" s="124"/>
      <c r="Q42" s="116" t="s">
        <v>89</v>
      </c>
      <c r="R42" s="116" t="s">
        <v>89</v>
      </c>
      <c r="S42" s="120">
        <v>248</v>
      </c>
      <c r="T42" s="120">
        <v>0</v>
      </c>
      <c r="U42" s="120">
        <v>0</v>
      </c>
      <c r="V42" s="120">
        <v>248</v>
      </c>
      <c r="W42" s="120">
        <v>20</v>
      </c>
      <c r="X42" s="120">
        <v>268</v>
      </c>
      <c r="Y42" s="116" t="s">
        <v>202</v>
      </c>
      <c r="Z42" s="116" t="s">
        <v>151</v>
      </c>
    </row>
    <row r="43" spans="1:26" x14ac:dyDescent="0.2">
      <c r="A43" s="123"/>
      <c r="B43" s="116" t="s">
        <v>203</v>
      </c>
      <c r="C43" s="116" t="s">
        <v>204</v>
      </c>
      <c r="D43" s="117">
        <v>101</v>
      </c>
      <c r="E43" s="118">
        <v>3.0612244897959204E-2</v>
      </c>
      <c r="F43" s="117">
        <v>0</v>
      </c>
      <c r="G43" s="118" t="s">
        <v>88</v>
      </c>
      <c r="H43" s="117">
        <v>0</v>
      </c>
      <c r="I43" s="118" t="s">
        <v>88</v>
      </c>
      <c r="J43" s="117">
        <v>101</v>
      </c>
      <c r="K43" s="118">
        <v>3.0612244897959204E-2</v>
      </c>
      <c r="L43" s="117">
        <v>13</v>
      </c>
      <c r="M43" s="118">
        <v>-7.1428571428571397E-2</v>
      </c>
      <c r="N43" s="117">
        <v>114</v>
      </c>
      <c r="O43" s="118">
        <v>1.7857142857142901E-2</v>
      </c>
      <c r="P43" s="124"/>
      <c r="Q43" s="116" t="s">
        <v>89</v>
      </c>
      <c r="R43" s="116" t="s">
        <v>89</v>
      </c>
      <c r="S43" s="120">
        <v>98</v>
      </c>
      <c r="T43" s="120">
        <v>0</v>
      </c>
      <c r="U43" s="120">
        <v>0</v>
      </c>
      <c r="V43" s="120">
        <v>98</v>
      </c>
      <c r="W43" s="120">
        <v>14</v>
      </c>
      <c r="X43" s="120">
        <v>112</v>
      </c>
      <c r="Y43" s="116" t="s">
        <v>205</v>
      </c>
      <c r="Z43" s="116" t="s">
        <v>151</v>
      </c>
    </row>
    <row r="44" spans="1:26" x14ac:dyDescent="0.2">
      <c r="A44" s="123"/>
      <c r="B44" s="116" t="s">
        <v>206</v>
      </c>
      <c r="C44" s="116" t="s">
        <v>207</v>
      </c>
      <c r="D44" s="117">
        <v>210</v>
      </c>
      <c r="E44" s="118">
        <v>5.52763819095477E-2</v>
      </c>
      <c r="F44" s="117">
        <v>0</v>
      </c>
      <c r="G44" s="118">
        <v>-1</v>
      </c>
      <c r="H44" s="117">
        <v>0</v>
      </c>
      <c r="I44" s="118" t="s">
        <v>88</v>
      </c>
      <c r="J44" s="117">
        <v>210</v>
      </c>
      <c r="K44" s="118">
        <v>4.47761194029851E-2</v>
      </c>
      <c r="L44" s="117">
        <v>48</v>
      </c>
      <c r="M44" s="118">
        <v>0.65517241379310298</v>
      </c>
      <c r="N44" s="117">
        <v>258</v>
      </c>
      <c r="O44" s="118">
        <v>0.121739130434783</v>
      </c>
      <c r="P44" s="124"/>
      <c r="Q44" s="116" t="s">
        <v>89</v>
      </c>
      <c r="R44" s="116" t="s">
        <v>89</v>
      </c>
      <c r="S44" s="120">
        <v>199</v>
      </c>
      <c r="T44" s="120">
        <v>2</v>
      </c>
      <c r="U44" s="120">
        <v>0</v>
      </c>
      <c r="V44" s="120">
        <v>201</v>
      </c>
      <c r="W44" s="120">
        <v>29</v>
      </c>
      <c r="X44" s="120">
        <v>230</v>
      </c>
      <c r="Y44" s="116" t="s">
        <v>208</v>
      </c>
      <c r="Z44" s="116" t="s">
        <v>151</v>
      </c>
    </row>
    <row r="45" spans="1:26" x14ac:dyDescent="0.2">
      <c r="A45" s="123"/>
      <c r="B45" s="116" t="s">
        <v>209</v>
      </c>
      <c r="C45" s="116" t="s">
        <v>210</v>
      </c>
      <c r="D45" s="117">
        <v>528</v>
      </c>
      <c r="E45" s="118">
        <v>0.23943661971830998</v>
      </c>
      <c r="F45" s="117">
        <v>2</v>
      </c>
      <c r="G45" s="118" t="s">
        <v>88</v>
      </c>
      <c r="H45" s="117">
        <v>0</v>
      </c>
      <c r="I45" s="118" t="s">
        <v>88</v>
      </c>
      <c r="J45" s="117">
        <v>530</v>
      </c>
      <c r="K45" s="118">
        <v>0.244131455399061</v>
      </c>
      <c r="L45" s="117">
        <v>101</v>
      </c>
      <c r="M45" s="118">
        <v>0.74137931034482807</v>
      </c>
      <c r="N45" s="117">
        <v>631</v>
      </c>
      <c r="O45" s="118">
        <v>0.30371900826446302</v>
      </c>
      <c r="P45" s="124"/>
      <c r="Q45" s="116" t="s">
        <v>89</v>
      </c>
      <c r="R45" s="116" t="s">
        <v>89</v>
      </c>
      <c r="S45" s="120">
        <v>426</v>
      </c>
      <c r="T45" s="120">
        <v>0</v>
      </c>
      <c r="U45" s="120">
        <v>0</v>
      </c>
      <c r="V45" s="120">
        <v>426</v>
      </c>
      <c r="W45" s="120">
        <v>58</v>
      </c>
      <c r="X45" s="120">
        <v>484</v>
      </c>
      <c r="Y45" s="116" t="s">
        <v>211</v>
      </c>
      <c r="Z45" s="116" t="s">
        <v>151</v>
      </c>
    </row>
    <row r="46" spans="1:26" x14ac:dyDescent="0.2">
      <c r="A46" s="123"/>
      <c r="B46" s="116" t="s">
        <v>212</v>
      </c>
      <c r="C46" s="116" t="s">
        <v>213</v>
      </c>
      <c r="D46" s="117">
        <v>464</v>
      </c>
      <c r="E46" s="118">
        <v>5.4545454545454501E-2</v>
      </c>
      <c r="F46" s="117">
        <v>0</v>
      </c>
      <c r="G46" s="118" t="s">
        <v>88</v>
      </c>
      <c r="H46" s="117">
        <v>0</v>
      </c>
      <c r="I46" s="118" t="s">
        <v>88</v>
      </c>
      <c r="J46" s="117">
        <v>464</v>
      </c>
      <c r="K46" s="118">
        <v>5.4545454545454501E-2</v>
      </c>
      <c r="L46" s="117">
        <v>55</v>
      </c>
      <c r="M46" s="118">
        <v>-0.202898550724638</v>
      </c>
      <c r="N46" s="117">
        <v>519</v>
      </c>
      <c r="O46" s="118">
        <v>1.9646365422396901E-2</v>
      </c>
      <c r="P46" s="124"/>
      <c r="Q46" s="116" t="s">
        <v>89</v>
      </c>
      <c r="R46" s="116" t="s">
        <v>89</v>
      </c>
      <c r="S46" s="120">
        <v>440</v>
      </c>
      <c r="T46" s="120">
        <v>0</v>
      </c>
      <c r="U46" s="120">
        <v>0</v>
      </c>
      <c r="V46" s="120">
        <v>440</v>
      </c>
      <c r="W46" s="120">
        <v>69</v>
      </c>
      <c r="X46" s="120">
        <v>509</v>
      </c>
      <c r="Y46" s="116" t="s">
        <v>214</v>
      </c>
      <c r="Z46" s="116" t="s">
        <v>151</v>
      </c>
    </row>
    <row r="47" spans="1:26" x14ac:dyDescent="0.2">
      <c r="A47" s="123"/>
      <c r="B47" s="116" t="s">
        <v>215</v>
      </c>
      <c r="C47" s="116" t="s">
        <v>216</v>
      </c>
      <c r="D47" s="117">
        <v>448</v>
      </c>
      <c r="E47" s="118">
        <v>5.6603773584905703E-2</v>
      </c>
      <c r="F47" s="117">
        <v>0</v>
      </c>
      <c r="G47" s="118" t="s">
        <v>88</v>
      </c>
      <c r="H47" s="117">
        <v>0</v>
      </c>
      <c r="I47" s="118" t="s">
        <v>88</v>
      </c>
      <c r="J47" s="117">
        <v>448</v>
      </c>
      <c r="K47" s="118">
        <v>5.6603773584905703E-2</v>
      </c>
      <c r="L47" s="117">
        <v>120</v>
      </c>
      <c r="M47" s="118">
        <v>0.29032258064516098</v>
      </c>
      <c r="N47" s="117">
        <v>568</v>
      </c>
      <c r="O47" s="118">
        <v>9.8646034816247591E-2</v>
      </c>
      <c r="P47" s="124"/>
      <c r="Q47" s="116" t="s">
        <v>89</v>
      </c>
      <c r="R47" s="116" t="s">
        <v>89</v>
      </c>
      <c r="S47" s="120">
        <v>424</v>
      </c>
      <c r="T47" s="120">
        <v>0</v>
      </c>
      <c r="U47" s="120">
        <v>0</v>
      </c>
      <c r="V47" s="120">
        <v>424</v>
      </c>
      <c r="W47" s="120">
        <v>93</v>
      </c>
      <c r="X47" s="120">
        <v>517</v>
      </c>
      <c r="Y47" s="116" t="s">
        <v>217</v>
      </c>
      <c r="Z47" s="116" t="s">
        <v>151</v>
      </c>
    </row>
    <row r="48" spans="1:26" x14ac:dyDescent="0.2">
      <c r="A48" s="123"/>
      <c r="B48" s="116" t="s">
        <v>218</v>
      </c>
      <c r="C48" s="116" t="s">
        <v>219</v>
      </c>
      <c r="D48" s="117">
        <v>330</v>
      </c>
      <c r="E48" s="118">
        <v>2.1671826625387001E-2</v>
      </c>
      <c r="F48" s="117">
        <v>0</v>
      </c>
      <c r="G48" s="118" t="s">
        <v>88</v>
      </c>
      <c r="H48" s="117">
        <v>0</v>
      </c>
      <c r="I48" s="118" t="s">
        <v>88</v>
      </c>
      <c r="J48" s="117">
        <v>330</v>
      </c>
      <c r="K48" s="118">
        <v>2.1671826625387001E-2</v>
      </c>
      <c r="L48" s="117">
        <v>104</v>
      </c>
      <c r="M48" s="118">
        <v>0.82456140350877205</v>
      </c>
      <c r="N48" s="117">
        <v>434</v>
      </c>
      <c r="O48" s="118">
        <v>0.14210526315789501</v>
      </c>
      <c r="P48" s="124"/>
      <c r="Q48" s="116" t="s">
        <v>89</v>
      </c>
      <c r="R48" s="116" t="s">
        <v>89</v>
      </c>
      <c r="S48" s="120">
        <v>323</v>
      </c>
      <c r="T48" s="120">
        <v>0</v>
      </c>
      <c r="U48" s="120">
        <v>0</v>
      </c>
      <c r="V48" s="120">
        <v>323</v>
      </c>
      <c r="W48" s="120">
        <v>57</v>
      </c>
      <c r="X48" s="120">
        <v>380</v>
      </c>
      <c r="Y48" s="116" t="s">
        <v>220</v>
      </c>
      <c r="Z48" s="116" t="s">
        <v>151</v>
      </c>
    </row>
    <row r="49" spans="1:76" x14ac:dyDescent="0.2">
      <c r="A49" s="123"/>
      <c r="B49" s="116" t="s">
        <v>221</v>
      </c>
      <c r="C49" s="116" t="s">
        <v>222</v>
      </c>
      <c r="D49" s="117">
        <v>176</v>
      </c>
      <c r="E49" s="118">
        <v>7.3170731707317097E-2</v>
      </c>
      <c r="F49" s="117">
        <v>0</v>
      </c>
      <c r="G49" s="118" t="s">
        <v>88</v>
      </c>
      <c r="H49" s="117">
        <v>0</v>
      </c>
      <c r="I49" s="118" t="s">
        <v>88</v>
      </c>
      <c r="J49" s="117">
        <v>176</v>
      </c>
      <c r="K49" s="118">
        <v>7.3170731707317097E-2</v>
      </c>
      <c r="L49" s="117">
        <v>18</v>
      </c>
      <c r="M49" s="118">
        <v>-0.48571428571428599</v>
      </c>
      <c r="N49" s="117">
        <v>194</v>
      </c>
      <c r="O49" s="118">
        <v>-2.5125628140703501E-2</v>
      </c>
      <c r="P49" s="124"/>
      <c r="Q49" s="116" t="s">
        <v>89</v>
      </c>
      <c r="R49" s="116" t="s">
        <v>89</v>
      </c>
      <c r="S49" s="120">
        <v>164</v>
      </c>
      <c r="T49" s="120">
        <v>0</v>
      </c>
      <c r="U49" s="120">
        <v>0</v>
      </c>
      <c r="V49" s="120">
        <v>164</v>
      </c>
      <c r="W49" s="120">
        <v>35</v>
      </c>
      <c r="X49" s="120">
        <v>199</v>
      </c>
      <c r="Y49" s="116" t="s">
        <v>223</v>
      </c>
      <c r="Z49" s="116" t="s">
        <v>151</v>
      </c>
    </row>
    <row r="50" spans="1:76" x14ac:dyDescent="0.2">
      <c r="A50" s="123"/>
      <c r="B50" s="116" t="s">
        <v>224</v>
      </c>
      <c r="C50" s="116" t="s">
        <v>225</v>
      </c>
      <c r="D50" s="117">
        <v>558</v>
      </c>
      <c r="E50" s="118">
        <v>2.0109689213894003E-2</v>
      </c>
      <c r="F50" s="117">
        <v>0</v>
      </c>
      <c r="G50" s="118" t="s">
        <v>88</v>
      </c>
      <c r="H50" s="117">
        <v>0</v>
      </c>
      <c r="I50" s="118" t="s">
        <v>88</v>
      </c>
      <c r="J50" s="117">
        <v>558</v>
      </c>
      <c r="K50" s="118">
        <v>2.0109689213894003E-2</v>
      </c>
      <c r="L50" s="117">
        <v>36</v>
      </c>
      <c r="M50" s="118">
        <v>-7.69230769230769E-2</v>
      </c>
      <c r="N50" s="117">
        <v>594</v>
      </c>
      <c r="O50" s="118">
        <v>1.36518771331058E-2</v>
      </c>
      <c r="P50" s="124"/>
      <c r="Q50" s="116" t="s">
        <v>89</v>
      </c>
      <c r="R50" s="116" t="s">
        <v>89</v>
      </c>
      <c r="S50" s="120">
        <v>547</v>
      </c>
      <c r="T50" s="120">
        <v>0</v>
      </c>
      <c r="U50" s="120">
        <v>0</v>
      </c>
      <c r="V50" s="120">
        <v>547</v>
      </c>
      <c r="W50" s="120">
        <v>39</v>
      </c>
      <c r="X50" s="120">
        <v>586</v>
      </c>
      <c r="Y50" s="116" t="s">
        <v>226</v>
      </c>
      <c r="Z50" s="116" t="s">
        <v>151</v>
      </c>
    </row>
    <row r="51" spans="1:76" x14ac:dyDescent="0.2">
      <c r="A51" s="123"/>
      <c r="B51" s="116" t="s">
        <v>227</v>
      </c>
      <c r="C51" s="116" t="s">
        <v>228</v>
      </c>
      <c r="D51" s="117">
        <v>200</v>
      </c>
      <c r="E51" s="118">
        <v>8.6956521739130391E-2</v>
      </c>
      <c r="F51" s="117">
        <v>0</v>
      </c>
      <c r="G51" s="118" t="s">
        <v>88</v>
      </c>
      <c r="H51" s="117">
        <v>0</v>
      </c>
      <c r="I51" s="118" t="s">
        <v>88</v>
      </c>
      <c r="J51" s="117">
        <v>200</v>
      </c>
      <c r="K51" s="118">
        <v>8.6956521739130391E-2</v>
      </c>
      <c r="L51" s="117">
        <v>20</v>
      </c>
      <c r="M51" s="118">
        <v>-0.28571428571428598</v>
      </c>
      <c r="N51" s="117">
        <v>220</v>
      </c>
      <c r="O51" s="118">
        <v>3.77358490566038E-2</v>
      </c>
      <c r="P51" s="124"/>
      <c r="Q51" s="116" t="s">
        <v>89</v>
      </c>
      <c r="R51" s="116" t="s">
        <v>89</v>
      </c>
      <c r="S51" s="120">
        <v>184</v>
      </c>
      <c r="T51" s="120">
        <v>0</v>
      </c>
      <c r="U51" s="120">
        <v>0</v>
      </c>
      <c r="V51" s="120">
        <v>184</v>
      </c>
      <c r="W51" s="120">
        <v>28</v>
      </c>
      <c r="X51" s="120">
        <v>212</v>
      </c>
      <c r="Y51" s="116" t="s">
        <v>229</v>
      </c>
      <c r="Z51" s="116" t="s">
        <v>151</v>
      </c>
    </row>
    <row r="52" spans="1:76" x14ac:dyDescent="0.2">
      <c r="A52" s="123"/>
      <c r="B52" s="116" t="s">
        <v>230</v>
      </c>
      <c r="C52" s="116" t="s">
        <v>231</v>
      </c>
      <c r="D52" s="117">
        <v>106</v>
      </c>
      <c r="E52" s="118">
        <v>1.9230769230769201E-2</v>
      </c>
      <c r="F52" s="117">
        <v>0</v>
      </c>
      <c r="G52" s="118" t="s">
        <v>88</v>
      </c>
      <c r="H52" s="117">
        <v>0</v>
      </c>
      <c r="I52" s="118" t="s">
        <v>88</v>
      </c>
      <c r="J52" s="117">
        <v>106</v>
      </c>
      <c r="K52" s="118">
        <v>1.9230769230769201E-2</v>
      </c>
      <c r="L52" s="117">
        <v>0</v>
      </c>
      <c r="M52" s="118">
        <v>-1</v>
      </c>
      <c r="N52" s="117">
        <v>106</v>
      </c>
      <c r="O52" s="118">
        <v>-3.6363636363636397E-2</v>
      </c>
      <c r="P52" s="124"/>
      <c r="Q52" s="116" t="s">
        <v>89</v>
      </c>
      <c r="R52" s="116" t="s">
        <v>89</v>
      </c>
      <c r="S52" s="120">
        <v>104</v>
      </c>
      <c r="T52" s="120">
        <v>0</v>
      </c>
      <c r="U52" s="120">
        <v>0</v>
      </c>
      <c r="V52" s="120">
        <v>104</v>
      </c>
      <c r="W52" s="120">
        <v>6</v>
      </c>
      <c r="X52" s="120">
        <v>110</v>
      </c>
      <c r="Y52" s="116" t="s">
        <v>232</v>
      </c>
      <c r="Z52" s="116" t="s">
        <v>151</v>
      </c>
    </row>
    <row r="53" spans="1:76" x14ac:dyDescent="0.2">
      <c r="A53" s="125"/>
      <c r="B53" s="116" t="s">
        <v>233</v>
      </c>
      <c r="C53" s="116" t="s">
        <v>234</v>
      </c>
      <c r="D53" s="117">
        <v>423</v>
      </c>
      <c r="E53" s="118">
        <v>7.6335877862595394E-2</v>
      </c>
      <c r="F53" s="117">
        <v>0</v>
      </c>
      <c r="G53" s="118">
        <v>-1</v>
      </c>
      <c r="H53" s="117">
        <v>0</v>
      </c>
      <c r="I53" s="118" t="s">
        <v>88</v>
      </c>
      <c r="J53" s="117">
        <v>423</v>
      </c>
      <c r="K53" s="118">
        <v>7.0886075949367092E-2</v>
      </c>
      <c r="L53" s="117">
        <v>256</v>
      </c>
      <c r="M53" s="118">
        <v>0.48837209302325607</v>
      </c>
      <c r="N53" s="117">
        <v>679</v>
      </c>
      <c r="O53" s="118">
        <v>0.19753086419753099</v>
      </c>
      <c r="P53" s="124"/>
      <c r="Q53" s="116" t="s">
        <v>89</v>
      </c>
      <c r="R53" s="116" t="s">
        <v>89</v>
      </c>
      <c r="S53" s="120">
        <v>393</v>
      </c>
      <c r="T53" s="120">
        <v>2</v>
      </c>
      <c r="U53" s="120">
        <v>0</v>
      </c>
      <c r="V53" s="120">
        <v>395</v>
      </c>
      <c r="W53" s="120">
        <v>172</v>
      </c>
      <c r="X53" s="120">
        <v>567</v>
      </c>
      <c r="Y53" s="116" t="s">
        <v>235</v>
      </c>
      <c r="Z53" s="116" t="s">
        <v>151</v>
      </c>
    </row>
    <row r="54" spans="1:76" s="115" customFormat="1" x14ac:dyDescent="0.2">
      <c r="A54" s="126" t="s">
        <v>103</v>
      </c>
      <c r="B54" s="126"/>
      <c r="C54" s="126"/>
      <c r="D54" s="127">
        <v>9250</v>
      </c>
      <c r="E54" s="128">
        <v>3.0296279795054601E-2</v>
      </c>
      <c r="F54" s="127">
        <v>6</v>
      </c>
      <c r="G54" s="128">
        <v>-0.45454545454545503</v>
      </c>
      <c r="H54" s="127">
        <v>583</v>
      </c>
      <c r="I54" s="128">
        <v>-0.109923664122137</v>
      </c>
      <c r="J54" s="127">
        <v>9839</v>
      </c>
      <c r="K54" s="128">
        <v>2.02198257984239E-2</v>
      </c>
      <c r="L54" s="127">
        <v>2744</v>
      </c>
      <c r="M54" s="128">
        <v>4.61303850552802E-2</v>
      </c>
      <c r="N54" s="127">
        <v>12583</v>
      </c>
      <c r="O54" s="128">
        <v>2.5760169560609801E-2</v>
      </c>
      <c r="P54" s="129"/>
      <c r="Q54" s="126"/>
      <c r="R54" s="126"/>
      <c r="S54" s="130">
        <v>8978</v>
      </c>
      <c r="T54" s="130">
        <v>11</v>
      </c>
      <c r="U54" s="130">
        <v>655</v>
      </c>
      <c r="V54" s="130">
        <v>9644</v>
      </c>
      <c r="W54" s="130">
        <v>2623</v>
      </c>
      <c r="X54" s="130">
        <v>12267</v>
      </c>
      <c r="Y54" s="126"/>
      <c r="Z54" s="126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</row>
    <row r="55" spans="1:76" ht="33.75" x14ac:dyDescent="0.2">
      <c r="A55" s="131" t="s">
        <v>236</v>
      </c>
      <c r="B55" s="113"/>
      <c r="C55" s="113"/>
      <c r="D55" s="132">
        <f>D54+D24+D14</f>
        <v>21760</v>
      </c>
      <c r="E55" s="133">
        <f>((D54+D24+D14)-(S54+S24+S14))/(S54+S24+S14)</f>
        <v>2.2556390977443608E-2</v>
      </c>
      <c r="F55" s="132">
        <f>F54+F24+F14</f>
        <v>1391</v>
      </c>
      <c r="G55" s="133">
        <f>((F54+F24+F14)-(T54+T24+T14))/(T54+T24+T14)</f>
        <v>-9.7924773022049286E-2</v>
      </c>
      <c r="H55" s="132">
        <f>H54+H24+H14</f>
        <v>1197</v>
      </c>
      <c r="I55" s="133">
        <f>((H54+H24+H14)-(U54+U24+U14))/(U54+U24+U14)</f>
        <v>-1.3190436933223413E-2</v>
      </c>
      <c r="J55" s="132">
        <f>J54+J24+J14</f>
        <v>24348</v>
      </c>
      <c r="K55" s="133">
        <f>((J54+J24+J14)-(V54+V24+V14))/(V54+V24+V14)</f>
        <v>1.3022675265238193E-2</v>
      </c>
      <c r="L55" s="132">
        <f>L54+L24+L14</f>
        <v>7601</v>
      </c>
      <c r="M55" s="133">
        <f>((L54+L24+L14)-(W54+W24+W14))/(W54+W24+W14)</f>
        <v>5.8930064084703263E-2</v>
      </c>
      <c r="N55" s="132">
        <f>N54+N24+N14</f>
        <v>31949</v>
      </c>
      <c r="O55" s="133">
        <f>((N54+N24+N14)-(X54+X24+X14))/(X54+X24+X14)</f>
        <v>2.35799186236504E-2</v>
      </c>
      <c r="P55" s="122">
        <v>6</v>
      </c>
      <c r="Q55" s="116" t="s">
        <v>90</v>
      </c>
      <c r="R55" s="116" t="s">
        <v>90</v>
      </c>
      <c r="S55" s="120">
        <v>1</v>
      </c>
      <c r="T55" s="120">
        <v>1372</v>
      </c>
      <c r="U55" s="120">
        <v>0</v>
      </c>
      <c r="V55" s="120">
        <v>1373</v>
      </c>
      <c r="W55" s="120">
        <v>625</v>
      </c>
      <c r="X55" s="120">
        <v>1998</v>
      </c>
      <c r="Y55" s="116" t="s">
        <v>237</v>
      </c>
      <c r="Z55" s="116" t="s">
        <v>238</v>
      </c>
    </row>
    <row r="56" spans="1:76" x14ac:dyDescent="0.2">
      <c r="A56" s="131" t="s">
        <v>239</v>
      </c>
      <c r="B56" s="113"/>
      <c r="C56" s="113"/>
      <c r="D56" s="132">
        <f>D54+D24+D14+D9</f>
        <v>33400</v>
      </c>
      <c r="E56" s="133">
        <f>((D54+D24+D14+D9)-(S54+S24+S14+S9))/(S54+S24+S14+S9)</f>
        <v>1.4365110699426004E-2</v>
      </c>
      <c r="F56" s="132">
        <f>F54+F24+F14+F9</f>
        <v>6571</v>
      </c>
      <c r="G56" s="133">
        <f>((F54+F24+F14+F9)-(T54+T24+T14+T9))/(T54+T24+T14+T9)</f>
        <v>-6.275852232206533E-2</v>
      </c>
      <c r="H56" s="132">
        <f>H54+H24+H14+H9</f>
        <v>4156</v>
      </c>
      <c r="I56" s="133">
        <f>((H54+H24+H14+H9)-(U54+U24+U14+U9))/(U54+U24+U14+U9)</f>
        <v>-6.8161434977578469E-2</v>
      </c>
      <c r="J56" s="132">
        <f>J54+J24+J14+J9</f>
        <v>44127</v>
      </c>
      <c r="K56" s="133">
        <f>((J54+J24+J14+J9)-(V54+V24+V14+V9))/(V54+V24+V14+V9)</f>
        <v>-6.1038785530879765E-3</v>
      </c>
      <c r="L56" s="132">
        <f>L54+L24+L14+L9</f>
        <v>10987</v>
      </c>
      <c r="M56" s="133">
        <f>((L54+L24+L14+L9)-(W54+W24+W14+W9))/(W54+W24+W14+W9)</f>
        <v>7.3473375671714705E-2</v>
      </c>
      <c r="N56" s="132">
        <f>N54+N24+N14+N9</f>
        <v>55114</v>
      </c>
      <c r="O56" s="133">
        <f>((N54+N24+N14+N9)-(X54+X24+X14+X9))/(X54+X24+X14+X9)</f>
        <v>8.8042025881793062E-3</v>
      </c>
      <c r="P56" s="124"/>
      <c r="Q56" s="116" t="s">
        <v>90</v>
      </c>
      <c r="R56" s="116" t="s">
        <v>90</v>
      </c>
      <c r="S56" s="120">
        <v>96</v>
      </c>
      <c r="T56" s="120">
        <v>0</v>
      </c>
      <c r="U56" s="120">
        <v>0</v>
      </c>
      <c r="V56" s="120">
        <v>96</v>
      </c>
      <c r="W56" s="120">
        <v>581</v>
      </c>
      <c r="X56" s="120">
        <v>677</v>
      </c>
      <c r="Y56" s="116" t="s">
        <v>240</v>
      </c>
      <c r="Z56" s="116" t="s">
        <v>238</v>
      </c>
    </row>
    <row r="57" spans="1:76" x14ac:dyDescent="0.2">
      <c r="A57" s="131" t="s">
        <v>241</v>
      </c>
      <c r="B57" s="113"/>
      <c r="C57" s="113"/>
      <c r="D57" s="132">
        <f>D54+D24+D14+D9+D5</f>
        <v>43854</v>
      </c>
      <c r="E57" s="133">
        <f>((D54+D24+D14+D9+D5)-(S54+S24+S14+S9+S5))/(S54+S24+S14+S9+S5)</f>
        <v>8.9033059562426669E-3</v>
      </c>
      <c r="F57" s="132">
        <f>F54+F24+F14+F9+F5</f>
        <v>17557</v>
      </c>
      <c r="G57" s="133">
        <f>((F54+F24+F14+F9+F5)-(T54+T24+T14+T9+T5))/(T54+T24+T14+T9+T5)</f>
        <v>-4.9071115203379735E-2</v>
      </c>
      <c r="H57" s="132">
        <f>H54+H24+H14+H9+H5</f>
        <v>4156</v>
      </c>
      <c r="I57" s="133">
        <f>((H54+H24+H14+H9+H5)-(U54+U24+U14+U9+U5))/(U54+U24+U14+U9+U5)</f>
        <v>-6.8161434977578469E-2</v>
      </c>
      <c r="J57" s="132">
        <f>J54+J24+J14+J9+J5</f>
        <v>65567</v>
      </c>
      <c r="K57" s="133">
        <f>((J54+J24+J14+J9+J5)-(V54+V24+V14+V9+V5))/(V54+V24+V14+V9+V5)</f>
        <v>-1.239644524777828E-2</v>
      </c>
      <c r="L57" s="132">
        <f>L54+L24+L14+L9+L5</f>
        <v>11728</v>
      </c>
      <c r="M57" s="133">
        <f>((L54+L24+L14+L9+L5)-(W54+W24+W14+W9+W5))/(W54+W24+W14+W9+W5)</f>
        <v>6.7249067249067249E-2</v>
      </c>
      <c r="N57" s="132">
        <f>N54+N24+N14+N9+N5</f>
        <v>77295</v>
      </c>
      <c r="O57" s="133">
        <f>((N54+N24+N14+N9+N5)-(X54+X24+X14+X9+X5))/(X54+X24+X14+X9+X5)</f>
        <v>-1.0855658511999379E-3</v>
      </c>
      <c r="P57" s="124"/>
      <c r="Q57" s="116" t="s">
        <v>90</v>
      </c>
      <c r="R57" s="116" t="s">
        <v>90</v>
      </c>
      <c r="S57" s="120">
        <v>928</v>
      </c>
      <c r="T57" s="120">
        <v>1015</v>
      </c>
      <c r="U57" s="120">
        <v>0</v>
      </c>
      <c r="V57" s="120">
        <v>1943</v>
      </c>
      <c r="W57" s="120">
        <v>1810</v>
      </c>
      <c r="X57" s="120">
        <v>3753</v>
      </c>
      <c r="Y57" s="116" t="s">
        <v>242</v>
      </c>
      <c r="Z57" s="116" t="s">
        <v>238</v>
      </c>
    </row>
    <row r="58" spans="1:76" x14ac:dyDescent="0.2">
      <c r="A58" s="121" t="s">
        <v>243</v>
      </c>
      <c r="B58" s="116" t="s">
        <v>244</v>
      </c>
      <c r="C58" s="116" t="s">
        <v>245</v>
      </c>
      <c r="D58" s="117">
        <v>7</v>
      </c>
      <c r="E58" s="118">
        <v>6</v>
      </c>
      <c r="F58" s="117">
        <v>1024</v>
      </c>
      <c r="G58" s="118">
        <v>-0.25364431486880495</v>
      </c>
      <c r="H58" s="117">
        <v>0</v>
      </c>
      <c r="I58" s="118" t="s">
        <v>88</v>
      </c>
      <c r="J58" s="117">
        <v>1031</v>
      </c>
      <c r="K58" s="118">
        <v>-0.24908958485069202</v>
      </c>
      <c r="L58" s="117">
        <v>700</v>
      </c>
      <c r="M58" s="118">
        <v>0.12</v>
      </c>
      <c r="N58" s="117">
        <v>1731</v>
      </c>
      <c r="O58" s="118">
        <v>-0.13363363363363398</v>
      </c>
      <c r="P58" s="124"/>
      <c r="Q58" s="116" t="s">
        <v>90</v>
      </c>
      <c r="R58" s="116" t="s">
        <v>90</v>
      </c>
      <c r="S58" s="120">
        <v>138</v>
      </c>
      <c r="T58" s="120">
        <v>2</v>
      </c>
      <c r="U58" s="120">
        <v>0</v>
      </c>
      <c r="V58" s="120">
        <v>140</v>
      </c>
      <c r="W58" s="120">
        <v>584</v>
      </c>
      <c r="X58" s="120">
        <v>724</v>
      </c>
      <c r="Y58" s="116" t="s">
        <v>246</v>
      </c>
      <c r="Z58" s="116" t="s">
        <v>238</v>
      </c>
    </row>
    <row r="59" spans="1:76" x14ac:dyDescent="0.2">
      <c r="A59" s="123"/>
      <c r="B59" s="116" t="s">
        <v>247</v>
      </c>
      <c r="C59" s="116" t="s">
        <v>248</v>
      </c>
      <c r="D59" s="117">
        <v>91</v>
      </c>
      <c r="E59" s="118">
        <v>-5.2083333333333301E-2</v>
      </c>
      <c r="F59" s="117">
        <v>2</v>
      </c>
      <c r="G59" s="118" t="s">
        <v>88</v>
      </c>
      <c r="H59" s="117">
        <v>0</v>
      </c>
      <c r="I59" s="118" t="s">
        <v>88</v>
      </c>
      <c r="J59" s="117">
        <v>93</v>
      </c>
      <c r="K59" s="118">
        <v>-3.125E-2</v>
      </c>
      <c r="L59" s="117">
        <v>445</v>
      </c>
      <c r="M59" s="118">
        <v>-0.23407917383821</v>
      </c>
      <c r="N59" s="117">
        <v>538</v>
      </c>
      <c r="O59" s="118">
        <v>-0.205317577548006</v>
      </c>
      <c r="P59" s="124"/>
      <c r="Q59" s="116" t="s">
        <v>90</v>
      </c>
      <c r="R59" s="116" t="s">
        <v>90</v>
      </c>
      <c r="S59" s="120">
        <v>137</v>
      </c>
      <c r="T59" s="120">
        <v>0</v>
      </c>
      <c r="U59" s="120">
        <v>0</v>
      </c>
      <c r="V59" s="120">
        <v>137</v>
      </c>
      <c r="W59" s="120">
        <v>207</v>
      </c>
      <c r="X59" s="120">
        <v>344</v>
      </c>
      <c r="Y59" s="116" t="s">
        <v>249</v>
      </c>
      <c r="Z59" s="116" t="s">
        <v>238</v>
      </c>
    </row>
    <row r="60" spans="1:76" x14ac:dyDescent="0.2">
      <c r="A60" s="123"/>
      <c r="B60" s="116" t="s">
        <v>250</v>
      </c>
      <c r="C60" s="116" t="s">
        <v>251</v>
      </c>
      <c r="D60" s="117">
        <v>830</v>
      </c>
      <c r="E60" s="118">
        <v>-0.105603448275862</v>
      </c>
      <c r="F60" s="117">
        <v>836</v>
      </c>
      <c r="G60" s="118">
        <v>-0.17635467980295597</v>
      </c>
      <c r="H60" s="117">
        <v>0</v>
      </c>
      <c r="I60" s="118" t="s">
        <v>88</v>
      </c>
      <c r="J60" s="117">
        <v>1666</v>
      </c>
      <c r="K60" s="118">
        <v>-0.14256304683479201</v>
      </c>
      <c r="L60" s="117">
        <v>2215</v>
      </c>
      <c r="M60" s="118">
        <v>0.22375690607734802</v>
      </c>
      <c r="N60" s="117">
        <v>3881</v>
      </c>
      <c r="O60" s="118">
        <v>3.4106048494537702E-2</v>
      </c>
      <c r="P60" s="124"/>
      <c r="Q60" s="116" t="s">
        <v>90</v>
      </c>
      <c r="R60" s="116" t="s">
        <v>90</v>
      </c>
      <c r="S60" s="120">
        <v>58</v>
      </c>
      <c r="T60" s="120">
        <v>18</v>
      </c>
      <c r="U60" s="120">
        <v>0</v>
      </c>
      <c r="V60" s="120">
        <v>76</v>
      </c>
      <c r="W60" s="120">
        <v>80</v>
      </c>
      <c r="X60" s="120">
        <v>156</v>
      </c>
      <c r="Y60" s="116" t="s">
        <v>252</v>
      </c>
      <c r="Z60" s="116" t="s">
        <v>238</v>
      </c>
    </row>
    <row r="61" spans="1:76" x14ac:dyDescent="0.2">
      <c r="A61" s="123"/>
      <c r="B61" s="116" t="s">
        <v>253</v>
      </c>
      <c r="C61" s="116" t="s">
        <v>254</v>
      </c>
      <c r="D61" s="117">
        <v>89</v>
      </c>
      <c r="E61" s="118">
        <v>-0.35507246376811602</v>
      </c>
      <c r="F61" s="117">
        <v>0</v>
      </c>
      <c r="G61" s="118">
        <v>-1</v>
      </c>
      <c r="H61" s="117">
        <v>0</v>
      </c>
      <c r="I61" s="118" t="s">
        <v>88</v>
      </c>
      <c r="J61" s="117">
        <v>89</v>
      </c>
      <c r="K61" s="118">
        <v>-0.36428571428571394</v>
      </c>
      <c r="L61" s="117">
        <v>514</v>
      </c>
      <c r="M61" s="118">
        <v>-0.11986301369863001</v>
      </c>
      <c r="N61" s="117">
        <v>603</v>
      </c>
      <c r="O61" s="118">
        <v>-0.16712707182320402</v>
      </c>
      <c r="P61" s="134"/>
      <c r="Q61" s="135"/>
      <c r="R61" s="135"/>
      <c r="S61" s="136">
        <v>1358</v>
      </c>
      <c r="T61" s="136">
        <v>2407</v>
      </c>
      <c r="U61" s="136">
        <v>0</v>
      </c>
      <c r="V61" s="136">
        <v>3765</v>
      </c>
      <c r="W61" s="136">
        <v>3887</v>
      </c>
      <c r="X61" s="136">
        <v>7652</v>
      </c>
      <c r="Y61" s="135"/>
      <c r="Z61" s="135"/>
    </row>
    <row r="62" spans="1:76" x14ac:dyDescent="0.2">
      <c r="A62" s="123"/>
      <c r="B62" s="116" t="s">
        <v>255</v>
      </c>
      <c r="C62" s="116" t="s">
        <v>256</v>
      </c>
      <c r="D62" s="117">
        <v>186</v>
      </c>
      <c r="E62" s="118">
        <v>0.35766423357664207</v>
      </c>
      <c r="F62" s="117">
        <v>0</v>
      </c>
      <c r="G62" s="118" t="s">
        <v>88</v>
      </c>
      <c r="H62" s="117">
        <v>0</v>
      </c>
      <c r="I62" s="118" t="s">
        <v>88</v>
      </c>
      <c r="J62" s="117">
        <v>186</v>
      </c>
      <c r="K62" s="118">
        <v>0.35766423357664207</v>
      </c>
      <c r="L62" s="117">
        <v>523</v>
      </c>
      <c r="M62" s="118">
        <v>1.52657004830918</v>
      </c>
      <c r="N62" s="117">
        <v>709</v>
      </c>
      <c r="O62" s="118">
        <v>1.06104651162791</v>
      </c>
      <c r="P62" s="137"/>
      <c r="Q62" s="135"/>
      <c r="R62" s="135"/>
      <c r="S62" s="136">
        <v>44825</v>
      </c>
      <c r="T62" s="136">
        <v>20870</v>
      </c>
      <c r="U62" s="136">
        <v>4460</v>
      </c>
      <c r="V62" s="136">
        <v>70155</v>
      </c>
      <c r="W62" s="136">
        <v>14876</v>
      </c>
      <c r="X62" s="136">
        <v>85031</v>
      </c>
      <c r="Y62" s="135"/>
      <c r="Z62" s="135"/>
    </row>
    <row r="63" spans="1:76" x14ac:dyDescent="0.2">
      <c r="A63" s="125"/>
      <c r="B63" s="116" t="s">
        <v>257</v>
      </c>
      <c r="C63" s="116" t="s">
        <v>258</v>
      </c>
      <c r="D63" s="117">
        <v>63</v>
      </c>
      <c r="E63" s="118">
        <v>8.6206896551724102E-2</v>
      </c>
      <c r="F63" s="117">
        <v>16</v>
      </c>
      <c r="G63" s="118">
        <v>-0.11111111111111101</v>
      </c>
      <c r="H63" s="117">
        <v>0</v>
      </c>
      <c r="I63" s="118" t="s">
        <v>88</v>
      </c>
      <c r="J63" s="117">
        <v>79</v>
      </c>
      <c r="K63" s="118">
        <v>3.9473684210526307E-2</v>
      </c>
      <c r="L63" s="117">
        <v>118</v>
      </c>
      <c r="M63" s="118">
        <v>0.47500000000000003</v>
      </c>
      <c r="N63" s="117">
        <v>197</v>
      </c>
      <c r="O63" s="118">
        <v>0.26282051282051305</v>
      </c>
    </row>
    <row r="64" spans="1:76" s="115" customFormat="1" x14ac:dyDescent="0.2">
      <c r="A64" s="126" t="s">
        <v>103</v>
      </c>
      <c r="B64" s="126"/>
      <c r="C64" s="126"/>
      <c r="D64" s="127">
        <v>1266</v>
      </c>
      <c r="E64" s="128">
        <v>-6.7746686303387302E-2</v>
      </c>
      <c r="F64" s="127">
        <v>1878</v>
      </c>
      <c r="G64" s="128">
        <v>-0.21977565434150403</v>
      </c>
      <c r="H64" s="127">
        <v>0</v>
      </c>
      <c r="I64" s="128"/>
      <c r="J64" s="127">
        <v>3144</v>
      </c>
      <c r="K64" s="128">
        <v>-0.16494023904382499</v>
      </c>
      <c r="L64" s="127">
        <v>4515</v>
      </c>
      <c r="M64" s="128">
        <v>0.16156418832004099</v>
      </c>
      <c r="N64" s="127">
        <v>7659</v>
      </c>
      <c r="O64" s="128">
        <v>9.1479351803450105E-4</v>
      </c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</row>
    <row r="65" spans="1:76" s="115" customFormat="1" x14ac:dyDescent="0.2">
      <c r="A65" s="126" t="s">
        <v>259</v>
      </c>
      <c r="B65" s="126"/>
      <c r="C65" s="126"/>
      <c r="D65" s="127">
        <v>45120</v>
      </c>
      <c r="E65" s="128">
        <v>6.5811489124372605E-3</v>
      </c>
      <c r="F65" s="127">
        <v>19435</v>
      </c>
      <c r="G65" s="128">
        <v>-6.87589841878294E-2</v>
      </c>
      <c r="H65" s="127">
        <v>4156</v>
      </c>
      <c r="I65" s="128">
        <v>-6.8161434977578497E-2</v>
      </c>
      <c r="J65" s="127">
        <v>68711</v>
      </c>
      <c r="K65" s="128">
        <v>-2.0582994797234699E-2</v>
      </c>
      <c r="L65" s="127">
        <v>16243</v>
      </c>
      <c r="M65" s="128">
        <v>9.1892981984404404E-2</v>
      </c>
      <c r="N65" s="127">
        <v>84954</v>
      </c>
      <c r="O65" s="128">
        <v>-9.0555209276616802E-4</v>
      </c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</row>
  </sheetData>
  <pageMargins left="0.75" right="0.75" top="1" bottom="1" header="0.5" footer="0.5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zoomScaleNormal="16668" zoomScaleSheetLayoutView="9856" workbookViewId="0"/>
  </sheetViews>
  <sheetFormatPr baseColWidth="10" defaultRowHeight="11.25" x14ac:dyDescent="0.2"/>
  <cols>
    <col min="1" max="1" width="27.85546875" style="111" customWidth="1"/>
    <col min="2" max="2" width="5.85546875" style="111" customWidth="1"/>
    <col min="3" max="3" width="22.28515625" style="111" customWidth="1"/>
    <col min="4" max="13" width="12.7109375" style="111" customWidth="1"/>
    <col min="14" max="14" width="8.42578125" style="111" customWidth="1"/>
    <col min="15" max="15" width="12.7109375" style="111" customWidth="1"/>
    <col min="16" max="16" width="9.42578125" style="111" hidden="1" customWidth="1"/>
    <col min="17" max="17" width="15.140625" style="111" hidden="1" customWidth="1"/>
    <col min="18" max="18" width="6.7109375" style="111" hidden="1" customWidth="1"/>
    <col min="19" max="19" width="23.28515625" style="111" hidden="1" customWidth="1"/>
    <col min="20" max="20" width="22.5703125" style="111" hidden="1" customWidth="1"/>
    <col min="21" max="21" width="19.140625" style="111" hidden="1" customWidth="1"/>
    <col min="22" max="22" width="18.7109375" style="111" hidden="1" customWidth="1"/>
    <col min="23" max="23" width="23.7109375" style="111" hidden="1" customWidth="1"/>
    <col min="24" max="24" width="15.42578125" style="111" hidden="1" customWidth="1"/>
    <col min="25" max="25" width="32.28515625" style="111" hidden="1" customWidth="1"/>
    <col min="26" max="26" width="23.140625" style="111" hidden="1" customWidth="1"/>
    <col min="27" max="16384" width="11.42578125" style="111"/>
  </cols>
  <sheetData>
    <row r="1" spans="1:26" ht="15.75" x14ac:dyDescent="0.25">
      <c r="A1" s="110" t="s">
        <v>260</v>
      </c>
    </row>
    <row r="4" spans="1:26" ht="33.75" customHeight="1" x14ac:dyDescent="0.2">
      <c r="A4" s="113" t="s">
        <v>60</v>
      </c>
      <c r="B4" s="113" t="s">
        <v>61</v>
      </c>
      <c r="C4" s="113" t="s">
        <v>62</v>
      </c>
      <c r="D4" s="114" t="s">
        <v>63</v>
      </c>
      <c r="E4" s="114" t="s">
        <v>64</v>
      </c>
      <c r="F4" s="114" t="s">
        <v>65</v>
      </c>
      <c r="G4" s="114" t="s">
        <v>66</v>
      </c>
      <c r="H4" s="114" t="s">
        <v>67</v>
      </c>
      <c r="I4" s="114" t="s">
        <v>68</v>
      </c>
      <c r="J4" s="114" t="s">
        <v>69</v>
      </c>
      <c r="K4" s="114" t="s">
        <v>70</v>
      </c>
      <c r="L4" s="114" t="s">
        <v>31</v>
      </c>
      <c r="M4" s="114" t="s">
        <v>71</v>
      </c>
      <c r="N4" s="113" t="s">
        <v>72</v>
      </c>
      <c r="O4" s="114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6" t="s">
        <v>85</v>
      </c>
      <c r="B5" s="116" t="s">
        <v>86</v>
      </c>
      <c r="C5" s="116" t="s">
        <v>87</v>
      </c>
      <c r="D5" s="117">
        <v>58061</v>
      </c>
      <c r="E5" s="118">
        <v>-4.0234730142987001E-2</v>
      </c>
      <c r="F5" s="117">
        <v>56806</v>
      </c>
      <c r="G5" s="118">
        <v>-4.1928084733184899E-2</v>
      </c>
      <c r="H5" s="117">
        <v>0</v>
      </c>
      <c r="I5" s="118" t="s">
        <v>88</v>
      </c>
      <c r="J5" s="117">
        <v>114867</v>
      </c>
      <c r="K5" s="118">
        <v>-4.1072904405319403E-2</v>
      </c>
      <c r="L5" s="117">
        <v>4078</v>
      </c>
      <c r="M5" s="118">
        <v>3.8187372708757598E-2</v>
      </c>
      <c r="N5" s="117">
        <v>118945</v>
      </c>
      <c r="O5" s="118">
        <v>-3.85563593743685E-2</v>
      </c>
      <c r="P5" s="119">
        <v>1</v>
      </c>
      <c r="Q5" s="116" t="s">
        <v>89</v>
      </c>
      <c r="R5" s="116" t="s">
        <v>90</v>
      </c>
      <c r="S5" s="120">
        <v>60495</v>
      </c>
      <c r="T5" s="120">
        <v>59292</v>
      </c>
      <c r="U5" s="120">
        <v>0</v>
      </c>
      <c r="V5" s="120">
        <v>119787</v>
      </c>
      <c r="W5" s="120">
        <v>3928</v>
      </c>
      <c r="X5" s="120">
        <v>123715</v>
      </c>
      <c r="Y5" s="116" t="s">
        <v>91</v>
      </c>
      <c r="Z5" s="116" t="s">
        <v>91</v>
      </c>
    </row>
    <row r="6" spans="1:26" x14ac:dyDescent="0.2">
      <c r="A6" s="121" t="s">
        <v>92</v>
      </c>
      <c r="B6" s="116" t="s">
        <v>93</v>
      </c>
      <c r="C6" s="116" t="s">
        <v>94</v>
      </c>
      <c r="D6" s="117">
        <v>27379</v>
      </c>
      <c r="E6" s="118">
        <v>-4.5695364238410599E-2</v>
      </c>
      <c r="F6" s="117">
        <v>9537</v>
      </c>
      <c r="G6" s="118">
        <v>-6.5000000000000002E-2</v>
      </c>
      <c r="H6" s="117">
        <v>7992</v>
      </c>
      <c r="I6" s="118">
        <v>-8.5583524027459987E-2</v>
      </c>
      <c r="J6" s="117">
        <v>44908</v>
      </c>
      <c r="K6" s="118">
        <v>-5.7148855763174501E-2</v>
      </c>
      <c r="L6" s="117">
        <v>5058</v>
      </c>
      <c r="M6" s="118">
        <v>9.1968911917098398E-2</v>
      </c>
      <c r="N6" s="117">
        <v>49966</v>
      </c>
      <c r="O6" s="118">
        <v>-4.3932493972676095E-2</v>
      </c>
      <c r="P6" s="122">
        <v>2</v>
      </c>
      <c r="Q6" s="116" t="s">
        <v>89</v>
      </c>
      <c r="R6" s="116" t="s">
        <v>89</v>
      </c>
      <c r="S6" s="120">
        <v>28690</v>
      </c>
      <c r="T6" s="120">
        <v>10200</v>
      </c>
      <c r="U6" s="120">
        <v>8740</v>
      </c>
      <c r="V6" s="120">
        <v>47630</v>
      </c>
      <c r="W6" s="120">
        <v>4632</v>
      </c>
      <c r="X6" s="120">
        <v>52262</v>
      </c>
      <c r="Y6" s="116" t="s">
        <v>95</v>
      </c>
      <c r="Z6" s="116" t="s">
        <v>96</v>
      </c>
    </row>
    <row r="7" spans="1:26" x14ac:dyDescent="0.2">
      <c r="A7" s="123"/>
      <c r="B7" s="116" t="s">
        <v>97</v>
      </c>
      <c r="C7" s="116" t="s">
        <v>98</v>
      </c>
      <c r="D7" s="117">
        <v>16193</v>
      </c>
      <c r="E7" s="118">
        <v>-3.8991097922848696E-2</v>
      </c>
      <c r="F7" s="117">
        <v>12117</v>
      </c>
      <c r="G7" s="118">
        <v>-6.6199136868064098E-2</v>
      </c>
      <c r="H7" s="117">
        <v>9037</v>
      </c>
      <c r="I7" s="118">
        <v>-0.120828874404125</v>
      </c>
      <c r="J7" s="117">
        <v>37347</v>
      </c>
      <c r="K7" s="118">
        <v>-6.8769480114698911E-2</v>
      </c>
      <c r="L7" s="117">
        <v>5442</v>
      </c>
      <c r="M7" s="118">
        <v>-4.3080710392122398E-2</v>
      </c>
      <c r="N7" s="117">
        <v>42789</v>
      </c>
      <c r="O7" s="118">
        <v>-6.5579140461215907E-2</v>
      </c>
      <c r="P7" s="124"/>
      <c r="Q7" s="116" t="s">
        <v>89</v>
      </c>
      <c r="R7" s="116" t="s">
        <v>89</v>
      </c>
      <c r="S7" s="120">
        <v>16850</v>
      </c>
      <c r="T7" s="120">
        <v>12976</v>
      </c>
      <c r="U7" s="120">
        <v>10279</v>
      </c>
      <c r="V7" s="120">
        <v>40105</v>
      </c>
      <c r="W7" s="120">
        <v>5687</v>
      </c>
      <c r="X7" s="120">
        <v>45792</v>
      </c>
      <c r="Y7" s="116" t="s">
        <v>99</v>
      </c>
      <c r="Z7" s="116" t="s">
        <v>96</v>
      </c>
    </row>
    <row r="8" spans="1:26" x14ac:dyDescent="0.2">
      <c r="A8" s="125"/>
      <c r="B8" s="116" t="s">
        <v>100</v>
      </c>
      <c r="C8" s="116" t="s">
        <v>101</v>
      </c>
      <c r="D8" s="117">
        <v>22509</v>
      </c>
      <c r="E8" s="118">
        <v>-8.8845453333925609E-5</v>
      </c>
      <c r="F8" s="117">
        <v>3958</v>
      </c>
      <c r="G8" s="118">
        <v>-0.11809269162210299</v>
      </c>
      <c r="H8" s="117">
        <v>0</v>
      </c>
      <c r="I8" s="118">
        <v>-1</v>
      </c>
      <c r="J8" s="117">
        <v>26467</v>
      </c>
      <c r="K8" s="118">
        <v>-1.9849646335592303E-2</v>
      </c>
      <c r="L8" s="117">
        <v>3307</v>
      </c>
      <c r="M8" s="118">
        <v>-2.3619722468261002E-2</v>
      </c>
      <c r="N8" s="117">
        <v>29774</v>
      </c>
      <c r="O8" s="118">
        <v>-2.0269825600526502E-2</v>
      </c>
      <c r="P8" s="124"/>
      <c r="Q8" s="116" t="s">
        <v>89</v>
      </c>
      <c r="R8" s="116" t="s">
        <v>89</v>
      </c>
      <c r="S8" s="120">
        <v>22511</v>
      </c>
      <c r="T8" s="120">
        <v>4488</v>
      </c>
      <c r="U8" s="120">
        <v>4</v>
      </c>
      <c r="V8" s="120">
        <v>27003</v>
      </c>
      <c r="W8" s="120">
        <v>3387</v>
      </c>
      <c r="X8" s="120">
        <v>30390</v>
      </c>
      <c r="Y8" s="116" t="s">
        <v>102</v>
      </c>
      <c r="Z8" s="116" t="s">
        <v>96</v>
      </c>
    </row>
    <row r="9" spans="1:26" x14ac:dyDescent="0.2">
      <c r="A9" s="126" t="s">
        <v>103</v>
      </c>
      <c r="B9" s="126"/>
      <c r="C9" s="126"/>
      <c r="D9" s="127">
        <v>66081</v>
      </c>
      <c r="E9" s="128">
        <v>-2.8948876577860702E-2</v>
      </c>
      <c r="F9" s="127">
        <v>25612</v>
      </c>
      <c r="G9" s="128">
        <v>-7.4175824175824204E-2</v>
      </c>
      <c r="H9" s="127">
        <v>17029</v>
      </c>
      <c r="I9" s="128">
        <v>-0.10482048047100902</v>
      </c>
      <c r="J9" s="127">
        <v>108722</v>
      </c>
      <c r="K9" s="128">
        <v>-5.2432498387630998E-2</v>
      </c>
      <c r="L9" s="127">
        <v>13807</v>
      </c>
      <c r="M9" s="128">
        <v>7.3690354589231004E-3</v>
      </c>
      <c r="N9" s="127">
        <v>122529</v>
      </c>
      <c r="O9" s="128">
        <v>-4.6051197408987596E-2</v>
      </c>
      <c r="P9" s="129"/>
      <c r="Q9" s="126"/>
      <c r="R9" s="126"/>
      <c r="S9" s="130">
        <v>68051</v>
      </c>
      <c r="T9" s="130">
        <v>27664</v>
      </c>
      <c r="U9" s="130">
        <v>19023</v>
      </c>
      <c r="V9" s="130">
        <v>114738</v>
      </c>
      <c r="W9" s="130">
        <v>13706</v>
      </c>
      <c r="X9" s="130">
        <v>128444</v>
      </c>
      <c r="Y9" s="126"/>
      <c r="Z9" s="126"/>
    </row>
    <row r="10" spans="1:26" x14ac:dyDescent="0.2">
      <c r="A10" s="121" t="s">
        <v>104</v>
      </c>
      <c r="B10" s="116" t="s">
        <v>105</v>
      </c>
      <c r="C10" s="116" t="s">
        <v>106</v>
      </c>
      <c r="D10" s="117">
        <v>17674</v>
      </c>
      <c r="E10" s="118">
        <v>-1.6033849237278699E-2</v>
      </c>
      <c r="F10" s="117">
        <v>187</v>
      </c>
      <c r="G10" s="118">
        <v>0.161490683229814</v>
      </c>
      <c r="H10" s="117">
        <v>6</v>
      </c>
      <c r="I10" s="118" t="s">
        <v>88</v>
      </c>
      <c r="J10" s="117">
        <v>17867</v>
      </c>
      <c r="K10" s="118">
        <v>-1.41256966285935E-2</v>
      </c>
      <c r="L10" s="117">
        <v>3196</v>
      </c>
      <c r="M10" s="118">
        <v>6.7824924824590696E-2</v>
      </c>
      <c r="N10" s="117">
        <v>21063</v>
      </c>
      <c r="O10" s="118">
        <v>-2.50994506535329E-3</v>
      </c>
      <c r="P10" s="122">
        <v>3</v>
      </c>
      <c r="Q10" s="116" t="s">
        <v>89</v>
      </c>
      <c r="R10" s="116" t="s">
        <v>89</v>
      </c>
      <c r="S10" s="120">
        <v>17962</v>
      </c>
      <c r="T10" s="120">
        <v>161</v>
      </c>
      <c r="U10" s="120">
        <v>0</v>
      </c>
      <c r="V10" s="120">
        <v>18123</v>
      </c>
      <c r="W10" s="120">
        <v>2993</v>
      </c>
      <c r="X10" s="120">
        <v>21116</v>
      </c>
      <c r="Y10" s="116" t="s">
        <v>107</v>
      </c>
      <c r="Z10" s="116" t="s">
        <v>108</v>
      </c>
    </row>
    <row r="11" spans="1:26" x14ac:dyDescent="0.2">
      <c r="A11" s="123"/>
      <c r="B11" s="116" t="s">
        <v>109</v>
      </c>
      <c r="C11" s="116" t="s">
        <v>110</v>
      </c>
      <c r="D11" s="117">
        <v>5623</v>
      </c>
      <c r="E11" s="118">
        <v>1.8659420289855101E-2</v>
      </c>
      <c r="F11" s="117">
        <v>2601</v>
      </c>
      <c r="G11" s="118">
        <v>-8.4799437016185794E-2</v>
      </c>
      <c r="H11" s="117">
        <v>4</v>
      </c>
      <c r="I11" s="118">
        <v>1</v>
      </c>
      <c r="J11" s="117">
        <v>8228</v>
      </c>
      <c r="K11" s="118">
        <v>-1.6260162601626001E-2</v>
      </c>
      <c r="L11" s="117">
        <v>1683</v>
      </c>
      <c r="M11" s="118">
        <v>3.5055350553505497E-2</v>
      </c>
      <c r="N11" s="117">
        <v>9911</v>
      </c>
      <c r="O11" s="118">
        <v>-7.9079079079079108E-3</v>
      </c>
      <c r="P11" s="124"/>
      <c r="Q11" s="116" t="s">
        <v>89</v>
      </c>
      <c r="R11" s="116" t="s">
        <v>89</v>
      </c>
      <c r="S11" s="120">
        <v>5520</v>
      </c>
      <c r="T11" s="120">
        <v>2842</v>
      </c>
      <c r="U11" s="120">
        <v>2</v>
      </c>
      <c r="V11" s="120">
        <v>8364</v>
      </c>
      <c r="W11" s="120">
        <v>1626</v>
      </c>
      <c r="X11" s="120">
        <v>9990</v>
      </c>
      <c r="Y11" s="116" t="s">
        <v>111</v>
      </c>
      <c r="Z11" s="116" t="s">
        <v>108</v>
      </c>
    </row>
    <row r="12" spans="1:26" x14ac:dyDescent="0.2">
      <c r="A12" s="123"/>
      <c r="B12" s="116" t="s">
        <v>112</v>
      </c>
      <c r="C12" s="116" t="s">
        <v>113</v>
      </c>
      <c r="D12" s="117">
        <v>15813</v>
      </c>
      <c r="E12" s="118">
        <v>-5.9757402782732796E-2</v>
      </c>
      <c r="F12" s="117">
        <v>686</v>
      </c>
      <c r="G12" s="118">
        <v>-2.1398002853067002E-2</v>
      </c>
      <c r="H12" s="117">
        <v>9</v>
      </c>
      <c r="I12" s="118">
        <v>0.125</v>
      </c>
      <c r="J12" s="117">
        <v>16508</v>
      </c>
      <c r="K12" s="118">
        <v>-5.8138871455468699E-2</v>
      </c>
      <c r="L12" s="117">
        <v>4010</v>
      </c>
      <c r="M12" s="118">
        <v>-8.82219190541155E-2</v>
      </c>
      <c r="N12" s="117">
        <v>20518</v>
      </c>
      <c r="O12" s="118">
        <v>-6.4173318129988596E-2</v>
      </c>
      <c r="P12" s="124"/>
      <c r="Q12" s="116" t="s">
        <v>89</v>
      </c>
      <c r="R12" s="116" t="s">
        <v>89</v>
      </c>
      <c r="S12" s="120">
        <v>16818</v>
      </c>
      <c r="T12" s="120">
        <v>701</v>
      </c>
      <c r="U12" s="120">
        <v>8</v>
      </c>
      <c r="V12" s="120">
        <v>17527</v>
      </c>
      <c r="W12" s="120">
        <v>4398</v>
      </c>
      <c r="X12" s="120">
        <v>21925</v>
      </c>
      <c r="Y12" s="116" t="s">
        <v>114</v>
      </c>
      <c r="Z12" s="116" t="s">
        <v>108</v>
      </c>
    </row>
    <row r="13" spans="1:26" x14ac:dyDescent="0.2">
      <c r="A13" s="125"/>
      <c r="B13" s="116" t="s">
        <v>115</v>
      </c>
      <c r="C13" s="116" t="s">
        <v>116</v>
      </c>
      <c r="D13" s="117">
        <v>5207</v>
      </c>
      <c r="E13" s="118">
        <v>6.2653061224489798E-2</v>
      </c>
      <c r="F13" s="117">
        <v>1686</v>
      </c>
      <c r="G13" s="118">
        <v>-3.3810888252149E-2</v>
      </c>
      <c r="H13" s="117">
        <v>0</v>
      </c>
      <c r="I13" s="118">
        <v>-1</v>
      </c>
      <c r="J13" s="117">
        <v>6893</v>
      </c>
      <c r="K13" s="118">
        <v>3.7165212157688803E-2</v>
      </c>
      <c r="L13" s="117">
        <v>1681</v>
      </c>
      <c r="M13" s="118">
        <v>-4.7052154195011298E-2</v>
      </c>
      <c r="N13" s="117">
        <v>8574</v>
      </c>
      <c r="O13" s="118">
        <v>1.9500594530321002E-2</v>
      </c>
      <c r="P13" s="124"/>
      <c r="Q13" s="116" t="s">
        <v>89</v>
      </c>
      <c r="R13" s="116" t="s">
        <v>89</v>
      </c>
      <c r="S13" s="120">
        <v>4900</v>
      </c>
      <c r="T13" s="120">
        <v>1745</v>
      </c>
      <c r="U13" s="120">
        <v>1</v>
      </c>
      <c r="V13" s="120">
        <v>6646</v>
      </c>
      <c r="W13" s="120">
        <v>1764</v>
      </c>
      <c r="X13" s="120">
        <v>8410</v>
      </c>
      <c r="Y13" s="116" t="s">
        <v>117</v>
      </c>
      <c r="Z13" s="116" t="s">
        <v>108</v>
      </c>
    </row>
    <row r="14" spans="1:26" x14ac:dyDescent="0.2">
      <c r="A14" s="126" t="s">
        <v>103</v>
      </c>
      <c r="B14" s="126"/>
      <c r="C14" s="126"/>
      <c r="D14" s="127">
        <v>44317</v>
      </c>
      <c r="E14" s="128">
        <v>-1.9535398230088499E-2</v>
      </c>
      <c r="F14" s="127">
        <v>5160</v>
      </c>
      <c r="G14" s="128">
        <v>-5.3037254542117801E-2</v>
      </c>
      <c r="H14" s="127">
        <v>19</v>
      </c>
      <c r="I14" s="128">
        <v>0.72727272727272696</v>
      </c>
      <c r="J14" s="127">
        <v>49496</v>
      </c>
      <c r="K14" s="128">
        <v>-2.2976707461508098E-2</v>
      </c>
      <c r="L14" s="127">
        <v>10570</v>
      </c>
      <c r="M14" s="128">
        <v>-1.9571468323903201E-2</v>
      </c>
      <c r="N14" s="127">
        <v>60066</v>
      </c>
      <c r="O14" s="128">
        <v>-2.23791930469882E-2</v>
      </c>
      <c r="P14" s="129"/>
      <c r="Q14" s="126"/>
      <c r="R14" s="126"/>
      <c r="S14" s="130">
        <v>45200</v>
      </c>
      <c r="T14" s="130">
        <v>5449</v>
      </c>
      <c r="U14" s="130">
        <v>11</v>
      </c>
      <c r="V14" s="130">
        <v>50660</v>
      </c>
      <c r="W14" s="130">
        <v>10781</v>
      </c>
      <c r="X14" s="130">
        <v>61441</v>
      </c>
      <c r="Y14" s="126"/>
      <c r="Z14" s="126"/>
    </row>
    <row r="15" spans="1:26" x14ac:dyDescent="0.2">
      <c r="A15" s="121" t="s">
        <v>118</v>
      </c>
      <c r="B15" s="116" t="s">
        <v>119</v>
      </c>
      <c r="C15" s="116" t="s">
        <v>120</v>
      </c>
      <c r="D15" s="117">
        <v>3495</v>
      </c>
      <c r="E15" s="118">
        <v>-2.9166666666666702E-2</v>
      </c>
      <c r="F15" s="117">
        <v>40</v>
      </c>
      <c r="G15" s="118">
        <v>-0.16666666666666699</v>
      </c>
      <c r="H15" s="117">
        <v>238</v>
      </c>
      <c r="I15" s="118">
        <v>2.8387096774193497</v>
      </c>
      <c r="J15" s="117">
        <v>3773</v>
      </c>
      <c r="K15" s="118">
        <v>1.6981132075471701E-2</v>
      </c>
      <c r="L15" s="117">
        <v>1798</v>
      </c>
      <c r="M15" s="118">
        <v>6.1393152302243202E-2</v>
      </c>
      <c r="N15" s="117">
        <v>5571</v>
      </c>
      <c r="O15" s="118">
        <v>3.0903034789045204E-2</v>
      </c>
      <c r="P15" s="122">
        <v>4</v>
      </c>
      <c r="Q15" s="116" t="s">
        <v>89</v>
      </c>
      <c r="R15" s="116" t="s">
        <v>89</v>
      </c>
      <c r="S15" s="120">
        <v>3600</v>
      </c>
      <c r="T15" s="120">
        <v>48</v>
      </c>
      <c r="U15" s="120">
        <v>62</v>
      </c>
      <c r="V15" s="120">
        <v>3710</v>
      </c>
      <c r="W15" s="120">
        <v>1694</v>
      </c>
      <c r="X15" s="120">
        <v>5404</v>
      </c>
      <c r="Y15" s="116" t="s">
        <v>121</v>
      </c>
      <c r="Z15" s="116" t="s">
        <v>122</v>
      </c>
    </row>
    <row r="16" spans="1:26" x14ac:dyDescent="0.2">
      <c r="A16" s="123"/>
      <c r="B16" s="116" t="s">
        <v>123</v>
      </c>
      <c r="C16" s="116" t="s">
        <v>124</v>
      </c>
      <c r="D16" s="117">
        <v>1023</v>
      </c>
      <c r="E16" s="118">
        <v>-2.8490028490028501E-2</v>
      </c>
      <c r="F16" s="117">
        <v>11</v>
      </c>
      <c r="G16" s="118">
        <v>0</v>
      </c>
      <c r="H16" s="117">
        <v>0</v>
      </c>
      <c r="I16" s="118" t="s">
        <v>88</v>
      </c>
      <c r="J16" s="117">
        <v>1034</v>
      </c>
      <c r="K16" s="118">
        <v>-2.8195488721804503E-2</v>
      </c>
      <c r="L16" s="117">
        <v>2112</v>
      </c>
      <c r="M16" s="118">
        <v>0.157894736842105</v>
      </c>
      <c r="N16" s="117">
        <v>3146</v>
      </c>
      <c r="O16" s="118">
        <v>8.9335180055401697E-2</v>
      </c>
      <c r="P16" s="124"/>
      <c r="Q16" s="116" t="s">
        <v>89</v>
      </c>
      <c r="R16" s="116" t="s">
        <v>89</v>
      </c>
      <c r="S16" s="120">
        <v>1053</v>
      </c>
      <c r="T16" s="120">
        <v>11</v>
      </c>
      <c r="U16" s="120">
        <v>0</v>
      </c>
      <c r="V16" s="120">
        <v>1064</v>
      </c>
      <c r="W16" s="120">
        <v>1824</v>
      </c>
      <c r="X16" s="120">
        <v>2888</v>
      </c>
      <c r="Y16" s="116" t="s">
        <v>125</v>
      </c>
      <c r="Z16" s="116" t="s">
        <v>122</v>
      </c>
    </row>
    <row r="17" spans="1:26" x14ac:dyDescent="0.2">
      <c r="A17" s="123"/>
      <c r="B17" s="116" t="s">
        <v>126</v>
      </c>
      <c r="C17" s="116" t="s">
        <v>127</v>
      </c>
      <c r="D17" s="117">
        <v>3947</v>
      </c>
      <c r="E17" s="118">
        <v>-0.12288888888888901</v>
      </c>
      <c r="F17" s="117">
        <v>201</v>
      </c>
      <c r="G17" s="118">
        <v>-4.2857142857142899E-2</v>
      </c>
      <c r="H17" s="117">
        <v>0</v>
      </c>
      <c r="I17" s="118" t="s">
        <v>88</v>
      </c>
      <c r="J17" s="117">
        <v>4148</v>
      </c>
      <c r="K17" s="118">
        <v>-0.11932059447983001</v>
      </c>
      <c r="L17" s="117">
        <v>902</v>
      </c>
      <c r="M17" s="118">
        <v>0.22888283378746602</v>
      </c>
      <c r="N17" s="117">
        <v>5050</v>
      </c>
      <c r="O17" s="118">
        <v>-7.2373254959588504E-2</v>
      </c>
      <c r="P17" s="124"/>
      <c r="Q17" s="116" t="s">
        <v>89</v>
      </c>
      <c r="R17" s="116" t="s">
        <v>89</v>
      </c>
      <c r="S17" s="120">
        <v>4500</v>
      </c>
      <c r="T17" s="120">
        <v>210</v>
      </c>
      <c r="U17" s="120">
        <v>0</v>
      </c>
      <c r="V17" s="120">
        <v>4710</v>
      </c>
      <c r="W17" s="120">
        <v>734</v>
      </c>
      <c r="X17" s="120">
        <v>5444</v>
      </c>
      <c r="Y17" s="116" t="s">
        <v>128</v>
      </c>
      <c r="Z17" s="116" t="s">
        <v>122</v>
      </c>
    </row>
    <row r="18" spans="1:26" x14ac:dyDescent="0.2">
      <c r="A18" s="123"/>
      <c r="B18" s="116" t="s">
        <v>129</v>
      </c>
      <c r="C18" s="116" t="s">
        <v>130</v>
      </c>
      <c r="D18" s="117">
        <v>2687</v>
      </c>
      <c r="E18" s="118">
        <v>-3.1362653208363393E-2</v>
      </c>
      <c r="F18" s="117">
        <v>1033</v>
      </c>
      <c r="G18" s="118">
        <v>-9.3859649122807004E-2</v>
      </c>
      <c r="H18" s="117">
        <v>13</v>
      </c>
      <c r="I18" s="118" t="s">
        <v>88</v>
      </c>
      <c r="J18" s="117">
        <v>3733</v>
      </c>
      <c r="K18" s="118">
        <v>-4.62442514052121E-2</v>
      </c>
      <c r="L18" s="117">
        <v>1334</v>
      </c>
      <c r="M18" s="118">
        <v>4.6274509803921601E-2</v>
      </c>
      <c r="N18" s="117">
        <v>5067</v>
      </c>
      <c r="O18" s="118">
        <v>-2.35112738485257E-2</v>
      </c>
      <c r="P18" s="124"/>
      <c r="Q18" s="116" t="s">
        <v>89</v>
      </c>
      <c r="R18" s="116" t="s">
        <v>89</v>
      </c>
      <c r="S18" s="120">
        <v>2774</v>
      </c>
      <c r="T18" s="120">
        <v>1140</v>
      </c>
      <c r="U18" s="120">
        <v>0</v>
      </c>
      <c r="V18" s="120">
        <v>3914</v>
      </c>
      <c r="W18" s="120">
        <v>1275</v>
      </c>
      <c r="X18" s="120">
        <v>5189</v>
      </c>
      <c r="Y18" s="116" t="s">
        <v>131</v>
      </c>
      <c r="Z18" s="116" t="s">
        <v>122</v>
      </c>
    </row>
    <row r="19" spans="1:26" x14ac:dyDescent="0.2">
      <c r="A19" s="123"/>
      <c r="B19" s="116" t="s">
        <v>132</v>
      </c>
      <c r="C19" s="116" t="s">
        <v>133</v>
      </c>
      <c r="D19" s="117">
        <v>3062</v>
      </c>
      <c r="E19" s="118">
        <v>-2.1725239616613403E-2</v>
      </c>
      <c r="F19" s="117">
        <v>23</v>
      </c>
      <c r="G19" s="118">
        <v>-0.45238095238095205</v>
      </c>
      <c r="H19" s="117">
        <v>0</v>
      </c>
      <c r="I19" s="118" t="s">
        <v>88</v>
      </c>
      <c r="J19" s="117">
        <v>3085</v>
      </c>
      <c r="K19" s="118">
        <v>-2.7427490542244602E-2</v>
      </c>
      <c r="L19" s="117">
        <v>784</v>
      </c>
      <c r="M19" s="118">
        <v>-0.141292442497262</v>
      </c>
      <c r="N19" s="117">
        <v>3869</v>
      </c>
      <c r="O19" s="118">
        <v>-5.2876376988984099E-2</v>
      </c>
      <c r="P19" s="124"/>
      <c r="Q19" s="116" t="s">
        <v>89</v>
      </c>
      <c r="R19" s="116" t="s">
        <v>89</v>
      </c>
      <c r="S19" s="120">
        <v>3130</v>
      </c>
      <c r="T19" s="120">
        <v>42</v>
      </c>
      <c r="U19" s="120">
        <v>0</v>
      </c>
      <c r="V19" s="120">
        <v>3172</v>
      </c>
      <c r="W19" s="120">
        <v>913</v>
      </c>
      <c r="X19" s="120">
        <v>4085</v>
      </c>
      <c r="Y19" s="116" t="s">
        <v>134</v>
      </c>
      <c r="Z19" s="116" t="s">
        <v>122</v>
      </c>
    </row>
    <row r="20" spans="1:26" x14ac:dyDescent="0.2">
      <c r="A20" s="123"/>
      <c r="B20" s="116" t="s">
        <v>135</v>
      </c>
      <c r="C20" s="116" t="s">
        <v>136</v>
      </c>
      <c r="D20" s="117">
        <v>3154</v>
      </c>
      <c r="E20" s="118">
        <v>-5.4272863568215896E-2</v>
      </c>
      <c r="F20" s="117">
        <v>21</v>
      </c>
      <c r="G20" s="118">
        <v>-0.90277777777777812</v>
      </c>
      <c r="H20" s="117">
        <v>2981</v>
      </c>
      <c r="I20" s="118">
        <v>-1.9730351857941503E-2</v>
      </c>
      <c r="J20" s="117">
        <v>6156</v>
      </c>
      <c r="K20" s="118">
        <v>-6.6140776699029097E-2</v>
      </c>
      <c r="L20" s="117">
        <v>546</v>
      </c>
      <c r="M20" s="118">
        <v>-0.17272727272727303</v>
      </c>
      <c r="N20" s="117">
        <v>6702</v>
      </c>
      <c r="O20" s="118">
        <v>-7.5841147269718703E-2</v>
      </c>
      <c r="P20" s="124"/>
      <c r="Q20" s="116" t="s">
        <v>89</v>
      </c>
      <c r="R20" s="116" t="s">
        <v>89</v>
      </c>
      <c r="S20" s="120">
        <v>3335</v>
      </c>
      <c r="T20" s="120">
        <v>216</v>
      </c>
      <c r="U20" s="120">
        <v>3041</v>
      </c>
      <c r="V20" s="120">
        <v>6592</v>
      </c>
      <c r="W20" s="120">
        <v>660</v>
      </c>
      <c r="X20" s="120">
        <v>7252</v>
      </c>
      <c r="Y20" s="116" t="s">
        <v>137</v>
      </c>
      <c r="Z20" s="116" t="s">
        <v>122</v>
      </c>
    </row>
    <row r="21" spans="1:26" x14ac:dyDescent="0.2">
      <c r="A21" s="123"/>
      <c r="B21" s="116" t="s">
        <v>138</v>
      </c>
      <c r="C21" s="116" t="s">
        <v>139</v>
      </c>
      <c r="D21" s="117">
        <v>1312</v>
      </c>
      <c r="E21" s="118">
        <v>1.6266460108443102E-2</v>
      </c>
      <c r="F21" s="117">
        <v>56</v>
      </c>
      <c r="G21" s="118">
        <v>1.4347826086956501</v>
      </c>
      <c r="H21" s="117">
        <v>0</v>
      </c>
      <c r="I21" s="118">
        <v>-1</v>
      </c>
      <c r="J21" s="117">
        <v>1368</v>
      </c>
      <c r="K21" s="118">
        <v>3.9513677811550199E-2</v>
      </c>
      <c r="L21" s="117">
        <v>312</v>
      </c>
      <c r="M21" s="118">
        <v>0.15985130111524198</v>
      </c>
      <c r="N21" s="117">
        <v>1680</v>
      </c>
      <c r="O21" s="118">
        <v>5.9936908517350201E-2</v>
      </c>
      <c r="P21" s="124"/>
      <c r="Q21" s="116" t="s">
        <v>89</v>
      </c>
      <c r="R21" s="116" t="s">
        <v>89</v>
      </c>
      <c r="S21" s="120">
        <v>1291</v>
      </c>
      <c r="T21" s="120">
        <v>23</v>
      </c>
      <c r="U21" s="120">
        <v>2</v>
      </c>
      <c r="V21" s="120">
        <v>1316</v>
      </c>
      <c r="W21" s="120">
        <v>269</v>
      </c>
      <c r="X21" s="120">
        <v>1585</v>
      </c>
      <c r="Y21" s="116" t="s">
        <v>140</v>
      </c>
      <c r="Z21" s="116" t="s">
        <v>122</v>
      </c>
    </row>
    <row r="22" spans="1:26" x14ac:dyDescent="0.2">
      <c r="A22" s="123"/>
      <c r="B22" s="116" t="s">
        <v>141</v>
      </c>
      <c r="C22" s="116" t="s">
        <v>142</v>
      </c>
      <c r="D22" s="117">
        <v>3809</v>
      </c>
      <c r="E22" s="118">
        <v>4.6716130805166296E-2</v>
      </c>
      <c r="F22" s="117">
        <v>138</v>
      </c>
      <c r="G22" s="118">
        <v>-0.34597156398104301</v>
      </c>
      <c r="H22" s="117">
        <v>4</v>
      </c>
      <c r="I22" s="118">
        <v>-0.66666666666666696</v>
      </c>
      <c r="J22" s="117">
        <v>3951</v>
      </c>
      <c r="K22" s="118">
        <v>2.3045054375971003E-2</v>
      </c>
      <c r="L22" s="117">
        <v>790</v>
      </c>
      <c r="M22" s="118">
        <v>1.5424164524421602E-2</v>
      </c>
      <c r="N22" s="117">
        <v>4741</v>
      </c>
      <c r="O22" s="118">
        <v>2.1767241379310302E-2</v>
      </c>
      <c r="P22" s="124"/>
      <c r="Q22" s="116" t="s">
        <v>89</v>
      </c>
      <c r="R22" s="116" t="s">
        <v>89</v>
      </c>
      <c r="S22" s="120">
        <v>3639</v>
      </c>
      <c r="T22" s="120">
        <v>211</v>
      </c>
      <c r="U22" s="120">
        <v>12</v>
      </c>
      <c r="V22" s="120">
        <v>3862</v>
      </c>
      <c r="W22" s="120">
        <v>778</v>
      </c>
      <c r="X22" s="120">
        <v>4640</v>
      </c>
      <c r="Y22" s="116" t="s">
        <v>143</v>
      </c>
      <c r="Z22" s="116" t="s">
        <v>122</v>
      </c>
    </row>
    <row r="23" spans="1:26" x14ac:dyDescent="0.2">
      <c r="A23" s="125"/>
      <c r="B23" s="116" t="s">
        <v>144</v>
      </c>
      <c r="C23" s="116" t="s">
        <v>145</v>
      </c>
      <c r="D23" s="117">
        <v>2054</v>
      </c>
      <c r="E23" s="118">
        <v>-5.5197792088316502E-2</v>
      </c>
      <c r="F23" s="117">
        <v>84</v>
      </c>
      <c r="G23" s="118">
        <v>2</v>
      </c>
      <c r="H23" s="117">
        <v>0</v>
      </c>
      <c r="I23" s="118" t="s">
        <v>88</v>
      </c>
      <c r="J23" s="117">
        <v>2138</v>
      </c>
      <c r="K23" s="118">
        <v>-2.9064486830154401E-2</v>
      </c>
      <c r="L23" s="117">
        <v>1245</v>
      </c>
      <c r="M23" s="118">
        <v>0.16138059701492499</v>
      </c>
      <c r="N23" s="117">
        <v>3383</v>
      </c>
      <c r="O23" s="118">
        <v>3.3292608430054993E-2</v>
      </c>
      <c r="P23" s="124"/>
      <c r="Q23" s="116" t="s">
        <v>89</v>
      </c>
      <c r="R23" s="116" t="s">
        <v>89</v>
      </c>
      <c r="S23" s="120">
        <v>2174</v>
      </c>
      <c r="T23" s="120">
        <v>28</v>
      </c>
      <c r="U23" s="120">
        <v>0</v>
      </c>
      <c r="V23" s="120">
        <v>2202</v>
      </c>
      <c r="W23" s="120">
        <v>1072</v>
      </c>
      <c r="X23" s="120">
        <v>3274</v>
      </c>
      <c r="Y23" s="116" t="s">
        <v>146</v>
      </c>
      <c r="Z23" s="116" t="s">
        <v>122</v>
      </c>
    </row>
    <row r="24" spans="1:26" x14ac:dyDescent="0.2">
      <c r="A24" s="126" t="s">
        <v>103</v>
      </c>
      <c r="B24" s="126"/>
      <c r="C24" s="126"/>
      <c r="D24" s="127">
        <v>24543</v>
      </c>
      <c r="E24" s="128">
        <v>-3.7378412299968598E-2</v>
      </c>
      <c r="F24" s="127">
        <v>1607</v>
      </c>
      <c r="G24" s="128">
        <v>-0.166925868325557</v>
      </c>
      <c r="H24" s="127">
        <v>3236</v>
      </c>
      <c r="I24" s="128">
        <v>3.8177735001604103E-2</v>
      </c>
      <c r="J24" s="127">
        <v>29386</v>
      </c>
      <c r="K24" s="128">
        <v>-3.7849518695566797E-2</v>
      </c>
      <c r="L24" s="127">
        <v>9823</v>
      </c>
      <c r="M24" s="128">
        <v>6.5516867339190793E-2</v>
      </c>
      <c r="N24" s="127">
        <v>39209</v>
      </c>
      <c r="O24" s="128">
        <v>-1.3882950630014299E-2</v>
      </c>
      <c r="P24" s="129"/>
      <c r="Q24" s="126"/>
      <c r="R24" s="126"/>
      <c r="S24" s="130">
        <v>25496</v>
      </c>
      <c r="T24" s="130">
        <v>1929</v>
      </c>
      <c r="U24" s="130">
        <v>3117</v>
      </c>
      <c r="V24" s="130">
        <v>30542</v>
      </c>
      <c r="W24" s="130">
        <v>9219</v>
      </c>
      <c r="X24" s="130">
        <v>39761</v>
      </c>
      <c r="Y24" s="126"/>
      <c r="Z24" s="126"/>
    </row>
    <row r="25" spans="1:26" x14ac:dyDescent="0.2">
      <c r="A25" s="121" t="s">
        <v>147</v>
      </c>
      <c r="B25" s="116" t="s">
        <v>148</v>
      </c>
      <c r="C25" s="116" t="s">
        <v>149</v>
      </c>
      <c r="D25" s="117">
        <v>1495</v>
      </c>
      <c r="E25" s="118">
        <v>-7.9628400796283999E-3</v>
      </c>
      <c r="F25" s="117">
        <v>2</v>
      </c>
      <c r="G25" s="118">
        <v>0</v>
      </c>
      <c r="H25" s="117">
        <v>0</v>
      </c>
      <c r="I25" s="118" t="s">
        <v>88</v>
      </c>
      <c r="J25" s="117">
        <v>1497</v>
      </c>
      <c r="K25" s="118">
        <v>-7.9522862823061605E-3</v>
      </c>
      <c r="L25" s="117">
        <v>52</v>
      </c>
      <c r="M25" s="118">
        <v>-0.133333333333333</v>
      </c>
      <c r="N25" s="117">
        <v>1549</v>
      </c>
      <c r="O25" s="118">
        <v>-1.27469725940089E-2</v>
      </c>
      <c r="P25" s="122">
        <v>5</v>
      </c>
      <c r="Q25" s="116" t="s">
        <v>89</v>
      </c>
      <c r="R25" s="116" t="s">
        <v>89</v>
      </c>
      <c r="S25" s="120">
        <v>1507</v>
      </c>
      <c r="T25" s="120">
        <v>2</v>
      </c>
      <c r="U25" s="120">
        <v>0</v>
      </c>
      <c r="V25" s="120">
        <v>1509</v>
      </c>
      <c r="W25" s="120">
        <v>60</v>
      </c>
      <c r="X25" s="120">
        <v>1569</v>
      </c>
      <c r="Y25" s="116" t="s">
        <v>150</v>
      </c>
      <c r="Z25" s="116" t="s">
        <v>151</v>
      </c>
    </row>
    <row r="26" spans="1:26" x14ac:dyDescent="0.2">
      <c r="A26" s="123"/>
      <c r="B26" s="116" t="s">
        <v>152</v>
      </c>
      <c r="C26" s="116" t="s">
        <v>153</v>
      </c>
      <c r="D26" s="117">
        <v>865</v>
      </c>
      <c r="E26" s="118">
        <v>-4.602991944764101E-3</v>
      </c>
      <c r="F26" s="117">
        <v>0</v>
      </c>
      <c r="G26" s="118" t="s">
        <v>88</v>
      </c>
      <c r="H26" s="117">
        <v>0</v>
      </c>
      <c r="I26" s="118" t="s">
        <v>88</v>
      </c>
      <c r="J26" s="117">
        <v>865</v>
      </c>
      <c r="K26" s="118">
        <v>-4.602991944764101E-3</v>
      </c>
      <c r="L26" s="117">
        <v>45</v>
      </c>
      <c r="M26" s="118">
        <v>0.21621621621621601</v>
      </c>
      <c r="N26" s="117">
        <v>910</v>
      </c>
      <c r="O26" s="118">
        <v>4.4150110375275903E-3</v>
      </c>
      <c r="P26" s="124"/>
      <c r="Q26" s="116" t="s">
        <v>89</v>
      </c>
      <c r="R26" s="116" t="s">
        <v>89</v>
      </c>
      <c r="S26" s="120">
        <v>869</v>
      </c>
      <c r="T26" s="120">
        <v>0</v>
      </c>
      <c r="U26" s="120">
        <v>0</v>
      </c>
      <c r="V26" s="120">
        <v>869</v>
      </c>
      <c r="W26" s="120">
        <v>37</v>
      </c>
      <c r="X26" s="120">
        <v>906</v>
      </c>
      <c r="Y26" s="116" t="s">
        <v>154</v>
      </c>
      <c r="Z26" s="116" t="s">
        <v>151</v>
      </c>
    </row>
    <row r="27" spans="1:26" x14ac:dyDescent="0.2">
      <c r="A27" s="123"/>
      <c r="B27" s="116" t="s">
        <v>155</v>
      </c>
      <c r="C27" s="116" t="s">
        <v>156</v>
      </c>
      <c r="D27" s="117">
        <v>3128</v>
      </c>
      <c r="E27" s="118">
        <v>-6.2911923307369694E-2</v>
      </c>
      <c r="F27" s="117">
        <v>1</v>
      </c>
      <c r="G27" s="118" t="s">
        <v>88</v>
      </c>
      <c r="H27" s="117">
        <v>498</v>
      </c>
      <c r="I27" s="118">
        <v>-0.30252100840336099</v>
      </c>
      <c r="J27" s="117">
        <v>3627</v>
      </c>
      <c r="K27" s="118">
        <v>-0.104886475814413</v>
      </c>
      <c r="L27" s="117">
        <v>1238</v>
      </c>
      <c r="M27" s="118">
        <v>4.8264182895851E-2</v>
      </c>
      <c r="N27" s="117">
        <v>4865</v>
      </c>
      <c r="O27" s="118">
        <v>-7.0322950506401694E-2</v>
      </c>
      <c r="P27" s="124"/>
      <c r="Q27" s="116" t="s">
        <v>89</v>
      </c>
      <c r="R27" s="116" t="s">
        <v>89</v>
      </c>
      <c r="S27" s="120">
        <v>3338</v>
      </c>
      <c r="T27" s="120">
        <v>0</v>
      </c>
      <c r="U27" s="120">
        <v>714</v>
      </c>
      <c r="V27" s="120">
        <v>4052</v>
      </c>
      <c r="W27" s="120">
        <v>1181</v>
      </c>
      <c r="X27" s="120">
        <v>5233</v>
      </c>
      <c r="Y27" s="116" t="s">
        <v>157</v>
      </c>
      <c r="Z27" s="116" t="s">
        <v>151</v>
      </c>
    </row>
    <row r="28" spans="1:26" x14ac:dyDescent="0.2">
      <c r="A28" s="123"/>
      <c r="B28" s="116" t="s">
        <v>158</v>
      </c>
      <c r="C28" s="116" t="s">
        <v>159</v>
      </c>
      <c r="D28" s="117">
        <v>1145</v>
      </c>
      <c r="E28" s="118">
        <v>-2.3037542662116002E-2</v>
      </c>
      <c r="F28" s="117">
        <v>0</v>
      </c>
      <c r="G28" s="118" t="s">
        <v>88</v>
      </c>
      <c r="H28" s="117">
        <v>0</v>
      </c>
      <c r="I28" s="118" t="s">
        <v>88</v>
      </c>
      <c r="J28" s="117">
        <v>1145</v>
      </c>
      <c r="K28" s="118">
        <v>-2.3037542662116002E-2</v>
      </c>
      <c r="L28" s="117">
        <v>100</v>
      </c>
      <c r="M28" s="118">
        <v>6.3829787234042604E-2</v>
      </c>
      <c r="N28" s="117">
        <v>1245</v>
      </c>
      <c r="O28" s="118">
        <v>-1.6587677725118499E-2</v>
      </c>
      <c r="P28" s="124"/>
      <c r="Q28" s="116" t="s">
        <v>89</v>
      </c>
      <c r="R28" s="116" t="s">
        <v>89</v>
      </c>
      <c r="S28" s="120">
        <v>1172</v>
      </c>
      <c r="T28" s="120">
        <v>0</v>
      </c>
      <c r="U28" s="120">
        <v>0</v>
      </c>
      <c r="V28" s="120">
        <v>1172</v>
      </c>
      <c r="W28" s="120">
        <v>94</v>
      </c>
      <c r="X28" s="120">
        <v>1266</v>
      </c>
      <c r="Y28" s="116" t="s">
        <v>160</v>
      </c>
      <c r="Z28" s="116" t="s">
        <v>151</v>
      </c>
    </row>
    <row r="29" spans="1:26" x14ac:dyDescent="0.2">
      <c r="A29" s="123"/>
      <c r="B29" s="116" t="s">
        <v>161</v>
      </c>
      <c r="C29" s="116" t="s">
        <v>162</v>
      </c>
      <c r="D29" s="117">
        <v>514</v>
      </c>
      <c r="E29" s="118">
        <v>-3.5647279549718601E-2</v>
      </c>
      <c r="F29" s="117">
        <v>26</v>
      </c>
      <c r="G29" s="118">
        <v>0</v>
      </c>
      <c r="H29" s="117">
        <v>0</v>
      </c>
      <c r="I29" s="118" t="s">
        <v>88</v>
      </c>
      <c r="J29" s="117">
        <v>540</v>
      </c>
      <c r="K29" s="118">
        <v>-3.3989266547406097E-2</v>
      </c>
      <c r="L29" s="117">
        <v>573</v>
      </c>
      <c r="M29" s="118">
        <v>7.1028037383177603E-2</v>
      </c>
      <c r="N29" s="117">
        <v>1113</v>
      </c>
      <c r="O29" s="118">
        <v>1.73674588665448E-2</v>
      </c>
      <c r="P29" s="124"/>
      <c r="Q29" s="116" t="s">
        <v>89</v>
      </c>
      <c r="R29" s="116" t="s">
        <v>89</v>
      </c>
      <c r="S29" s="120">
        <v>533</v>
      </c>
      <c r="T29" s="120">
        <v>26</v>
      </c>
      <c r="U29" s="120">
        <v>0</v>
      </c>
      <c r="V29" s="120">
        <v>559</v>
      </c>
      <c r="W29" s="120">
        <v>535</v>
      </c>
      <c r="X29" s="120">
        <v>1094</v>
      </c>
      <c r="Y29" s="116" t="s">
        <v>163</v>
      </c>
      <c r="Z29" s="116" t="s">
        <v>151</v>
      </c>
    </row>
    <row r="30" spans="1:26" x14ac:dyDescent="0.2">
      <c r="A30" s="123"/>
      <c r="B30" s="116" t="s">
        <v>164</v>
      </c>
      <c r="C30" s="116" t="s">
        <v>165</v>
      </c>
      <c r="D30" s="117">
        <v>3678</v>
      </c>
      <c r="E30" s="118">
        <v>-4.1438623924941402E-2</v>
      </c>
      <c r="F30" s="117">
        <v>1</v>
      </c>
      <c r="G30" s="118">
        <v>-0.9</v>
      </c>
      <c r="H30" s="117">
        <v>1554</v>
      </c>
      <c r="I30" s="118">
        <v>-0.19272727272727302</v>
      </c>
      <c r="J30" s="117">
        <v>5233</v>
      </c>
      <c r="K30" s="118">
        <v>-9.338184338184341E-2</v>
      </c>
      <c r="L30" s="117">
        <v>225</v>
      </c>
      <c r="M30" s="118">
        <v>-0.107142857142857</v>
      </c>
      <c r="N30" s="117">
        <v>5458</v>
      </c>
      <c r="O30" s="118">
        <v>-9.3957503320053093E-2</v>
      </c>
      <c r="P30" s="124"/>
      <c r="Q30" s="116" t="s">
        <v>89</v>
      </c>
      <c r="R30" s="116" t="s">
        <v>89</v>
      </c>
      <c r="S30" s="120">
        <v>3837</v>
      </c>
      <c r="T30" s="120">
        <v>10</v>
      </c>
      <c r="U30" s="120">
        <v>1925</v>
      </c>
      <c r="V30" s="120">
        <v>5772</v>
      </c>
      <c r="W30" s="120">
        <v>252</v>
      </c>
      <c r="X30" s="120">
        <v>6024</v>
      </c>
      <c r="Y30" s="116" t="s">
        <v>166</v>
      </c>
      <c r="Z30" s="116" t="s">
        <v>151</v>
      </c>
    </row>
    <row r="31" spans="1:26" x14ac:dyDescent="0.2">
      <c r="A31" s="123"/>
      <c r="B31" s="116" t="s">
        <v>167</v>
      </c>
      <c r="C31" s="116" t="s">
        <v>168</v>
      </c>
      <c r="D31" s="117">
        <v>1995</v>
      </c>
      <c r="E31" s="118">
        <v>-4.0404040404040401E-2</v>
      </c>
      <c r="F31" s="117">
        <v>1</v>
      </c>
      <c r="G31" s="118">
        <v>-0.5</v>
      </c>
      <c r="H31" s="117">
        <v>0</v>
      </c>
      <c r="I31" s="118">
        <v>-1</v>
      </c>
      <c r="J31" s="117">
        <v>1996</v>
      </c>
      <c r="K31" s="118">
        <v>-4.1306436119116198E-2</v>
      </c>
      <c r="L31" s="117">
        <v>1412</v>
      </c>
      <c r="M31" s="118">
        <v>-0.23758099352051798</v>
      </c>
      <c r="N31" s="117">
        <v>3408</v>
      </c>
      <c r="O31" s="118">
        <v>-0.13370615149974599</v>
      </c>
      <c r="P31" s="124"/>
      <c r="Q31" s="116" t="s">
        <v>89</v>
      </c>
      <c r="R31" s="116" t="s">
        <v>89</v>
      </c>
      <c r="S31" s="120">
        <v>2079</v>
      </c>
      <c r="T31" s="120">
        <v>2</v>
      </c>
      <c r="U31" s="120">
        <v>1</v>
      </c>
      <c r="V31" s="120">
        <v>2082</v>
      </c>
      <c r="W31" s="120">
        <v>1852</v>
      </c>
      <c r="X31" s="120">
        <v>3934</v>
      </c>
      <c r="Y31" s="116" t="s">
        <v>169</v>
      </c>
      <c r="Z31" s="116" t="s">
        <v>151</v>
      </c>
    </row>
    <row r="32" spans="1:26" x14ac:dyDescent="0.2">
      <c r="A32" s="123"/>
      <c r="B32" s="116" t="s">
        <v>170</v>
      </c>
      <c r="C32" s="116" t="s">
        <v>171</v>
      </c>
      <c r="D32" s="117">
        <v>4056</v>
      </c>
      <c r="E32" s="118">
        <v>-0.11421707796462101</v>
      </c>
      <c r="F32" s="117">
        <v>1</v>
      </c>
      <c r="G32" s="118">
        <v>-0.83333333333333293</v>
      </c>
      <c r="H32" s="117">
        <v>983</v>
      </c>
      <c r="I32" s="118">
        <v>-3.8160469667318994E-2</v>
      </c>
      <c r="J32" s="117">
        <v>5040</v>
      </c>
      <c r="K32" s="118">
        <v>-0.101123595505618</v>
      </c>
      <c r="L32" s="117">
        <v>1544</v>
      </c>
      <c r="M32" s="118">
        <v>-7.0998796630565603E-2</v>
      </c>
      <c r="N32" s="117">
        <v>6584</v>
      </c>
      <c r="O32" s="118">
        <v>-9.4235795845370798E-2</v>
      </c>
      <c r="P32" s="124"/>
      <c r="Q32" s="116" t="s">
        <v>89</v>
      </c>
      <c r="R32" s="116" t="s">
        <v>89</v>
      </c>
      <c r="S32" s="120">
        <v>4579</v>
      </c>
      <c r="T32" s="120">
        <v>6</v>
      </c>
      <c r="U32" s="120">
        <v>1022</v>
      </c>
      <c r="V32" s="120">
        <v>5607</v>
      </c>
      <c r="W32" s="120">
        <v>1662</v>
      </c>
      <c r="X32" s="120">
        <v>7269</v>
      </c>
      <c r="Y32" s="116" t="s">
        <v>172</v>
      </c>
      <c r="Z32" s="116" t="s">
        <v>151</v>
      </c>
    </row>
    <row r="33" spans="1:26" x14ac:dyDescent="0.2">
      <c r="A33" s="123"/>
      <c r="B33" s="116" t="s">
        <v>173</v>
      </c>
      <c r="C33" s="116" t="s">
        <v>174</v>
      </c>
      <c r="D33" s="117">
        <v>546</v>
      </c>
      <c r="E33" s="118">
        <v>0</v>
      </c>
      <c r="F33" s="117">
        <v>0</v>
      </c>
      <c r="G33" s="118" t="s">
        <v>88</v>
      </c>
      <c r="H33" s="117">
        <v>0</v>
      </c>
      <c r="I33" s="118" t="s">
        <v>88</v>
      </c>
      <c r="J33" s="117">
        <v>546</v>
      </c>
      <c r="K33" s="118">
        <v>0</v>
      </c>
      <c r="L33" s="117">
        <v>65</v>
      </c>
      <c r="M33" s="118">
        <v>-0.15584415584415601</v>
      </c>
      <c r="N33" s="117">
        <v>611</v>
      </c>
      <c r="O33" s="118">
        <v>-1.92616372391653E-2</v>
      </c>
      <c r="P33" s="124"/>
      <c r="Q33" s="116" t="s">
        <v>89</v>
      </c>
      <c r="R33" s="116" t="s">
        <v>89</v>
      </c>
      <c r="S33" s="120">
        <v>546</v>
      </c>
      <c r="T33" s="120">
        <v>0</v>
      </c>
      <c r="U33" s="120">
        <v>0</v>
      </c>
      <c r="V33" s="120">
        <v>546</v>
      </c>
      <c r="W33" s="120">
        <v>77</v>
      </c>
      <c r="X33" s="120">
        <v>623</v>
      </c>
      <c r="Y33" s="116" t="s">
        <v>175</v>
      </c>
      <c r="Z33" s="116" t="s">
        <v>151</v>
      </c>
    </row>
    <row r="34" spans="1:26" x14ac:dyDescent="0.2">
      <c r="A34" s="123"/>
      <c r="B34" s="116" t="s">
        <v>176</v>
      </c>
      <c r="C34" s="116" t="s">
        <v>177</v>
      </c>
      <c r="D34" s="117">
        <v>1002</v>
      </c>
      <c r="E34" s="118">
        <v>-4.57142857142857E-2</v>
      </c>
      <c r="F34" s="117">
        <v>1</v>
      </c>
      <c r="G34" s="118" t="s">
        <v>88</v>
      </c>
      <c r="H34" s="117">
        <v>0</v>
      </c>
      <c r="I34" s="118" t="s">
        <v>88</v>
      </c>
      <c r="J34" s="117">
        <v>1003</v>
      </c>
      <c r="K34" s="118">
        <v>-4.4761904761904794E-2</v>
      </c>
      <c r="L34" s="117">
        <v>94</v>
      </c>
      <c r="M34" s="118">
        <v>-0.06</v>
      </c>
      <c r="N34" s="117">
        <v>1097</v>
      </c>
      <c r="O34" s="118">
        <v>-4.6086956521739102E-2</v>
      </c>
      <c r="P34" s="124"/>
      <c r="Q34" s="116" t="s">
        <v>89</v>
      </c>
      <c r="R34" s="116" t="s">
        <v>89</v>
      </c>
      <c r="S34" s="120">
        <v>1050</v>
      </c>
      <c r="T34" s="120">
        <v>0</v>
      </c>
      <c r="U34" s="120">
        <v>0</v>
      </c>
      <c r="V34" s="120">
        <v>1050</v>
      </c>
      <c r="W34" s="120">
        <v>100</v>
      </c>
      <c r="X34" s="120">
        <v>1150</v>
      </c>
      <c r="Y34" s="116" t="s">
        <v>178</v>
      </c>
      <c r="Z34" s="116" t="s">
        <v>151</v>
      </c>
    </row>
    <row r="35" spans="1:26" x14ac:dyDescent="0.2">
      <c r="A35" s="123"/>
      <c r="B35" s="116" t="s">
        <v>179</v>
      </c>
      <c r="C35" s="116" t="s">
        <v>180</v>
      </c>
      <c r="D35" s="117">
        <v>2294</v>
      </c>
      <c r="E35" s="118">
        <v>-3.45117845117845E-2</v>
      </c>
      <c r="F35" s="117">
        <v>0</v>
      </c>
      <c r="G35" s="118" t="s">
        <v>88</v>
      </c>
      <c r="H35" s="117">
        <v>0</v>
      </c>
      <c r="I35" s="118" t="s">
        <v>88</v>
      </c>
      <c r="J35" s="117">
        <v>2294</v>
      </c>
      <c r="K35" s="118">
        <v>-3.45117845117845E-2</v>
      </c>
      <c r="L35" s="117">
        <v>563</v>
      </c>
      <c r="M35" s="118">
        <v>5.0373134328358202E-2</v>
      </c>
      <c r="N35" s="117">
        <v>2857</v>
      </c>
      <c r="O35" s="118">
        <v>-1.8887362637362598E-2</v>
      </c>
      <c r="P35" s="124"/>
      <c r="Q35" s="116" t="s">
        <v>89</v>
      </c>
      <c r="R35" s="116" t="s">
        <v>89</v>
      </c>
      <c r="S35" s="120">
        <v>2376</v>
      </c>
      <c r="T35" s="120">
        <v>0</v>
      </c>
      <c r="U35" s="120">
        <v>0</v>
      </c>
      <c r="V35" s="120">
        <v>2376</v>
      </c>
      <c r="W35" s="120">
        <v>536</v>
      </c>
      <c r="X35" s="120">
        <v>2912</v>
      </c>
      <c r="Y35" s="116" t="s">
        <v>181</v>
      </c>
      <c r="Z35" s="116" t="s">
        <v>151</v>
      </c>
    </row>
    <row r="36" spans="1:26" x14ac:dyDescent="0.2">
      <c r="A36" s="123"/>
      <c r="B36" s="116" t="s">
        <v>182</v>
      </c>
      <c r="C36" s="116" t="s">
        <v>183</v>
      </c>
      <c r="D36" s="117">
        <v>1120</v>
      </c>
      <c r="E36" s="118">
        <v>-4.1916167664670698E-2</v>
      </c>
      <c r="F36" s="117">
        <v>0</v>
      </c>
      <c r="G36" s="118" t="s">
        <v>88</v>
      </c>
      <c r="H36" s="117">
        <v>1</v>
      </c>
      <c r="I36" s="118" t="s">
        <v>88</v>
      </c>
      <c r="J36" s="117">
        <v>1121</v>
      </c>
      <c r="K36" s="118">
        <v>-4.1060735671514102E-2</v>
      </c>
      <c r="L36" s="117">
        <v>218</v>
      </c>
      <c r="M36" s="118">
        <v>-6.8376068376068397E-2</v>
      </c>
      <c r="N36" s="117">
        <v>1339</v>
      </c>
      <c r="O36" s="118">
        <v>-4.5616535994297901E-2</v>
      </c>
      <c r="P36" s="124"/>
      <c r="Q36" s="116" t="s">
        <v>89</v>
      </c>
      <c r="R36" s="116" t="s">
        <v>89</v>
      </c>
      <c r="S36" s="120">
        <v>1169</v>
      </c>
      <c r="T36" s="120">
        <v>0</v>
      </c>
      <c r="U36" s="120">
        <v>0</v>
      </c>
      <c r="V36" s="120">
        <v>1169</v>
      </c>
      <c r="W36" s="120">
        <v>234</v>
      </c>
      <c r="X36" s="120">
        <v>1403</v>
      </c>
      <c r="Y36" s="116" t="s">
        <v>184</v>
      </c>
      <c r="Z36" s="116" t="s">
        <v>151</v>
      </c>
    </row>
    <row r="37" spans="1:26" x14ac:dyDescent="0.2">
      <c r="A37" s="123"/>
      <c r="B37" s="116" t="s">
        <v>185</v>
      </c>
      <c r="C37" s="116" t="s">
        <v>186</v>
      </c>
      <c r="D37" s="117">
        <v>2896</v>
      </c>
      <c r="E37" s="118">
        <v>-4.6427395456042096E-2</v>
      </c>
      <c r="F37" s="117">
        <v>0</v>
      </c>
      <c r="G37" s="118">
        <v>-1</v>
      </c>
      <c r="H37" s="117">
        <v>0</v>
      </c>
      <c r="I37" s="118" t="s">
        <v>88</v>
      </c>
      <c r="J37" s="117">
        <v>2896</v>
      </c>
      <c r="K37" s="118">
        <v>-4.7054952286936493E-2</v>
      </c>
      <c r="L37" s="117">
        <v>747</v>
      </c>
      <c r="M37" s="118">
        <v>0.21661237785016299</v>
      </c>
      <c r="N37" s="117">
        <v>3643</v>
      </c>
      <c r="O37" s="118">
        <v>-2.7374760470845901E-3</v>
      </c>
      <c r="P37" s="124"/>
      <c r="Q37" s="116" t="s">
        <v>89</v>
      </c>
      <c r="R37" s="116" t="s">
        <v>89</v>
      </c>
      <c r="S37" s="120">
        <v>3037</v>
      </c>
      <c r="T37" s="120">
        <v>2</v>
      </c>
      <c r="U37" s="120">
        <v>0</v>
      </c>
      <c r="V37" s="120">
        <v>3039</v>
      </c>
      <c r="W37" s="120">
        <v>614</v>
      </c>
      <c r="X37" s="120">
        <v>3653</v>
      </c>
      <c r="Y37" s="116" t="s">
        <v>187</v>
      </c>
      <c r="Z37" s="116" t="s">
        <v>151</v>
      </c>
    </row>
    <row r="38" spans="1:26" x14ac:dyDescent="0.2">
      <c r="A38" s="123"/>
      <c r="B38" s="116" t="s">
        <v>188</v>
      </c>
      <c r="C38" s="116" t="s">
        <v>189</v>
      </c>
      <c r="D38" s="117">
        <v>2699</v>
      </c>
      <c r="E38" s="118">
        <v>-3.3655567490153998E-2</v>
      </c>
      <c r="F38" s="117">
        <v>0</v>
      </c>
      <c r="G38" s="118" t="s">
        <v>88</v>
      </c>
      <c r="H38" s="117">
        <v>0</v>
      </c>
      <c r="I38" s="118" t="s">
        <v>88</v>
      </c>
      <c r="J38" s="117">
        <v>2699</v>
      </c>
      <c r="K38" s="118">
        <v>-3.3655567490153998E-2</v>
      </c>
      <c r="L38" s="117">
        <v>283</v>
      </c>
      <c r="M38" s="118">
        <v>-4.7138047138047097E-2</v>
      </c>
      <c r="N38" s="117">
        <v>2982</v>
      </c>
      <c r="O38" s="118">
        <v>-3.4951456310679599E-2</v>
      </c>
      <c r="P38" s="124"/>
      <c r="Q38" s="116" t="s">
        <v>89</v>
      </c>
      <c r="R38" s="116" t="s">
        <v>89</v>
      </c>
      <c r="S38" s="120">
        <v>2793</v>
      </c>
      <c r="T38" s="120">
        <v>0</v>
      </c>
      <c r="U38" s="120">
        <v>0</v>
      </c>
      <c r="V38" s="120">
        <v>2793</v>
      </c>
      <c r="W38" s="120">
        <v>297</v>
      </c>
      <c r="X38" s="120">
        <v>3090</v>
      </c>
      <c r="Y38" s="116" t="s">
        <v>190</v>
      </c>
      <c r="Z38" s="116" t="s">
        <v>151</v>
      </c>
    </row>
    <row r="39" spans="1:26" x14ac:dyDescent="0.2">
      <c r="A39" s="123"/>
      <c r="B39" s="116" t="s">
        <v>191</v>
      </c>
      <c r="C39" s="116" t="s">
        <v>192</v>
      </c>
      <c r="D39" s="117">
        <v>1449</v>
      </c>
      <c r="E39" s="118">
        <v>-1.4955812372535701E-2</v>
      </c>
      <c r="F39" s="117">
        <v>0</v>
      </c>
      <c r="G39" s="118">
        <v>-1</v>
      </c>
      <c r="H39" s="117">
        <v>0</v>
      </c>
      <c r="I39" s="118" t="s">
        <v>88</v>
      </c>
      <c r="J39" s="117">
        <v>1449</v>
      </c>
      <c r="K39" s="118">
        <v>-1.6293279022403302E-2</v>
      </c>
      <c r="L39" s="117">
        <v>285</v>
      </c>
      <c r="M39" s="118">
        <v>0.85064935064935099</v>
      </c>
      <c r="N39" s="117">
        <v>1734</v>
      </c>
      <c r="O39" s="118">
        <v>6.5765212046711707E-2</v>
      </c>
      <c r="P39" s="124"/>
      <c r="Q39" s="116" t="s">
        <v>89</v>
      </c>
      <c r="R39" s="116" t="s">
        <v>89</v>
      </c>
      <c r="S39" s="120">
        <v>1471</v>
      </c>
      <c r="T39" s="120">
        <v>2</v>
      </c>
      <c r="U39" s="120">
        <v>0</v>
      </c>
      <c r="V39" s="120">
        <v>1473</v>
      </c>
      <c r="W39" s="120">
        <v>154</v>
      </c>
      <c r="X39" s="120">
        <v>1627</v>
      </c>
      <c r="Y39" s="116" t="s">
        <v>193</v>
      </c>
      <c r="Z39" s="116" t="s">
        <v>151</v>
      </c>
    </row>
    <row r="40" spans="1:26" x14ac:dyDescent="0.2">
      <c r="A40" s="123"/>
      <c r="B40" s="116" t="s">
        <v>194</v>
      </c>
      <c r="C40" s="116" t="s">
        <v>195</v>
      </c>
      <c r="D40" s="117">
        <v>869</v>
      </c>
      <c r="E40" s="118">
        <v>-6.859592711682741E-2</v>
      </c>
      <c r="F40" s="117">
        <v>0</v>
      </c>
      <c r="G40" s="118" t="s">
        <v>88</v>
      </c>
      <c r="H40" s="117">
        <v>0</v>
      </c>
      <c r="I40" s="118" t="s">
        <v>88</v>
      </c>
      <c r="J40" s="117">
        <v>869</v>
      </c>
      <c r="K40" s="118">
        <v>-6.859592711682741E-2</v>
      </c>
      <c r="L40" s="117">
        <v>379</v>
      </c>
      <c r="M40" s="118">
        <v>1.3368983957219301E-2</v>
      </c>
      <c r="N40" s="117">
        <v>1248</v>
      </c>
      <c r="O40" s="118">
        <v>-4.5141545524100997E-2</v>
      </c>
      <c r="P40" s="124"/>
      <c r="Q40" s="116" t="s">
        <v>89</v>
      </c>
      <c r="R40" s="116" t="s">
        <v>89</v>
      </c>
      <c r="S40" s="120">
        <v>933</v>
      </c>
      <c r="T40" s="120">
        <v>0</v>
      </c>
      <c r="U40" s="120">
        <v>0</v>
      </c>
      <c r="V40" s="120">
        <v>933</v>
      </c>
      <c r="W40" s="120">
        <v>374</v>
      </c>
      <c r="X40" s="120">
        <v>1307</v>
      </c>
      <c r="Y40" s="116" t="s">
        <v>196</v>
      </c>
      <c r="Z40" s="116" t="s">
        <v>151</v>
      </c>
    </row>
    <row r="41" spans="1:26" x14ac:dyDescent="0.2">
      <c r="A41" s="123"/>
      <c r="B41" s="116" t="s">
        <v>197</v>
      </c>
      <c r="C41" s="116" t="s">
        <v>198</v>
      </c>
      <c r="D41" s="117">
        <v>611</v>
      </c>
      <c r="E41" s="118">
        <v>-4.88599348534202E-3</v>
      </c>
      <c r="F41" s="117">
        <v>32</v>
      </c>
      <c r="G41" s="118">
        <v>0.39130434782608703</v>
      </c>
      <c r="H41" s="117">
        <v>0</v>
      </c>
      <c r="I41" s="118" t="s">
        <v>88</v>
      </c>
      <c r="J41" s="117">
        <v>643</v>
      </c>
      <c r="K41" s="118">
        <v>9.419152276295131E-3</v>
      </c>
      <c r="L41" s="117">
        <v>767</v>
      </c>
      <c r="M41" s="118">
        <v>-4.7204968944099403E-2</v>
      </c>
      <c r="N41" s="117">
        <v>1410</v>
      </c>
      <c r="O41" s="118">
        <v>-2.2191400832177501E-2</v>
      </c>
      <c r="P41" s="124"/>
      <c r="Q41" s="116" t="s">
        <v>89</v>
      </c>
      <c r="R41" s="116" t="s">
        <v>89</v>
      </c>
      <c r="S41" s="120">
        <v>614</v>
      </c>
      <c r="T41" s="120">
        <v>23</v>
      </c>
      <c r="U41" s="120">
        <v>0</v>
      </c>
      <c r="V41" s="120">
        <v>637</v>
      </c>
      <c r="W41" s="120">
        <v>805</v>
      </c>
      <c r="X41" s="120">
        <v>1442</v>
      </c>
      <c r="Y41" s="116" t="s">
        <v>199</v>
      </c>
      <c r="Z41" s="116" t="s">
        <v>151</v>
      </c>
    </row>
    <row r="42" spans="1:26" x14ac:dyDescent="0.2">
      <c r="A42" s="123"/>
      <c r="B42" s="116" t="s">
        <v>200</v>
      </c>
      <c r="C42" s="116" t="s">
        <v>201</v>
      </c>
      <c r="D42" s="117">
        <v>1442</v>
      </c>
      <c r="E42" s="118">
        <v>-1.56996587030717E-2</v>
      </c>
      <c r="F42" s="117">
        <v>0</v>
      </c>
      <c r="G42" s="118" t="s">
        <v>88</v>
      </c>
      <c r="H42" s="117">
        <v>0</v>
      </c>
      <c r="I42" s="118" t="s">
        <v>88</v>
      </c>
      <c r="J42" s="117">
        <v>1442</v>
      </c>
      <c r="K42" s="118">
        <v>-1.56996587030717E-2</v>
      </c>
      <c r="L42" s="117">
        <v>138</v>
      </c>
      <c r="M42" s="118">
        <v>0.30188679245283001</v>
      </c>
      <c r="N42" s="117">
        <v>1580</v>
      </c>
      <c r="O42" s="118">
        <v>5.7288351368555103E-3</v>
      </c>
      <c r="P42" s="124"/>
      <c r="Q42" s="116" t="s">
        <v>89</v>
      </c>
      <c r="R42" s="116" t="s">
        <v>89</v>
      </c>
      <c r="S42" s="120">
        <v>1465</v>
      </c>
      <c r="T42" s="120">
        <v>0</v>
      </c>
      <c r="U42" s="120">
        <v>0</v>
      </c>
      <c r="V42" s="120">
        <v>1465</v>
      </c>
      <c r="W42" s="120">
        <v>106</v>
      </c>
      <c r="X42" s="120">
        <v>1571</v>
      </c>
      <c r="Y42" s="116" t="s">
        <v>202</v>
      </c>
      <c r="Z42" s="116" t="s">
        <v>151</v>
      </c>
    </row>
    <row r="43" spans="1:26" x14ac:dyDescent="0.2">
      <c r="A43" s="123"/>
      <c r="B43" s="116" t="s">
        <v>203</v>
      </c>
      <c r="C43" s="116" t="s">
        <v>204</v>
      </c>
      <c r="D43" s="117">
        <v>581</v>
      </c>
      <c r="E43" s="118">
        <v>-2.1885521885521904E-2</v>
      </c>
      <c r="F43" s="117">
        <v>0</v>
      </c>
      <c r="G43" s="118" t="s">
        <v>88</v>
      </c>
      <c r="H43" s="117">
        <v>0</v>
      </c>
      <c r="I43" s="118" t="s">
        <v>88</v>
      </c>
      <c r="J43" s="117">
        <v>581</v>
      </c>
      <c r="K43" s="118">
        <v>-2.1885521885521904E-2</v>
      </c>
      <c r="L43" s="117">
        <v>91</v>
      </c>
      <c r="M43" s="118">
        <v>0.22972972972972999</v>
      </c>
      <c r="N43" s="117">
        <v>672</v>
      </c>
      <c r="O43" s="118">
        <v>5.9880239520958096E-3</v>
      </c>
      <c r="P43" s="124"/>
      <c r="Q43" s="116" t="s">
        <v>89</v>
      </c>
      <c r="R43" s="116" t="s">
        <v>89</v>
      </c>
      <c r="S43" s="120">
        <v>594</v>
      </c>
      <c r="T43" s="120">
        <v>0</v>
      </c>
      <c r="U43" s="120">
        <v>0</v>
      </c>
      <c r="V43" s="120">
        <v>594</v>
      </c>
      <c r="W43" s="120">
        <v>74</v>
      </c>
      <c r="X43" s="120">
        <v>668</v>
      </c>
      <c r="Y43" s="116" t="s">
        <v>205</v>
      </c>
      <c r="Z43" s="116" t="s">
        <v>151</v>
      </c>
    </row>
    <row r="44" spans="1:26" x14ac:dyDescent="0.2">
      <c r="A44" s="123"/>
      <c r="B44" s="116" t="s">
        <v>206</v>
      </c>
      <c r="C44" s="116" t="s">
        <v>207</v>
      </c>
      <c r="D44" s="117">
        <v>1166</v>
      </c>
      <c r="E44" s="118">
        <v>-2.5662959794696297E-3</v>
      </c>
      <c r="F44" s="117">
        <v>12</v>
      </c>
      <c r="G44" s="118">
        <v>5</v>
      </c>
      <c r="H44" s="117">
        <v>0</v>
      </c>
      <c r="I44" s="118" t="s">
        <v>88</v>
      </c>
      <c r="J44" s="117">
        <v>1178</v>
      </c>
      <c r="K44" s="118">
        <v>5.9777967549103309E-3</v>
      </c>
      <c r="L44" s="117">
        <v>189</v>
      </c>
      <c r="M44" s="118">
        <v>-0.48641304347826103</v>
      </c>
      <c r="N44" s="117">
        <v>1367</v>
      </c>
      <c r="O44" s="118">
        <v>-0.11176088369070801</v>
      </c>
      <c r="P44" s="124"/>
      <c r="Q44" s="116" t="s">
        <v>89</v>
      </c>
      <c r="R44" s="116" t="s">
        <v>89</v>
      </c>
      <c r="S44" s="120">
        <v>1169</v>
      </c>
      <c r="T44" s="120">
        <v>2</v>
      </c>
      <c r="U44" s="120">
        <v>0</v>
      </c>
      <c r="V44" s="120">
        <v>1171</v>
      </c>
      <c r="W44" s="120">
        <v>368</v>
      </c>
      <c r="X44" s="120">
        <v>1539</v>
      </c>
      <c r="Y44" s="116" t="s">
        <v>208</v>
      </c>
      <c r="Z44" s="116" t="s">
        <v>151</v>
      </c>
    </row>
    <row r="45" spans="1:26" x14ac:dyDescent="0.2">
      <c r="A45" s="123"/>
      <c r="B45" s="116" t="s">
        <v>209</v>
      </c>
      <c r="C45" s="116" t="s">
        <v>210</v>
      </c>
      <c r="D45" s="117">
        <v>2873</v>
      </c>
      <c r="E45" s="118">
        <v>2.1329541414859602E-2</v>
      </c>
      <c r="F45" s="117">
        <v>2</v>
      </c>
      <c r="G45" s="118" t="s">
        <v>88</v>
      </c>
      <c r="H45" s="117">
        <v>0</v>
      </c>
      <c r="I45" s="118">
        <v>-1</v>
      </c>
      <c r="J45" s="117">
        <v>2875</v>
      </c>
      <c r="K45" s="118">
        <v>2.1314387211367702E-2</v>
      </c>
      <c r="L45" s="117">
        <v>439</v>
      </c>
      <c r="M45" s="118">
        <v>0.17379679144385002</v>
      </c>
      <c r="N45" s="117">
        <v>3314</v>
      </c>
      <c r="O45" s="118">
        <v>3.9197240514267796E-2</v>
      </c>
      <c r="P45" s="124"/>
      <c r="Q45" s="116" t="s">
        <v>89</v>
      </c>
      <c r="R45" s="116" t="s">
        <v>89</v>
      </c>
      <c r="S45" s="120">
        <v>2813</v>
      </c>
      <c r="T45" s="120">
        <v>0</v>
      </c>
      <c r="U45" s="120">
        <v>2</v>
      </c>
      <c r="V45" s="120">
        <v>2815</v>
      </c>
      <c r="W45" s="120">
        <v>374</v>
      </c>
      <c r="X45" s="120">
        <v>3189</v>
      </c>
      <c r="Y45" s="116" t="s">
        <v>211</v>
      </c>
      <c r="Z45" s="116" t="s">
        <v>151</v>
      </c>
    </row>
    <row r="46" spans="1:26" x14ac:dyDescent="0.2">
      <c r="A46" s="123"/>
      <c r="B46" s="116" t="s">
        <v>212</v>
      </c>
      <c r="C46" s="116" t="s">
        <v>213</v>
      </c>
      <c r="D46" s="117">
        <v>2528</v>
      </c>
      <c r="E46" s="118">
        <v>-4.35111615588347E-2</v>
      </c>
      <c r="F46" s="117">
        <v>0</v>
      </c>
      <c r="G46" s="118" t="s">
        <v>88</v>
      </c>
      <c r="H46" s="117">
        <v>0</v>
      </c>
      <c r="I46" s="118" t="s">
        <v>88</v>
      </c>
      <c r="J46" s="117">
        <v>2528</v>
      </c>
      <c r="K46" s="118">
        <v>-4.35111615588347E-2</v>
      </c>
      <c r="L46" s="117">
        <v>219</v>
      </c>
      <c r="M46" s="118">
        <v>-0.203636363636364</v>
      </c>
      <c r="N46" s="117">
        <v>2747</v>
      </c>
      <c r="O46" s="118">
        <v>-5.8601782042494895E-2</v>
      </c>
      <c r="P46" s="124"/>
      <c r="Q46" s="116" t="s">
        <v>89</v>
      </c>
      <c r="R46" s="116" t="s">
        <v>89</v>
      </c>
      <c r="S46" s="120">
        <v>2643</v>
      </c>
      <c r="T46" s="120">
        <v>0</v>
      </c>
      <c r="U46" s="120">
        <v>0</v>
      </c>
      <c r="V46" s="120">
        <v>2643</v>
      </c>
      <c r="W46" s="120">
        <v>275</v>
      </c>
      <c r="X46" s="120">
        <v>2918</v>
      </c>
      <c r="Y46" s="116" t="s">
        <v>214</v>
      </c>
      <c r="Z46" s="116" t="s">
        <v>151</v>
      </c>
    </row>
    <row r="47" spans="1:26" x14ac:dyDescent="0.2">
      <c r="A47" s="123"/>
      <c r="B47" s="116" t="s">
        <v>215</v>
      </c>
      <c r="C47" s="116" t="s">
        <v>216</v>
      </c>
      <c r="D47" s="117">
        <v>2551</v>
      </c>
      <c r="E47" s="118">
        <v>-1.2770897832817299E-2</v>
      </c>
      <c r="F47" s="117">
        <v>0</v>
      </c>
      <c r="G47" s="118" t="s">
        <v>88</v>
      </c>
      <c r="H47" s="117">
        <v>0</v>
      </c>
      <c r="I47" s="118" t="s">
        <v>88</v>
      </c>
      <c r="J47" s="117">
        <v>2551</v>
      </c>
      <c r="K47" s="118">
        <v>-1.2770897832817299E-2</v>
      </c>
      <c r="L47" s="117">
        <v>519</v>
      </c>
      <c r="M47" s="118">
        <v>-4.4198895027624301E-2</v>
      </c>
      <c r="N47" s="117">
        <v>3070</v>
      </c>
      <c r="O47" s="118">
        <v>-1.8228333866325601E-2</v>
      </c>
      <c r="P47" s="124"/>
      <c r="Q47" s="116" t="s">
        <v>89</v>
      </c>
      <c r="R47" s="116" t="s">
        <v>89</v>
      </c>
      <c r="S47" s="120">
        <v>2584</v>
      </c>
      <c r="T47" s="120">
        <v>0</v>
      </c>
      <c r="U47" s="120">
        <v>0</v>
      </c>
      <c r="V47" s="120">
        <v>2584</v>
      </c>
      <c r="W47" s="120">
        <v>543</v>
      </c>
      <c r="X47" s="120">
        <v>3127</v>
      </c>
      <c r="Y47" s="116" t="s">
        <v>217</v>
      </c>
      <c r="Z47" s="116" t="s">
        <v>151</v>
      </c>
    </row>
    <row r="48" spans="1:26" x14ac:dyDescent="0.2">
      <c r="A48" s="123"/>
      <c r="B48" s="116" t="s">
        <v>218</v>
      </c>
      <c r="C48" s="116" t="s">
        <v>219</v>
      </c>
      <c r="D48" s="117">
        <v>1849</v>
      </c>
      <c r="E48" s="118">
        <v>-3.2949790794979096E-2</v>
      </c>
      <c r="F48" s="117">
        <v>0</v>
      </c>
      <c r="G48" s="118" t="s">
        <v>88</v>
      </c>
      <c r="H48" s="117">
        <v>0</v>
      </c>
      <c r="I48" s="118" t="s">
        <v>88</v>
      </c>
      <c r="J48" s="117">
        <v>1849</v>
      </c>
      <c r="K48" s="118">
        <v>-3.2949790794979096E-2</v>
      </c>
      <c r="L48" s="117">
        <v>253</v>
      </c>
      <c r="M48" s="118">
        <v>4.1152263374485597E-2</v>
      </c>
      <c r="N48" s="117">
        <v>2102</v>
      </c>
      <c r="O48" s="118">
        <v>-2.4593967517401401E-2</v>
      </c>
      <c r="P48" s="124"/>
      <c r="Q48" s="116" t="s">
        <v>89</v>
      </c>
      <c r="R48" s="116" t="s">
        <v>89</v>
      </c>
      <c r="S48" s="120">
        <v>1912</v>
      </c>
      <c r="T48" s="120">
        <v>0</v>
      </c>
      <c r="U48" s="120">
        <v>0</v>
      </c>
      <c r="V48" s="120">
        <v>1912</v>
      </c>
      <c r="W48" s="120">
        <v>243</v>
      </c>
      <c r="X48" s="120">
        <v>2155</v>
      </c>
      <c r="Y48" s="116" t="s">
        <v>220</v>
      </c>
      <c r="Z48" s="116" t="s">
        <v>151</v>
      </c>
    </row>
    <row r="49" spans="1:27" x14ac:dyDescent="0.2">
      <c r="A49" s="123"/>
      <c r="B49" s="116" t="s">
        <v>221</v>
      </c>
      <c r="C49" s="116" t="s">
        <v>222</v>
      </c>
      <c r="D49" s="117">
        <v>994</v>
      </c>
      <c r="E49" s="118">
        <v>-5.6030389363722705E-2</v>
      </c>
      <c r="F49" s="117">
        <v>0</v>
      </c>
      <c r="G49" s="118" t="s">
        <v>88</v>
      </c>
      <c r="H49" s="117">
        <v>0</v>
      </c>
      <c r="I49" s="118" t="s">
        <v>88</v>
      </c>
      <c r="J49" s="117">
        <v>994</v>
      </c>
      <c r="K49" s="118">
        <v>-5.6030389363722705E-2</v>
      </c>
      <c r="L49" s="117">
        <v>131</v>
      </c>
      <c r="M49" s="118">
        <v>-7.7464788732394388E-2</v>
      </c>
      <c r="N49" s="117">
        <v>1125</v>
      </c>
      <c r="O49" s="118">
        <v>-5.85774058577406E-2</v>
      </c>
      <c r="P49" s="124"/>
      <c r="Q49" s="116" t="s">
        <v>89</v>
      </c>
      <c r="R49" s="116" t="s">
        <v>89</v>
      </c>
      <c r="S49" s="120">
        <v>1053</v>
      </c>
      <c r="T49" s="120">
        <v>0</v>
      </c>
      <c r="U49" s="120">
        <v>0</v>
      </c>
      <c r="V49" s="120">
        <v>1053</v>
      </c>
      <c r="W49" s="120">
        <v>142</v>
      </c>
      <c r="X49" s="120">
        <v>1195</v>
      </c>
      <c r="Y49" s="116" t="s">
        <v>223</v>
      </c>
      <c r="Z49" s="116" t="s">
        <v>151</v>
      </c>
    </row>
    <row r="50" spans="1:27" x14ac:dyDescent="0.2">
      <c r="A50" s="123"/>
      <c r="B50" s="116" t="s">
        <v>224</v>
      </c>
      <c r="C50" s="116" t="s">
        <v>225</v>
      </c>
      <c r="D50" s="117">
        <v>3188</v>
      </c>
      <c r="E50" s="118">
        <v>-1.81706190329535E-2</v>
      </c>
      <c r="F50" s="117">
        <v>0</v>
      </c>
      <c r="G50" s="118" t="s">
        <v>88</v>
      </c>
      <c r="H50" s="117">
        <v>0</v>
      </c>
      <c r="I50" s="118" t="s">
        <v>88</v>
      </c>
      <c r="J50" s="117">
        <v>3188</v>
      </c>
      <c r="K50" s="118">
        <v>-1.81706190329535E-2</v>
      </c>
      <c r="L50" s="117">
        <v>211</v>
      </c>
      <c r="M50" s="118">
        <v>-0.15261044176706801</v>
      </c>
      <c r="N50" s="117">
        <v>3399</v>
      </c>
      <c r="O50" s="118">
        <v>-2.7745995423341004E-2</v>
      </c>
      <c r="P50" s="124"/>
      <c r="Q50" s="116" t="s">
        <v>89</v>
      </c>
      <c r="R50" s="116" t="s">
        <v>89</v>
      </c>
      <c r="S50" s="120">
        <v>3247</v>
      </c>
      <c r="T50" s="120">
        <v>0</v>
      </c>
      <c r="U50" s="120">
        <v>0</v>
      </c>
      <c r="V50" s="120">
        <v>3247</v>
      </c>
      <c r="W50" s="120">
        <v>249</v>
      </c>
      <c r="X50" s="120">
        <v>3496</v>
      </c>
      <c r="Y50" s="116" t="s">
        <v>226</v>
      </c>
      <c r="Z50" s="116" t="s">
        <v>151</v>
      </c>
    </row>
    <row r="51" spans="1:27" x14ac:dyDescent="0.2">
      <c r="A51" s="123"/>
      <c r="B51" s="116" t="s">
        <v>227</v>
      </c>
      <c r="C51" s="116" t="s">
        <v>228</v>
      </c>
      <c r="D51" s="117">
        <v>1111</v>
      </c>
      <c r="E51" s="118">
        <v>-3.3913043478260893E-2</v>
      </c>
      <c r="F51" s="117">
        <v>0</v>
      </c>
      <c r="G51" s="118" t="s">
        <v>88</v>
      </c>
      <c r="H51" s="117">
        <v>0</v>
      </c>
      <c r="I51" s="118" t="s">
        <v>88</v>
      </c>
      <c r="J51" s="117">
        <v>1111</v>
      </c>
      <c r="K51" s="118">
        <v>-3.3913043478260893E-2</v>
      </c>
      <c r="L51" s="117">
        <v>76</v>
      </c>
      <c r="M51" s="118">
        <v>-0.36666666666666703</v>
      </c>
      <c r="N51" s="117">
        <v>1187</v>
      </c>
      <c r="O51" s="118">
        <v>-6.5354330708661396E-2</v>
      </c>
      <c r="P51" s="124"/>
      <c r="Q51" s="116" t="s">
        <v>89</v>
      </c>
      <c r="R51" s="116" t="s">
        <v>89</v>
      </c>
      <c r="S51" s="120">
        <v>1150</v>
      </c>
      <c r="T51" s="120">
        <v>0</v>
      </c>
      <c r="U51" s="120">
        <v>0</v>
      </c>
      <c r="V51" s="120">
        <v>1150</v>
      </c>
      <c r="W51" s="120">
        <v>120</v>
      </c>
      <c r="X51" s="120">
        <v>1270</v>
      </c>
      <c r="Y51" s="116" t="s">
        <v>229</v>
      </c>
      <c r="Z51" s="116" t="s">
        <v>151</v>
      </c>
    </row>
    <row r="52" spans="1:27" x14ac:dyDescent="0.2">
      <c r="A52" s="123"/>
      <c r="B52" s="116" t="s">
        <v>230</v>
      </c>
      <c r="C52" s="116" t="s">
        <v>231</v>
      </c>
      <c r="D52" s="117">
        <v>584</v>
      </c>
      <c r="E52" s="118">
        <v>-4.2622950819672101E-2</v>
      </c>
      <c r="F52" s="117">
        <v>0</v>
      </c>
      <c r="G52" s="118" t="s">
        <v>88</v>
      </c>
      <c r="H52" s="117">
        <v>0</v>
      </c>
      <c r="I52" s="118" t="s">
        <v>88</v>
      </c>
      <c r="J52" s="117">
        <v>584</v>
      </c>
      <c r="K52" s="118">
        <v>-4.2622950819672101E-2</v>
      </c>
      <c r="L52" s="117">
        <v>6</v>
      </c>
      <c r="M52" s="118">
        <v>-0.33333333333333298</v>
      </c>
      <c r="N52" s="117">
        <v>590</v>
      </c>
      <c r="O52" s="118">
        <v>-4.6849757673667204E-2</v>
      </c>
      <c r="P52" s="124"/>
      <c r="Q52" s="116" t="s">
        <v>89</v>
      </c>
      <c r="R52" s="116" t="s">
        <v>89</v>
      </c>
      <c r="S52" s="120">
        <v>610</v>
      </c>
      <c r="T52" s="120">
        <v>0</v>
      </c>
      <c r="U52" s="120">
        <v>0</v>
      </c>
      <c r="V52" s="120">
        <v>610</v>
      </c>
      <c r="W52" s="120">
        <v>9</v>
      </c>
      <c r="X52" s="120">
        <v>619</v>
      </c>
      <c r="Y52" s="116" t="s">
        <v>232</v>
      </c>
      <c r="Z52" s="116" t="s">
        <v>151</v>
      </c>
    </row>
    <row r="53" spans="1:27" x14ac:dyDescent="0.2">
      <c r="A53" s="125"/>
      <c r="B53" s="116" t="s">
        <v>233</v>
      </c>
      <c r="C53" s="116" t="s">
        <v>234</v>
      </c>
      <c r="D53" s="117">
        <v>2412</v>
      </c>
      <c r="E53" s="118">
        <v>1.0473397570171801E-2</v>
      </c>
      <c r="F53" s="117">
        <v>0</v>
      </c>
      <c r="G53" s="118">
        <v>-1</v>
      </c>
      <c r="H53" s="117">
        <v>0</v>
      </c>
      <c r="I53" s="118" t="s">
        <v>88</v>
      </c>
      <c r="J53" s="117">
        <v>2412</v>
      </c>
      <c r="K53" s="118">
        <v>9.6274591879447497E-3</v>
      </c>
      <c r="L53" s="117">
        <v>925</v>
      </c>
      <c r="M53" s="118">
        <v>0.11177884615384601</v>
      </c>
      <c r="N53" s="117">
        <v>3337</v>
      </c>
      <c r="O53" s="118">
        <v>3.6013660353927397E-2</v>
      </c>
      <c r="P53" s="124"/>
      <c r="Q53" s="116" t="s">
        <v>89</v>
      </c>
      <c r="R53" s="116" t="s">
        <v>89</v>
      </c>
      <c r="S53" s="120">
        <v>2387</v>
      </c>
      <c r="T53" s="120">
        <v>2</v>
      </c>
      <c r="U53" s="120">
        <v>0</v>
      </c>
      <c r="V53" s="120">
        <v>2389</v>
      </c>
      <c r="W53" s="120">
        <v>832</v>
      </c>
      <c r="X53" s="120">
        <v>3221</v>
      </c>
      <c r="Y53" s="116" t="s">
        <v>235</v>
      </c>
      <c r="Z53" s="116" t="s">
        <v>151</v>
      </c>
    </row>
    <row r="54" spans="1:27" x14ac:dyDescent="0.2">
      <c r="A54" s="126" t="s">
        <v>103</v>
      </c>
      <c r="B54" s="126"/>
      <c r="C54" s="126"/>
      <c r="D54" s="127">
        <v>51641</v>
      </c>
      <c r="E54" s="128">
        <v>-3.5288623201942801E-2</v>
      </c>
      <c r="F54" s="127">
        <v>79</v>
      </c>
      <c r="G54" s="128">
        <v>2.5974025974026E-2</v>
      </c>
      <c r="H54" s="127">
        <v>3036</v>
      </c>
      <c r="I54" s="128">
        <v>-0.17139737991266399</v>
      </c>
      <c r="J54" s="127">
        <v>54756</v>
      </c>
      <c r="K54" s="128">
        <v>-4.39140228038623E-2</v>
      </c>
      <c r="L54" s="127">
        <v>11787</v>
      </c>
      <c r="M54" s="128">
        <v>-3.3773260103287198E-2</v>
      </c>
      <c r="N54" s="127">
        <v>66543</v>
      </c>
      <c r="O54" s="128">
        <v>-4.2133294947459307E-2</v>
      </c>
      <c r="P54" s="129"/>
      <c r="Q54" s="126"/>
      <c r="R54" s="126"/>
      <c r="S54" s="130">
        <v>53530</v>
      </c>
      <c r="T54" s="130">
        <v>77</v>
      </c>
      <c r="U54" s="130">
        <v>3664</v>
      </c>
      <c r="V54" s="130">
        <v>57271</v>
      </c>
      <c r="W54" s="130">
        <v>12199</v>
      </c>
      <c r="X54" s="130">
        <v>69470</v>
      </c>
      <c r="Y54" s="126"/>
      <c r="Z54" s="126"/>
    </row>
    <row r="55" spans="1:27" ht="22.5" x14ac:dyDescent="0.2">
      <c r="A55" s="131" t="s">
        <v>236</v>
      </c>
      <c r="B55" s="113"/>
      <c r="C55" s="113"/>
      <c r="D55" s="132">
        <f>D54+D24+D14</f>
        <v>120501</v>
      </c>
      <c r="E55" s="133">
        <f>((D54+D24+D14)-(S54+S24+S14))/(S54+S24+S14)</f>
        <v>-2.9985671276544362E-2</v>
      </c>
      <c r="F55" s="132">
        <f>F54+F24+F14</f>
        <v>6846</v>
      </c>
      <c r="G55" s="133">
        <f>((F54+F24+F14)-(T54+T24+T14))/(T54+T24+T14)</f>
        <v>-8.1690140845070425E-2</v>
      </c>
      <c r="H55" s="132">
        <f>H54+H24+H14</f>
        <v>6291</v>
      </c>
      <c r="I55" s="133">
        <f>((H54+H24+H14)-(U54+U24+U14))/(U54+U24+U14)</f>
        <v>-7.3763250883392223E-2</v>
      </c>
      <c r="J55" s="132">
        <f>J54+J24+J14</f>
        <v>133638</v>
      </c>
      <c r="K55" s="133">
        <f>((J54+J24+J14)-(V54+V24+V14))/(V54+V24+V14)</f>
        <v>-3.4916554129685931E-2</v>
      </c>
      <c r="L55" s="132">
        <f>L54+L24+L14</f>
        <v>32180</v>
      </c>
      <c r="M55" s="133">
        <f>((L54+L24+L14)-(W54+W24+W14))/(W54+W24+W14)</f>
        <v>-5.9008043728066089E-4</v>
      </c>
      <c r="N55" s="132">
        <f>N54+N24+N14</f>
        <v>165818</v>
      </c>
      <c r="O55" s="133">
        <f>((N54+N24+N14)-(X54+X24+X14))/(X54+X24+X14)</f>
        <v>-2.8440517483828632E-2</v>
      </c>
      <c r="P55" s="138"/>
      <c r="Q55" s="138"/>
      <c r="R55" s="139"/>
      <c r="S55" s="139"/>
      <c r="T55" s="139"/>
      <c r="U55" s="139"/>
      <c r="V55" s="139"/>
      <c r="W55" s="139"/>
      <c r="X55" s="139"/>
      <c r="Y55" s="140"/>
      <c r="Z55" s="140"/>
      <c r="AA55" s="140"/>
    </row>
    <row r="56" spans="1:27" x14ac:dyDescent="0.2">
      <c r="A56" s="131" t="s">
        <v>239</v>
      </c>
      <c r="B56" s="113"/>
      <c r="C56" s="113"/>
      <c r="D56" s="132">
        <f>D54+D24+D14+D9</f>
        <v>186582</v>
      </c>
      <c r="E56" s="133">
        <f>((D54+D24+D14+D9)-(S54+S24+S14+S9))/(S54+S24+S14+S9)</f>
        <v>-2.9618727148852955E-2</v>
      </c>
      <c r="F56" s="132">
        <f>F54+F24+F14+F9</f>
        <v>32458</v>
      </c>
      <c r="G56" s="133">
        <f>((F54+F24+F14+F9)-(T54+T24+T14+T9))/(T54+T24+T14+T9)</f>
        <v>-7.5770950197898576E-2</v>
      </c>
      <c r="H56" s="132">
        <f>H54+H24+H14+H9</f>
        <v>23320</v>
      </c>
      <c r="I56" s="133">
        <f>((H54+H24+H14+H9)-(U54+U24+U14+U9))/(U54+U24+U14+U9)</f>
        <v>-9.6649234940925824E-2</v>
      </c>
      <c r="J56" s="132">
        <f>J54+J24+J14+J9</f>
        <v>242360</v>
      </c>
      <c r="K56" s="133">
        <f>((J54+J24+J14+J9)-(V54+V24+V14+V9))/(V54+V24+V14+V9)</f>
        <v>-4.2853588509187988E-2</v>
      </c>
      <c r="L56" s="132">
        <f>L54+L24+L14+L9</f>
        <v>45987</v>
      </c>
      <c r="M56" s="133">
        <f>((L54+L24+L14+L9)-(W54+W24+W14+W9))/(W54+W24+W14+W9)</f>
        <v>1.7862977889118831E-3</v>
      </c>
      <c r="N56" s="132">
        <f>N54+N24+N14+N9</f>
        <v>288347</v>
      </c>
      <c r="O56" s="133">
        <f>((N54+N24+N14+N9)-(X54+X24+X14+X9))/(X54+X24+X14+X9)</f>
        <v>-3.6002754784097139E-2</v>
      </c>
      <c r="P56" s="138"/>
      <c r="Q56" s="138"/>
      <c r="R56" s="139"/>
      <c r="S56" s="139"/>
      <c r="T56" s="139"/>
      <c r="U56" s="139"/>
      <c r="V56" s="139"/>
      <c r="W56" s="139"/>
      <c r="X56" s="139"/>
      <c r="Y56" s="140"/>
      <c r="Z56" s="140"/>
      <c r="AA56" s="140"/>
    </row>
    <row r="57" spans="1:27" x14ac:dyDescent="0.2">
      <c r="A57" s="131" t="s">
        <v>241</v>
      </c>
      <c r="B57" s="113"/>
      <c r="C57" s="113"/>
      <c r="D57" s="132">
        <f>D54+D24+D14+D9+D5</f>
        <v>244643</v>
      </c>
      <c r="E57" s="133">
        <f>((D54+D24+D14+D9+D5)-(S54+S24+S14+S9+S5))/(S54+S24+S14+S9+S5)</f>
        <v>-3.2159416391055969E-2</v>
      </c>
      <c r="F57" s="132">
        <f>F54+F24+F14+F9+F5</f>
        <v>89264</v>
      </c>
      <c r="G57" s="133">
        <f>((F54+F24+F14+F9+F5)-(T54+T24+T14+T9+T5))/(T54+T24+T14+T9+T5)</f>
        <v>-5.4516952473758352E-2</v>
      </c>
      <c r="H57" s="132">
        <f>H54+H24+H14+H9+H5</f>
        <v>23320</v>
      </c>
      <c r="I57" s="133">
        <f>((H54+H24+H14+H9+H5)-(U54+U24+U14+U9+U5))/(U54+U24+U14+U9+U5)</f>
        <v>-9.6649234940925824E-2</v>
      </c>
      <c r="J57" s="132">
        <f>J54+J24+J14+J9+J5</f>
        <v>357227</v>
      </c>
      <c r="K57" s="133">
        <f>((J54+J24+J14+J9+J5)-(V54+V24+V14+V9+V5))/(V54+V24+V14+V9+V5)</f>
        <v>-4.2281728052161141E-2</v>
      </c>
      <c r="L57" s="132">
        <f>L54+L24+L14+L9+L5</f>
        <v>50065</v>
      </c>
      <c r="M57" s="133">
        <f>((L54+L24+L14+L9+L5)-(W54+W24+W14+W9+W5))/(W54+W24+W14+W9+W5)</f>
        <v>4.6555495354483976E-3</v>
      </c>
      <c r="N57" s="132">
        <f>N54+N24+N14+N9+N5</f>
        <v>407292</v>
      </c>
      <c r="O57" s="133">
        <f>((N54+N24+N14+N9+N5)-(X54+X24+X14+X9+X5))/(X54+X24+X14+X9+X5)</f>
        <v>-3.6749907173315104E-2</v>
      </c>
      <c r="P57" s="138"/>
      <c r="Q57" s="138"/>
      <c r="R57" s="139"/>
      <c r="S57" s="139"/>
      <c r="T57" s="139"/>
      <c r="U57" s="139"/>
      <c r="V57" s="139"/>
      <c r="W57" s="139"/>
      <c r="X57" s="139"/>
      <c r="Y57" s="140"/>
      <c r="Z57" s="140"/>
      <c r="AA57" s="140"/>
    </row>
    <row r="58" spans="1:27" x14ac:dyDescent="0.2">
      <c r="A58" s="121" t="s">
        <v>243</v>
      </c>
      <c r="B58" s="116" t="s">
        <v>244</v>
      </c>
      <c r="C58" s="116" t="s">
        <v>245</v>
      </c>
      <c r="D58" s="117">
        <v>64</v>
      </c>
      <c r="E58" s="118">
        <v>3.9230769230769198</v>
      </c>
      <c r="F58" s="117">
        <v>5467</v>
      </c>
      <c r="G58" s="118">
        <v>-0.21597590707012798</v>
      </c>
      <c r="H58" s="117">
        <v>0</v>
      </c>
      <c r="I58" s="118" t="s">
        <v>88</v>
      </c>
      <c r="J58" s="117">
        <v>5531</v>
      </c>
      <c r="K58" s="118">
        <v>-0.20827369023761802</v>
      </c>
      <c r="L58" s="117">
        <v>2564</v>
      </c>
      <c r="M58" s="118">
        <v>5.0389184760344097E-2</v>
      </c>
      <c r="N58" s="117">
        <v>8095</v>
      </c>
      <c r="O58" s="118">
        <v>-0.14129627665216898</v>
      </c>
      <c r="P58" s="122">
        <v>6</v>
      </c>
      <c r="Q58" s="116" t="s">
        <v>90</v>
      </c>
      <c r="R58" s="116" t="s">
        <v>90</v>
      </c>
      <c r="S58" s="120">
        <v>13</v>
      </c>
      <c r="T58" s="120">
        <v>6973</v>
      </c>
      <c r="U58" s="120">
        <v>0</v>
      </c>
      <c r="V58" s="120">
        <v>6986</v>
      </c>
      <c r="W58" s="120">
        <v>2441</v>
      </c>
      <c r="X58" s="120">
        <v>9427</v>
      </c>
      <c r="Y58" s="116" t="s">
        <v>237</v>
      </c>
      <c r="Z58" s="116" t="s">
        <v>238</v>
      </c>
    </row>
    <row r="59" spans="1:27" x14ac:dyDescent="0.2">
      <c r="A59" s="123"/>
      <c r="B59" s="116" t="s">
        <v>247</v>
      </c>
      <c r="C59" s="116" t="s">
        <v>248</v>
      </c>
      <c r="D59" s="117">
        <v>505</v>
      </c>
      <c r="E59" s="118">
        <v>-0.14406779661016902</v>
      </c>
      <c r="F59" s="117">
        <v>2</v>
      </c>
      <c r="G59" s="118" t="s">
        <v>88</v>
      </c>
      <c r="H59" s="117">
        <v>0</v>
      </c>
      <c r="I59" s="118" t="s">
        <v>88</v>
      </c>
      <c r="J59" s="117">
        <v>507</v>
      </c>
      <c r="K59" s="118">
        <v>-0.140677966101695</v>
      </c>
      <c r="L59" s="117">
        <v>2505</v>
      </c>
      <c r="M59" s="118">
        <v>-9.1074020319303312E-2</v>
      </c>
      <c r="N59" s="117">
        <v>3012</v>
      </c>
      <c r="O59" s="118">
        <v>-9.98206814106396E-2</v>
      </c>
      <c r="P59" s="124"/>
      <c r="Q59" s="116" t="s">
        <v>90</v>
      </c>
      <c r="R59" s="116" t="s">
        <v>90</v>
      </c>
      <c r="S59" s="120">
        <v>590</v>
      </c>
      <c r="T59" s="120">
        <v>0</v>
      </c>
      <c r="U59" s="120">
        <v>0</v>
      </c>
      <c r="V59" s="120">
        <v>590</v>
      </c>
      <c r="W59" s="120">
        <v>2756</v>
      </c>
      <c r="X59" s="120">
        <v>3346</v>
      </c>
      <c r="Y59" s="116" t="s">
        <v>240</v>
      </c>
      <c r="Z59" s="116" t="s">
        <v>238</v>
      </c>
    </row>
    <row r="60" spans="1:27" x14ac:dyDescent="0.2">
      <c r="A60" s="123"/>
      <c r="B60" s="116" t="s">
        <v>250</v>
      </c>
      <c r="C60" s="116" t="s">
        <v>251</v>
      </c>
      <c r="D60" s="117">
        <v>5099</v>
      </c>
      <c r="E60" s="118">
        <v>-8.5709162632239599E-2</v>
      </c>
      <c r="F60" s="117">
        <v>4885</v>
      </c>
      <c r="G60" s="118">
        <v>-8.8109016240433102E-2</v>
      </c>
      <c r="H60" s="117">
        <v>1</v>
      </c>
      <c r="I60" s="118" t="s">
        <v>88</v>
      </c>
      <c r="J60" s="117">
        <v>9985</v>
      </c>
      <c r="K60" s="118">
        <v>-8.6793488201938912E-2</v>
      </c>
      <c r="L60" s="117">
        <v>9603</v>
      </c>
      <c r="M60" s="118">
        <v>0.136046374068378</v>
      </c>
      <c r="N60" s="117">
        <v>19588</v>
      </c>
      <c r="O60" s="118">
        <v>1.03677722184969E-2</v>
      </c>
      <c r="P60" s="124"/>
      <c r="Q60" s="116" t="s">
        <v>90</v>
      </c>
      <c r="R60" s="116" t="s">
        <v>90</v>
      </c>
      <c r="S60" s="120">
        <v>5577</v>
      </c>
      <c r="T60" s="120">
        <v>5357</v>
      </c>
      <c r="U60" s="120">
        <v>0</v>
      </c>
      <c r="V60" s="120">
        <v>10934</v>
      </c>
      <c r="W60" s="120">
        <v>8453</v>
      </c>
      <c r="X60" s="120">
        <v>19387</v>
      </c>
      <c r="Y60" s="116" t="s">
        <v>242</v>
      </c>
      <c r="Z60" s="116" t="s">
        <v>238</v>
      </c>
    </row>
    <row r="61" spans="1:27" x14ac:dyDescent="0.2">
      <c r="A61" s="123"/>
      <c r="B61" s="116" t="s">
        <v>253</v>
      </c>
      <c r="C61" s="116" t="s">
        <v>254</v>
      </c>
      <c r="D61" s="117">
        <v>533</v>
      </c>
      <c r="E61" s="118">
        <v>-0.278755074424899</v>
      </c>
      <c r="F61" s="117">
        <v>0</v>
      </c>
      <c r="G61" s="118">
        <v>-1</v>
      </c>
      <c r="H61" s="117">
        <v>0</v>
      </c>
      <c r="I61" s="118" t="s">
        <v>88</v>
      </c>
      <c r="J61" s="117">
        <v>533</v>
      </c>
      <c r="K61" s="118">
        <v>-0.28263795423956906</v>
      </c>
      <c r="L61" s="117">
        <v>2565</v>
      </c>
      <c r="M61" s="118">
        <v>-6.6933430338304803E-2</v>
      </c>
      <c r="N61" s="117">
        <v>3098</v>
      </c>
      <c r="O61" s="118">
        <v>-0.11282932416953</v>
      </c>
      <c r="P61" s="124"/>
      <c r="Q61" s="116" t="s">
        <v>90</v>
      </c>
      <c r="R61" s="116" t="s">
        <v>90</v>
      </c>
      <c r="S61" s="120">
        <v>739</v>
      </c>
      <c r="T61" s="120">
        <v>4</v>
      </c>
      <c r="U61" s="120">
        <v>0</v>
      </c>
      <c r="V61" s="120">
        <v>743</v>
      </c>
      <c r="W61" s="120">
        <v>2749</v>
      </c>
      <c r="X61" s="120">
        <v>3492</v>
      </c>
      <c r="Y61" s="116" t="s">
        <v>246</v>
      </c>
      <c r="Z61" s="116" t="s">
        <v>238</v>
      </c>
    </row>
    <row r="62" spans="1:27" x14ac:dyDescent="0.2">
      <c r="A62" s="123"/>
      <c r="B62" s="116" t="s">
        <v>255</v>
      </c>
      <c r="C62" s="116" t="s">
        <v>256</v>
      </c>
      <c r="D62" s="117">
        <v>889</v>
      </c>
      <c r="E62" s="118">
        <v>0.12674271229404302</v>
      </c>
      <c r="F62" s="117">
        <v>2</v>
      </c>
      <c r="G62" s="118">
        <v>-0.92</v>
      </c>
      <c r="H62" s="117">
        <v>0</v>
      </c>
      <c r="I62" s="118" t="s">
        <v>88</v>
      </c>
      <c r="J62" s="117">
        <v>891</v>
      </c>
      <c r="K62" s="118">
        <v>9.45945945945946E-2</v>
      </c>
      <c r="L62" s="117">
        <v>1224</v>
      </c>
      <c r="M62" s="118">
        <v>-3.2573289902280101E-3</v>
      </c>
      <c r="N62" s="117">
        <v>2115</v>
      </c>
      <c r="O62" s="118">
        <v>3.5749265426052897E-2</v>
      </c>
      <c r="P62" s="124"/>
      <c r="Q62" s="116" t="s">
        <v>90</v>
      </c>
      <c r="R62" s="116" t="s">
        <v>90</v>
      </c>
      <c r="S62" s="120">
        <v>789</v>
      </c>
      <c r="T62" s="120">
        <v>25</v>
      </c>
      <c r="U62" s="120">
        <v>0</v>
      </c>
      <c r="V62" s="120">
        <v>814</v>
      </c>
      <c r="W62" s="120">
        <v>1228</v>
      </c>
      <c r="X62" s="120">
        <v>2042</v>
      </c>
      <c r="Y62" s="116" t="s">
        <v>249</v>
      </c>
      <c r="Z62" s="116" t="s">
        <v>238</v>
      </c>
    </row>
    <row r="63" spans="1:27" x14ac:dyDescent="0.2">
      <c r="A63" s="125"/>
      <c r="B63" s="116" t="s">
        <v>257</v>
      </c>
      <c r="C63" s="116" t="s">
        <v>258</v>
      </c>
      <c r="D63" s="117">
        <v>388</v>
      </c>
      <c r="E63" s="118">
        <v>0.15820895522388101</v>
      </c>
      <c r="F63" s="117">
        <v>75</v>
      </c>
      <c r="G63" s="118">
        <v>0.59574468085106402</v>
      </c>
      <c r="H63" s="117">
        <v>6</v>
      </c>
      <c r="I63" s="118" t="s">
        <v>88</v>
      </c>
      <c r="J63" s="117">
        <v>469</v>
      </c>
      <c r="K63" s="118">
        <v>0.22774869109947601</v>
      </c>
      <c r="L63" s="117">
        <v>586</v>
      </c>
      <c r="M63" s="118">
        <v>0.89644012944983809</v>
      </c>
      <c r="N63" s="117">
        <v>1055</v>
      </c>
      <c r="O63" s="118">
        <v>0.52677279305354607</v>
      </c>
      <c r="P63" s="124"/>
      <c r="Q63" s="116" t="s">
        <v>90</v>
      </c>
      <c r="R63" s="116" t="s">
        <v>90</v>
      </c>
      <c r="S63" s="120">
        <v>335</v>
      </c>
      <c r="T63" s="120">
        <v>47</v>
      </c>
      <c r="U63" s="120">
        <v>0</v>
      </c>
      <c r="V63" s="120">
        <v>382</v>
      </c>
      <c r="W63" s="120">
        <v>309</v>
      </c>
      <c r="X63" s="120">
        <v>691</v>
      </c>
      <c r="Y63" s="116" t="s">
        <v>252</v>
      </c>
      <c r="Z63" s="116" t="s">
        <v>238</v>
      </c>
    </row>
    <row r="64" spans="1:27" x14ac:dyDescent="0.2">
      <c r="A64" s="126" t="s">
        <v>103</v>
      </c>
      <c r="B64" s="126"/>
      <c r="C64" s="126"/>
      <c r="D64" s="127">
        <v>7478</v>
      </c>
      <c r="E64" s="128">
        <v>-7.0247420116871809E-2</v>
      </c>
      <c r="F64" s="127">
        <v>10431</v>
      </c>
      <c r="G64" s="128">
        <v>-0.159197162663227</v>
      </c>
      <c r="H64" s="127">
        <v>7</v>
      </c>
      <c r="I64" s="128"/>
      <c r="J64" s="127">
        <v>17916</v>
      </c>
      <c r="K64" s="128">
        <v>-0.12386913785515201</v>
      </c>
      <c r="L64" s="127">
        <v>19047</v>
      </c>
      <c r="M64" s="128">
        <v>6.1942462087421907E-2</v>
      </c>
      <c r="N64" s="127">
        <v>36963</v>
      </c>
      <c r="O64" s="128">
        <v>-3.7045720984759702E-2</v>
      </c>
      <c r="P64" s="129"/>
      <c r="Q64" s="126"/>
      <c r="R64" s="126"/>
      <c r="S64" s="130">
        <v>8043</v>
      </c>
      <c r="T64" s="130">
        <v>12406</v>
      </c>
      <c r="U64" s="130">
        <v>0</v>
      </c>
      <c r="V64" s="130">
        <v>20449</v>
      </c>
      <c r="W64" s="130">
        <v>17936</v>
      </c>
      <c r="X64" s="130">
        <v>38385</v>
      </c>
      <c r="Y64" s="126"/>
      <c r="Z64" s="126"/>
    </row>
    <row r="65" spans="1:26" x14ac:dyDescent="0.2">
      <c r="A65" s="126" t="s">
        <v>259</v>
      </c>
      <c r="B65" s="126"/>
      <c r="C65" s="126"/>
      <c r="D65" s="127">
        <v>252121</v>
      </c>
      <c r="E65" s="128">
        <v>-3.3333972355884395E-2</v>
      </c>
      <c r="F65" s="127">
        <v>99695</v>
      </c>
      <c r="G65" s="128">
        <v>-6.6674780231611094E-2</v>
      </c>
      <c r="H65" s="127">
        <v>23327</v>
      </c>
      <c r="I65" s="128">
        <v>-9.63780747627348E-2</v>
      </c>
      <c r="J65" s="127">
        <v>375143</v>
      </c>
      <c r="K65" s="128">
        <v>-4.6522149107757801E-2</v>
      </c>
      <c r="L65" s="127">
        <v>69112</v>
      </c>
      <c r="M65" s="128">
        <v>1.9817320603815899E-2</v>
      </c>
      <c r="N65" s="127">
        <v>444255</v>
      </c>
      <c r="O65" s="128">
        <v>-3.6774526469159796E-2</v>
      </c>
      <c r="P65" s="141"/>
      <c r="Q65" s="126"/>
      <c r="R65" s="126"/>
      <c r="S65" s="130">
        <v>260815</v>
      </c>
      <c r="T65" s="130">
        <v>106817</v>
      </c>
      <c r="U65" s="130">
        <v>25815</v>
      </c>
      <c r="V65" s="130">
        <v>393447</v>
      </c>
      <c r="W65" s="130">
        <v>67769</v>
      </c>
      <c r="X65" s="130">
        <v>461216</v>
      </c>
      <c r="Y65" s="126"/>
      <c r="Z65" s="126"/>
    </row>
  </sheetData>
  <pageMargins left="0.75" right="0.75" top="1" bottom="1" header="0.5" footer="0.5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/>
  </sheetViews>
  <sheetFormatPr baseColWidth="10" defaultRowHeight="11.25" x14ac:dyDescent="0.2"/>
  <cols>
    <col min="1" max="1" width="27.7109375" style="111" bestFit="1" customWidth="1"/>
    <col min="2" max="2" width="5.85546875" style="111" customWidth="1"/>
    <col min="3" max="3" width="32.28515625" style="111" customWidth="1"/>
    <col min="4" max="4" width="10.28515625" style="111" customWidth="1"/>
    <col min="5" max="17" width="10.140625" style="111" customWidth="1"/>
    <col min="18" max="18" width="8" style="111" customWidth="1"/>
    <col min="19" max="19" width="9.42578125" style="111" hidden="1" customWidth="1"/>
    <col min="20" max="20" width="15.140625" style="111" hidden="1" customWidth="1"/>
    <col min="21" max="21" width="6.7109375" style="111" hidden="1" customWidth="1"/>
    <col min="22" max="22" width="32.28515625" style="111" hidden="1" customWidth="1"/>
    <col min="23" max="23" width="23.140625" style="111" hidden="1" customWidth="1"/>
    <col min="24" max="16384" width="11.42578125" style="111"/>
  </cols>
  <sheetData>
    <row r="1" spans="1:23" ht="15.75" x14ac:dyDescent="0.25">
      <c r="A1" s="110" t="s">
        <v>278</v>
      </c>
    </row>
    <row r="4" spans="1:23" ht="33.75" customHeight="1" x14ac:dyDescent="0.2">
      <c r="A4" s="113" t="s">
        <v>60</v>
      </c>
      <c r="B4" s="113" t="s">
        <v>61</v>
      </c>
      <c r="C4" s="113" t="s">
        <v>62</v>
      </c>
      <c r="D4" s="113" t="s">
        <v>279</v>
      </c>
      <c r="E4" s="114" t="s">
        <v>280</v>
      </c>
      <c r="F4" s="114" t="s">
        <v>281</v>
      </c>
      <c r="G4" s="113" t="s">
        <v>282</v>
      </c>
      <c r="H4" s="114" t="s">
        <v>283</v>
      </c>
      <c r="I4" s="114" t="s">
        <v>284</v>
      </c>
      <c r="J4" s="113" t="s">
        <v>285</v>
      </c>
      <c r="K4" s="114" t="s">
        <v>286</v>
      </c>
      <c r="L4" s="114" t="s">
        <v>287</v>
      </c>
      <c r="M4" s="113" t="s">
        <v>288</v>
      </c>
      <c r="N4" s="114" t="s">
        <v>289</v>
      </c>
      <c r="O4" s="114" t="s">
        <v>290</v>
      </c>
      <c r="P4" s="113" t="s">
        <v>72</v>
      </c>
      <c r="Q4" s="114" t="s">
        <v>291</v>
      </c>
      <c r="R4" s="114" t="s">
        <v>73</v>
      </c>
      <c r="S4" s="144" t="s">
        <v>74</v>
      </c>
      <c r="T4" s="144" t="s">
        <v>75</v>
      </c>
      <c r="U4" s="144" t="s">
        <v>76</v>
      </c>
      <c r="V4" s="144" t="s">
        <v>83</v>
      </c>
      <c r="W4" s="144" t="s">
        <v>84</v>
      </c>
    </row>
    <row r="5" spans="1:23" x14ac:dyDescent="0.2">
      <c r="A5" s="116" t="s">
        <v>85</v>
      </c>
      <c r="B5" s="116" t="s">
        <v>86</v>
      </c>
      <c r="C5" s="116" t="s">
        <v>87</v>
      </c>
      <c r="D5" s="117">
        <v>691632</v>
      </c>
      <c r="E5" s="145">
        <v>653531</v>
      </c>
      <c r="F5" s="118">
        <v>5.8300218352304596E-2</v>
      </c>
      <c r="G5" s="117">
        <v>6173260</v>
      </c>
      <c r="H5" s="145">
        <v>7358692</v>
      </c>
      <c r="I5" s="118">
        <v>-0.16109275941974502</v>
      </c>
      <c r="J5" s="145">
        <v>1689442</v>
      </c>
      <c r="K5" s="145">
        <v>1635166</v>
      </c>
      <c r="L5" s="118">
        <v>3.3192960225445003E-2</v>
      </c>
      <c r="M5" s="117">
        <v>437901</v>
      </c>
      <c r="N5" s="145">
        <v>607854</v>
      </c>
      <c r="O5" s="118">
        <v>-0.27959510013917799</v>
      </c>
      <c r="P5" s="117">
        <v>8992235</v>
      </c>
      <c r="Q5" s="145">
        <v>10255243</v>
      </c>
      <c r="R5" s="118">
        <v>-0.12315729622399001</v>
      </c>
      <c r="S5" s="119">
        <v>1</v>
      </c>
      <c r="T5" s="116" t="s">
        <v>89</v>
      </c>
      <c r="U5" s="116" t="s">
        <v>90</v>
      </c>
      <c r="V5" s="116" t="s">
        <v>91</v>
      </c>
      <c r="W5" s="116" t="s">
        <v>91</v>
      </c>
    </row>
    <row r="6" spans="1:23" x14ac:dyDescent="0.2">
      <c r="A6" s="121" t="s">
        <v>92</v>
      </c>
      <c r="B6" s="116" t="s">
        <v>93</v>
      </c>
      <c r="C6" s="116" t="s">
        <v>94</v>
      </c>
      <c r="D6" s="117">
        <v>289090</v>
      </c>
      <c r="E6" s="145">
        <v>273921</v>
      </c>
      <c r="F6" s="118">
        <v>5.5377280310746499E-2</v>
      </c>
      <c r="G6" s="117">
        <v>31668</v>
      </c>
      <c r="H6" s="145">
        <v>69430</v>
      </c>
      <c r="I6" s="118">
        <v>-0.54388592827308102</v>
      </c>
      <c r="J6" s="145">
        <v>164</v>
      </c>
      <c r="K6" s="145">
        <v>395727</v>
      </c>
      <c r="L6" s="118">
        <v>-0.99958557288231498</v>
      </c>
      <c r="M6" s="117">
        <v>0</v>
      </c>
      <c r="N6" s="145">
        <v>0</v>
      </c>
      <c r="O6" s="118">
        <v>0</v>
      </c>
      <c r="P6" s="117">
        <v>320922</v>
      </c>
      <c r="Q6" s="145">
        <v>739078</v>
      </c>
      <c r="R6" s="118">
        <v>-0.56578060773017202</v>
      </c>
      <c r="S6" s="122">
        <v>2</v>
      </c>
      <c r="T6" s="116" t="s">
        <v>89</v>
      </c>
      <c r="U6" s="116" t="s">
        <v>89</v>
      </c>
      <c r="V6" s="116" t="s">
        <v>95</v>
      </c>
      <c r="W6" s="116" t="s">
        <v>96</v>
      </c>
    </row>
    <row r="7" spans="1:23" x14ac:dyDescent="0.2">
      <c r="A7" s="123"/>
      <c r="B7" s="116" t="s">
        <v>97</v>
      </c>
      <c r="C7" s="116" t="s">
        <v>98</v>
      </c>
      <c r="D7" s="117">
        <v>100165</v>
      </c>
      <c r="E7" s="145">
        <v>119006</v>
      </c>
      <c r="F7" s="118">
        <v>-0.15831974858410502</v>
      </c>
      <c r="G7" s="117">
        <v>324129</v>
      </c>
      <c r="H7" s="145">
        <v>222070</v>
      </c>
      <c r="I7" s="118">
        <v>0.459580312514072</v>
      </c>
      <c r="J7" s="145">
        <v>218919</v>
      </c>
      <c r="K7" s="145">
        <v>340036</v>
      </c>
      <c r="L7" s="118">
        <v>-0.35618875648460802</v>
      </c>
      <c r="M7" s="117">
        <v>2940</v>
      </c>
      <c r="N7" s="145">
        <v>3480</v>
      </c>
      <c r="O7" s="118">
        <v>-0.15517241379310301</v>
      </c>
      <c r="P7" s="117">
        <v>646153</v>
      </c>
      <c r="Q7" s="145">
        <v>684592</v>
      </c>
      <c r="R7" s="118">
        <v>-5.61487718232173E-2</v>
      </c>
      <c r="S7" s="124">
        <v>0</v>
      </c>
      <c r="T7" s="116" t="s">
        <v>89</v>
      </c>
      <c r="U7" s="116" t="s">
        <v>89</v>
      </c>
      <c r="V7" s="116" t="s">
        <v>99</v>
      </c>
      <c r="W7" s="116" t="s">
        <v>96</v>
      </c>
    </row>
    <row r="8" spans="1:23" x14ac:dyDescent="0.2">
      <c r="A8" s="125"/>
      <c r="B8" s="116" t="s">
        <v>100</v>
      </c>
      <c r="C8" s="116" t="s">
        <v>101</v>
      </c>
      <c r="D8" s="117">
        <v>128541</v>
      </c>
      <c r="E8" s="145">
        <v>90630</v>
      </c>
      <c r="F8" s="118">
        <v>0.41830519695465096</v>
      </c>
      <c r="G8" s="117">
        <v>2650</v>
      </c>
      <c r="H8" s="145">
        <v>2789</v>
      </c>
      <c r="I8" s="118">
        <v>-4.9838651846539996E-2</v>
      </c>
      <c r="J8" s="145">
        <v>342278</v>
      </c>
      <c r="K8" s="145">
        <v>338154</v>
      </c>
      <c r="L8" s="118">
        <v>1.2195626844573801E-2</v>
      </c>
      <c r="M8" s="117">
        <v>0</v>
      </c>
      <c r="N8" s="145">
        <v>0</v>
      </c>
      <c r="O8" s="118">
        <v>0</v>
      </c>
      <c r="P8" s="117">
        <v>473469</v>
      </c>
      <c r="Q8" s="145">
        <v>431573</v>
      </c>
      <c r="R8" s="118">
        <v>9.70774353353894E-2</v>
      </c>
      <c r="S8" s="124">
        <v>0</v>
      </c>
      <c r="T8" s="116" t="s">
        <v>89</v>
      </c>
      <c r="U8" s="116" t="s">
        <v>89</v>
      </c>
      <c r="V8" s="116" t="s">
        <v>102</v>
      </c>
      <c r="W8" s="116" t="s">
        <v>96</v>
      </c>
    </row>
    <row r="9" spans="1:23" x14ac:dyDescent="0.2">
      <c r="A9" s="126" t="s">
        <v>103</v>
      </c>
      <c r="B9" s="126">
        <v>0</v>
      </c>
      <c r="C9" s="126">
        <v>0</v>
      </c>
      <c r="D9" s="127">
        <v>517796</v>
      </c>
      <c r="E9" s="132">
        <v>483557</v>
      </c>
      <c r="F9" s="128">
        <v>7.0806544006187494E-2</v>
      </c>
      <c r="G9" s="127">
        <v>358447</v>
      </c>
      <c r="H9" s="132">
        <v>294289</v>
      </c>
      <c r="I9" s="128">
        <v>0.21801018726489901</v>
      </c>
      <c r="J9" s="132">
        <v>561361</v>
      </c>
      <c r="K9" s="132">
        <v>1073917</v>
      </c>
      <c r="L9" s="128">
        <v>-0.47727710800741602</v>
      </c>
      <c r="M9" s="127">
        <v>2940</v>
      </c>
      <c r="N9" s="132">
        <v>3480</v>
      </c>
      <c r="O9" s="128">
        <v>-0.15517241379310301</v>
      </c>
      <c r="P9" s="127">
        <v>1440544</v>
      </c>
      <c r="Q9" s="132">
        <v>1855243</v>
      </c>
      <c r="R9" s="128">
        <v>-0.223528130816287</v>
      </c>
      <c r="S9" s="134">
        <v>0</v>
      </c>
      <c r="T9" s="135">
        <v>0</v>
      </c>
      <c r="U9" s="135">
        <v>0</v>
      </c>
      <c r="V9" s="135">
        <v>0</v>
      </c>
      <c r="W9" s="135">
        <v>0</v>
      </c>
    </row>
    <row r="10" spans="1:23" x14ac:dyDescent="0.2">
      <c r="A10" s="121" t="s">
        <v>104</v>
      </c>
      <c r="B10" s="116" t="s">
        <v>105</v>
      </c>
      <c r="C10" s="116" t="s">
        <v>106</v>
      </c>
      <c r="D10" s="117">
        <v>85390</v>
      </c>
      <c r="E10" s="145">
        <v>61270</v>
      </c>
      <c r="F10" s="118">
        <v>0.39366737391872003</v>
      </c>
      <c r="G10" s="117">
        <v>2195</v>
      </c>
      <c r="H10" s="145">
        <v>2407</v>
      </c>
      <c r="I10" s="118">
        <v>-8.8076443705857904E-2</v>
      </c>
      <c r="J10" s="145">
        <v>53348</v>
      </c>
      <c r="K10" s="145">
        <v>79307</v>
      </c>
      <c r="L10" s="118">
        <v>-0.32732293492377701</v>
      </c>
      <c r="M10" s="117">
        <v>0</v>
      </c>
      <c r="N10" s="145">
        <v>0</v>
      </c>
      <c r="O10" s="118">
        <v>0</v>
      </c>
      <c r="P10" s="117">
        <v>140933</v>
      </c>
      <c r="Q10" s="145">
        <v>142984</v>
      </c>
      <c r="R10" s="118">
        <v>-1.4344262295082002E-2</v>
      </c>
      <c r="S10" s="122">
        <v>3</v>
      </c>
      <c r="T10" s="116" t="s">
        <v>89</v>
      </c>
      <c r="U10" s="116" t="s">
        <v>89</v>
      </c>
      <c r="V10" s="116" t="s">
        <v>107</v>
      </c>
      <c r="W10" s="116" t="s">
        <v>108</v>
      </c>
    </row>
    <row r="11" spans="1:23" x14ac:dyDescent="0.2">
      <c r="A11" s="123"/>
      <c r="B11" s="116" t="s">
        <v>109</v>
      </c>
      <c r="C11" s="116" t="s">
        <v>110</v>
      </c>
      <c r="D11" s="117">
        <v>26387</v>
      </c>
      <c r="E11" s="145">
        <v>22106</v>
      </c>
      <c r="F11" s="118">
        <v>0.19365783045327098</v>
      </c>
      <c r="G11" s="117">
        <v>2639</v>
      </c>
      <c r="H11" s="145">
        <v>0</v>
      </c>
      <c r="I11" s="118">
        <v>0</v>
      </c>
      <c r="J11" s="145">
        <v>238</v>
      </c>
      <c r="K11" s="145">
        <v>109</v>
      </c>
      <c r="L11" s="118">
        <v>1.1834862385321101</v>
      </c>
      <c r="M11" s="117">
        <v>0</v>
      </c>
      <c r="N11" s="145">
        <v>62823</v>
      </c>
      <c r="O11" s="118">
        <v>-1</v>
      </c>
      <c r="P11" s="117">
        <v>29264</v>
      </c>
      <c r="Q11" s="145">
        <v>85038</v>
      </c>
      <c r="R11" s="118">
        <v>-0.65587149274442003</v>
      </c>
      <c r="S11" s="124">
        <v>0</v>
      </c>
      <c r="T11" s="116" t="s">
        <v>89</v>
      </c>
      <c r="U11" s="116" t="s">
        <v>89</v>
      </c>
      <c r="V11" s="116" t="s">
        <v>111</v>
      </c>
      <c r="W11" s="116" t="s">
        <v>108</v>
      </c>
    </row>
    <row r="12" spans="1:23" x14ac:dyDescent="0.2">
      <c r="A12" s="123"/>
      <c r="B12" s="116" t="s">
        <v>112</v>
      </c>
      <c r="C12" s="116" t="s">
        <v>113</v>
      </c>
      <c r="D12" s="117">
        <v>157995</v>
      </c>
      <c r="E12" s="145">
        <v>103625</v>
      </c>
      <c r="F12" s="118">
        <v>0.52468033775633305</v>
      </c>
      <c r="G12" s="117">
        <v>821</v>
      </c>
      <c r="H12" s="145">
        <v>1585</v>
      </c>
      <c r="I12" s="118">
        <v>-0.48201892744479502</v>
      </c>
      <c r="J12" s="145">
        <v>52953</v>
      </c>
      <c r="K12" s="145">
        <v>162096</v>
      </c>
      <c r="L12" s="118">
        <v>-0.67332321587207611</v>
      </c>
      <c r="M12" s="117">
        <v>0</v>
      </c>
      <c r="N12" s="145">
        <v>0</v>
      </c>
      <c r="O12" s="118">
        <v>0</v>
      </c>
      <c r="P12" s="117">
        <v>211769</v>
      </c>
      <c r="Q12" s="145">
        <v>267306</v>
      </c>
      <c r="R12" s="118">
        <v>-0.207765631897526</v>
      </c>
      <c r="S12" s="124">
        <v>0</v>
      </c>
      <c r="T12" s="116" t="s">
        <v>89</v>
      </c>
      <c r="U12" s="116" t="s">
        <v>89</v>
      </c>
      <c r="V12" s="116" t="s">
        <v>114</v>
      </c>
      <c r="W12" s="116" t="s">
        <v>108</v>
      </c>
    </row>
    <row r="13" spans="1:23" x14ac:dyDescent="0.2">
      <c r="A13" s="125"/>
      <c r="B13" s="116" t="s">
        <v>115</v>
      </c>
      <c r="C13" s="116" t="s">
        <v>116</v>
      </c>
      <c r="D13" s="117">
        <v>23520</v>
      </c>
      <c r="E13" s="145">
        <v>32649</v>
      </c>
      <c r="F13" s="118">
        <v>-0.27961040154369199</v>
      </c>
      <c r="G13" s="117">
        <v>0</v>
      </c>
      <c r="H13" s="145">
        <v>694</v>
      </c>
      <c r="I13" s="118">
        <v>-1</v>
      </c>
      <c r="J13" s="145">
        <v>77</v>
      </c>
      <c r="K13" s="145">
        <v>384</v>
      </c>
      <c r="L13" s="118">
        <v>-0.79947916666666696</v>
      </c>
      <c r="M13" s="117">
        <v>0</v>
      </c>
      <c r="N13" s="145">
        <v>0</v>
      </c>
      <c r="O13" s="118">
        <v>0</v>
      </c>
      <c r="P13" s="117">
        <v>23597</v>
      </c>
      <c r="Q13" s="145">
        <v>33727</v>
      </c>
      <c r="R13" s="118">
        <v>-0.30035283304177701</v>
      </c>
      <c r="S13" s="124">
        <v>0</v>
      </c>
      <c r="T13" s="116" t="s">
        <v>89</v>
      </c>
      <c r="U13" s="116" t="s">
        <v>89</v>
      </c>
      <c r="V13" s="116" t="s">
        <v>117</v>
      </c>
      <c r="W13" s="116" t="s">
        <v>108</v>
      </c>
    </row>
    <row r="14" spans="1:23" x14ac:dyDescent="0.2">
      <c r="A14" s="126" t="s">
        <v>103</v>
      </c>
      <c r="B14" s="126">
        <v>0</v>
      </c>
      <c r="C14" s="126">
        <v>0</v>
      </c>
      <c r="D14" s="127">
        <v>293292</v>
      </c>
      <c r="E14" s="132">
        <v>219650</v>
      </c>
      <c r="F14" s="128">
        <v>0.33526974732528997</v>
      </c>
      <c r="G14" s="127">
        <v>5655</v>
      </c>
      <c r="H14" s="132">
        <v>4686</v>
      </c>
      <c r="I14" s="128">
        <v>0.206786171574904</v>
      </c>
      <c r="J14" s="132">
        <v>106616</v>
      </c>
      <c r="K14" s="132">
        <v>241896</v>
      </c>
      <c r="L14" s="128">
        <v>-0.55924860270529497</v>
      </c>
      <c r="M14" s="127">
        <v>0</v>
      </c>
      <c r="N14" s="132">
        <v>62823</v>
      </c>
      <c r="O14" s="128">
        <v>-1</v>
      </c>
      <c r="P14" s="127">
        <v>405563</v>
      </c>
      <c r="Q14" s="132">
        <v>529055</v>
      </c>
      <c r="R14" s="128">
        <v>-0.23341996578805602</v>
      </c>
      <c r="S14" s="134">
        <v>0</v>
      </c>
      <c r="T14" s="135">
        <v>0</v>
      </c>
      <c r="U14" s="135">
        <v>0</v>
      </c>
      <c r="V14" s="135">
        <v>0</v>
      </c>
      <c r="W14" s="135">
        <v>0</v>
      </c>
    </row>
    <row r="15" spans="1:23" x14ac:dyDescent="0.2">
      <c r="A15" s="121" t="s">
        <v>118</v>
      </c>
      <c r="B15" s="116" t="s">
        <v>119</v>
      </c>
      <c r="C15" s="116" t="s">
        <v>120</v>
      </c>
      <c r="D15" s="117">
        <v>33610</v>
      </c>
      <c r="E15" s="145">
        <v>20720</v>
      </c>
      <c r="F15" s="118">
        <v>0.62210424710424694</v>
      </c>
      <c r="G15" s="117">
        <v>0</v>
      </c>
      <c r="H15" s="145">
        <v>678</v>
      </c>
      <c r="I15" s="118">
        <v>-1</v>
      </c>
      <c r="J15" s="145">
        <v>15670</v>
      </c>
      <c r="K15" s="145">
        <v>0</v>
      </c>
      <c r="L15" s="118">
        <v>0</v>
      </c>
      <c r="M15" s="117">
        <v>0</v>
      </c>
      <c r="N15" s="145">
        <v>0</v>
      </c>
      <c r="O15" s="118">
        <v>0</v>
      </c>
      <c r="P15" s="117">
        <v>49280</v>
      </c>
      <c r="Q15" s="145">
        <v>21398</v>
      </c>
      <c r="R15" s="118">
        <v>1.30301897373586</v>
      </c>
      <c r="S15" s="122">
        <v>4</v>
      </c>
      <c r="T15" s="116" t="s">
        <v>89</v>
      </c>
      <c r="U15" s="116" t="s">
        <v>89</v>
      </c>
      <c r="V15" s="116" t="s">
        <v>121</v>
      </c>
      <c r="W15" s="116" t="s">
        <v>122</v>
      </c>
    </row>
    <row r="16" spans="1:23" x14ac:dyDescent="0.2">
      <c r="A16" s="123"/>
      <c r="B16" s="116" t="s">
        <v>123</v>
      </c>
      <c r="C16" s="116" t="s">
        <v>124</v>
      </c>
      <c r="D16" s="117">
        <v>5782</v>
      </c>
      <c r="E16" s="145">
        <v>4780</v>
      </c>
      <c r="F16" s="118">
        <v>0.20962343096234301</v>
      </c>
      <c r="G16" s="117">
        <v>0</v>
      </c>
      <c r="H16" s="145">
        <v>0</v>
      </c>
      <c r="I16" s="118">
        <v>0</v>
      </c>
      <c r="J16" s="145">
        <v>0</v>
      </c>
      <c r="K16" s="145">
        <v>0</v>
      </c>
      <c r="L16" s="118">
        <v>0</v>
      </c>
      <c r="M16" s="117">
        <v>0</v>
      </c>
      <c r="N16" s="145">
        <v>0</v>
      </c>
      <c r="O16" s="118">
        <v>0</v>
      </c>
      <c r="P16" s="117">
        <v>5782</v>
      </c>
      <c r="Q16" s="145">
        <v>4780</v>
      </c>
      <c r="R16" s="118">
        <v>0.20962343096234301</v>
      </c>
      <c r="S16" s="124">
        <v>0</v>
      </c>
      <c r="T16" s="116" t="s">
        <v>89</v>
      </c>
      <c r="U16" s="116" t="s">
        <v>89</v>
      </c>
      <c r="V16" s="116" t="s">
        <v>125</v>
      </c>
      <c r="W16" s="116" t="s">
        <v>122</v>
      </c>
    </row>
    <row r="17" spans="1:23" x14ac:dyDescent="0.2">
      <c r="A17" s="123"/>
      <c r="B17" s="116" t="s">
        <v>126</v>
      </c>
      <c r="C17" s="116" t="s">
        <v>127</v>
      </c>
      <c r="D17" s="117">
        <v>29809</v>
      </c>
      <c r="E17" s="145">
        <v>28571</v>
      </c>
      <c r="F17" s="118">
        <v>4.3330649959749404E-2</v>
      </c>
      <c r="G17" s="117">
        <v>0</v>
      </c>
      <c r="H17" s="145">
        <v>0</v>
      </c>
      <c r="I17" s="118">
        <v>0</v>
      </c>
      <c r="J17" s="145">
        <v>499</v>
      </c>
      <c r="K17" s="145">
        <v>121080</v>
      </c>
      <c r="L17" s="118">
        <v>-0.99587875784605207</v>
      </c>
      <c r="M17" s="117">
        <v>0</v>
      </c>
      <c r="N17" s="145">
        <v>0</v>
      </c>
      <c r="O17" s="118">
        <v>0</v>
      </c>
      <c r="P17" s="117">
        <v>30308</v>
      </c>
      <c r="Q17" s="145">
        <v>149651</v>
      </c>
      <c r="R17" s="118">
        <v>-0.79747545956926391</v>
      </c>
      <c r="S17" s="124">
        <v>0</v>
      </c>
      <c r="T17" s="116" t="s">
        <v>89</v>
      </c>
      <c r="U17" s="116" t="s">
        <v>89</v>
      </c>
      <c r="V17" s="116" t="s">
        <v>128</v>
      </c>
      <c r="W17" s="116" t="s">
        <v>122</v>
      </c>
    </row>
    <row r="18" spans="1:23" x14ac:dyDescent="0.2">
      <c r="A18" s="123"/>
      <c r="B18" s="116" t="s">
        <v>129</v>
      </c>
      <c r="C18" s="116" t="s">
        <v>130</v>
      </c>
      <c r="D18" s="117">
        <v>21470</v>
      </c>
      <c r="E18" s="145">
        <v>17537</v>
      </c>
      <c r="F18" s="118">
        <v>0.22426868905742101</v>
      </c>
      <c r="G18" s="117">
        <v>1612</v>
      </c>
      <c r="H18" s="145">
        <v>690</v>
      </c>
      <c r="I18" s="118">
        <v>1.3362318840579699</v>
      </c>
      <c r="J18" s="145">
        <v>2</v>
      </c>
      <c r="K18" s="145">
        <v>0</v>
      </c>
      <c r="L18" s="118">
        <v>0</v>
      </c>
      <c r="M18" s="117">
        <v>40</v>
      </c>
      <c r="N18" s="145">
        <v>0</v>
      </c>
      <c r="O18" s="118">
        <v>0</v>
      </c>
      <c r="P18" s="117">
        <v>23124</v>
      </c>
      <c r="Q18" s="145">
        <v>18227</v>
      </c>
      <c r="R18" s="118">
        <v>0.26866736160640803</v>
      </c>
      <c r="S18" s="124">
        <v>0</v>
      </c>
      <c r="T18" s="116" t="s">
        <v>89</v>
      </c>
      <c r="U18" s="116" t="s">
        <v>89</v>
      </c>
      <c r="V18" s="116" t="s">
        <v>131</v>
      </c>
      <c r="W18" s="116" t="s">
        <v>122</v>
      </c>
    </row>
    <row r="19" spans="1:23" x14ac:dyDescent="0.2">
      <c r="A19" s="123"/>
      <c r="B19" s="116" t="s">
        <v>132</v>
      </c>
      <c r="C19" s="116" t="s">
        <v>133</v>
      </c>
      <c r="D19" s="117">
        <v>42428</v>
      </c>
      <c r="E19" s="145">
        <v>38278</v>
      </c>
      <c r="F19" s="118">
        <v>0.108417367678562</v>
      </c>
      <c r="G19" s="117">
        <v>0</v>
      </c>
      <c r="H19" s="145">
        <v>0</v>
      </c>
      <c r="I19" s="118">
        <v>0</v>
      </c>
      <c r="J19" s="145">
        <v>10322</v>
      </c>
      <c r="K19" s="145">
        <v>775</v>
      </c>
      <c r="L19" s="118">
        <v>12.318709677419401</v>
      </c>
      <c r="M19" s="117">
        <v>0</v>
      </c>
      <c r="N19" s="145">
        <v>0</v>
      </c>
      <c r="O19" s="118">
        <v>0</v>
      </c>
      <c r="P19" s="117">
        <v>52750</v>
      </c>
      <c r="Q19" s="145">
        <v>39053</v>
      </c>
      <c r="R19" s="118">
        <v>0.35072849717051202</v>
      </c>
      <c r="S19" s="124">
        <v>0</v>
      </c>
      <c r="T19" s="116" t="s">
        <v>89</v>
      </c>
      <c r="U19" s="116" t="s">
        <v>89</v>
      </c>
      <c r="V19" s="116" t="s">
        <v>134</v>
      </c>
      <c r="W19" s="116" t="s">
        <v>122</v>
      </c>
    </row>
    <row r="20" spans="1:23" x14ac:dyDescent="0.2">
      <c r="A20" s="123"/>
      <c r="B20" s="116" t="s">
        <v>135</v>
      </c>
      <c r="C20" s="116" t="s">
        <v>136</v>
      </c>
      <c r="D20" s="117">
        <v>10205</v>
      </c>
      <c r="E20" s="145">
        <v>11502</v>
      </c>
      <c r="F20" s="118">
        <v>-0.112762997739524</v>
      </c>
      <c r="G20" s="117">
        <v>0</v>
      </c>
      <c r="H20" s="145">
        <v>0</v>
      </c>
      <c r="I20" s="118">
        <v>0</v>
      </c>
      <c r="J20" s="145">
        <v>2</v>
      </c>
      <c r="K20" s="145">
        <v>0</v>
      </c>
      <c r="L20" s="118">
        <v>0</v>
      </c>
      <c r="M20" s="117">
        <v>0</v>
      </c>
      <c r="N20" s="145">
        <v>0</v>
      </c>
      <c r="O20" s="118">
        <v>0</v>
      </c>
      <c r="P20" s="117">
        <v>10207</v>
      </c>
      <c r="Q20" s="145">
        <v>11502</v>
      </c>
      <c r="R20" s="118">
        <v>-0.11258911493653301</v>
      </c>
      <c r="S20" s="124">
        <v>0</v>
      </c>
      <c r="T20" s="116" t="s">
        <v>89</v>
      </c>
      <c r="U20" s="116" t="s">
        <v>89</v>
      </c>
      <c r="V20" s="116" t="s">
        <v>137</v>
      </c>
      <c r="W20" s="116" t="s">
        <v>122</v>
      </c>
    </row>
    <row r="21" spans="1:23" x14ac:dyDescent="0.2">
      <c r="A21" s="123"/>
      <c r="B21" s="116" t="s">
        <v>138</v>
      </c>
      <c r="C21" s="116" t="s">
        <v>139</v>
      </c>
      <c r="D21" s="117">
        <v>29577</v>
      </c>
      <c r="E21" s="145">
        <v>120</v>
      </c>
      <c r="F21" s="118">
        <v>245.47500000000002</v>
      </c>
      <c r="G21" s="117">
        <v>0</v>
      </c>
      <c r="H21" s="145">
        <v>0</v>
      </c>
      <c r="I21" s="118">
        <v>0</v>
      </c>
      <c r="J21" s="145">
        <v>8630</v>
      </c>
      <c r="K21" s="145">
        <v>0</v>
      </c>
      <c r="L21" s="118">
        <v>0</v>
      </c>
      <c r="M21" s="117">
        <v>0</v>
      </c>
      <c r="N21" s="145">
        <v>0</v>
      </c>
      <c r="O21" s="118">
        <v>0</v>
      </c>
      <c r="P21" s="117">
        <v>38207</v>
      </c>
      <c r="Q21" s="145">
        <v>120</v>
      </c>
      <c r="R21" s="118">
        <v>317.39166666666705</v>
      </c>
      <c r="S21" s="124">
        <v>0</v>
      </c>
      <c r="T21" s="116" t="s">
        <v>89</v>
      </c>
      <c r="U21" s="116" t="s">
        <v>89</v>
      </c>
      <c r="V21" s="116" t="s">
        <v>140</v>
      </c>
      <c r="W21" s="116" t="s">
        <v>122</v>
      </c>
    </row>
    <row r="22" spans="1:23" x14ac:dyDescent="0.2">
      <c r="A22" s="123"/>
      <c r="B22" s="116" t="s">
        <v>141</v>
      </c>
      <c r="C22" s="116" t="s">
        <v>142</v>
      </c>
      <c r="D22" s="117">
        <v>28026</v>
      </c>
      <c r="E22" s="145">
        <v>21942</v>
      </c>
      <c r="F22" s="118">
        <v>0.27727645611156704</v>
      </c>
      <c r="G22" s="117">
        <v>654</v>
      </c>
      <c r="H22" s="145">
        <v>644</v>
      </c>
      <c r="I22" s="118">
        <v>1.5527950310559001E-2</v>
      </c>
      <c r="J22" s="145">
        <v>208343</v>
      </c>
      <c r="K22" s="145">
        <v>199362</v>
      </c>
      <c r="L22" s="118">
        <v>4.5048705370130705E-2</v>
      </c>
      <c r="M22" s="117">
        <v>0</v>
      </c>
      <c r="N22" s="145">
        <v>0</v>
      </c>
      <c r="O22" s="118">
        <v>0</v>
      </c>
      <c r="P22" s="117">
        <v>237023</v>
      </c>
      <c r="Q22" s="145">
        <v>221948</v>
      </c>
      <c r="R22" s="118">
        <v>6.7921314902589791E-2</v>
      </c>
      <c r="S22" s="124">
        <v>0</v>
      </c>
      <c r="T22" s="116" t="s">
        <v>89</v>
      </c>
      <c r="U22" s="116" t="s">
        <v>89</v>
      </c>
      <c r="V22" s="116" t="s">
        <v>143</v>
      </c>
      <c r="W22" s="116" t="s">
        <v>122</v>
      </c>
    </row>
    <row r="23" spans="1:23" x14ac:dyDescent="0.2">
      <c r="A23" s="125"/>
      <c r="B23" s="116" t="s">
        <v>144</v>
      </c>
      <c r="C23" s="116" t="s">
        <v>145</v>
      </c>
      <c r="D23" s="117">
        <v>38106</v>
      </c>
      <c r="E23" s="145">
        <v>29107</v>
      </c>
      <c r="F23" s="118">
        <v>0.30916961555639499</v>
      </c>
      <c r="G23" s="117">
        <v>0</v>
      </c>
      <c r="H23" s="145">
        <v>0</v>
      </c>
      <c r="I23" s="118">
        <v>0</v>
      </c>
      <c r="J23" s="145">
        <v>0</v>
      </c>
      <c r="K23" s="145">
        <v>305</v>
      </c>
      <c r="L23" s="118">
        <v>-1</v>
      </c>
      <c r="M23" s="117">
        <v>0</v>
      </c>
      <c r="N23" s="145">
        <v>0</v>
      </c>
      <c r="O23" s="118">
        <v>0</v>
      </c>
      <c r="P23" s="117">
        <v>38106</v>
      </c>
      <c r="Q23" s="145">
        <v>29412</v>
      </c>
      <c r="R23" s="118">
        <v>0.29559363525091803</v>
      </c>
      <c r="S23" s="124">
        <v>0</v>
      </c>
      <c r="T23" s="116" t="s">
        <v>89</v>
      </c>
      <c r="U23" s="116" t="s">
        <v>89</v>
      </c>
      <c r="V23" s="116" t="s">
        <v>146</v>
      </c>
      <c r="W23" s="116" t="s">
        <v>122</v>
      </c>
    </row>
    <row r="24" spans="1:23" x14ac:dyDescent="0.2">
      <c r="A24" s="126" t="s">
        <v>103</v>
      </c>
      <c r="B24" s="126">
        <v>0</v>
      </c>
      <c r="C24" s="126">
        <v>0</v>
      </c>
      <c r="D24" s="127">
        <v>239013</v>
      </c>
      <c r="E24" s="132">
        <v>172557</v>
      </c>
      <c r="F24" s="128">
        <v>0.38512491524539699</v>
      </c>
      <c r="G24" s="127">
        <v>2266</v>
      </c>
      <c r="H24" s="132">
        <v>2012</v>
      </c>
      <c r="I24" s="128">
        <v>0.12624254473161001</v>
      </c>
      <c r="J24" s="132">
        <v>243468</v>
      </c>
      <c r="K24" s="132">
        <v>321522</v>
      </c>
      <c r="L24" s="128">
        <v>-0.242764103233993</v>
      </c>
      <c r="M24" s="127">
        <v>40</v>
      </c>
      <c r="N24" s="132">
        <v>0</v>
      </c>
      <c r="O24" s="128">
        <v>0</v>
      </c>
      <c r="P24" s="127">
        <v>484787</v>
      </c>
      <c r="Q24" s="132">
        <v>496091</v>
      </c>
      <c r="R24" s="128">
        <v>-2.2786142058614199E-2</v>
      </c>
      <c r="S24" s="134">
        <v>0</v>
      </c>
      <c r="T24" s="135">
        <v>0</v>
      </c>
      <c r="U24" s="135">
        <v>0</v>
      </c>
      <c r="V24" s="135">
        <v>0</v>
      </c>
      <c r="W24" s="135">
        <v>0</v>
      </c>
    </row>
    <row r="25" spans="1:23" x14ac:dyDescent="0.2">
      <c r="A25" s="121" t="s">
        <v>147</v>
      </c>
      <c r="B25" s="116" t="s">
        <v>148</v>
      </c>
      <c r="C25" s="116" t="s">
        <v>149</v>
      </c>
      <c r="D25" s="117">
        <v>849</v>
      </c>
      <c r="E25" s="145">
        <v>0</v>
      </c>
      <c r="F25" s="118">
        <v>0</v>
      </c>
      <c r="G25" s="117">
        <v>0</v>
      </c>
      <c r="H25" s="145">
        <v>0</v>
      </c>
      <c r="I25" s="118">
        <v>0</v>
      </c>
      <c r="J25" s="145">
        <v>0</v>
      </c>
      <c r="K25" s="145">
        <v>0</v>
      </c>
      <c r="L25" s="118">
        <v>0</v>
      </c>
      <c r="M25" s="117">
        <v>0</v>
      </c>
      <c r="N25" s="145">
        <v>0</v>
      </c>
      <c r="O25" s="118">
        <v>0</v>
      </c>
      <c r="P25" s="117">
        <v>849</v>
      </c>
      <c r="Q25" s="145">
        <v>0</v>
      </c>
      <c r="R25" s="118">
        <v>0</v>
      </c>
      <c r="S25" s="122">
        <v>5</v>
      </c>
      <c r="T25" s="116" t="s">
        <v>89</v>
      </c>
      <c r="U25" s="116" t="s">
        <v>89</v>
      </c>
      <c r="V25" s="116" t="s">
        <v>150</v>
      </c>
      <c r="W25" s="116" t="s">
        <v>151</v>
      </c>
    </row>
    <row r="26" spans="1:23" x14ac:dyDescent="0.2">
      <c r="A26" s="123"/>
      <c r="B26" s="116" t="s">
        <v>152</v>
      </c>
      <c r="C26" s="116" t="s">
        <v>153</v>
      </c>
      <c r="D26" s="117">
        <v>482</v>
      </c>
      <c r="E26" s="145">
        <v>0</v>
      </c>
      <c r="F26" s="118">
        <v>0</v>
      </c>
      <c r="G26" s="117">
        <v>0</v>
      </c>
      <c r="H26" s="145">
        <v>0</v>
      </c>
      <c r="I26" s="118">
        <v>0</v>
      </c>
      <c r="J26" s="145">
        <v>1051</v>
      </c>
      <c r="K26" s="145">
        <v>0</v>
      </c>
      <c r="L26" s="118">
        <v>0</v>
      </c>
      <c r="M26" s="117">
        <v>0</v>
      </c>
      <c r="N26" s="145">
        <v>0</v>
      </c>
      <c r="O26" s="118">
        <v>0</v>
      </c>
      <c r="P26" s="117">
        <v>1533</v>
      </c>
      <c r="Q26" s="145">
        <v>0</v>
      </c>
      <c r="R26" s="118">
        <v>0</v>
      </c>
      <c r="S26" s="124">
        <v>0</v>
      </c>
      <c r="T26" s="116" t="s">
        <v>89</v>
      </c>
      <c r="U26" s="116" t="s">
        <v>89</v>
      </c>
      <c r="V26" s="116" t="s">
        <v>154</v>
      </c>
      <c r="W26" s="116" t="s">
        <v>151</v>
      </c>
    </row>
    <row r="27" spans="1:23" x14ac:dyDescent="0.2">
      <c r="A27" s="123"/>
      <c r="B27" s="116" t="s">
        <v>155</v>
      </c>
      <c r="C27" s="116" t="s">
        <v>156</v>
      </c>
      <c r="D27" s="117">
        <v>1400</v>
      </c>
      <c r="E27" s="145">
        <v>0</v>
      </c>
      <c r="F27" s="118">
        <v>0</v>
      </c>
      <c r="G27" s="117">
        <v>0</v>
      </c>
      <c r="H27" s="145">
        <v>0</v>
      </c>
      <c r="I27" s="118">
        <v>0</v>
      </c>
      <c r="J27" s="145">
        <v>10812</v>
      </c>
      <c r="K27" s="145">
        <v>0</v>
      </c>
      <c r="L27" s="118">
        <v>0</v>
      </c>
      <c r="M27" s="117">
        <v>0</v>
      </c>
      <c r="N27" s="145">
        <v>0</v>
      </c>
      <c r="O27" s="118">
        <v>0</v>
      </c>
      <c r="P27" s="117">
        <v>12212</v>
      </c>
      <c r="Q27" s="145">
        <v>0</v>
      </c>
      <c r="R27" s="118">
        <v>0</v>
      </c>
      <c r="S27" s="124">
        <v>0</v>
      </c>
      <c r="T27" s="116" t="s">
        <v>89</v>
      </c>
      <c r="U27" s="116" t="s">
        <v>89</v>
      </c>
      <c r="V27" s="116" t="s">
        <v>157</v>
      </c>
      <c r="W27" s="116" t="s">
        <v>151</v>
      </c>
    </row>
    <row r="28" spans="1:23" x14ac:dyDescent="0.2">
      <c r="A28" s="123"/>
      <c r="B28" s="116" t="s">
        <v>158</v>
      </c>
      <c r="C28" s="116" t="s">
        <v>159</v>
      </c>
      <c r="D28" s="117">
        <v>1010</v>
      </c>
      <c r="E28" s="145">
        <v>0</v>
      </c>
      <c r="F28" s="118">
        <v>0</v>
      </c>
      <c r="G28" s="117">
        <v>0</v>
      </c>
      <c r="H28" s="145">
        <v>0</v>
      </c>
      <c r="I28" s="118">
        <v>0</v>
      </c>
      <c r="J28" s="145">
        <v>1705</v>
      </c>
      <c r="K28" s="145">
        <v>0</v>
      </c>
      <c r="L28" s="118">
        <v>0</v>
      </c>
      <c r="M28" s="117">
        <v>0</v>
      </c>
      <c r="N28" s="145">
        <v>0</v>
      </c>
      <c r="O28" s="118">
        <v>0</v>
      </c>
      <c r="P28" s="117">
        <v>2715</v>
      </c>
      <c r="Q28" s="145">
        <v>0</v>
      </c>
      <c r="R28" s="118">
        <v>0</v>
      </c>
      <c r="S28" s="124">
        <v>0</v>
      </c>
      <c r="T28" s="116" t="s">
        <v>89</v>
      </c>
      <c r="U28" s="116" t="s">
        <v>89</v>
      </c>
      <c r="V28" s="116" t="s">
        <v>160</v>
      </c>
      <c r="W28" s="116" t="s">
        <v>151</v>
      </c>
    </row>
    <row r="29" spans="1:23" x14ac:dyDescent="0.2">
      <c r="A29" s="123"/>
      <c r="B29" s="116" t="s">
        <v>161</v>
      </c>
      <c r="C29" s="116" t="s">
        <v>162</v>
      </c>
      <c r="D29" s="117">
        <v>0</v>
      </c>
      <c r="E29" s="145">
        <v>0</v>
      </c>
      <c r="F29" s="118">
        <v>0</v>
      </c>
      <c r="G29" s="117">
        <v>0</v>
      </c>
      <c r="H29" s="145">
        <v>0</v>
      </c>
      <c r="I29" s="118">
        <v>0</v>
      </c>
      <c r="J29" s="145">
        <v>0</v>
      </c>
      <c r="K29" s="145">
        <v>0</v>
      </c>
      <c r="L29" s="118">
        <v>0</v>
      </c>
      <c r="M29" s="117">
        <v>0</v>
      </c>
      <c r="N29" s="145">
        <v>0</v>
      </c>
      <c r="O29" s="118">
        <v>0</v>
      </c>
      <c r="P29" s="117">
        <v>0</v>
      </c>
      <c r="Q29" s="145">
        <v>0</v>
      </c>
      <c r="R29" s="118">
        <v>0</v>
      </c>
      <c r="S29" s="124">
        <v>0</v>
      </c>
      <c r="T29" s="116" t="s">
        <v>89</v>
      </c>
      <c r="U29" s="116" t="s">
        <v>89</v>
      </c>
      <c r="V29" s="116" t="s">
        <v>163</v>
      </c>
      <c r="W29" s="116" t="s">
        <v>151</v>
      </c>
    </row>
    <row r="30" spans="1:23" x14ac:dyDescent="0.2">
      <c r="A30" s="123"/>
      <c r="B30" s="116" t="s">
        <v>164</v>
      </c>
      <c r="C30" s="116" t="s">
        <v>165</v>
      </c>
      <c r="D30" s="117">
        <v>3881</v>
      </c>
      <c r="E30" s="145">
        <v>0</v>
      </c>
      <c r="F30" s="118">
        <v>0</v>
      </c>
      <c r="G30" s="117">
        <v>0</v>
      </c>
      <c r="H30" s="145">
        <v>0</v>
      </c>
      <c r="I30" s="118">
        <v>0</v>
      </c>
      <c r="J30" s="145">
        <v>1</v>
      </c>
      <c r="K30" s="145">
        <v>0</v>
      </c>
      <c r="L30" s="118">
        <v>0</v>
      </c>
      <c r="M30" s="117">
        <v>0</v>
      </c>
      <c r="N30" s="145">
        <v>0</v>
      </c>
      <c r="O30" s="118">
        <v>0</v>
      </c>
      <c r="P30" s="117">
        <v>3882</v>
      </c>
      <c r="Q30" s="145">
        <v>0</v>
      </c>
      <c r="R30" s="118">
        <v>0</v>
      </c>
      <c r="S30" s="124">
        <v>0</v>
      </c>
      <c r="T30" s="116" t="s">
        <v>89</v>
      </c>
      <c r="U30" s="116" t="s">
        <v>89</v>
      </c>
      <c r="V30" s="116" t="s">
        <v>166</v>
      </c>
      <c r="W30" s="116" t="s">
        <v>151</v>
      </c>
    </row>
    <row r="31" spans="1:23" x14ac:dyDescent="0.2">
      <c r="A31" s="123"/>
      <c r="B31" s="116" t="s">
        <v>167</v>
      </c>
      <c r="C31" s="116" t="s">
        <v>168</v>
      </c>
      <c r="D31" s="117">
        <v>2870</v>
      </c>
      <c r="E31" s="145">
        <v>0</v>
      </c>
      <c r="F31" s="118">
        <v>0</v>
      </c>
      <c r="G31" s="117">
        <v>0</v>
      </c>
      <c r="H31" s="145">
        <v>0</v>
      </c>
      <c r="I31" s="118">
        <v>0</v>
      </c>
      <c r="J31" s="145">
        <v>1</v>
      </c>
      <c r="K31" s="145">
        <v>0</v>
      </c>
      <c r="L31" s="118">
        <v>0</v>
      </c>
      <c r="M31" s="117">
        <v>0</v>
      </c>
      <c r="N31" s="145">
        <v>0</v>
      </c>
      <c r="O31" s="118">
        <v>0</v>
      </c>
      <c r="P31" s="117">
        <v>2871</v>
      </c>
      <c r="Q31" s="145">
        <v>0</v>
      </c>
      <c r="R31" s="118">
        <v>0</v>
      </c>
      <c r="S31" s="124">
        <v>0</v>
      </c>
      <c r="T31" s="116" t="s">
        <v>89</v>
      </c>
      <c r="U31" s="116" t="s">
        <v>89</v>
      </c>
      <c r="V31" s="116" t="s">
        <v>169</v>
      </c>
      <c r="W31" s="116" t="s">
        <v>151</v>
      </c>
    </row>
    <row r="32" spans="1:23" x14ac:dyDescent="0.2">
      <c r="A32" s="123"/>
      <c r="B32" s="116" t="s">
        <v>170</v>
      </c>
      <c r="C32" s="116" t="s">
        <v>171</v>
      </c>
      <c r="D32" s="117">
        <v>13307</v>
      </c>
      <c r="E32" s="145">
        <v>0</v>
      </c>
      <c r="F32" s="118">
        <v>0</v>
      </c>
      <c r="G32" s="117">
        <v>0</v>
      </c>
      <c r="H32" s="145">
        <v>0</v>
      </c>
      <c r="I32" s="118">
        <v>0</v>
      </c>
      <c r="J32" s="145">
        <v>9496</v>
      </c>
      <c r="K32" s="145">
        <v>0</v>
      </c>
      <c r="L32" s="118">
        <v>0</v>
      </c>
      <c r="M32" s="117">
        <v>0</v>
      </c>
      <c r="N32" s="145">
        <v>0</v>
      </c>
      <c r="O32" s="118">
        <v>0</v>
      </c>
      <c r="P32" s="117">
        <v>22803</v>
      </c>
      <c r="Q32" s="145">
        <v>0</v>
      </c>
      <c r="R32" s="118">
        <v>0</v>
      </c>
      <c r="S32" s="124">
        <v>0</v>
      </c>
      <c r="T32" s="116" t="s">
        <v>89</v>
      </c>
      <c r="U32" s="116" t="s">
        <v>89</v>
      </c>
      <c r="V32" s="116" t="s">
        <v>172</v>
      </c>
      <c r="W32" s="116" t="s">
        <v>151</v>
      </c>
    </row>
    <row r="33" spans="1:23" x14ac:dyDescent="0.2">
      <c r="A33" s="123"/>
      <c r="B33" s="116" t="s">
        <v>173</v>
      </c>
      <c r="C33" s="116" t="s">
        <v>174</v>
      </c>
      <c r="D33" s="117">
        <v>104</v>
      </c>
      <c r="E33" s="145">
        <v>0</v>
      </c>
      <c r="F33" s="118">
        <v>0</v>
      </c>
      <c r="G33" s="117">
        <v>0</v>
      </c>
      <c r="H33" s="145">
        <v>0</v>
      </c>
      <c r="I33" s="118">
        <v>0</v>
      </c>
      <c r="J33" s="145">
        <v>1516</v>
      </c>
      <c r="K33" s="145">
        <v>0</v>
      </c>
      <c r="L33" s="118">
        <v>0</v>
      </c>
      <c r="M33" s="117">
        <v>0</v>
      </c>
      <c r="N33" s="145">
        <v>0</v>
      </c>
      <c r="O33" s="118">
        <v>0</v>
      </c>
      <c r="P33" s="117">
        <v>1620</v>
      </c>
      <c r="Q33" s="145">
        <v>0</v>
      </c>
      <c r="R33" s="118">
        <v>0</v>
      </c>
      <c r="S33" s="124">
        <v>0</v>
      </c>
      <c r="T33" s="116" t="s">
        <v>89</v>
      </c>
      <c r="U33" s="116" t="s">
        <v>89</v>
      </c>
      <c r="V33" s="116" t="s">
        <v>175</v>
      </c>
      <c r="W33" s="116" t="s">
        <v>151</v>
      </c>
    </row>
    <row r="34" spans="1:23" x14ac:dyDescent="0.2">
      <c r="A34" s="123"/>
      <c r="B34" s="116" t="s">
        <v>176</v>
      </c>
      <c r="C34" s="116" t="s">
        <v>177</v>
      </c>
      <c r="D34" s="117">
        <v>1453</v>
      </c>
      <c r="E34" s="145">
        <v>1606</v>
      </c>
      <c r="F34" s="118">
        <v>-9.5267745952677507E-2</v>
      </c>
      <c r="G34" s="117">
        <v>0</v>
      </c>
      <c r="H34" s="145">
        <v>0</v>
      </c>
      <c r="I34" s="118">
        <v>0</v>
      </c>
      <c r="J34" s="145">
        <v>549</v>
      </c>
      <c r="K34" s="145">
        <v>1001</v>
      </c>
      <c r="L34" s="118">
        <v>-0.45154845154845197</v>
      </c>
      <c r="M34" s="117">
        <v>0</v>
      </c>
      <c r="N34" s="145">
        <v>0</v>
      </c>
      <c r="O34" s="118">
        <v>0</v>
      </c>
      <c r="P34" s="117">
        <v>2002</v>
      </c>
      <c r="Q34" s="145">
        <v>2607</v>
      </c>
      <c r="R34" s="118">
        <v>-0.23206751054852301</v>
      </c>
      <c r="S34" s="124">
        <v>0</v>
      </c>
      <c r="T34" s="116" t="s">
        <v>89</v>
      </c>
      <c r="U34" s="116" t="s">
        <v>89</v>
      </c>
      <c r="V34" s="116" t="s">
        <v>178</v>
      </c>
      <c r="W34" s="116" t="s">
        <v>151</v>
      </c>
    </row>
    <row r="35" spans="1:23" x14ac:dyDescent="0.2">
      <c r="A35" s="123"/>
      <c r="B35" s="116" t="s">
        <v>179</v>
      </c>
      <c r="C35" s="116" t="s">
        <v>180</v>
      </c>
      <c r="D35" s="117">
        <v>2607</v>
      </c>
      <c r="E35" s="145">
        <v>0</v>
      </c>
      <c r="F35" s="118">
        <v>0</v>
      </c>
      <c r="G35" s="117">
        <v>0</v>
      </c>
      <c r="H35" s="145">
        <v>0</v>
      </c>
      <c r="I35" s="118">
        <v>0</v>
      </c>
      <c r="J35" s="145">
        <v>9421</v>
      </c>
      <c r="K35" s="145">
        <v>0</v>
      </c>
      <c r="L35" s="118">
        <v>0</v>
      </c>
      <c r="M35" s="117">
        <v>0</v>
      </c>
      <c r="N35" s="145">
        <v>0</v>
      </c>
      <c r="O35" s="118">
        <v>0</v>
      </c>
      <c r="P35" s="117">
        <v>12028</v>
      </c>
      <c r="Q35" s="145">
        <v>0</v>
      </c>
      <c r="R35" s="118">
        <v>0</v>
      </c>
      <c r="S35" s="124">
        <v>0</v>
      </c>
      <c r="T35" s="116" t="s">
        <v>89</v>
      </c>
      <c r="U35" s="116" t="s">
        <v>89</v>
      </c>
      <c r="V35" s="116" t="s">
        <v>181</v>
      </c>
      <c r="W35" s="116" t="s">
        <v>151</v>
      </c>
    </row>
    <row r="36" spans="1:23" x14ac:dyDescent="0.2">
      <c r="A36" s="123"/>
      <c r="B36" s="116" t="s">
        <v>182</v>
      </c>
      <c r="C36" s="116" t="s">
        <v>183</v>
      </c>
      <c r="D36" s="117">
        <v>732</v>
      </c>
      <c r="E36" s="145">
        <v>0</v>
      </c>
      <c r="F36" s="118">
        <v>0</v>
      </c>
      <c r="G36" s="117">
        <v>0</v>
      </c>
      <c r="H36" s="145">
        <v>0</v>
      </c>
      <c r="I36" s="118">
        <v>0</v>
      </c>
      <c r="J36" s="145">
        <v>2077</v>
      </c>
      <c r="K36" s="145">
        <v>0</v>
      </c>
      <c r="L36" s="118">
        <v>0</v>
      </c>
      <c r="M36" s="117">
        <v>0</v>
      </c>
      <c r="N36" s="145">
        <v>0</v>
      </c>
      <c r="O36" s="118">
        <v>0</v>
      </c>
      <c r="P36" s="117">
        <v>2809</v>
      </c>
      <c r="Q36" s="145">
        <v>0</v>
      </c>
      <c r="R36" s="118">
        <v>0</v>
      </c>
      <c r="S36" s="124">
        <v>0</v>
      </c>
      <c r="T36" s="116" t="s">
        <v>89</v>
      </c>
      <c r="U36" s="116" t="s">
        <v>89</v>
      </c>
      <c r="V36" s="116" t="s">
        <v>184</v>
      </c>
      <c r="W36" s="116" t="s">
        <v>151</v>
      </c>
    </row>
    <row r="37" spans="1:23" x14ac:dyDescent="0.2">
      <c r="A37" s="123"/>
      <c r="B37" s="116" t="s">
        <v>185</v>
      </c>
      <c r="C37" s="116" t="s">
        <v>186</v>
      </c>
      <c r="D37" s="117">
        <v>10741</v>
      </c>
      <c r="E37" s="145">
        <v>0</v>
      </c>
      <c r="F37" s="118">
        <v>0</v>
      </c>
      <c r="G37" s="117">
        <v>0</v>
      </c>
      <c r="H37" s="145">
        <v>0</v>
      </c>
      <c r="I37" s="118">
        <v>0</v>
      </c>
      <c r="J37" s="145">
        <v>1383</v>
      </c>
      <c r="K37" s="145">
        <v>0</v>
      </c>
      <c r="L37" s="118">
        <v>0</v>
      </c>
      <c r="M37" s="117">
        <v>0</v>
      </c>
      <c r="N37" s="145">
        <v>0</v>
      </c>
      <c r="O37" s="118">
        <v>0</v>
      </c>
      <c r="P37" s="117">
        <v>12124</v>
      </c>
      <c r="Q37" s="145">
        <v>0</v>
      </c>
      <c r="R37" s="118">
        <v>0</v>
      </c>
      <c r="S37" s="124">
        <v>0</v>
      </c>
      <c r="T37" s="116" t="s">
        <v>89</v>
      </c>
      <c r="U37" s="116" t="s">
        <v>89</v>
      </c>
      <c r="V37" s="116" t="s">
        <v>187</v>
      </c>
      <c r="W37" s="116" t="s">
        <v>151</v>
      </c>
    </row>
    <row r="38" spans="1:23" x14ac:dyDescent="0.2">
      <c r="A38" s="123"/>
      <c r="B38" s="116" t="s">
        <v>188</v>
      </c>
      <c r="C38" s="116" t="s">
        <v>189</v>
      </c>
      <c r="D38" s="117">
        <v>4609</v>
      </c>
      <c r="E38" s="145">
        <v>0</v>
      </c>
      <c r="F38" s="118">
        <v>0</v>
      </c>
      <c r="G38" s="117">
        <v>0</v>
      </c>
      <c r="H38" s="145">
        <v>0</v>
      </c>
      <c r="I38" s="118">
        <v>0</v>
      </c>
      <c r="J38" s="145">
        <v>10687</v>
      </c>
      <c r="K38" s="145">
        <v>0</v>
      </c>
      <c r="L38" s="118">
        <v>0</v>
      </c>
      <c r="M38" s="117">
        <v>0</v>
      </c>
      <c r="N38" s="145">
        <v>0</v>
      </c>
      <c r="O38" s="118">
        <v>0</v>
      </c>
      <c r="P38" s="117">
        <v>15296</v>
      </c>
      <c r="Q38" s="145">
        <v>0</v>
      </c>
      <c r="R38" s="118">
        <v>0</v>
      </c>
      <c r="S38" s="124">
        <v>0</v>
      </c>
      <c r="T38" s="116" t="s">
        <v>89</v>
      </c>
      <c r="U38" s="116" t="s">
        <v>89</v>
      </c>
      <c r="V38" s="116" t="s">
        <v>190</v>
      </c>
      <c r="W38" s="116" t="s">
        <v>151</v>
      </c>
    </row>
    <row r="39" spans="1:23" x14ac:dyDescent="0.2">
      <c r="A39" s="123"/>
      <c r="B39" s="116" t="s">
        <v>191</v>
      </c>
      <c r="C39" s="116" t="s">
        <v>192</v>
      </c>
      <c r="D39" s="117">
        <v>673</v>
      </c>
      <c r="E39" s="145">
        <v>62</v>
      </c>
      <c r="F39" s="118">
        <v>9.8548387096774199</v>
      </c>
      <c r="G39" s="117">
        <v>0</v>
      </c>
      <c r="H39" s="145">
        <v>0</v>
      </c>
      <c r="I39" s="118">
        <v>0</v>
      </c>
      <c r="J39" s="145">
        <v>0</v>
      </c>
      <c r="K39" s="145">
        <v>0</v>
      </c>
      <c r="L39" s="118">
        <v>0</v>
      </c>
      <c r="M39" s="117">
        <v>0</v>
      </c>
      <c r="N39" s="145">
        <v>0</v>
      </c>
      <c r="O39" s="118">
        <v>0</v>
      </c>
      <c r="P39" s="117">
        <v>673</v>
      </c>
      <c r="Q39" s="145">
        <v>62</v>
      </c>
      <c r="R39" s="118">
        <v>9.8548387096774199</v>
      </c>
      <c r="S39" s="124">
        <v>0</v>
      </c>
      <c r="T39" s="116" t="s">
        <v>89</v>
      </c>
      <c r="U39" s="116" t="s">
        <v>89</v>
      </c>
      <c r="V39" s="116" t="s">
        <v>193</v>
      </c>
      <c r="W39" s="116" t="s">
        <v>151</v>
      </c>
    </row>
    <row r="40" spans="1:23" x14ac:dyDescent="0.2">
      <c r="A40" s="123"/>
      <c r="B40" s="116" t="s">
        <v>194</v>
      </c>
      <c r="C40" s="116" t="s">
        <v>195</v>
      </c>
      <c r="D40" s="117">
        <v>1001</v>
      </c>
      <c r="E40" s="145">
        <v>0</v>
      </c>
      <c r="F40" s="118">
        <v>0</v>
      </c>
      <c r="G40" s="117">
        <v>0</v>
      </c>
      <c r="H40" s="145">
        <v>0</v>
      </c>
      <c r="I40" s="118">
        <v>0</v>
      </c>
      <c r="J40" s="145">
        <v>5</v>
      </c>
      <c r="K40" s="145">
        <v>0</v>
      </c>
      <c r="L40" s="118">
        <v>0</v>
      </c>
      <c r="M40" s="117">
        <v>0</v>
      </c>
      <c r="N40" s="145">
        <v>0</v>
      </c>
      <c r="O40" s="118">
        <v>0</v>
      </c>
      <c r="P40" s="117">
        <v>1006</v>
      </c>
      <c r="Q40" s="145">
        <v>0</v>
      </c>
      <c r="R40" s="118">
        <v>0</v>
      </c>
      <c r="S40" s="124">
        <v>0</v>
      </c>
      <c r="T40" s="116" t="s">
        <v>89</v>
      </c>
      <c r="U40" s="116" t="s">
        <v>89</v>
      </c>
      <c r="V40" s="116" t="s">
        <v>196</v>
      </c>
      <c r="W40" s="116" t="s">
        <v>151</v>
      </c>
    </row>
    <row r="41" spans="1:23" x14ac:dyDescent="0.2">
      <c r="A41" s="123"/>
      <c r="B41" s="116" t="s">
        <v>197</v>
      </c>
      <c r="C41" s="116" t="s">
        <v>198</v>
      </c>
      <c r="D41" s="117">
        <v>166</v>
      </c>
      <c r="E41" s="145">
        <v>0</v>
      </c>
      <c r="F41" s="118">
        <v>0</v>
      </c>
      <c r="G41" s="117">
        <v>0</v>
      </c>
      <c r="H41" s="145">
        <v>0</v>
      </c>
      <c r="I41" s="118">
        <v>0</v>
      </c>
      <c r="J41" s="145">
        <v>0</v>
      </c>
      <c r="K41" s="145">
        <v>0</v>
      </c>
      <c r="L41" s="118">
        <v>0</v>
      </c>
      <c r="M41" s="117">
        <v>0</v>
      </c>
      <c r="N41" s="145">
        <v>0</v>
      </c>
      <c r="O41" s="118">
        <v>0</v>
      </c>
      <c r="P41" s="117">
        <v>166</v>
      </c>
      <c r="Q41" s="145">
        <v>0</v>
      </c>
      <c r="R41" s="118">
        <v>0</v>
      </c>
      <c r="S41" s="124">
        <v>0</v>
      </c>
      <c r="T41" s="116" t="s">
        <v>89</v>
      </c>
      <c r="U41" s="116" t="s">
        <v>89</v>
      </c>
      <c r="V41" s="116" t="s">
        <v>199</v>
      </c>
      <c r="W41" s="116" t="s">
        <v>151</v>
      </c>
    </row>
    <row r="42" spans="1:23" x14ac:dyDescent="0.2">
      <c r="A42" s="123"/>
      <c r="B42" s="116" t="s">
        <v>200</v>
      </c>
      <c r="C42" s="116" t="s">
        <v>201</v>
      </c>
      <c r="D42" s="117">
        <v>470</v>
      </c>
      <c r="E42" s="145">
        <v>644</v>
      </c>
      <c r="F42" s="118">
        <v>-0.270186335403727</v>
      </c>
      <c r="G42" s="117">
        <v>0</v>
      </c>
      <c r="H42" s="145">
        <v>0</v>
      </c>
      <c r="I42" s="118">
        <v>0</v>
      </c>
      <c r="J42" s="145">
        <v>687</v>
      </c>
      <c r="K42" s="145">
        <v>682</v>
      </c>
      <c r="L42" s="118">
        <v>7.3313782991202298E-3</v>
      </c>
      <c r="M42" s="117">
        <v>0</v>
      </c>
      <c r="N42" s="145">
        <v>0</v>
      </c>
      <c r="O42" s="118">
        <v>0</v>
      </c>
      <c r="P42" s="117">
        <v>1157</v>
      </c>
      <c r="Q42" s="145">
        <v>1326</v>
      </c>
      <c r="R42" s="118">
        <v>-0.12745098039215699</v>
      </c>
      <c r="S42" s="124">
        <v>0</v>
      </c>
      <c r="T42" s="116" t="s">
        <v>89</v>
      </c>
      <c r="U42" s="116" t="s">
        <v>89</v>
      </c>
      <c r="V42" s="116" t="s">
        <v>202</v>
      </c>
      <c r="W42" s="116" t="s">
        <v>151</v>
      </c>
    </row>
    <row r="43" spans="1:23" x14ac:dyDescent="0.2">
      <c r="A43" s="123"/>
      <c r="B43" s="116" t="s">
        <v>203</v>
      </c>
      <c r="C43" s="116" t="s">
        <v>204</v>
      </c>
      <c r="D43" s="117">
        <v>43</v>
      </c>
      <c r="E43" s="145">
        <v>0</v>
      </c>
      <c r="F43" s="118">
        <v>0</v>
      </c>
      <c r="G43" s="117">
        <v>0</v>
      </c>
      <c r="H43" s="145">
        <v>0</v>
      </c>
      <c r="I43" s="118">
        <v>0</v>
      </c>
      <c r="J43" s="145">
        <v>1292</v>
      </c>
      <c r="K43" s="145">
        <v>0</v>
      </c>
      <c r="L43" s="118">
        <v>0</v>
      </c>
      <c r="M43" s="117">
        <v>0</v>
      </c>
      <c r="N43" s="145">
        <v>0</v>
      </c>
      <c r="O43" s="118">
        <v>0</v>
      </c>
      <c r="P43" s="117">
        <v>1335</v>
      </c>
      <c r="Q43" s="145">
        <v>0</v>
      </c>
      <c r="R43" s="118">
        <v>0</v>
      </c>
      <c r="S43" s="124">
        <v>0</v>
      </c>
      <c r="T43" s="116" t="s">
        <v>89</v>
      </c>
      <c r="U43" s="116" t="s">
        <v>89</v>
      </c>
      <c r="V43" s="116" t="s">
        <v>205</v>
      </c>
      <c r="W43" s="116" t="s">
        <v>151</v>
      </c>
    </row>
    <row r="44" spans="1:23" x14ac:dyDescent="0.2">
      <c r="A44" s="123"/>
      <c r="B44" s="116" t="s">
        <v>206</v>
      </c>
      <c r="C44" s="116" t="s">
        <v>207</v>
      </c>
      <c r="D44" s="117">
        <v>1437</v>
      </c>
      <c r="E44" s="145">
        <v>0</v>
      </c>
      <c r="F44" s="118">
        <v>0</v>
      </c>
      <c r="G44" s="117">
        <v>0</v>
      </c>
      <c r="H44" s="145">
        <v>0</v>
      </c>
      <c r="I44" s="118">
        <v>0</v>
      </c>
      <c r="J44" s="145">
        <v>56</v>
      </c>
      <c r="K44" s="145">
        <v>0</v>
      </c>
      <c r="L44" s="118">
        <v>0</v>
      </c>
      <c r="M44" s="117">
        <v>0</v>
      </c>
      <c r="N44" s="145">
        <v>0</v>
      </c>
      <c r="O44" s="118">
        <v>0</v>
      </c>
      <c r="P44" s="117">
        <v>1493</v>
      </c>
      <c r="Q44" s="145">
        <v>0</v>
      </c>
      <c r="R44" s="118">
        <v>0</v>
      </c>
      <c r="S44" s="124">
        <v>0</v>
      </c>
      <c r="T44" s="116" t="s">
        <v>89</v>
      </c>
      <c r="U44" s="116" t="s">
        <v>89</v>
      </c>
      <c r="V44" s="116" t="s">
        <v>208</v>
      </c>
      <c r="W44" s="116" t="s">
        <v>151</v>
      </c>
    </row>
    <row r="45" spans="1:23" x14ac:dyDescent="0.2">
      <c r="A45" s="123"/>
      <c r="B45" s="116" t="s">
        <v>209</v>
      </c>
      <c r="C45" s="116" t="s">
        <v>210</v>
      </c>
      <c r="D45" s="117">
        <v>2503</v>
      </c>
      <c r="E45" s="145">
        <v>2877</v>
      </c>
      <c r="F45" s="118">
        <v>-0.129996524157108</v>
      </c>
      <c r="G45" s="117">
        <v>0</v>
      </c>
      <c r="H45" s="145">
        <v>0</v>
      </c>
      <c r="I45" s="118">
        <v>0</v>
      </c>
      <c r="J45" s="145">
        <v>10086</v>
      </c>
      <c r="K45" s="145">
        <v>13773</v>
      </c>
      <c r="L45" s="118">
        <v>-0.26769766935308198</v>
      </c>
      <c r="M45" s="117">
        <v>0</v>
      </c>
      <c r="N45" s="145">
        <v>0</v>
      </c>
      <c r="O45" s="118">
        <v>0</v>
      </c>
      <c r="P45" s="117">
        <v>12589</v>
      </c>
      <c r="Q45" s="145">
        <v>16650</v>
      </c>
      <c r="R45" s="118">
        <v>-0.24390390390390401</v>
      </c>
      <c r="S45" s="124">
        <v>0</v>
      </c>
      <c r="T45" s="116" t="s">
        <v>89</v>
      </c>
      <c r="U45" s="116" t="s">
        <v>89</v>
      </c>
      <c r="V45" s="116" t="s">
        <v>211</v>
      </c>
      <c r="W45" s="116" t="s">
        <v>151</v>
      </c>
    </row>
    <row r="46" spans="1:23" x14ac:dyDescent="0.2">
      <c r="A46" s="123"/>
      <c r="B46" s="116" t="s">
        <v>212</v>
      </c>
      <c r="C46" s="116" t="s">
        <v>213</v>
      </c>
      <c r="D46" s="117">
        <v>2608</v>
      </c>
      <c r="E46" s="145">
        <v>0</v>
      </c>
      <c r="F46" s="118">
        <v>0</v>
      </c>
      <c r="G46" s="117">
        <v>0</v>
      </c>
      <c r="H46" s="145">
        <v>0</v>
      </c>
      <c r="I46" s="118">
        <v>0</v>
      </c>
      <c r="J46" s="145">
        <v>118</v>
      </c>
      <c r="K46" s="145">
        <v>0</v>
      </c>
      <c r="L46" s="118">
        <v>0</v>
      </c>
      <c r="M46" s="117">
        <v>0</v>
      </c>
      <c r="N46" s="145">
        <v>0</v>
      </c>
      <c r="O46" s="118">
        <v>0</v>
      </c>
      <c r="P46" s="117">
        <v>2726</v>
      </c>
      <c r="Q46" s="145">
        <v>0</v>
      </c>
      <c r="R46" s="118">
        <v>0</v>
      </c>
      <c r="S46" s="124">
        <v>0</v>
      </c>
      <c r="T46" s="116" t="s">
        <v>89</v>
      </c>
      <c r="U46" s="116" t="s">
        <v>89</v>
      </c>
      <c r="V46" s="116" t="s">
        <v>214</v>
      </c>
      <c r="W46" s="116" t="s">
        <v>151</v>
      </c>
    </row>
    <row r="47" spans="1:23" x14ac:dyDescent="0.2">
      <c r="A47" s="123"/>
      <c r="B47" s="116" t="s">
        <v>215</v>
      </c>
      <c r="C47" s="116" t="s">
        <v>216</v>
      </c>
      <c r="D47" s="117">
        <v>2623</v>
      </c>
      <c r="E47" s="145">
        <v>0</v>
      </c>
      <c r="F47" s="118">
        <v>0</v>
      </c>
      <c r="G47" s="117">
        <v>0</v>
      </c>
      <c r="H47" s="145">
        <v>0</v>
      </c>
      <c r="I47" s="118">
        <v>0</v>
      </c>
      <c r="J47" s="145">
        <v>10</v>
      </c>
      <c r="K47" s="145">
        <v>0</v>
      </c>
      <c r="L47" s="118">
        <v>0</v>
      </c>
      <c r="M47" s="117">
        <v>0</v>
      </c>
      <c r="N47" s="145">
        <v>0</v>
      </c>
      <c r="O47" s="118">
        <v>0</v>
      </c>
      <c r="P47" s="117">
        <v>2633</v>
      </c>
      <c r="Q47" s="145">
        <v>0</v>
      </c>
      <c r="R47" s="118">
        <v>0</v>
      </c>
      <c r="S47" s="124">
        <v>0</v>
      </c>
      <c r="T47" s="116" t="s">
        <v>89</v>
      </c>
      <c r="U47" s="116" t="s">
        <v>89</v>
      </c>
      <c r="V47" s="116" t="s">
        <v>217</v>
      </c>
      <c r="W47" s="116" t="s">
        <v>151</v>
      </c>
    </row>
    <row r="48" spans="1:23" x14ac:dyDescent="0.2">
      <c r="A48" s="123"/>
      <c r="B48" s="116" t="s">
        <v>218</v>
      </c>
      <c r="C48" s="116" t="s">
        <v>219</v>
      </c>
      <c r="D48" s="117">
        <v>2171</v>
      </c>
      <c r="E48" s="145">
        <v>0</v>
      </c>
      <c r="F48" s="118">
        <v>0</v>
      </c>
      <c r="G48" s="117">
        <v>0</v>
      </c>
      <c r="H48" s="145">
        <v>0</v>
      </c>
      <c r="I48" s="118">
        <v>0</v>
      </c>
      <c r="J48" s="145">
        <v>6883</v>
      </c>
      <c r="K48" s="145">
        <v>0</v>
      </c>
      <c r="L48" s="118">
        <v>0</v>
      </c>
      <c r="M48" s="117">
        <v>0</v>
      </c>
      <c r="N48" s="145">
        <v>0</v>
      </c>
      <c r="O48" s="118">
        <v>0</v>
      </c>
      <c r="P48" s="117">
        <v>9054</v>
      </c>
      <c r="Q48" s="145">
        <v>0</v>
      </c>
      <c r="R48" s="118">
        <v>0</v>
      </c>
      <c r="S48" s="124">
        <v>0</v>
      </c>
      <c r="T48" s="116" t="s">
        <v>89</v>
      </c>
      <c r="U48" s="116" t="s">
        <v>89</v>
      </c>
      <c r="V48" s="116" t="s">
        <v>220</v>
      </c>
      <c r="W48" s="116" t="s">
        <v>151</v>
      </c>
    </row>
    <row r="49" spans="1:23" x14ac:dyDescent="0.2">
      <c r="A49" s="123"/>
      <c r="B49" s="116" t="s">
        <v>221</v>
      </c>
      <c r="C49" s="116" t="s">
        <v>222</v>
      </c>
      <c r="D49" s="117">
        <v>1321</v>
      </c>
      <c r="E49" s="145">
        <v>0</v>
      </c>
      <c r="F49" s="118">
        <v>0</v>
      </c>
      <c r="G49" s="117">
        <v>0</v>
      </c>
      <c r="H49" s="145">
        <v>0</v>
      </c>
      <c r="I49" s="118">
        <v>0</v>
      </c>
      <c r="J49" s="145">
        <v>0</v>
      </c>
      <c r="K49" s="145">
        <v>0</v>
      </c>
      <c r="L49" s="118">
        <v>0</v>
      </c>
      <c r="M49" s="117">
        <v>0</v>
      </c>
      <c r="N49" s="145">
        <v>0</v>
      </c>
      <c r="O49" s="118">
        <v>0</v>
      </c>
      <c r="P49" s="117">
        <v>1321</v>
      </c>
      <c r="Q49" s="145">
        <v>0</v>
      </c>
      <c r="R49" s="118">
        <v>0</v>
      </c>
      <c r="S49" s="124">
        <v>0</v>
      </c>
      <c r="T49" s="116" t="s">
        <v>89</v>
      </c>
      <c r="U49" s="116" t="s">
        <v>89</v>
      </c>
      <c r="V49" s="116" t="s">
        <v>223</v>
      </c>
      <c r="W49" s="116" t="s">
        <v>151</v>
      </c>
    </row>
    <row r="50" spans="1:23" x14ac:dyDescent="0.2">
      <c r="A50" s="123"/>
      <c r="B50" s="116" t="s">
        <v>224</v>
      </c>
      <c r="C50" s="116" t="s">
        <v>225</v>
      </c>
      <c r="D50" s="117">
        <v>49626</v>
      </c>
      <c r="E50" s="145">
        <v>8956</v>
      </c>
      <c r="F50" s="118">
        <v>4.5410897722197392</v>
      </c>
      <c r="G50" s="117">
        <v>0</v>
      </c>
      <c r="H50" s="145">
        <v>0</v>
      </c>
      <c r="I50" s="118">
        <v>0</v>
      </c>
      <c r="J50" s="145">
        <v>54510</v>
      </c>
      <c r="K50" s="145">
        <v>8621</v>
      </c>
      <c r="L50" s="118">
        <v>5.3229323744345196</v>
      </c>
      <c r="M50" s="117">
        <v>0</v>
      </c>
      <c r="N50" s="145">
        <v>0</v>
      </c>
      <c r="O50" s="118">
        <v>0</v>
      </c>
      <c r="P50" s="117">
        <v>104136</v>
      </c>
      <c r="Q50" s="145">
        <v>17577</v>
      </c>
      <c r="R50" s="118">
        <v>4.9245605052056698</v>
      </c>
      <c r="S50" s="124">
        <v>0</v>
      </c>
      <c r="T50" s="116" t="s">
        <v>89</v>
      </c>
      <c r="U50" s="116" t="s">
        <v>89</v>
      </c>
      <c r="V50" s="116" t="s">
        <v>226</v>
      </c>
      <c r="W50" s="116" t="s">
        <v>151</v>
      </c>
    </row>
    <row r="51" spans="1:23" x14ac:dyDescent="0.2">
      <c r="A51" s="123"/>
      <c r="B51" s="116" t="s">
        <v>227</v>
      </c>
      <c r="C51" s="116" t="s">
        <v>228</v>
      </c>
      <c r="D51" s="117">
        <v>1101</v>
      </c>
      <c r="E51" s="145">
        <v>0</v>
      </c>
      <c r="F51" s="118">
        <v>0</v>
      </c>
      <c r="G51" s="117">
        <v>0</v>
      </c>
      <c r="H51" s="145">
        <v>0</v>
      </c>
      <c r="I51" s="118">
        <v>0</v>
      </c>
      <c r="J51" s="145">
        <v>448</v>
      </c>
      <c r="K51" s="145">
        <v>0</v>
      </c>
      <c r="L51" s="118">
        <v>0</v>
      </c>
      <c r="M51" s="117">
        <v>0</v>
      </c>
      <c r="N51" s="145">
        <v>0</v>
      </c>
      <c r="O51" s="118">
        <v>0</v>
      </c>
      <c r="P51" s="117">
        <v>1549</v>
      </c>
      <c r="Q51" s="145">
        <v>0</v>
      </c>
      <c r="R51" s="118">
        <v>0</v>
      </c>
      <c r="S51" s="124">
        <v>0</v>
      </c>
      <c r="T51" s="116" t="s">
        <v>89</v>
      </c>
      <c r="U51" s="116" t="s">
        <v>89</v>
      </c>
      <c r="V51" s="116" t="s">
        <v>229</v>
      </c>
      <c r="W51" s="116" t="s">
        <v>151</v>
      </c>
    </row>
    <row r="52" spans="1:23" x14ac:dyDescent="0.2">
      <c r="A52" s="123"/>
      <c r="B52" s="116" t="s">
        <v>230</v>
      </c>
      <c r="C52" s="116" t="s">
        <v>231</v>
      </c>
      <c r="D52" s="117">
        <v>119</v>
      </c>
      <c r="E52" s="145">
        <v>139</v>
      </c>
      <c r="F52" s="118">
        <v>-0.14388489208633104</v>
      </c>
      <c r="G52" s="117">
        <v>0</v>
      </c>
      <c r="H52" s="145">
        <v>0</v>
      </c>
      <c r="I52" s="118">
        <v>0</v>
      </c>
      <c r="J52" s="145">
        <v>2543</v>
      </c>
      <c r="K52" s="145">
        <v>2418</v>
      </c>
      <c r="L52" s="118">
        <v>5.1695616211745204E-2</v>
      </c>
      <c r="M52" s="117">
        <v>0</v>
      </c>
      <c r="N52" s="145">
        <v>0</v>
      </c>
      <c r="O52" s="118">
        <v>0</v>
      </c>
      <c r="P52" s="117">
        <v>2662</v>
      </c>
      <c r="Q52" s="145">
        <v>2557</v>
      </c>
      <c r="R52" s="118">
        <v>4.1063746578021101E-2</v>
      </c>
      <c r="S52" s="124">
        <v>0</v>
      </c>
      <c r="T52" s="116" t="s">
        <v>89</v>
      </c>
      <c r="U52" s="116" t="s">
        <v>89</v>
      </c>
      <c r="V52" s="116" t="s">
        <v>232</v>
      </c>
      <c r="W52" s="116" t="s">
        <v>151</v>
      </c>
    </row>
    <row r="53" spans="1:23" x14ac:dyDescent="0.2">
      <c r="A53" s="125"/>
      <c r="B53" s="116" t="s">
        <v>233</v>
      </c>
      <c r="C53" s="116" t="s">
        <v>234</v>
      </c>
      <c r="D53" s="117">
        <v>2310</v>
      </c>
      <c r="E53" s="145">
        <v>0</v>
      </c>
      <c r="F53" s="118">
        <v>0</v>
      </c>
      <c r="G53" s="117">
        <v>0</v>
      </c>
      <c r="H53" s="145">
        <v>0</v>
      </c>
      <c r="I53" s="118">
        <v>0</v>
      </c>
      <c r="J53" s="145">
        <v>0</v>
      </c>
      <c r="K53" s="145">
        <v>0</v>
      </c>
      <c r="L53" s="118">
        <v>0</v>
      </c>
      <c r="M53" s="117">
        <v>0</v>
      </c>
      <c r="N53" s="145">
        <v>0</v>
      </c>
      <c r="O53" s="118">
        <v>0</v>
      </c>
      <c r="P53" s="117">
        <v>2310</v>
      </c>
      <c r="Q53" s="145">
        <v>0</v>
      </c>
      <c r="R53" s="118">
        <v>0</v>
      </c>
      <c r="S53" s="124">
        <v>0</v>
      </c>
      <c r="T53" s="116" t="s">
        <v>89</v>
      </c>
      <c r="U53" s="116" t="s">
        <v>89</v>
      </c>
      <c r="V53" s="116" t="s">
        <v>235</v>
      </c>
      <c r="W53" s="116" t="s">
        <v>151</v>
      </c>
    </row>
    <row r="54" spans="1:23" x14ac:dyDescent="0.2">
      <c r="A54" s="126" t="s">
        <v>103</v>
      </c>
      <c r="B54" s="126">
        <v>0</v>
      </c>
      <c r="C54" s="126">
        <v>0</v>
      </c>
      <c r="D54" s="127">
        <v>112217</v>
      </c>
      <c r="E54" s="132">
        <v>14284</v>
      </c>
      <c r="F54" s="128">
        <v>6.85613273592831</v>
      </c>
      <c r="G54" s="127">
        <v>0</v>
      </c>
      <c r="H54" s="132">
        <v>0</v>
      </c>
      <c r="I54" s="128">
        <v>0</v>
      </c>
      <c r="J54" s="132">
        <v>125337</v>
      </c>
      <c r="K54" s="132">
        <v>26495</v>
      </c>
      <c r="L54" s="128">
        <v>3.7305906774863202</v>
      </c>
      <c r="M54" s="127">
        <v>0</v>
      </c>
      <c r="N54" s="132">
        <v>0</v>
      </c>
      <c r="O54" s="128">
        <v>0</v>
      </c>
      <c r="P54" s="127">
        <v>237554</v>
      </c>
      <c r="Q54" s="132">
        <v>40779</v>
      </c>
      <c r="R54" s="128">
        <v>4.8254003286005096</v>
      </c>
      <c r="S54" s="134">
        <v>0</v>
      </c>
      <c r="T54" s="135">
        <v>0</v>
      </c>
      <c r="U54" s="135">
        <v>0</v>
      </c>
      <c r="V54" s="135">
        <v>0</v>
      </c>
      <c r="W54" s="135">
        <v>0</v>
      </c>
    </row>
    <row r="55" spans="1:23" s="140" customFormat="1" ht="22.5" x14ac:dyDescent="0.2">
      <c r="A55" s="131" t="s">
        <v>236</v>
      </c>
      <c r="B55" s="113"/>
      <c r="C55" s="113"/>
      <c r="D55" s="132">
        <f>D54+D24+D14</f>
        <v>644522</v>
      </c>
      <c r="E55" s="132">
        <f>E54+E24+E14</f>
        <v>406491</v>
      </c>
      <c r="F55" s="133">
        <f>((D54+D24+D14)-(E54+E24+E14))/(E54+E24+E14)</f>
        <v>0.58557508038308348</v>
      </c>
      <c r="G55" s="132">
        <f>G54+G24+G14</f>
        <v>7921</v>
      </c>
      <c r="H55" s="132">
        <f>H54+H24+H14</f>
        <v>6698</v>
      </c>
      <c r="I55" s="133">
        <f>((G54+G24+G14)-(H54+H24+H14))/(H54+H24+H14)</f>
        <v>0.18259181845326963</v>
      </c>
      <c r="J55" s="132">
        <f>J54+J24+J14</f>
        <v>475421</v>
      </c>
      <c r="K55" s="132">
        <f>K54+K24+K14</f>
        <v>589913</v>
      </c>
      <c r="L55" s="133">
        <f>((J54+J24+J14)-(K54+K24+K14))/(K54+K24+K14)</f>
        <v>-0.19408285628558788</v>
      </c>
      <c r="M55" s="132">
        <f>M54+M24+M14</f>
        <v>40</v>
      </c>
      <c r="N55" s="132">
        <f>N54+N24+N14</f>
        <v>62823</v>
      </c>
      <c r="O55" s="133">
        <f>((M54+M24+M14)-(N54+N24+N14))/(N54+N24+N14)</f>
        <v>-0.99936329051462047</v>
      </c>
      <c r="P55" s="132">
        <f>P54+P24+P14</f>
        <v>1127904</v>
      </c>
      <c r="Q55" s="132">
        <f>Q54+Q24+Q14</f>
        <v>1065925</v>
      </c>
      <c r="R55" s="133">
        <f>((P54+P24+P14)-(Q54+Q24+Q14))/(Q54+Q24+Q14)</f>
        <v>5.8145741961207399E-2</v>
      </c>
    </row>
    <row r="56" spans="1:23" s="140" customFormat="1" x14ac:dyDescent="0.2">
      <c r="A56" s="131" t="s">
        <v>239</v>
      </c>
      <c r="B56" s="113"/>
      <c r="C56" s="113"/>
      <c r="D56" s="132">
        <f>D54+D24+D14+D9</f>
        <v>1162318</v>
      </c>
      <c r="E56" s="132">
        <f>E54+E24+E14+E9</f>
        <v>890048</v>
      </c>
      <c r="F56" s="133">
        <f>((D54+D24+D14+D9)-(E54+E24+E14+E9))/(E54+E24+E14+E9)</f>
        <v>0.30590485007550156</v>
      </c>
      <c r="G56" s="132">
        <f>G54+G24+G14+G9</f>
        <v>366368</v>
      </c>
      <c r="H56" s="132">
        <f>H54+H24+H14+H9</f>
        <v>300987</v>
      </c>
      <c r="I56" s="133">
        <f>((G54+G24+G14+G9)-(H54+H24+H14+H9))/(H54+H24+H14+H9)</f>
        <v>0.21722200626605137</v>
      </c>
      <c r="J56" s="132">
        <f>J54+J24+J14+J9</f>
        <v>1036782</v>
      </c>
      <c r="K56" s="132">
        <f>K54+K24+K14+K9</f>
        <v>1663830</v>
      </c>
      <c r="L56" s="133">
        <f>((J54+J24+J14+J9)-(K54+K24+K14+K9))/(K54+K24+K14+K9)</f>
        <v>-0.37687023313679885</v>
      </c>
      <c r="M56" s="132">
        <f>M54+M24+M14+M9</f>
        <v>2980</v>
      </c>
      <c r="N56" s="132">
        <f>N54+N24+N14+N9</f>
        <v>66303</v>
      </c>
      <c r="O56" s="133">
        <f>((M54+M24+M14+M9)-(N54+N24+N14+N9))/(N54+N24+N14+N9)</f>
        <v>-0.95505482406527609</v>
      </c>
      <c r="P56" s="132">
        <f>P54+P24+P14+P9</f>
        <v>2568448</v>
      </c>
      <c r="Q56" s="132">
        <f>Q54+Q24+Q14+Q9</f>
        <v>2921168</v>
      </c>
      <c r="R56" s="133">
        <f>((P54+P24+P14+P9)-(Q54+Q24+Q14+Q9))/(Q54+Q24+Q14+Q9)</f>
        <v>-0.12074622205912156</v>
      </c>
    </row>
    <row r="57" spans="1:23" s="140" customFormat="1" x14ac:dyDescent="0.2">
      <c r="A57" s="131" t="s">
        <v>241</v>
      </c>
      <c r="B57" s="113"/>
      <c r="C57" s="113"/>
      <c r="D57" s="132">
        <f>D54+D24+D14+D9+D5</f>
        <v>1853950</v>
      </c>
      <c r="E57" s="132">
        <f>E54+E24+E14+E9+E5</f>
        <v>1543579</v>
      </c>
      <c r="F57" s="133">
        <f>((D54+D24+D14+D9+D5)-(E54+E24+E14+E9+E5))/(E54+E24+E14+E9+E5)</f>
        <v>0.20107231311128229</v>
      </c>
      <c r="G57" s="132">
        <f>G54+G24+G14+G9+G5</f>
        <v>6539628</v>
      </c>
      <c r="H57" s="132">
        <f>H54+H24+H14+H9+H5</f>
        <v>7659679</v>
      </c>
      <c r="I57" s="133">
        <f>((G54+G24+G14+G9+G5)-(H54+H24+H14+H9+H5))/(H54+H24+H14+H9+H5)</f>
        <v>-0.14622688496476158</v>
      </c>
      <c r="J57" s="132">
        <f>J54+J24+J14+J9+J5</f>
        <v>2726224</v>
      </c>
      <c r="K57" s="132">
        <f>K54+K24+K14+K9+K5</f>
        <v>3298996</v>
      </c>
      <c r="L57" s="133">
        <f>((J54+J24+J14+J9+J5)-(K54+K24+K14+K9+K5))/(K54+K24+K14+K9+K5)</f>
        <v>-0.17362009532597189</v>
      </c>
      <c r="M57" s="132">
        <f>M54+M24+M14+M9+M5</f>
        <v>440881</v>
      </c>
      <c r="N57" s="132">
        <f>N54+N24+N14+N9+N5</f>
        <v>674157</v>
      </c>
      <c r="O57" s="133">
        <f>((M54+M24+M14+M9+M5)-(N54+N24+N14+N9+N5))/(N54+N24+N14+N9+N5)</f>
        <v>-0.34602622237846675</v>
      </c>
      <c r="P57" s="132">
        <f>P54+P24+P14+P9+P5</f>
        <v>11560683</v>
      </c>
      <c r="Q57" s="132">
        <f>Q54+Q24+Q14+Q9+Q5</f>
        <v>13176411</v>
      </c>
      <c r="R57" s="133">
        <f>((P54+P24+P14+P9+P5)-(Q54+Q24+Q14+Q9+Q5))/(Q54+Q24+Q14+Q9+Q5)</f>
        <v>-0.12262276882528937</v>
      </c>
    </row>
    <row r="58" spans="1:23" x14ac:dyDescent="0.2">
      <c r="A58" s="121" t="s">
        <v>243</v>
      </c>
      <c r="B58" s="116" t="s">
        <v>244</v>
      </c>
      <c r="C58" s="116" t="s">
        <v>245</v>
      </c>
      <c r="D58" s="117">
        <v>0</v>
      </c>
      <c r="E58" s="145">
        <v>0</v>
      </c>
      <c r="F58" s="118">
        <v>0</v>
      </c>
      <c r="G58" s="117">
        <v>0</v>
      </c>
      <c r="H58" s="145">
        <v>0</v>
      </c>
      <c r="I58" s="118">
        <v>0</v>
      </c>
      <c r="J58" s="145">
        <v>0</v>
      </c>
      <c r="K58" s="145">
        <v>0</v>
      </c>
      <c r="L58" s="118">
        <v>0</v>
      </c>
      <c r="M58" s="117">
        <v>0</v>
      </c>
      <c r="N58" s="145">
        <v>0</v>
      </c>
      <c r="O58" s="118">
        <v>0</v>
      </c>
      <c r="P58" s="117">
        <v>0</v>
      </c>
      <c r="Q58" s="145">
        <v>0</v>
      </c>
      <c r="R58" s="118">
        <v>0</v>
      </c>
      <c r="S58" s="122">
        <v>6</v>
      </c>
      <c r="T58" s="116" t="s">
        <v>90</v>
      </c>
      <c r="U58" s="116" t="s">
        <v>90</v>
      </c>
      <c r="V58" s="116" t="s">
        <v>237</v>
      </c>
      <c r="W58" s="116" t="s">
        <v>238</v>
      </c>
    </row>
    <row r="59" spans="1:23" x14ac:dyDescent="0.2">
      <c r="A59" s="123"/>
      <c r="B59" s="116" t="s">
        <v>247</v>
      </c>
      <c r="C59" s="116" t="s">
        <v>248</v>
      </c>
      <c r="D59" s="117">
        <v>0</v>
      </c>
      <c r="E59" s="145">
        <v>0</v>
      </c>
      <c r="F59" s="118">
        <v>0</v>
      </c>
      <c r="G59" s="117">
        <v>0</v>
      </c>
      <c r="H59" s="145">
        <v>0</v>
      </c>
      <c r="I59" s="118">
        <v>0</v>
      </c>
      <c r="J59" s="145">
        <v>0</v>
      </c>
      <c r="K59" s="145">
        <v>0</v>
      </c>
      <c r="L59" s="118">
        <v>0</v>
      </c>
      <c r="M59" s="117">
        <v>0</v>
      </c>
      <c r="N59" s="145">
        <v>0</v>
      </c>
      <c r="O59" s="118">
        <v>0</v>
      </c>
      <c r="P59" s="117">
        <v>0</v>
      </c>
      <c r="Q59" s="145">
        <v>0</v>
      </c>
      <c r="R59" s="118">
        <v>0</v>
      </c>
      <c r="S59" s="124">
        <v>0</v>
      </c>
      <c r="T59" s="116" t="s">
        <v>90</v>
      </c>
      <c r="U59" s="116" t="s">
        <v>90</v>
      </c>
      <c r="V59" s="116" t="s">
        <v>240</v>
      </c>
      <c r="W59" s="116" t="s">
        <v>238</v>
      </c>
    </row>
    <row r="60" spans="1:23" x14ac:dyDescent="0.2">
      <c r="A60" s="123"/>
      <c r="B60" s="116" t="s">
        <v>250</v>
      </c>
      <c r="C60" s="116" t="s">
        <v>251</v>
      </c>
      <c r="D60" s="117">
        <v>0</v>
      </c>
      <c r="E60" s="145">
        <v>1</v>
      </c>
      <c r="F60" s="118">
        <v>-1</v>
      </c>
      <c r="G60" s="117">
        <v>0</v>
      </c>
      <c r="H60" s="145">
        <v>0</v>
      </c>
      <c r="I60" s="118">
        <v>0</v>
      </c>
      <c r="J60" s="145">
        <v>0</v>
      </c>
      <c r="K60" s="145">
        <v>0</v>
      </c>
      <c r="L60" s="118">
        <v>0</v>
      </c>
      <c r="M60" s="117">
        <v>0</v>
      </c>
      <c r="N60" s="145">
        <v>0</v>
      </c>
      <c r="O60" s="118">
        <v>0</v>
      </c>
      <c r="P60" s="117">
        <v>0</v>
      </c>
      <c r="Q60" s="145">
        <v>1</v>
      </c>
      <c r="R60" s="118">
        <v>-1</v>
      </c>
      <c r="S60" s="124">
        <v>0</v>
      </c>
      <c r="T60" s="116" t="s">
        <v>90</v>
      </c>
      <c r="U60" s="116" t="s">
        <v>90</v>
      </c>
      <c r="V60" s="116" t="s">
        <v>242</v>
      </c>
      <c r="W60" s="116" t="s">
        <v>238</v>
      </c>
    </row>
    <row r="61" spans="1:23" x14ac:dyDescent="0.2">
      <c r="A61" s="123"/>
      <c r="B61" s="116" t="s">
        <v>253</v>
      </c>
      <c r="C61" s="116" t="s">
        <v>254</v>
      </c>
      <c r="D61" s="117">
        <v>0</v>
      </c>
      <c r="E61" s="145">
        <v>0</v>
      </c>
      <c r="F61" s="118">
        <v>0</v>
      </c>
      <c r="G61" s="117">
        <v>0</v>
      </c>
      <c r="H61" s="145">
        <v>0</v>
      </c>
      <c r="I61" s="118">
        <v>0</v>
      </c>
      <c r="J61" s="145">
        <v>0</v>
      </c>
      <c r="K61" s="145">
        <v>0</v>
      </c>
      <c r="L61" s="118">
        <v>0</v>
      </c>
      <c r="M61" s="117">
        <v>0</v>
      </c>
      <c r="N61" s="145">
        <v>0</v>
      </c>
      <c r="O61" s="118">
        <v>0</v>
      </c>
      <c r="P61" s="117">
        <v>0</v>
      </c>
      <c r="Q61" s="145">
        <v>0</v>
      </c>
      <c r="R61" s="118">
        <v>0</v>
      </c>
      <c r="S61" s="124">
        <v>0</v>
      </c>
      <c r="T61" s="116" t="s">
        <v>90</v>
      </c>
      <c r="U61" s="116" t="s">
        <v>90</v>
      </c>
      <c r="V61" s="116" t="s">
        <v>246</v>
      </c>
      <c r="W61" s="116" t="s">
        <v>238</v>
      </c>
    </row>
    <row r="62" spans="1:23" x14ac:dyDescent="0.2">
      <c r="A62" s="123"/>
      <c r="B62" s="116" t="s">
        <v>255</v>
      </c>
      <c r="C62" s="116" t="s">
        <v>256</v>
      </c>
      <c r="D62" s="117">
        <v>922</v>
      </c>
      <c r="E62" s="145">
        <v>734</v>
      </c>
      <c r="F62" s="118">
        <v>0.25613079019073598</v>
      </c>
      <c r="G62" s="117">
        <v>0</v>
      </c>
      <c r="H62" s="145">
        <v>0</v>
      </c>
      <c r="I62" s="118">
        <v>0</v>
      </c>
      <c r="J62" s="145">
        <v>0</v>
      </c>
      <c r="K62" s="145">
        <v>0</v>
      </c>
      <c r="L62" s="118">
        <v>0</v>
      </c>
      <c r="M62" s="117">
        <v>0</v>
      </c>
      <c r="N62" s="145">
        <v>0</v>
      </c>
      <c r="O62" s="118">
        <v>0</v>
      </c>
      <c r="P62" s="117">
        <v>922</v>
      </c>
      <c r="Q62" s="145">
        <v>734</v>
      </c>
      <c r="R62" s="118">
        <v>0.25613079019073598</v>
      </c>
      <c r="S62" s="124">
        <v>0</v>
      </c>
      <c r="T62" s="116" t="s">
        <v>90</v>
      </c>
      <c r="U62" s="116" t="s">
        <v>90</v>
      </c>
      <c r="V62" s="116" t="s">
        <v>249</v>
      </c>
      <c r="W62" s="116" t="s">
        <v>238</v>
      </c>
    </row>
    <row r="63" spans="1:23" x14ac:dyDescent="0.2">
      <c r="A63" s="125"/>
      <c r="B63" s="116" t="s">
        <v>257</v>
      </c>
      <c r="C63" s="116" t="s">
        <v>258</v>
      </c>
      <c r="D63" s="117">
        <v>0</v>
      </c>
      <c r="E63" s="145">
        <v>0</v>
      </c>
      <c r="F63" s="118">
        <v>0</v>
      </c>
      <c r="G63" s="117">
        <v>0</v>
      </c>
      <c r="H63" s="145">
        <v>0</v>
      </c>
      <c r="I63" s="118">
        <v>0</v>
      </c>
      <c r="J63" s="145">
        <v>0</v>
      </c>
      <c r="K63" s="145">
        <v>0</v>
      </c>
      <c r="L63" s="118">
        <v>0</v>
      </c>
      <c r="M63" s="117">
        <v>0</v>
      </c>
      <c r="N63" s="145">
        <v>0</v>
      </c>
      <c r="O63" s="118">
        <v>0</v>
      </c>
      <c r="P63" s="117">
        <v>0</v>
      </c>
      <c r="Q63" s="145">
        <v>0</v>
      </c>
      <c r="R63" s="118">
        <v>0</v>
      </c>
      <c r="S63" s="124">
        <v>0</v>
      </c>
      <c r="T63" s="116" t="s">
        <v>90</v>
      </c>
      <c r="U63" s="116" t="s">
        <v>90</v>
      </c>
      <c r="V63" s="116" t="s">
        <v>252</v>
      </c>
      <c r="W63" s="116" t="s">
        <v>238</v>
      </c>
    </row>
    <row r="64" spans="1:23" x14ac:dyDescent="0.2">
      <c r="A64" s="126" t="s">
        <v>103</v>
      </c>
      <c r="B64" s="126">
        <v>0</v>
      </c>
      <c r="C64" s="126">
        <v>0</v>
      </c>
      <c r="D64" s="127">
        <v>922</v>
      </c>
      <c r="E64" s="132">
        <v>735</v>
      </c>
      <c r="F64" s="128">
        <v>0.25442176870748301</v>
      </c>
      <c r="G64" s="127">
        <v>0</v>
      </c>
      <c r="H64" s="132">
        <v>0</v>
      </c>
      <c r="I64" s="128">
        <v>0</v>
      </c>
      <c r="J64" s="132">
        <v>0</v>
      </c>
      <c r="K64" s="132">
        <v>0</v>
      </c>
      <c r="L64" s="128">
        <v>0</v>
      </c>
      <c r="M64" s="127">
        <v>0</v>
      </c>
      <c r="N64" s="132">
        <v>0</v>
      </c>
      <c r="O64" s="128">
        <v>0</v>
      </c>
      <c r="P64" s="127">
        <v>922</v>
      </c>
      <c r="Q64" s="132">
        <v>735</v>
      </c>
      <c r="R64" s="128">
        <v>0.25442176870748301</v>
      </c>
      <c r="S64" s="134">
        <v>0</v>
      </c>
      <c r="T64" s="135">
        <v>0</v>
      </c>
      <c r="U64" s="135">
        <v>0</v>
      </c>
      <c r="V64" s="135">
        <v>0</v>
      </c>
      <c r="W64" s="135">
        <v>0</v>
      </c>
    </row>
    <row r="65" spans="1:23" x14ac:dyDescent="0.2">
      <c r="A65" s="126" t="s">
        <v>259</v>
      </c>
      <c r="B65" s="126">
        <v>0</v>
      </c>
      <c r="C65" s="126">
        <v>0</v>
      </c>
      <c r="D65" s="127">
        <v>1854872</v>
      </c>
      <c r="E65" s="132">
        <v>1544314</v>
      </c>
      <c r="F65" s="128">
        <v>0.20109770422336401</v>
      </c>
      <c r="G65" s="127">
        <v>6539628</v>
      </c>
      <c r="H65" s="132">
        <v>7659679</v>
      </c>
      <c r="I65" s="128">
        <v>-0.14622688496476199</v>
      </c>
      <c r="J65" s="132">
        <v>2726224</v>
      </c>
      <c r="K65" s="132">
        <v>3298996</v>
      </c>
      <c r="L65" s="128">
        <v>-0.17362009532597203</v>
      </c>
      <c r="M65" s="127">
        <v>440881</v>
      </c>
      <c r="N65" s="132">
        <v>674157</v>
      </c>
      <c r="O65" s="128">
        <v>-0.34602622237846697</v>
      </c>
      <c r="P65" s="127">
        <v>11561605</v>
      </c>
      <c r="Q65" s="132">
        <v>13177146</v>
      </c>
      <c r="R65" s="128">
        <v>-0.122601737887703</v>
      </c>
      <c r="S65" s="137">
        <v>0</v>
      </c>
      <c r="T65" s="135">
        <v>0</v>
      </c>
      <c r="U65" s="135">
        <v>0</v>
      </c>
      <c r="V65" s="135">
        <v>0</v>
      </c>
      <c r="W65" s="135">
        <v>0</v>
      </c>
    </row>
  </sheetData>
  <pageMargins left="0.75" right="0.75" top="1" bottom="1" header="0.5" footer="0.5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/>
  </sheetViews>
  <sheetFormatPr baseColWidth="10" defaultRowHeight="11.25" x14ac:dyDescent="0.2"/>
  <cols>
    <col min="1" max="1" width="27.7109375" style="111" bestFit="1" customWidth="1"/>
    <col min="2" max="2" width="5.85546875" style="111" customWidth="1"/>
    <col min="3" max="3" width="32.28515625" style="111" customWidth="1"/>
    <col min="4" max="6" width="10.140625" style="111" customWidth="1"/>
    <col min="7" max="7" width="10" style="111" customWidth="1"/>
    <col min="8" max="9" width="10.140625" style="111" customWidth="1"/>
    <col min="10" max="10" width="9.140625" style="111" customWidth="1"/>
    <col min="11" max="13" width="10.140625" style="111" customWidth="1"/>
    <col min="14" max="14" width="10" style="111" customWidth="1"/>
    <col min="15" max="17" width="10.140625" style="111" customWidth="1"/>
    <col min="18" max="18" width="9.85546875" style="111" customWidth="1"/>
    <col min="19" max="19" width="9.42578125" style="111" hidden="1" customWidth="1"/>
    <col min="20" max="20" width="15.140625" style="111" hidden="1" customWidth="1"/>
    <col min="21" max="21" width="6.7109375" style="111" hidden="1" customWidth="1"/>
    <col min="22" max="22" width="23.140625" style="111" hidden="1" customWidth="1"/>
    <col min="23" max="23" width="32.28515625" style="111" hidden="1" customWidth="1"/>
    <col min="24" max="16384" width="11.42578125" style="111"/>
  </cols>
  <sheetData>
    <row r="1" spans="1:23" ht="15.75" x14ac:dyDescent="0.25">
      <c r="A1" s="110" t="s">
        <v>292</v>
      </c>
    </row>
    <row r="4" spans="1:23" ht="30.75" customHeight="1" x14ac:dyDescent="0.2">
      <c r="A4" s="113" t="s">
        <v>60</v>
      </c>
      <c r="B4" s="113" t="s">
        <v>61</v>
      </c>
      <c r="C4" s="113" t="s">
        <v>62</v>
      </c>
      <c r="D4" s="113" t="s">
        <v>279</v>
      </c>
      <c r="E4" s="114" t="s">
        <v>280</v>
      </c>
      <c r="F4" s="114" t="s">
        <v>281</v>
      </c>
      <c r="G4" s="113" t="s">
        <v>282</v>
      </c>
      <c r="H4" s="114" t="s">
        <v>283</v>
      </c>
      <c r="I4" s="114" t="s">
        <v>284</v>
      </c>
      <c r="J4" s="114" t="s">
        <v>285</v>
      </c>
      <c r="K4" s="114" t="s">
        <v>286</v>
      </c>
      <c r="L4" s="114" t="s">
        <v>287</v>
      </c>
      <c r="M4" s="113" t="s">
        <v>288</v>
      </c>
      <c r="N4" s="114" t="s">
        <v>289</v>
      </c>
      <c r="O4" s="114" t="s">
        <v>290</v>
      </c>
      <c r="P4" s="113" t="s">
        <v>72</v>
      </c>
      <c r="Q4" s="114" t="s">
        <v>291</v>
      </c>
      <c r="R4" s="113" t="s">
        <v>73</v>
      </c>
      <c r="S4" s="144" t="s">
        <v>74</v>
      </c>
      <c r="T4" s="144" t="s">
        <v>75</v>
      </c>
      <c r="U4" s="144" t="s">
        <v>76</v>
      </c>
      <c r="V4" s="144" t="s">
        <v>84</v>
      </c>
      <c r="W4" s="144" t="s">
        <v>83</v>
      </c>
    </row>
    <row r="5" spans="1:23" x14ac:dyDescent="0.2">
      <c r="A5" s="116" t="s">
        <v>85</v>
      </c>
      <c r="B5" s="116" t="s">
        <v>86</v>
      </c>
      <c r="C5" s="116" t="s">
        <v>87</v>
      </c>
      <c r="D5" s="145">
        <v>3506554</v>
      </c>
      <c r="E5" s="117">
        <v>3866563</v>
      </c>
      <c r="F5" s="118">
        <v>-9.3108272126950997E-2</v>
      </c>
      <c r="G5" s="145">
        <v>43733574</v>
      </c>
      <c r="H5" s="117">
        <v>44958955</v>
      </c>
      <c r="I5" s="118">
        <v>-2.7255548977951103E-2</v>
      </c>
      <c r="J5" s="145">
        <v>9545539</v>
      </c>
      <c r="K5" s="117">
        <v>10007882</v>
      </c>
      <c r="L5" s="118">
        <v>-4.6197886825604099E-2</v>
      </c>
      <c r="M5" s="145">
        <v>2590506</v>
      </c>
      <c r="N5" s="117">
        <v>3090081</v>
      </c>
      <c r="O5" s="118">
        <v>-0.16167051931648402</v>
      </c>
      <c r="P5" s="145">
        <v>59376173</v>
      </c>
      <c r="Q5" s="117">
        <v>61923481</v>
      </c>
      <c r="R5" s="118">
        <v>-4.11363824976183E-2</v>
      </c>
      <c r="S5" s="119">
        <v>1</v>
      </c>
      <c r="T5" s="116" t="s">
        <v>89</v>
      </c>
      <c r="U5" s="116" t="s">
        <v>90</v>
      </c>
      <c r="V5" s="116" t="s">
        <v>91</v>
      </c>
      <c r="W5" s="116" t="s">
        <v>91</v>
      </c>
    </row>
    <row r="6" spans="1:23" x14ac:dyDescent="0.2">
      <c r="A6" s="121" t="s">
        <v>92</v>
      </c>
      <c r="B6" s="116" t="s">
        <v>93</v>
      </c>
      <c r="C6" s="116" t="s">
        <v>94</v>
      </c>
      <c r="D6" s="145">
        <v>1470239</v>
      </c>
      <c r="E6" s="117">
        <v>1935508</v>
      </c>
      <c r="F6" s="118">
        <v>-0.240385986521368</v>
      </c>
      <c r="G6" s="145">
        <v>179344</v>
      </c>
      <c r="H6" s="117">
        <v>253883</v>
      </c>
      <c r="I6" s="118">
        <v>-0.29359586896326295</v>
      </c>
      <c r="J6" s="145">
        <v>1769081</v>
      </c>
      <c r="K6" s="117">
        <v>2027682</v>
      </c>
      <c r="L6" s="118">
        <v>-0.12753528413232401</v>
      </c>
      <c r="M6" s="145">
        <v>706</v>
      </c>
      <c r="N6" s="117">
        <v>64</v>
      </c>
      <c r="O6" s="118">
        <v>10.03125</v>
      </c>
      <c r="P6" s="145">
        <v>3419370</v>
      </c>
      <c r="Q6" s="117">
        <v>4217137</v>
      </c>
      <c r="R6" s="118">
        <v>-0.189172654338714</v>
      </c>
      <c r="S6" s="122">
        <v>2</v>
      </c>
      <c r="T6" s="116" t="s">
        <v>89</v>
      </c>
      <c r="U6" s="116" t="s">
        <v>89</v>
      </c>
      <c r="V6" s="116" t="s">
        <v>96</v>
      </c>
      <c r="W6" s="116" t="s">
        <v>95</v>
      </c>
    </row>
    <row r="7" spans="1:23" x14ac:dyDescent="0.2">
      <c r="A7" s="123"/>
      <c r="B7" s="116" t="s">
        <v>97</v>
      </c>
      <c r="C7" s="116" t="s">
        <v>98</v>
      </c>
      <c r="D7" s="145">
        <v>557128</v>
      </c>
      <c r="E7" s="117">
        <v>799124</v>
      </c>
      <c r="F7" s="118">
        <v>-0.30282659512165799</v>
      </c>
      <c r="G7" s="145">
        <v>2313514</v>
      </c>
      <c r="H7" s="117">
        <v>1292649</v>
      </c>
      <c r="I7" s="118">
        <v>0.78974648183690999</v>
      </c>
      <c r="J7" s="145">
        <v>906983</v>
      </c>
      <c r="K7" s="117">
        <v>1184363</v>
      </c>
      <c r="L7" s="118">
        <v>-0.23420184521130799</v>
      </c>
      <c r="M7" s="145">
        <v>18174</v>
      </c>
      <c r="N7" s="117">
        <v>22513</v>
      </c>
      <c r="O7" s="118">
        <v>-0.19273308754941598</v>
      </c>
      <c r="P7" s="145">
        <v>3795799</v>
      </c>
      <c r="Q7" s="117">
        <v>3298649</v>
      </c>
      <c r="R7" s="118">
        <v>0.150713216228826</v>
      </c>
      <c r="S7" s="124">
        <v>0</v>
      </c>
      <c r="T7" s="116" t="s">
        <v>89</v>
      </c>
      <c r="U7" s="116" t="s">
        <v>89</v>
      </c>
      <c r="V7" s="116" t="s">
        <v>96</v>
      </c>
      <c r="W7" s="116" t="s">
        <v>99</v>
      </c>
    </row>
    <row r="8" spans="1:23" x14ac:dyDescent="0.2">
      <c r="A8" s="125"/>
      <c r="B8" s="116" t="s">
        <v>100</v>
      </c>
      <c r="C8" s="116" t="s">
        <v>101</v>
      </c>
      <c r="D8" s="145">
        <v>906705</v>
      </c>
      <c r="E8" s="117">
        <v>571607</v>
      </c>
      <c r="F8" s="118">
        <v>0.58623844704491002</v>
      </c>
      <c r="G8" s="145">
        <v>14878</v>
      </c>
      <c r="H8" s="117">
        <v>13646</v>
      </c>
      <c r="I8" s="118">
        <v>9.0282866774146306E-2</v>
      </c>
      <c r="J8" s="145">
        <v>1626492</v>
      </c>
      <c r="K8" s="117">
        <v>2042404</v>
      </c>
      <c r="L8" s="118">
        <v>-0.203638457425661</v>
      </c>
      <c r="M8" s="145">
        <v>28</v>
      </c>
      <c r="N8" s="117">
        <v>0</v>
      </c>
      <c r="O8" s="118">
        <v>0</v>
      </c>
      <c r="P8" s="145">
        <v>2548103</v>
      </c>
      <c r="Q8" s="117">
        <v>2627657</v>
      </c>
      <c r="R8" s="118">
        <v>-3.02756409988062E-2</v>
      </c>
      <c r="S8" s="124">
        <v>0</v>
      </c>
      <c r="T8" s="116" t="s">
        <v>89</v>
      </c>
      <c r="U8" s="116" t="s">
        <v>89</v>
      </c>
      <c r="V8" s="116" t="s">
        <v>96</v>
      </c>
      <c r="W8" s="116" t="s">
        <v>102</v>
      </c>
    </row>
    <row r="9" spans="1:23" x14ac:dyDescent="0.2">
      <c r="A9" s="126" t="s">
        <v>103</v>
      </c>
      <c r="B9" s="126">
        <v>0</v>
      </c>
      <c r="C9" s="126">
        <v>0</v>
      </c>
      <c r="D9" s="132">
        <v>2934072</v>
      </c>
      <c r="E9" s="127">
        <v>3306239</v>
      </c>
      <c r="F9" s="128">
        <v>-0.112565062598318</v>
      </c>
      <c r="G9" s="132">
        <v>2507736</v>
      </c>
      <c r="H9" s="127">
        <v>1560178</v>
      </c>
      <c r="I9" s="128">
        <v>0.60733967534473599</v>
      </c>
      <c r="J9" s="132">
        <v>4302556</v>
      </c>
      <c r="K9" s="127">
        <v>5254449</v>
      </c>
      <c r="L9" s="128">
        <v>-0.18115943270169699</v>
      </c>
      <c r="M9" s="132">
        <v>18908</v>
      </c>
      <c r="N9" s="127">
        <v>22577</v>
      </c>
      <c r="O9" s="128">
        <v>-0.16251051955529999</v>
      </c>
      <c r="P9" s="132">
        <v>9763272</v>
      </c>
      <c r="Q9" s="127">
        <v>10143443</v>
      </c>
      <c r="R9" s="128">
        <v>-3.7479483051267699E-2</v>
      </c>
      <c r="S9" s="134">
        <v>0</v>
      </c>
      <c r="T9" s="135">
        <v>0</v>
      </c>
      <c r="U9" s="135">
        <v>0</v>
      </c>
      <c r="V9" s="135">
        <v>0</v>
      </c>
      <c r="W9" s="135">
        <v>0</v>
      </c>
    </row>
    <row r="10" spans="1:23" x14ac:dyDescent="0.2">
      <c r="A10" s="121" t="s">
        <v>104</v>
      </c>
      <c r="B10" s="116" t="s">
        <v>105</v>
      </c>
      <c r="C10" s="116" t="s">
        <v>106</v>
      </c>
      <c r="D10" s="145">
        <v>478435</v>
      </c>
      <c r="E10" s="117">
        <v>381783</v>
      </c>
      <c r="F10" s="118">
        <v>0.25315951731742903</v>
      </c>
      <c r="G10" s="145">
        <v>4607</v>
      </c>
      <c r="H10" s="117">
        <v>4098</v>
      </c>
      <c r="I10" s="118">
        <v>0.124206930209858</v>
      </c>
      <c r="J10" s="145">
        <v>951438</v>
      </c>
      <c r="K10" s="117">
        <v>572151</v>
      </c>
      <c r="L10" s="118">
        <v>0.66291416077224408</v>
      </c>
      <c r="M10" s="145">
        <v>0</v>
      </c>
      <c r="N10" s="117">
        <v>0</v>
      </c>
      <c r="O10" s="118">
        <v>0</v>
      </c>
      <c r="P10" s="145">
        <v>1434480</v>
      </c>
      <c r="Q10" s="117">
        <v>958032</v>
      </c>
      <c r="R10" s="118">
        <v>0.49731950498521998</v>
      </c>
      <c r="S10" s="122">
        <v>3</v>
      </c>
      <c r="T10" s="116" t="s">
        <v>89</v>
      </c>
      <c r="U10" s="116" t="s">
        <v>89</v>
      </c>
      <c r="V10" s="116" t="s">
        <v>108</v>
      </c>
      <c r="W10" s="116" t="s">
        <v>107</v>
      </c>
    </row>
    <row r="11" spans="1:23" x14ac:dyDescent="0.2">
      <c r="A11" s="123"/>
      <c r="B11" s="116" t="s">
        <v>109</v>
      </c>
      <c r="C11" s="116" t="s">
        <v>110</v>
      </c>
      <c r="D11" s="145">
        <v>127915</v>
      </c>
      <c r="E11" s="117">
        <v>277356</v>
      </c>
      <c r="F11" s="118">
        <v>-0.53880572260921011</v>
      </c>
      <c r="G11" s="145">
        <v>350702</v>
      </c>
      <c r="H11" s="117">
        <v>2189</v>
      </c>
      <c r="I11" s="118">
        <v>159.21105527638201</v>
      </c>
      <c r="J11" s="145">
        <v>910</v>
      </c>
      <c r="K11" s="117">
        <v>124860</v>
      </c>
      <c r="L11" s="118">
        <v>-0.99271183725772916</v>
      </c>
      <c r="M11" s="145">
        <v>0</v>
      </c>
      <c r="N11" s="117">
        <v>136527</v>
      </c>
      <c r="O11" s="118">
        <v>-1</v>
      </c>
      <c r="P11" s="145">
        <v>479527</v>
      </c>
      <c r="Q11" s="117">
        <v>540932</v>
      </c>
      <c r="R11" s="118">
        <v>-0.113517040958938</v>
      </c>
      <c r="S11" s="124">
        <v>0</v>
      </c>
      <c r="T11" s="116" t="s">
        <v>89</v>
      </c>
      <c r="U11" s="116" t="s">
        <v>89</v>
      </c>
      <c r="V11" s="116" t="s">
        <v>108</v>
      </c>
      <c r="W11" s="116" t="s">
        <v>111</v>
      </c>
    </row>
    <row r="12" spans="1:23" x14ac:dyDescent="0.2">
      <c r="A12" s="123"/>
      <c r="B12" s="116" t="s">
        <v>112</v>
      </c>
      <c r="C12" s="116" t="s">
        <v>113</v>
      </c>
      <c r="D12" s="145">
        <v>742939</v>
      </c>
      <c r="E12" s="117">
        <v>646311</v>
      </c>
      <c r="F12" s="118">
        <v>0.14950697110214703</v>
      </c>
      <c r="G12" s="145">
        <v>3079</v>
      </c>
      <c r="H12" s="117">
        <v>6217</v>
      </c>
      <c r="I12" s="118">
        <v>-0.50474505388450996</v>
      </c>
      <c r="J12" s="145">
        <v>670562</v>
      </c>
      <c r="K12" s="117">
        <v>648225</v>
      </c>
      <c r="L12" s="118">
        <v>3.4458714181032801E-2</v>
      </c>
      <c r="M12" s="145">
        <v>0</v>
      </c>
      <c r="N12" s="117">
        <v>0</v>
      </c>
      <c r="O12" s="118">
        <v>0</v>
      </c>
      <c r="P12" s="145">
        <v>1416580</v>
      </c>
      <c r="Q12" s="117">
        <v>1300753</v>
      </c>
      <c r="R12" s="118">
        <v>8.9046114058549189E-2</v>
      </c>
      <c r="S12" s="124">
        <v>0</v>
      </c>
      <c r="T12" s="116" t="s">
        <v>89</v>
      </c>
      <c r="U12" s="116" t="s">
        <v>89</v>
      </c>
      <c r="V12" s="116" t="s">
        <v>108</v>
      </c>
      <c r="W12" s="116" t="s">
        <v>114</v>
      </c>
    </row>
    <row r="13" spans="1:23" x14ac:dyDescent="0.2">
      <c r="A13" s="125"/>
      <c r="B13" s="116" t="s">
        <v>115</v>
      </c>
      <c r="C13" s="116" t="s">
        <v>116</v>
      </c>
      <c r="D13" s="145">
        <v>160906</v>
      </c>
      <c r="E13" s="117">
        <v>200590</v>
      </c>
      <c r="F13" s="118">
        <v>-0.19783638267112</v>
      </c>
      <c r="G13" s="145">
        <v>3616</v>
      </c>
      <c r="H13" s="117">
        <v>6351</v>
      </c>
      <c r="I13" s="118">
        <v>-0.43064084396158103</v>
      </c>
      <c r="J13" s="145">
        <v>1296</v>
      </c>
      <c r="K13" s="117">
        <v>2002</v>
      </c>
      <c r="L13" s="118">
        <v>-0.35264735264735303</v>
      </c>
      <c r="M13" s="145">
        <v>0</v>
      </c>
      <c r="N13" s="117">
        <v>0</v>
      </c>
      <c r="O13" s="118">
        <v>0</v>
      </c>
      <c r="P13" s="145">
        <v>165818</v>
      </c>
      <c r="Q13" s="117">
        <v>208943</v>
      </c>
      <c r="R13" s="118">
        <v>-0.20639600273758901</v>
      </c>
      <c r="S13" s="124">
        <v>0</v>
      </c>
      <c r="T13" s="116" t="s">
        <v>89</v>
      </c>
      <c r="U13" s="116" t="s">
        <v>89</v>
      </c>
      <c r="V13" s="116" t="s">
        <v>108</v>
      </c>
      <c r="W13" s="116" t="s">
        <v>117</v>
      </c>
    </row>
    <row r="14" spans="1:23" x14ac:dyDescent="0.2">
      <c r="A14" s="126" t="s">
        <v>103</v>
      </c>
      <c r="B14" s="126">
        <v>0</v>
      </c>
      <c r="C14" s="126">
        <v>0</v>
      </c>
      <c r="D14" s="132">
        <v>1510195</v>
      </c>
      <c r="E14" s="127">
        <v>1506040</v>
      </c>
      <c r="F14" s="128">
        <v>2.7588908661124504E-3</v>
      </c>
      <c r="G14" s="132">
        <v>362004</v>
      </c>
      <c r="H14" s="127">
        <v>18855</v>
      </c>
      <c r="I14" s="128">
        <v>18.199363564041398</v>
      </c>
      <c r="J14" s="132">
        <v>1624206</v>
      </c>
      <c r="K14" s="127">
        <v>1347238</v>
      </c>
      <c r="L14" s="128">
        <v>0.205582087203597</v>
      </c>
      <c r="M14" s="132">
        <v>0</v>
      </c>
      <c r="N14" s="127">
        <v>136527</v>
      </c>
      <c r="O14" s="128">
        <v>-1</v>
      </c>
      <c r="P14" s="132">
        <v>3496405</v>
      </c>
      <c r="Q14" s="127">
        <v>3008660</v>
      </c>
      <c r="R14" s="128">
        <v>0.16211369845712001</v>
      </c>
      <c r="S14" s="134">
        <v>0</v>
      </c>
      <c r="T14" s="135">
        <v>0</v>
      </c>
      <c r="U14" s="135">
        <v>0</v>
      </c>
      <c r="V14" s="135">
        <v>0</v>
      </c>
      <c r="W14" s="135">
        <v>0</v>
      </c>
    </row>
    <row r="15" spans="1:23" x14ac:dyDescent="0.2">
      <c r="A15" s="121" t="s">
        <v>118</v>
      </c>
      <c r="B15" s="116" t="s">
        <v>119</v>
      </c>
      <c r="C15" s="116" t="s">
        <v>120</v>
      </c>
      <c r="D15" s="145">
        <v>168729</v>
      </c>
      <c r="E15" s="117">
        <v>146546</v>
      </c>
      <c r="F15" s="118">
        <v>0.15137226536377701</v>
      </c>
      <c r="G15" s="145">
        <v>10</v>
      </c>
      <c r="H15" s="117">
        <v>1031</v>
      </c>
      <c r="I15" s="118">
        <v>-0.99030067895247298</v>
      </c>
      <c r="J15" s="145">
        <v>71965</v>
      </c>
      <c r="K15" s="117">
        <v>596</v>
      </c>
      <c r="L15" s="118">
        <v>119.746644295302</v>
      </c>
      <c r="M15" s="145">
        <v>0</v>
      </c>
      <c r="N15" s="117">
        <v>0</v>
      </c>
      <c r="O15" s="118">
        <v>0</v>
      </c>
      <c r="P15" s="145">
        <v>240704</v>
      </c>
      <c r="Q15" s="117">
        <v>148173</v>
      </c>
      <c r="R15" s="118">
        <v>0.62447949356495402</v>
      </c>
      <c r="S15" s="122">
        <v>4</v>
      </c>
      <c r="T15" s="116" t="s">
        <v>89</v>
      </c>
      <c r="U15" s="116" t="s">
        <v>89</v>
      </c>
      <c r="V15" s="116" t="s">
        <v>122</v>
      </c>
      <c r="W15" s="116" t="s">
        <v>121</v>
      </c>
    </row>
    <row r="16" spans="1:23" x14ac:dyDescent="0.2">
      <c r="A16" s="123"/>
      <c r="B16" s="116" t="s">
        <v>123</v>
      </c>
      <c r="C16" s="116" t="s">
        <v>124</v>
      </c>
      <c r="D16" s="145">
        <v>30068</v>
      </c>
      <c r="E16" s="117">
        <v>29483</v>
      </c>
      <c r="F16" s="118">
        <v>1.9841942814503299E-2</v>
      </c>
      <c r="G16" s="145">
        <v>0</v>
      </c>
      <c r="H16" s="117">
        <v>0</v>
      </c>
      <c r="I16" s="118">
        <v>0</v>
      </c>
      <c r="J16" s="145">
        <v>10</v>
      </c>
      <c r="K16" s="117">
        <v>18</v>
      </c>
      <c r="L16" s="118">
        <v>-0.44444444444444403</v>
      </c>
      <c r="M16" s="145">
        <v>0</v>
      </c>
      <c r="N16" s="117">
        <v>0</v>
      </c>
      <c r="O16" s="118">
        <v>0</v>
      </c>
      <c r="P16" s="145">
        <v>30078</v>
      </c>
      <c r="Q16" s="117">
        <v>29501</v>
      </c>
      <c r="R16" s="118">
        <v>1.9558659028507501E-2</v>
      </c>
      <c r="S16" s="124">
        <v>0</v>
      </c>
      <c r="T16" s="116" t="s">
        <v>89</v>
      </c>
      <c r="U16" s="116" t="s">
        <v>89</v>
      </c>
      <c r="V16" s="116" t="s">
        <v>122</v>
      </c>
      <c r="W16" s="116" t="s">
        <v>125</v>
      </c>
    </row>
    <row r="17" spans="1:23" x14ac:dyDescent="0.2">
      <c r="A17" s="123"/>
      <c r="B17" s="116" t="s">
        <v>126</v>
      </c>
      <c r="C17" s="116" t="s">
        <v>127</v>
      </c>
      <c r="D17" s="145">
        <v>161984</v>
      </c>
      <c r="E17" s="117">
        <v>178763</v>
      </c>
      <c r="F17" s="118">
        <v>-9.3861705162701509E-2</v>
      </c>
      <c r="G17" s="145">
        <v>16245</v>
      </c>
      <c r="H17" s="117">
        <v>38421</v>
      </c>
      <c r="I17" s="118">
        <v>-0.577184352307332</v>
      </c>
      <c r="J17" s="145">
        <v>120108</v>
      </c>
      <c r="K17" s="117">
        <v>247093</v>
      </c>
      <c r="L17" s="118">
        <v>-0.51391581307442891</v>
      </c>
      <c r="M17" s="145">
        <v>1889</v>
      </c>
      <c r="N17" s="117">
        <v>3083</v>
      </c>
      <c r="O17" s="118">
        <v>-0.38728511190398995</v>
      </c>
      <c r="P17" s="145">
        <v>300226</v>
      </c>
      <c r="Q17" s="117">
        <v>467360</v>
      </c>
      <c r="R17" s="118">
        <v>-0.35761297500855899</v>
      </c>
      <c r="S17" s="124">
        <v>0</v>
      </c>
      <c r="T17" s="116" t="s">
        <v>89</v>
      </c>
      <c r="U17" s="116" t="s">
        <v>89</v>
      </c>
      <c r="V17" s="116" t="s">
        <v>122</v>
      </c>
      <c r="W17" s="116" t="s">
        <v>128</v>
      </c>
    </row>
    <row r="18" spans="1:23" x14ac:dyDescent="0.2">
      <c r="A18" s="123"/>
      <c r="B18" s="116" t="s">
        <v>129</v>
      </c>
      <c r="C18" s="116" t="s">
        <v>130</v>
      </c>
      <c r="D18" s="145">
        <v>114093</v>
      </c>
      <c r="E18" s="117">
        <v>120486</v>
      </c>
      <c r="F18" s="118">
        <v>-5.3060106568397998E-2</v>
      </c>
      <c r="G18" s="145">
        <v>5636</v>
      </c>
      <c r="H18" s="117">
        <v>2104</v>
      </c>
      <c r="I18" s="118">
        <v>1.6787072243346</v>
      </c>
      <c r="J18" s="145">
        <v>41</v>
      </c>
      <c r="K18" s="117">
        <v>17</v>
      </c>
      <c r="L18" s="118">
        <v>1.4117647058823499</v>
      </c>
      <c r="M18" s="145">
        <v>40</v>
      </c>
      <c r="N18" s="117">
        <v>15</v>
      </c>
      <c r="O18" s="118">
        <v>1.6666666666666701</v>
      </c>
      <c r="P18" s="145">
        <v>119810</v>
      </c>
      <c r="Q18" s="117">
        <v>122622</v>
      </c>
      <c r="R18" s="118">
        <v>-2.2932263378512799E-2</v>
      </c>
      <c r="S18" s="124">
        <v>0</v>
      </c>
      <c r="T18" s="116" t="s">
        <v>89</v>
      </c>
      <c r="U18" s="116" t="s">
        <v>89</v>
      </c>
      <c r="V18" s="116" t="s">
        <v>122</v>
      </c>
      <c r="W18" s="116" t="s">
        <v>131</v>
      </c>
    </row>
    <row r="19" spans="1:23" x14ac:dyDescent="0.2">
      <c r="A19" s="123"/>
      <c r="B19" s="116" t="s">
        <v>132</v>
      </c>
      <c r="C19" s="116" t="s">
        <v>133</v>
      </c>
      <c r="D19" s="145">
        <v>189680</v>
      </c>
      <c r="E19" s="117">
        <v>189099</v>
      </c>
      <c r="F19" s="118">
        <v>3.0724646878090302E-3</v>
      </c>
      <c r="G19" s="145">
        <v>0</v>
      </c>
      <c r="H19" s="117">
        <v>0</v>
      </c>
      <c r="I19" s="118">
        <v>0</v>
      </c>
      <c r="J19" s="145">
        <v>44453</v>
      </c>
      <c r="K19" s="117">
        <v>7697</v>
      </c>
      <c r="L19" s="118">
        <v>4.7753670261140702</v>
      </c>
      <c r="M19" s="145">
        <v>0</v>
      </c>
      <c r="N19" s="117">
        <v>0</v>
      </c>
      <c r="O19" s="118">
        <v>0</v>
      </c>
      <c r="P19" s="145">
        <v>234133</v>
      </c>
      <c r="Q19" s="117">
        <v>196796</v>
      </c>
      <c r="R19" s="118">
        <v>0.18972438464196401</v>
      </c>
      <c r="S19" s="124">
        <v>0</v>
      </c>
      <c r="T19" s="116" t="s">
        <v>89</v>
      </c>
      <c r="U19" s="116" t="s">
        <v>89</v>
      </c>
      <c r="V19" s="116" t="s">
        <v>122</v>
      </c>
      <c r="W19" s="116" t="s">
        <v>134</v>
      </c>
    </row>
    <row r="20" spans="1:23" x14ac:dyDescent="0.2">
      <c r="A20" s="123"/>
      <c r="B20" s="116" t="s">
        <v>135</v>
      </c>
      <c r="C20" s="116" t="s">
        <v>136</v>
      </c>
      <c r="D20" s="145">
        <v>61580</v>
      </c>
      <c r="E20" s="117">
        <v>59824</v>
      </c>
      <c r="F20" s="118">
        <v>2.9352768119818101E-2</v>
      </c>
      <c r="G20" s="145">
        <v>0</v>
      </c>
      <c r="H20" s="117">
        <v>250</v>
      </c>
      <c r="I20" s="118">
        <v>-1</v>
      </c>
      <c r="J20" s="145">
        <v>447</v>
      </c>
      <c r="K20" s="117">
        <v>124</v>
      </c>
      <c r="L20" s="118">
        <v>2.6048387096774204</v>
      </c>
      <c r="M20" s="145">
        <v>0</v>
      </c>
      <c r="N20" s="117">
        <v>0</v>
      </c>
      <c r="O20" s="118">
        <v>0</v>
      </c>
      <c r="P20" s="145">
        <v>62027</v>
      </c>
      <c r="Q20" s="117">
        <v>60198</v>
      </c>
      <c r="R20" s="118">
        <v>3.0383069204957001E-2</v>
      </c>
      <c r="S20" s="124">
        <v>0</v>
      </c>
      <c r="T20" s="116" t="s">
        <v>89</v>
      </c>
      <c r="U20" s="116" t="s">
        <v>89</v>
      </c>
      <c r="V20" s="116" t="s">
        <v>122</v>
      </c>
      <c r="W20" s="116" t="s">
        <v>137</v>
      </c>
    </row>
    <row r="21" spans="1:23" x14ac:dyDescent="0.2">
      <c r="A21" s="123"/>
      <c r="B21" s="116" t="s">
        <v>138</v>
      </c>
      <c r="C21" s="116" t="s">
        <v>139</v>
      </c>
      <c r="D21" s="145">
        <v>159156</v>
      </c>
      <c r="E21" s="117">
        <v>24858</v>
      </c>
      <c r="F21" s="118">
        <v>5.4026068066618391</v>
      </c>
      <c r="G21" s="145">
        <v>13226</v>
      </c>
      <c r="H21" s="117">
        <v>0</v>
      </c>
      <c r="I21" s="118">
        <v>0</v>
      </c>
      <c r="J21" s="145">
        <v>53248</v>
      </c>
      <c r="K21" s="117">
        <v>31098</v>
      </c>
      <c r="L21" s="118">
        <v>0.71226445430574303</v>
      </c>
      <c r="M21" s="145">
        <v>0</v>
      </c>
      <c r="N21" s="117">
        <v>0</v>
      </c>
      <c r="O21" s="118">
        <v>0</v>
      </c>
      <c r="P21" s="145">
        <v>225630</v>
      </c>
      <c r="Q21" s="117">
        <v>55956</v>
      </c>
      <c r="R21" s="118">
        <v>3.0322753592108103</v>
      </c>
      <c r="S21" s="124">
        <v>0</v>
      </c>
      <c r="T21" s="116" t="s">
        <v>89</v>
      </c>
      <c r="U21" s="116" t="s">
        <v>89</v>
      </c>
      <c r="V21" s="116" t="s">
        <v>122</v>
      </c>
      <c r="W21" s="116" t="s">
        <v>140</v>
      </c>
    </row>
    <row r="22" spans="1:23" x14ac:dyDescent="0.2">
      <c r="A22" s="123"/>
      <c r="B22" s="116" t="s">
        <v>141</v>
      </c>
      <c r="C22" s="116" t="s">
        <v>142</v>
      </c>
      <c r="D22" s="145">
        <v>157023</v>
      </c>
      <c r="E22" s="117">
        <v>133838</v>
      </c>
      <c r="F22" s="118">
        <v>0.17323181757049599</v>
      </c>
      <c r="G22" s="145">
        <v>1545</v>
      </c>
      <c r="H22" s="117">
        <v>679</v>
      </c>
      <c r="I22" s="118">
        <v>1.2754050073637699</v>
      </c>
      <c r="J22" s="145">
        <v>1007273</v>
      </c>
      <c r="K22" s="117">
        <v>1339902</v>
      </c>
      <c r="L22" s="118">
        <v>-0.24824875252070702</v>
      </c>
      <c r="M22" s="145">
        <v>0</v>
      </c>
      <c r="N22" s="117">
        <v>10</v>
      </c>
      <c r="O22" s="118">
        <v>-1</v>
      </c>
      <c r="P22" s="145">
        <v>1165841</v>
      </c>
      <c r="Q22" s="117">
        <v>1474429</v>
      </c>
      <c r="R22" s="118">
        <v>-0.20929322469918898</v>
      </c>
      <c r="S22" s="124">
        <v>0</v>
      </c>
      <c r="T22" s="116" t="s">
        <v>89</v>
      </c>
      <c r="U22" s="116" t="s">
        <v>89</v>
      </c>
      <c r="V22" s="116" t="s">
        <v>122</v>
      </c>
      <c r="W22" s="116" t="s">
        <v>143</v>
      </c>
    </row>
    <row r="23" spans="1:23" x14ac:dyDescent="0.2">
      <c r="A23" s="125"/>
      <c r="B23" s="116" t="s">
        <v>144</v>
      </c>
      <c r="C23" s="116" t="s">
        <v>145</v>
      </c>
      <c r="D23" s="145">
        <v>195573</v>
      </c>
      <c r="E23" s="117">
        <v>148529</v>
      </c>
      <c r="F23" s="118">
        <v>0.31673275925913502</v>
      </c>
      <c r="G23" s="145">
        <v>0</v>
      </c>
      <c r="H23" s="117">
        <v>0</v>
      </c>
      <c r="I23" s="118">
        <v>0</v>
      </c>
      <c r="J23" s="145">
        <v>520</v>
      </c>
      <c r="K23" s="117">
        <v>1511</v>
      </c>
      <c r="L23" s="118">
        <v>-0.65585704831237601</v>
      </c>
      <c r="M23" s="145">
        <v>0</v>
      </c>
      <c r="N23" s="117">
        <v>0</v>
      </c>
      <c r="O23" s="118">
        <v>0</v>
      </c>
      <c r="P23" s="145">
        <v>196093</v>
      </c>
      <c r="Q23" s="117">
        <v>150040</v>
      </c>
      <c r="R23" s="118">
        <v>0.30693814982671302</v>
      </c>
      <c r="S23" s="124">
        <v>0</v>
      </c>
      <c r="T23" s="116" t="s">
        <v>89</v>
      </c>
      <c r="U23" s="116" t="s">
        <v>89</v>
      </c>
      <c r="V23" s="116" t="s">
        <v>122</v>
      </c>
      <c r="W23" s="116" t="s">
        <v>146</v>
      </c>
    </row>
    <row r="24" spans="1:23" x14ac:dyDescent="0.2">
      <c r="A24" s="126" t="s">
        <v>103</v>
      </c>
      <c r="B24" s="126">
        <v>0</v>
      </c>
      <c r="C24" s="126">
        <v>0</v>
      </c>
      <c r="D24" s="132">
        <v>1237886</v>
      </c>
      <c r="E24" s="127">
        <v>1031426</v>
      </c>
      <c r="F24" s="128">
        <v>0.20016947410672201</v>
      </c>
      <c r="G24" s="132">
        <v>36662</v>
      </c>
      <c r="H24" s="127">
        <v>42485</v>
      </c>
      <c r="I24" s="128">
        <v>-0.13706013887254301</v>
      </c>
      <c r="J24" s="132">
        <v>1298065</v>
      </c>
      <c r="K24" s="127">
        <v>1628056</v>
      </c>
      <c r="L24" s="128">
        <v>-0.20269020230262302</v>
      </c>
      <c r="M24" s="132">
        <v>1929</v>
      </c>
      <c r="N24" s="127">
        <v>3108</v>
      </c>
      <c r="O24" s="128">
        <v>-0.37934362934362903</v>
      </c>
      <c r="P24" s="132">
        <v>2574542</v>
      </c>
      <c r="Q24" s="127">
        <v>2705075</v>
      </c>
      <c r="R24" s="128">
        <v>-4.8254854301636702E-2</v>
      </c>
      <c r="S24" s="134">
        <v>0</v>
      </c>
      <c r="T24" s="135">
        <v>0</v>
      </c>
      <c r="U24" s="135">
        <v>0</v>
      </c>
      <c r="V24" s="135">
        <v>0</v>
      </c>
      <c r="W24" s="135">
        <v>0</v>
      </c>
    </row>
    <row r="25" spans="1:23" x14ac:dyDescent="0.2">
      <c r="A25" s="121" t="s">
        <v>147</v>
      </c>
      <c r="B25" s="116" t="s">
        <v>148</v>
      </c>
      <c r="C25" s="116" t="s">
        <v>149</v>
      </c>
      <c r="D25" s="145">
        <v>6171</v>
      </c>
      <c r="E25" s="117">
        <v>963</v>
      </c>
      <c r="F25" s="118">
        <v>5.40809968847352</v>
      </c>
      <c r="G25" s="145">
        <v>0</v>
      </c>
      <c r="H25" s="117">
        <v>0</v>
      </c>
      <c r="I25" s="118">
        <v>0</v>
      </c>
      <c r="J25" s="145">
        <v>38</v>
      </c>
      <c r="K25" s="117">
        <v>9</v>
      </c>
      <c r="L25" s="118">
        <v>3.2222222222222201</v>
      </c>
      <c r="M25" s="145">
        <v>0</v>
      </c>
      <c r="N25" s="117">
        <v>0</v>
      </c>
      <c r="O25" s="118">
        <v>0</v>
      </c>
      <c r="P25" s="145">
        <v>6209</v>
      </c>
      <c r="Q25" s="117">
        <v>972</v>
      </c>
      <c r="R25" s="118">
        <v>5.3878600823045293</v>
      </c>
      <c r="S25" s="122">
        <v>5</v>
      </c>
      <c r="T25" s="116" t="s">
        <v>89</v>
      </c>
      <c r="U25" s="116" t="s">
        <v>89</v>
      </c>
      <c r="V25" s="116" t="s">
        <v>151</v>
      </c>
      <c r="W25" s="116" t="s">
        <v>150</v>
      </c>
    </row>
    <row r="26" spans="1:23" x14ac:dyDescent="0.2">
      <c r="A26" s="123"/>
      <c r="B26" s="116" t="s">
        <v>152</v>
      </c>
      <c r="C26" s="116" t="s">
        <v>153</v>
      </c>
      <c r="D26" s="145">
        <v>1845</v>
      </c>
      <c r="E26" s="117">
        <v>737</v>
      </c>
      <c r="F26" s="118">
        <v>1.5033921302577999</v>
      </c>
      <c r="G26" s="145">
        <v>0</v>
      </c>
      <c r="H26" s="117">
        <v>0</v>
      </c>
      <c r="I26" s="118">
        <v>0</v>
      </c>
      <c r="J26" s="145">
        <v>5267</v>
      </c>
      <c r="K26" s="117">
        <v>1652</v>
      </c>
      <c r="L26" s="118">
        <v>2.1882566585956398</v>
      </c>
      <c r="M26" s="145">
        <v>0</v>
      </c>
      <c r="N26" s="117">
        <v>0</v>
      </c>
      <c r="O26" s="118">
        <v>0</v>
      </c>
      <c r="P26" s="145">
        <v>7112</v>
      </c>
      <c r="Q26" s="117">
        <v>2389</v>
      </c>
      <c r="R26" s="118">
        <v>1.9769778149853501</v>
      </c>
      <c r="S26" s="124">
        <v>0</v>
      </c>
      <c r="T26" s="116" t="s">
        <v>89</v>
      </c>
      <c r="U26" s="116" t="s">
        <v>89</v>
      </c>
      <c r="V26" s="116" t="s">
        <v>151</v>
      </c>
      <c r="W26" s="116" t="s">
        <v>154</v>
      </c>
    </row>
    <row r="27" spans="1:23" x14ac:dyDescent="0.2">
      <c r="A27" s="123"/>
      <c r="B27" s="116" t="s">
        <v>155</v>
      </c>
      <c r="C27" s="116" t="s">
        <v>156</v>
      </c>
      <c r="D27" s="145">
        <v>7913</v>
      </c>
      <c r="E27" s="117">
        <v>6947</v>
      </c>
      <c r="F27" s="118">
        <v>0.13905282855908999</v>
      </c>
      <c r="G27" s="145">
        <v>0</v>
      </c>
      <c r="H27" s="117">
        <v>0</v>
      </c>
      <c r="I27" s="118">
        <v>0</v>
      </c>
      <c r="J27" s="145">
        <v>50562</v>
      </c>
      <c r="K27" s="117">
        <v>32131</v>
      </c>
      <c r="L27" s="118">
        <v>0.57362049111450009</v>
      </c>
      <c r="M27" s="145">
        <v>0</v>
      </c>
      <c r="N27" s="117">
        <v>0</v>
      </c>
      <c r="O27" s="118">
        <v>0</v>
      </c>
      <c r="P27" s="145">
        <v>58475</v>
      </c>
      <c r="Q27" s="117">
        <v>39078</v>
      </c>
      <c r="R27" s="118">
        <v>0.49636624187522405</v>
      </c>
      <c r="S27" s="124">
        <v>0</v>
      </c>
      <c r="T27" s="116" t="s">
        <v>89</v>
      </c>
      <c r="U27" s="116" t="s">
        <v>89</v>
      </c>
      <c r="V27" s="116" t="s">
        <v>151</v>
      </c>
      <c r="W27" s="116" t="s">
        <v>157</v>
      </c>
    </row>
    <row r="28" spans="1:23" x14ac:dyDescent="0.2">
      <c r="A28" s="123"/>
      <c r="B28" s="116" t="s">
        <v>158</v>
      </c>
      <c r="C28" s="116" t="s">
        <v>159</v>
      </c>
      <c r="D28" s="145">
        <v>4685</v>
      </c>
      <c r="E28" s="117">
        <v>2554</v>
      </c>
      <c r="F28" s="118">
        <v>0.834377447141738</v>
      </c>
      <c r="G28" s="145">
        <v>0</v>
      </c>
      <c r="H28" s="117">
        <v>0</v>
      </c>
      <c r="I28" s="118">
        <v>0</v>
      </c>
      <c r="J28" s="145">
        <v>7985</v>
      </c>
      <c r="K28" s="117">
        <v>958</v>
      </c>
      <c r="L28" s="118">
        <v>7.3350730688935295</v>
      </c>
      <c r="M28" s="145">
        <v>0</v>
      </c>
      <c r="N28" s="117">
        <v>0</v>
      </c>
      <c r="O28" s="118">
        <v>0</v>
      </c>
      <c r="P28" s="145">
        <v>12670</v>
      </c>
      <c r="Q28" s="117">
        <v>3512</v>
      </c>
      <c r="R28" s="118">
        <v>2.6076309794988597</v>
      </c>
      <c r="S28" s="124">
        <v>0</v>
      </c>
      <c r="T28" s="116" t="s">
        <v>89</v>
      </c>
      <c r="U28" s="116" t="s">
        <v>89</v>
      </c>
      <c r="V28" s="116" t="s">
        <v>151</v>
      </c>
      <c r="W28" s="116" t="s">
        <v>160</v>
      </c>
    </row>
    <row r="29" spans="1:23" x14ac:dyDescent="0.2">
      <c r="A29" s="123"/>
      <c r="B29" s="116" t="s">
        <v>161</v>
      </c>
      <c r="C29" s="116" t="s">
        <v>162</v>
      </c>
      <c r="D29" s="145">
        <v>0</v>
      </c>
      <c r="E29" s="117">
        <v>0</v>
      </c>
      <c r="F29" s="118">
        <v>0</v>
      </c>
      <c r="G29" s="145">
        <v>0</v>
      </c>
      <c r="H29" s="117">
        <v>0</v>
      </c>
      <c r="I29" s="118">
        <v>0</v>
      </c>
      <c r="J29" s="145">
        <v>0</v>
      </c>
      <c r="K29" s="117">
        <v>0</v>
      </c>
      <c r="L29" s="118">
        <v>0</v>
      </c>
      <c r="M29" s="145">
        <v>0</v>
      </c>
      <c r="N29" s="117">
        <v>0</v>
      </c>
      <c r="O29" s="118">
        <v>0</v>
      </c>
      <c r="P29" s="145">
        <v>0</v>
      </c>
      <c r="Q29" s="117">
        <v>0</v>
      </c>
      <c r="R29" s="118">
        <v>0</v>
      </c>
      <c r="S29" s="124">
        <v>0</v>
      </c>
      <c r="T29" s="116" t="s">
        <v>89</v>
      </c>
      <c r="U29" s="116" t="s">
        <v>89</v>
      </c>
      <c r="V29" s="116" t="s">
        <v>151</v>
      </c>
      <c r="W29" s="116" t="s">
        <v>163</v>
      </c>
    </row>
    <row r="30" spans="1:23" x14ac:dyDescent="0.2">
      <c r="A30" s="123"/>
      <c r="B30" s="116" t="s">
        <v>164</v>
      </c>
      <c r="C30" s="116" t="s">
        <v>165</v>
      </c>
      <c r="D30" s="145">
        <v>16812</v>
      </c>
      <c r="E30" s="117">
        <v>3331</v>
      </c>
      <c r="F30" s="118">
        <v>4.0471329930951692</v>
      </c>
      <c r="G30" s="145">
        <v>0</v>
      </c>
      <c r="H30" s="117">
        <v>0</v>
      </c>
      <c r="I30" s="118">
        <v>0</v>
      </c>
      <c r="J30" s="145">
        <v>176</v>
      </c>
      <c r="K30" s="117">
        <v>0</v>
      </c>
      <c r="L30" s="118">
        <v>0</v>
      </c>
      <c r="M30" s="145">
        <v>0</v>
      </c>
      <c r="N30" s="117">
        <v>0</v>
      </c>
      <c r="O30" s="118">
        <v>0</v>
      </c>
      <c r="P30" s="145">
        <v>16988</v>
      </c>
      <c r="Q30" s="117">
        <v>3331</v>
      </c>
      <c r="R30" s="118">
        <v>4.0999699789852899</v>
      </c>
      <c r="S30" s="124">
        <v>0</v>
      </c>
      <c r="T30" s="116" t="s">
        <v>89</v>
      </c>
      <c r="U30" s="116" t="s">
        <v>89</v>
      </c>
      <c r="V30" s="116" t="s">
        <v>151</v>
      </c>
      <c r="W30" s="116" t="s">
        <v>166</v>
      </c>
    </row>
    <row r="31" spans="1:23" x14ac:dyDescent="0.2">
      <c r="A31" s="123"/>
      <c r="B31" s="116" t="s">
        <v>167</v>
      </c>
      <c r="C31" s="116" t="s">
        <v>168</v>
      </c>
      <c r="D31" s="145">
        <v>14261</v>
      </c>
      <c r="E31" s="117">
        <v>3235</v>
      </c>
      <c r="F31" s="118">
        <v>3.4083462132921203</v>
      </c>
      <c r="G31" s="145">
        <v>0</v>
      </c>
      <c r="H31" s="117">
        <v>0</v>
      </c>
      <c r="I31" s="118">
        <v>0</v>
      </c>
      <c r="J31" s="145">
        <v>131</v>
      </c>
      <c r="K31" s="117">
        <v>0</v>
      </c>
      <c r="L31" s="118">
        <v>0</v>
      </c>
      <c r="M31" s="145">
        <v>0</v>
      </c>
      <c r="N31" s="117">
        <v>0</v>
      </c>
      <c r="O31" s="118">
        <v>0</v>
      </c>
      <c r="P31" s="145">
        <v>14392</v>
      </c>
      <c r="Q31" s="117">
        <v>3235</v>
      </c>
      <c r="R31" s="118">
        <v>3.4488408037094298</v>
      </c>
      <c r="S31" s="124">
        <v>0</v>
      </c>
      <c r="T31" s="116" t="s">
        <v>89</v>
      </c>
      <c r="U31" s="116" t="s">
        <v>89</v>
      </c>
      <c r="V31" s="116" t="s">
        <v>151</v>
      </c>
      <c r="W31" s="116" t="s">
        <v>169</v>
      </c>
    </row>
    <row r="32" spans="1:23" x14ac:dyDescent="0.2">
      <c r="A32" s="123"/>
      <c r="B32" s="116" t="s">
        <v>170</v>
      </c>
      <c r="C32" s="116" t="s">
        <v>171</v>
      </c>
      <c r="D32" s="145">
        <v>54934</v>
      </c>
      <c r="E32" s="117">
        <v>5123</v>
      </c>
      <c r="F32" s="118">
        <v>9.723013859066949</v>
      </c>
      <c r="G32" s="145">
        <v>0</v>
      </c>
      <c r="H32" s="117">
        <v>0</v>
      </c>
      <c r="I32" s="118">
        <v>0</v>
      </c>
      <c r="J32" s="145">
        <v>44471</v>
      </c>
      <c r="K32" s="117">
        <v>10879</v>
      </c>
      <c r="L32" s="118">
        <v>3.0877838036584198</v>
      </c>
      <c r="M32" s="145">
        <v>0</v>
      </c>
      <c r="N32" s="117">
        <v>0</v>
      </c>
      <c r="O32" s="118">
        <v>0</v>
      </c>
      <c r="P32" s="145">
        <v>99405</v>
      </c>
      <c r="Q32" s="117">
        <v>16002</v>
      </c>
      <c r="R32" s="118">
        <v>5.2120359955005604</v>
      </c>
      <c r="S32" s="124">
        <v>0</v>
      </c>
      <c r="T32" s="116" t="s">
        <v>89</v>
      </c>
      <c r="U32" s="116" t="s">
        <v>89</v>
      </c>
      <c r="V32" s="116" t="s">
        <v>151</v>
      </c>
      <c r="W32" s="116" t="s">
        <v>172</v>
      </c>
    </row>
    <row r="33" spans="1:23" x14ac:dyDescent="0.2">
      <c r="A33" s="123"/>
      <c r="B33" s="116" t="s">
        <v>173</v>
      </c>
      <c r="C33" s="116" t="s">
        <v>174</v>
      </c>
      <c r="D33" s="145">
        <v>930</v>
      </c>
      <c r="E33" s="117">
        <v>12</v>
      </c>
      <c r="F33" s="118">
        <v>76.5</v>
      </c>
      <c r="G33" s="145">
        <v>0</v>
      </c>
      <c r="H33" s="117">
        <v>0</v>
      </c>
      <c r="I33" s="118">
        <v>0</v>
      </c>
      <c r="J33" s="145">
        <v>6883</v>
      </c>
      <c r="K33" s="117">
        <v>215</v>
      </c>
      <c r="L33" s="118">
        <v>31.013953488372099</v>
      </c>
      <c r="M33" s="145">
        <v>0</v>
      </c>
      <c r="N33" s="117">
        <v>0</v>
      </c>
      <c r="O33" s="118">
        <v>0</v>
      </c>
      <c r="P33" s="145">
        <v>7813</v>
      </c>
      <c r="Q33" s="117">
        <v>227</v>
      </c>
      <c r="R33" s="118">
        <v>33.418502202643197</v>
      </c>
      <c r="S33" s="124">
        <v>0</v>
      </c>
      <c r="T33" s="116" t="s">
        <v>89</v>
      </c>
      <c r="U33" s="116" t="s">
        <v>89</v>
      </c>
      <c r="V33" s="116" t="s">
        <v>151</v>
      </c>
      <c r="W33" s="116" t="s">
        <v>175</v>
      </c>
    </row>
    <row r="34" spans="1:23" x14ac:dyDescent="0.2">
      <c r="A34" s="123"/>
      <c r="B34" s="116" t="s">
        <v>176</v>
      </c>
      <c r="C34" s="116" t="s">
        <v>177</v>
      </c>
      <c r="D34" s="145">
        <v>10136</v>
      </c>
      <c r="E34" s="117">
        <v>9539</v>
      </c>
      <c r="F34" s="118">
        <v>6.2585176643253998E-2</v>
      </c>
      <c r="G34" s="145">
        <v>0</v>
      </c>
      <c r="H34" s="117">
        <v>0</v>
      </c>
      <c r="I34" s="118">
        <v>0</v>
      </c>
      <c r="J34" s="145">
        <v>3573</v>
      </c>
      <c r="K34" s="117">
        <v>4539</v>
      </c>
      <c r="L34" s="118">
        <v>-0.21282220753469902</v>
      </c>
      <c r="M34" s="145">
        <v>0</v>
      </c>
      <c r="N34" s="117">
        <v>0</v>
      </c>
      <c r="O34" s="118">
        <v>0</v>
      </c>
      <c r="P34" s="145">
        <v>13709</v>
      </c>
      <c r="Q34" s="117">
        <v>14078</v>
      </c>
      <c r="R34" s="118">
        <v>-2.6211109532604103E-2</v>
      </c>
      <c r="S34" s="124">
        <v>0</v>
      </c>
      <c r="T34" s="116" t="s">
        <v>89</v>
      </c>
      <c r="U34" s="116" t="s">
        <v>89</v>
      </c>
      <c r="V34" s="116" t="s">
        <v>151</v>
      </c>
      <c r="W34" s="116" t="s">
        <v>178</v>
      </c>
    </row>
    <row r="35" spans="1:23" x14ac:dyDescent="0.2">
      <c r="A35" s="123"/>
      <c r="B35" s="116" t="s">
        <v>179</v>
      </c>
      <c r="C35" s="116" t="s">
        <v>180</v>
      </c>
      <c r="D35" s="145">
        <v>16680</v>
      </c>
      <c r="E35" s="117">
        <v>2437</v>
      </c>
      <c r="F35" s="118">
        <v>5.8444809191629092</v>
      </c>
      <c r="G35" s="145">
        <v>0</v>
      </c>
      <c r="H35" s="117">
        <v>0</v>
      </c>
      <c r="I35" s="118">
        <v>0</v>
      </c>
      <c r="J35" s="145">
        <v>40702</v>
      </c>
      <c r="K35" s="117">
        <v>10063</v>
      </c>
      <c r="L35" s="118">
        <v>3.0447182748683304</v>
      </c>
      <c r="M35" s="145">
        <v>0</v>
      </c>
      <c r="N35" s="117">
        <v>0</v>
      </c>
      <c r="O35" s="118">
        <v>0</v>
      </c>
      <c r="P35" s="145">
        <v>57382</v>
      </c>
      <c r="Q35" s="117">
        <v>12500</v>
      </c>
      <c r="R35" s="118">
        <v>3.59056</v>
      </c>
      <c r="S35" s="124">
        <v>0</v>
      </c>
      <c r="T35" s="116" t="s">
        <v>89</v>
      </c>
      <c r="U35" s="116" t="s">
        <v>89</v>
      </c>
      <c r="V35" s="116" t="s">
        <v>151</v>
      </c>
      <c r="W35" s="116" t="s">
        <v>181</v>
      </c>
    </row>
    <row r="36" spans="1:23" x14ac:dyDescent="0.2">
      <c r="A36" s="123"/>
      <c r="B36" s="116" t="s">
        <v>182</v>
      </c>
      <c r="C36" s="116" t="s">
        <v>183</v>
      </c>
      <c r="D36" s="145">
        <v>3304</v>
      </c>
      <c r="E36" s="117">
        <v>795</v>
      </c>
      <c r="F36" s="118">
        <v>3.1559748427673004</v>
      </c>
      <c r="G36" s="145">
        <v>0</v>
      </c>
      <c r="H36" s="117">
        <v>0</v>
      </c>
      <c r="I36" s="118">
        <v>0</v>
      </c>
      <c r="J36" s="145">
        <v>10543</v>
      </c>
      <c r="K36" s="117">
        <v>3600</v>
      </c>
      <c r="L36" s="118">
        <v>1.9286111111111099</v>
      </c>
      <c r="M36" s="145">
        <v>0</v>
      </c>
      <c r="N36" s="117">
        <v>0</v>
      </c>
      <c r="O36" s="118">
        <v>0</v>
      </c>
      <c r="P36" s="145">
        <v>13847</v>
      </c>
      <c r="Q36" s="117">
        <v>4395</v>
      </c>
      <c r="R36" s="118">
        <v>2.15062571103527</v>
      </c>
      <c r="S36" s="124">
        <v>0</v>
      </c>
      <c r="T36" s="116" t="s">
        <v>89</v>
      </c>
      <c r="U36" s="116" t="s">
        <v>89</v>
      </c>
      <c r="V36" s="116" t="s">
        <v>151</v>
      </c>
      <c r="W36" s="116" t="s">
        <v>184</v>
      </c>
    </row>
    <row r="37" spans="1:23" x14ac:dyDescent="0.2">
      <c r="A37" s="123"/>
      <c r="B37" s="116" t="s">
        <v>185</v>
      </c>
      <c r="C37" s="116" t="s">
        <v>186</v>
      </c>
      <c r="D37" s="145">
        <v>46768</v>
      </c>
      <c r="E37" s="117">
        <v>9601</v>
      </c>
      <c r="F37" s="118">
        <v>3.87115925424435</v>
      </c>
      <c r="G37" s="145">
        <v>0</v>
      </c>
      <c r="H37" s="117">
        <v>0</v>
      </c>
      <c r="I37" s="118">
        <v>0</v>
      </c>
      <c r="J37" s="145">
        <v>6600</v>
      </c>
      <c r="K37" s="117">
        <v>4076</v>
      </c>
      <c r="L37" s="118">
        <v>0.61923454367026498</v>
      </c>
      <c r="M37" s="145">
        <v>0</v>
      </c>
      <c r="N37" s="117">
        <v>0</v>
      </c>
      <c r="O37" s="118">
        <v>0</v>
      </c>
      <c r="P37" s="145">
        <v>53368</v>
      </c>
      <c r="Q37" s="117">
        <v>13677</v>
      </c>
      <c r="R37" s="118">
        <v>2.9020252979454604</v>
      </c>
      <c r="S37" s="124">
        <v>0</v>
      </c>
      <c r="T37" s="116" t="s">
        <v>89</v>
      </c>
      <c r="U37" s="116" t="s">
        <v>89</v>
      </c>
      <c r="V37" s="116" t="s">
        <v>151</v>
      </c>
      <c r="W37" s="116" t="s">
        <v>187</v>
      </c>
    </row>
    <row r="38" spans="1:23" x14ac:dyDescent="0.2">
      <c r="A38" s="123"/>
      <c r="B38" s="116" t="s">
        <v>188</v>
      </c>
      <c r="C38" s="116" t="s">
        <v>189</v>
      </c>
      <c r="D38" s="145">
        <v>21888</v>
      </c>
      <c r="E38" s="117">
        <v>9158</v>
      </c>
      <c r="F38" s="118">
        <v>1.3900414937759298</v>
      </c>
      <c r="G38" s="145">
        <v>0</v>
      </c>
      <c r="H38" s="117">
        <v>0</v>
      </c>
      <c r="I38" s="118">
        <v>0</v>
      </c>
      <c r="J38" s="145">
        <v>49453</v>
      </c>
      <c r="K38" s="117">
        <v>6634</v>
      </c>
      <c r="L38" s="118">
        <v>6.4544769369912594</v>
      </c>
      <c r="M38" s="145">
        <v>0</v>
      </c>
      <c r="N38" s="117">
        <v>0</v>
      </c>
      <c r="O38" s="118">
        <v>0</v>
      </c>
      <c r="P38" s="145">
        <v>71341</v>
      </c>
      <c r="Q38" s="117">
        <v>15792</v>
      </c>
      <c r="R38" s="118">
        <v>3.5175405268490403</v>
      </c>
      <c r="S38" s="124">
        <v>0</v>
      </c>
      <c r="T38" s="116" t="s">
        <v>89</v>
      </c>
      <c r="U38" s="116" t="s">
        <v>89</v>
      </c>
      <c r="V38" s="116" t="s">
        <v>151</v>
      </c>
      <c r="W38" s="116" t="s">
        <v>190</v>
      </c>
    </row>
    <row r="39" spans="1:23" x14ac:dyDescent="0.2">
      <c r="A39" s="123"/>
      <c r="B39" s="116" t="s">
        <v>191</v>
      </c>
      <c r="C39" s="116" t="s">
        <v>192</v>
      </c>
      <c r="D39" s="145">
        <v>4380</v>
      </c>
      <c r="E39" s="117">
        <v>3691</v>
      </c>
      <c r="F39" s="118">
        <v>0.18667027905716599</v>
      </c>
      <c r="G39" s="145">
        <v>0</v>
      </c>
      <c r="H39" s="117">
        <v>0</v>
      </c>
      <c r="I39" s="118">
        <v>0</v>
      </c>
      <c r="J39" s="145">
        <v>799</v>
      </c>
      <c r="K39" s="117">
        <v>612</v>
      </c>
      <c r="L39" s="118">
        <v>0.30555555555555602</v>
      </c>
      <c r="M39" s="145">
        <v>0</v>
      </c>
      <c r="N39" s="117">
        <v>0</v>
      </c>
      <c r="O39" s="118">
        <v>0</v>
      </c>
      <c r="P39" s="145">
        <v>5179</v>
      </c>
      <c r="Q39" s="117">
        <v>4303</v>
      </c>
      <c r="R39" s="118">
        <v>0.20357889844294702</v>
      </c>
      <c r="S39" s="124">
        <v>0</v>
      </c>
      <c r="T39" s="116" t="s">
        <v>89</v>
      </c>
      <c r="U39" s="116" t="s">
        <v>89</v>
      </c>
      <c r="V39" s="116" t="s">
        <v>151</v>
      </c>
      <c r="W39" s="116" t="s">
        <v>193</v>
      </c>
    </row>
    <row r="40" spans="1:23" x14ac:dyDescent="0.2">
      <c r="A40" s="123"/>
      <c r="B40" s="116" t="s">
        <v>194</v>
      </c>
      <c r="C40" s="116" t="s">
        <v>195</v>
      </c>
      <c r="D40" s="145">
        <v>5275</v>
      </c>
      <c r="E40" s="117">
        <v>601</v>
      </c>
      <c r="F40" s="118">
        <v>7.777038269550749</v>
      </c>
      <c r="G40" s="145">
        <v>0</v>
      </c>
      <c r="H40" s="117">
        <v>0</v>
      </c>
      <c r="I40" s="118">
        <v>0</v>
      </c>
      <c r="J40" s="145">
        <v>32</v>
      </c>
      <c r="K40" s="117">
        <v>0</v>
      </c>
      <c r="L40" s="118">
        <v>0</v>
      </c>
      <c r="M40" s="145">
        <v>0</v>
      </c>
      <c r="N40" s="117">
        <v>0</v>
      </c>
      <c r="O40" s="118">
        <v>0</v>
      </c>
      <c r="P40" s="145">
        <v>5307</v>
      </c>
      <c r="Q40" s="117">
        <v>601</v>
      </c>
      <c r="R40" s="118">
        <v>7.8302828618968396</v>
      </c>
      <c r="S40" s="124">
        <v>0</v>
      </c>
      <c r="T40" s="116" t="s">
        <v>89</v>
      </c>
      <c r="U40" s="116" t="s">
        <v>89</v>
      </c>
      <c r="V40" s="116" t="s">
        <v>151</v>
      </c>
      <c r="W40" s="116" t="s">
        <v>196</v>
      </c>
    </row>
    <row r="41" spans="1:23" x14ac:dyDescent="0.2">
      <c r="A41" s="123"/>
      <c r="B41" s="116" t="s">
        <v>197</v>
      </c>
      <c r="C41" s="116" t="s">
        <v>198</v>
      </c>
      <c r="D41" s="145">
        <v>695</v>
      </c>
      <c r="E41" s="117">
        <v>2</v>
      </c>
      <c r="F41" s="118">
        <v>346.5</v>
      </c>
      <c r="G41" s="145">
        <v>0</v>
      </c>
      <c r="H41" s="117">
        <v>0</v>
      </c>
      <c r="I41" s="118">
        <v>0</v>
      </c>
      <c r="J41" s="145">
        <v>0</v>
      </c>
      <c r="K41" s="117">
        <v>0</v>
      </c>
      <c r="L41" s="118">
        <v>0</v>
      </c>
      <c r="M41" s="145">
        <v>0</v>
      </c>
      <c r="N41" s="117">
        <v>0</v>
      </c>
      <c r="O41" s="118">
        <v>0</v>
      </c>
      <c r="P41" s="145">
        <v>695</v>
      </c>
      <c r="Q41" s="117">
        <v>2</v>
      </c>
      <c r="R41" s="118">
        <v>346.5</v>
      </c>
      <c r="S41" s="124">
        <v>0</v>
      </c>
      <c r="T41" s="116" t="s">
        <v>89</v>
      </c>
      <c r="U41" s="116" t="s">
        <v>89</v>
      </c>
      <c r="V41" s="116" t="s">
        <v>151</v>
      </c>
      <c r="W41" s="116" t="s">
        <v>199</v>
      </c>
    </row>
    <row r="42" spans="1:23" x14ac:dyDescent="0.2">
      <c r="A42" s="123"/>
      <c r="B42" s="116" t="s">
        <v>200</v>
      </c>
      <c r="C42" s="116" t="s">
        <v>201</v>
      </c>
      <c r="D42" s="145">
        <v>3289</v>
      </c>
      <c r="E42" s="117">
        <v>4632</v>
      </c>
      <c r="F42" s="118">
        <v>-0.28993955094991397</v>
      </c>
      <c r="G42" s="145">
        <v>0</v>
      </c>
      <c r="H42" s="117">
        <v>0</v>
      </c>
      <c r="I42" s="118">
        <v>0</v>
      </c>
      <c r="J42" s="145">
        <v>3967</v>
      </c>
      <c r="K42" s="117">
        <v>3692</v>
      </c>
      <c r="L42" s="118">
        <v>7.448537378114839E-2</v>
      </c>
      <c r="M42" s="145">
        <v>0</v>
      </c>
      <c r="N42" s="117">
        <v>0</v>
      </c>
      <c r="O42" s="118">
        <v>0</v>
      </c>
      <c r="P42" s="145">
        <v>7256</v>
      </c>
      <c r="Q42" s="117">
        <v>8324</v>
      </c>
      <c r="R42" s="118">
        <v>-0.12830370014416101</v>
      </c>
      <c r="S42" s="124">
        <v>0</v>
      </c>
      <c r="T42" s="116" t="s">
        <v>89</v>
      </c>
      <c r="U42" s="116" t="s">
        <v>89</v>
      </c>
      <c r="V42" s="116" t="s">
        <v>151</v>
      </c>
      <c r="W42" s="116" t="s">
        <v>202</v>
      </c>
    </row>
    <row r="43" spans="1:23" x14ac:dyDescent="0.2">
      <c r="A43" s="123"/>
      <c r="B43" s="116" t="s">
        <v>203</v>
      </c>
      <c r="C43" s="116" t="s">
        <v>204</v>
      </c>
      <c r="D43" s="145">
        <v>817</v>
      </c>
      <c r="E43" s="117">
        <v>604</v>
      </c>
      <c r="F43" s="118">
        <v>0.35264900662251697</v>
      </c>
      <c r="G43" s="145">
        <v>0</v>
      </c>
      <c r="H43" s="117">
        <v>0</v>
      </c>
      <c r="I43" s="118">
        <v>0</v>
      </c>
      <c r="J43" s="145">
        <v>6456</v>
      </c>
      <c r="K43" s="117">
        <v>1639</v>
      </c>
      <c r="L43" s="118">
        <v>2.9389871873093298</v>
      </c>
      <c r="M43" s="145">
        <v>0</v>
      </c>
      <c r="N43" s="117">
        <v>0</v>
      </c>
      <c r="O43" s="118">
        <v>0</v>
      </c>
      <c r="P43" s="145">
        <v>7273</v>
      </c>
      <c r="Q43" s="117">
        <v>2243</v>
      </c>
      <c r="R43" s="118">
        <v>2.2425323227819898</v>
      </c>
      <c r="S43" s="124">
        <v>0</v>
      </c>
      <c r="T43" s="116" t="s">
        <v>89</v>
      </c>
      <c r="U43" s="116" t="s">
        <v>89</v>
      </c>
      <c r="V43" s="116" t="s">
        <v>151</v>
      </c>
      <c r="W43" s="116" t="s">
        <v>205</v>
      </c>
    </row>
    <row r="44" spans="1:23" x14ac:dyDescent="0.2">
      <c r="A44" s="123"/>
      <c r="B44" s="116" t="s">
        <v>206</v>
      </c>
      <c r="C44" s="116" t="s">
        <v>207</v>
      </c>
      <c r="D44" s="145">
        <v>6591</v>
      </c>
      <c r="E44" s="117">
        <v>1518</v>
      </c>
      <c r="F44" s="118">
        <v>3.3418972332015797</v>
      </c>
      <c r="G44" s="145">
        <v>0</v>
      </c>
      <c r="H44" s="117">
        <v>0</v>
      </c>
      <c r="I44" s="118">
        <v>0</v>
      </c>
      <c r="J44" s="145">
        <v>76</v>
      </c>
      <c r="K44" s="117">
        <v>0</v>
      </c>
      <c r="L44" s="118">
        <v>0</v>
      </c>
      <c r="M44" s="145">
        <v>0</v>
      </c>
      <c r="N44" s="117">
        <v>0</v>
      </c>
      <c r="O44" s="118">
        <v>0</v>
      </c>
      <c r="P44" s="145">
        <v>6667</v>
      </c>
      <c r="Q44" s="117">
        <v>1518</v>
      </c>
      <c r="R44" s="118">
        <v>3.39196310935441</v>
      </c>
      <c r="S44" s="124">
        <v>0</v>
      </c>
      <c r="T44" s="116" t="s">
        <v>89</v>
      </c>
      <c r="U44" s="116" t="s">
        <v>89</v>
      </c>
      <c r="V44" s="116" t="s">
        <v>151</v>
      </c>
      <c r="W44" s="116" t="s">
        <v>208</v>
      </c>
    </row>
    <row r="45" spans="1:23" x14ac:dyDescent="0.2">
      <c r="A45" s="123"/>
      <c r="B45" s="116" t="s">
        <v>209</v>
      </c>
      <c r="C45" s="116" t="s">
        <v>210</v>
      </c>
      <c r="D45" s="145">
        <v>26909</v>
      </c>
      <c r="E45" s="117">
        <v>18939</v>
      </c>
      <c r="F45" s="118">
        <v>0.420824753154866</v>
      </c>
      <c r="G45" s="145">
        <v>0</v>
      </c>
      <c r="H45" s="117">
        <v>0</v>
      </c>
      <c r="I45" s="118">
        <v>0</v>
      </c>
      <c r="J45" s="145">
        <v>65711</v>
      </c>
      <c r="K45" s="117">
        <v>80272</v>
      </c>
      <c r="L45" s="118">
        <v>-0.18139575443492101</v>
      </c>
      <c r="M45" s="145">
        <v>0</v>
      </c>
      <c r="N45" s="117">
        <v>0</v>
      </c>
      <c r="O45" s="118">
        <v>0</v>
      </c>
      <c r="P45" s="145">
        <v>92620</v>
      </c>
      <c r="Q45" s="117">
        <v>99211</v>
      </c>
      <c r="R45" s="118">
        <v>-6.6434165566318301E-2</v>
      </c>
      <c r="S45" s="124">
        <v>0</v>
      </c>
      <c r="T45" s="116" t="s">
        <v>89</v>
      </c>
      <c r="U45" s="116" t="s">
        <v>89</v>
      </c>
      <c r="V45" s="116" t="s">
        <v>151</v>
      </c>
      <c r="W45" s="116" t="s">
        <v>211</v>
      </c>
    </row>
    <row r="46" spans="1:23" x14ac:dyDescent="0.2">
      <c r="A46" s="123"/>
      <c r="B46" s="116" t="s">
        <v>212</v>
      </c>
      <c r="C46" s="116" t="s">
        <v>213</v>
      </c>
      <c r="D46" s="145">
        <v>11579</v>
      </c>
      <c r="E46" s="117">
        <v>5154</v>
      </c>
      <c r="F46" s="118">
        <v>1.24660457896779</v>
      </c>
      <c r="G46" s="145">
        <v>0</v>
      </c>
      <c r="H46" s="117">
        <v>0</v>
      </c>
      <c r="I46" s="118">
        <v>0</v>
      </c>
      <c r="J46" s="145">
        <v>197</v>
      </c>
      <c r="K46" s="117">
        <v>3</v>
      </c>
      <c r="L46" s="118">
        <v>64.6666666666667</v>
      </c>
      <c r="M46" s="145">
        <v>0</v>
      </c>
      <c r="N46" s="117">
        <v>0</v>
      </c>
      <c r="O46" s="118">
        <v>0</v>
      </c>
      <c r="P46" s="145">
        <v>11776</v>
      </c>
      <c r="Q46" s="117">
        <v>5157</v>
      </c>
      <c r="R46" s="118">
        <v>1.2834981578437101</v>
      </c>
      <c r="S46" s="124">
        <v>0</v>
      </c>
      <c r="T46" s="116" t="s">
        <v>89</v>
      </c>
      <c r="U46" s="116" t="s">
        <v>89</v>
      </c>
      <c r="V46" s="116" t="s">
        <v>151</v>
      </c>
      <c r="W46" s="116" t="s">
        <v>214</v>
      </c>
    </row>
    <row r="47" spans="1:23" x14ac:dyDescent="0.2">
      <c r="A47" s="123"/>
      <c r="B47" s="116" t="s">
        <v>215</v>
      </c>
      <c r="C47" s="116" t="s">
        <v>216</v>
      </c>
      <c r="D47" s="145">
        <v>14614</v>
      </c>
      <c r="E47" s="117">
        <v>6186</v>
      </c>
      <c r="F47" s="118">
        <v>1.36243129647591</v>
      </c>
      <c r="G47" s="145">
        <v>0</v>
      </c>
      <c r="H47" s="117">
        <v>0</v>
      </c>
      <c r="I47" s="118">
        <v>0</v>
      </c>
      <c r="J47" s="145">
        <v>486</v>
      </c>
      <c r="K47" s="117">
        <v>21</v>
      </c>
      <c r="L47" s="118">
        <v>22.1428571428571</v>
      </c>
      <c r="M47" s="145">
        <v>0</v>
      </c>
      <c r="N47" s="117">
        <v>0</v>
      </c>
      <c r="O47" s="118">
        <v>0</v>
      </c>
      <c r="P47" s="145">
        <v>15100</v>
      </c>
      <c r="Q47" s="117">
        <v>6207</v>
      </c>
      <c r="R47" s="118">
        <v>1.43273723215724</v>
      </c>
      <c r="S47" s="124">
        <v>0</v>
      </c>
      <c r="T47" s="116" t="s">
        <v>89</v>
      </c>
      <c r="U47" s="116" t="s">
        <v>89</v>
      </c>
      <c r="V47" s="116" t="s">
        <v>151</v>
      </c>
      <c r="W47" s="116" t="s">
        <v>217</v>
      </c>
    </row>
    <row r="48" spans="1:23" x14ac:dyDescent="0.2">
      <c r="A48" s="123"/>
      <c r="B48" s="116" t="s">
        <v>218</v>
      </c>
      <c r="C48" s="116" t="s">
        <v>219</v>
      </c>
      <c r="D48" s="145">
        <v>10700</v>
      </c>
      <c r="E48" s="117">
        <v>1987</v>
      </c>
      <c r="F48" s="118">
        <v>4.3850025163563195</v>
      </c>
      <c r="G48" s="145">
        <v>0</v>
      </c>
      <c r="H48" s="117">
        <v>0</v>
      </c>
      <c r="I48" s="118">
        <v>0</v>
      </c>
      <c r="J48" s="145">
        <v>31121</v>
      </c>
      <c r="K48" s="117">
        <v>10918</v>
      </c>
      <c r="L48" s="118">
        <v>1.85043048177322</v>
      </c>
      <c r="M48" s="145">
        <v>0</v>
      </c>
      <c r="N48" s="117">
        <v>0</v>
      </c>
      <c r="O48" s="118">
        <v>0</v>
      </c>
      <c r="P48" s="145">
        <v>41821</v>
      </c>
      <c r="Q48" s="117">
        <v>12905</v>
      </c>
      <c r="R48" s="118">
        <v>2.24068190623789</v>
      </c>
      <c r="S48" s="124">
        <v>0</v>
      </c>
      <c r="T48" s="116" t="s">
        <v>89</v>
      </c>
      <c r="U48" s="116" t="s">
        <v>89</v>
      </c>
      <c r="V48" s="116" t="s">
        <v>151</v>
      </c>
      <c r="W48" s="116" t="s">
        <v>220</v>
      </c>
    </row>
    <row r="49" spans="1:23" x14ac:dyDescent="0.2">
      <c r="A49" s="123"/>
      <c r="B49" s="116" t="s">
        <v>221</v>
      </c>
      <c r="C49" s="116" t="s">
        <v>222</v>
      </c>
      <c r="D49" s="145">
        <v>3774</v>
      </c>
      <c r="E49" s="117">
        <v>82</v>
      </c>
      <c r="F49" s="118">
        <v>45.024390243902396</v>
      </c>
      <c r="G49" s="145">
        <v>0</v>
      </c>
      <c r="H49" s="117">
        <v>0</v>
      </c>
      <c r="I49" s="118">
        <v>0</v>
      </c>
      <c r="J49" s="145">
        <v>599</v>
      </c>
      <c r="K49" s="117">
        <v>0</v>
      </c>
      <c r="L49" s="118">
        <v>0</v>
      </c>
      <c r="M49" s="145">
        <v>0</v>
      </c>
      <c r="N49" s="117">
        <v>0</v>
      </c>
      <c r="O49" s="118">
        <v>0</v>
      </c>
      <c r="P49" s="145">
        <v>4373</v>
      </c>
      <c r="Q49" s="117">
        <v>82</v>
      </c>
      <c r="R49" s="118">
        <v>52.329268292682897</v>
      </c>
      <c r="S49" s="124">
        <v>0</v>
      </c>
      <c r="T49" s="116" t="s">
        <v>89</v>
      </c>
      <c r="U49" s="116" t="s">
        <v>89</v>
      </c>
      <c r="V49" s="116" t="s">
        <v>151</v>
      </c>
      <c r="W49" s="116" t="s">
        <v>223</v>
      </c>
    </row>
    <row r="50" spans="1:23" x14ac:dyDescent="0.2">
      <c r="A50" s="123"/>
      <c r="B50" s="116" t="s">
        <v>224</v>
      </c>
      <c r="C50" s="116" t="s">
        <v>225</v>
      </c>
      <c r="D50" s="145">
        <v>92775</v>
      </c>
      <c r="E50" s="117">
        <v>83884</v>
      </c>
      <c r="F50" s="118">
        <v>0.10599160745791801</v>
      </c>
      <c r="G50" s="145">
        <v>0</v>
      </c>
      <c r="H50" s="117">
        <v>0</v>
      </c>
      <c r="I50" s="118">
        <v>0</v>
      </c>
      <c r="J50" s="145">
        <v>100514</v>
      </c>
      <c r="K50" s="117">
        <v>93456</v>
      </c>
      <c r="L50" s="118">
        <v>7.5522170861153898E-2</v>
      </c>
      <c r="M50" s="145">
        <v>0</v>
      </c>
      <c r="N50" s="117">
        <v>0</v>
      </c>
      <c r="O50" s="118">
        <v>0</v>
      </c>
      <c r="P50" s="145">
        <v>193289</v>
      </c>
      <c r="Q50" s="117">
        <v>177340</v>
      </c>
      <c r="R50" s="118">
        <v>8.9934588925228404E-2</v>
      </c>
      <c r="S50" s="124">
        <v>0</v>
      </c>
      <c r="T50" s="116" t="s">
        <v>89</v>
      </c>
      <c r="U50" s="116" t="s">
        <v>89</v>
      </c>
      <c r="V50" s="116" t="s">
        <v>151</v>
      </c>
      <c r="W50" s="116" t="s">
        <v>226</v>
      </c>
    </row>
    <row r="51" spans="1:23" x14ac:dyDescent="0.2">
      <c r="A51" s="123"/>
      <c r="B51" s="116" t="s">
        <v>227</v>
      </c>
      <c r="C51" s="116" t="s">
        <v>228</v>
      </c>
      <c r="D51" s="145">
        <v>5116</v>
      </c>
      <c r="E51" s="117">
        <v>667</v>
      </c>
      <c r="F51" s="118">
        <v>6.6701649175412294</v>
      </c>
      <c r="G51" s="145">
        <v>0</v>
      </c>
      <c r="H51" s="117">
        <v>0</v>
      </c>
      <c r="I51" s="118">
        <v>0</v>
      </c>
      <c r="J51" s="145">
        <v>2410</v>
      </c>
      <c r="K51" s="117">
        <v>44</v>
      </c>
      <c r="L51" s="118">
        <v>53.772727272727295</v>
      </c>
      <c r="M51" s="145">
        <v>0</v>
      </c>
      <c r="N51" s="117">
        <v>0</v>
      </c>
      <c r="O51" s="118">
        <v>0</v>
      </c>
      <c r="P51" s="145">
        <v>7526</v>
      </c>
      <c r="Q51" s="117">
        <v>711</v>
      </c>
      <c r="R51" s="118">
        <v>9.5850914205344608</v>
      </c>
      <c r="S51" s="124">
        <v>0</v>
      </c>
      <c r="T51" s="116" t="s">
        <v>89</v>
      </c>
      <c r="U51" s="116" t="s">
        <v>89</v>
      </c>
      <c r="V51" s="116" t="s">
        <v>151</v>
      </c>
      <c r="W51" s="116" t="s">
        <v>229</v>
      </c>
    </row>
    <row r="52" spans="1:23" x14ac:dyDescent="0.2">
      <c r="A52" s="123"/>
      <c r="B52" s="116" t="s">
        <v>230</v>
      </c>
      <c r="C52" s="116" t="s">
        <v>231</v>
      </c>
      <c r="D52" s="145">
        <v>793</v>
      </c>
      <c r="E52" s="117">
        <v>752</v>
      </c>
      <c r="F52" s="118">
        <v>5.4521276595744704E-2</v>
      </c>
      <c r="G52" s="145">
        <v>0</v>
      </c>
      <c r="H52" s="117">
        <v>0</v>
      </c>
      <c r="I52" s="118">
        <v>0</v>
      </c>
      <c r="J52" s="145">
        <v>10007</v>
      </c>
      <c r="K52" s="117">
        <v>14433</v>
      </c>
      <c r="L52" s="118">
        <v>-0.30665835238689099</v>
      </c>
      <c r="M52" s="145">
        <v>0</v>
      </c>
      <c r="N52" s="117">
        <v>0</v>
      </c>
      <c r="O52" s="118">
        <v>0</v>
      </c>
      <c r="P52" s="145">
        <v>10800</v>
      </c>
      <c r="Q52" s="117">
        <v>15185</v>
      </c>
      <c r="R52" s="118">
        <v>-0.28877181429041798</v>
      </c>
      <c r="S52" s="124">
        <v>0</v>
      </c>
      <c r="T52" s="116" t="s">
        <v>89</v>
      </c>
      <c r="U52" s="116" t="s">
        <v>89</v>
      </c>
      <c r="V52" s="116" t="s">
        <v>151</v>
      </c>
      <c r="W52" s="116" t="s">
        <v>232</v>
      </c>
    </row>
    <row r="53" spans="1:23" x14ac:dyDescent="0.2">
      <c r="A53" s="125"/>
      <c r="B53" s="116" t="s">
        <v>233</v>
      </c>
      <c r="C53" s="116" t="s">
        <v>234</v>
      </c>
      <c r="D53" s="145">
        <v>8770</v>
      </c>
      <c r="E53" s="117">
        <v>1899</v>
      </c>
      <c r="F53" s="118">
        <v>3.6182201158504501</v>
      </c>
      <c r="G53" s="145">
        <v>0</v>
      </c>
      <c r="H53" s="117">
        <v>0</v>
      </c>
      <c r="I53" s="118">
        <v>0</v>
      </c>
      <c r="J53" s="145">
        <v>1</v>
      </c>
      <c r="K53" s="117">
        <v>3</v>
      </c>
      <c r="L53" s="118">
        <v>-0.66666666666666696</v>
      </c>
      <c r="M53" s="145">
        <v>0</v>
      </c>
      <c r="N53" s="117">
        <v>0</v>
      </c>
      <c r="O53" s="118">
        <v>0</v>
      </c>
      <c r="P53" s="145">
        <v>8771</v>
      </c>
      <c r="Q53" s="117">
        <v>1902</v>
      </c>
      <c r="R53" s="118">
        <v>3.61146161934805</v>
      </c>
      <c r="S53" s="124">
        <v>0</v>
      </c>
      <c r="T53" s="116" t="s">
        <v>89</v>
      </c>
      <c r="U53" s="116" t="s">
        <v>89</v>
      </c>
      <c r="V53" s="116" t="s">
        <v>151</v>
      </c>
      <c r="W53" s="116" t="s">
        <v>235</v>
      </c>
    </row>
    <row r="54" spans="1:23" x14ac:dyDescent="0.2">
      <c r="A54" s="126" t="s">
        <v>103</v>
      </c>
      <c r="B54" s="126">
        <v>0</v>
      </c>
      <c r="C54" s="126">
        <v>0</v>
      </c>
      <c r="D54" s="132">
        <v>402404</v>
      </c>
      <c r="E54" s="127">
        <v>185030</v>
      </c>
      <c r="F54" s="128">
        <v>1.1748040858239199</v>
      </c>
      <c r="G54" s="132">
        <v>0</v>
      </c>
      <c r="H54" s="127">
        <v>0</v>
      </c>
      <c r="I54" s="128">
        <v>0</v>
      </c>
      <c r="J54" s="132">
        <v>448760</v>
      </c>
      <c r="K54" s="127">
        <v>279849</v>
      </c>
      <c r="L54" s="128">
        <v>0.60357907300008196</v>
      </c>
      <c r="M54" s="132">
        <v>0</v>
      </c>
      <c r="N54" s="127">
        <v>0</v>
      </c>
      <c r="O54" s="128">
        <v>0</v>
      </c>
      <c r="P54" s="132">
        <v>851164</v>
      </c>
      <c r="Q54" s="127">
        <v>464879</v>
      </c>
      <c r="R54" s="128">
        <v>0.83093665233318814</v>
      </c>
      <c r="S54" s="134">
        <v>0</v>
      </c>
      <c r="T54" s="135">
        <v>0</v>
      </c>
      <c r="U54" s="135">
        <v>0</v>
      </c>
      <c r="V54" s="135">
        <v>0</v>
      </c>
      <c r="W54" s="135">
        <v>0</v>
      </c>
    </row>
    <row r="55" spans="1:23" ht="22.5" x14ac:dyDescent="0.2">
      <c r="A55" s="131" t="s">
        <v>236</v>
      </c>
      <c r="B55" s="113"/>
      <c r="C55" s="113"/>
      <c r="D55" s="132">
        <f>D54+D24+D14</f>
        <v>3150485</v>
      </c>
      <c r="E55" s="132">
        <f>E54+E24+E14</f>
        <v>2722496</v>
      </c>
      <c r="F55" s="133">
        <f>((D54+D24+D14)-(E54+E24+E14))/(E54+E24+E14)</f>
        <v>0.15720463868450127</v>
      </c>
      <c r="G55" s="132">
        <f>G54+G24+G14</f>
        <v>398666</v>
      </c>
      <c r="H55" s="132">
        <f>H54+H24+H14</f>
        <v>61340</v>
      </c>
      <c r="I55" s="133">
        <f>((G54+G24+G14)-(H54+H24+H14))/(H54+H24+H14)</f>
        <v>5.4992826866644933</v>
      </c>
      <c r="J55" s="132">
        <f>J54+J24+J14</f>
        <v>3371031</v>
      </c>
      <c r="K55" s="132">
        <f>K54+K24+K14</f>
        <v>3255143</v>
      </c>
      <c r="L55" s="133">
        <f>((J54+J24+J14)-(K54+K24+K14))/(K54+K24+K14)</f>
        <v>3.5601508136508905E-2</v>
      </c>
      <c r="M55" s="132">
        <f>M54+M24+M14</f>
        <v>1929</v>
      </c>
      <c r="N55" s="132">
        <f>N54+N24+N14</f>
        <v>139635</v>
      </c>
      <c r="O55" s="133">
        <f>((M54+M24+M14)-(N54+N24+N14))/(N54+N24+N14)</f>
        <v>-0.98618541196691378</v>
      </c>
      <c r="P55" s="132">
        <f>P54+P24+P14</f>
        <v>6922111</v>
      </c>
      <c r="Q55" s="132">
        <f>Q54+Q24+Q14</f>
        <v>6178614</v>
      </c>
      <c r="R55" s="133">
        <f>((P54+P24+P14)-(Q54+Q24+Q14))/(Q54+Q24+Q14)</f>
        <v>0.12033394544472271</v>
      </c>
      <c r="S55" s="122">
        <v>6</v>
      </c>
      <c r="T55" s="116" t="s">
        <v>90</v>
      </c>
      <c r="U55" s="116" t="s">
        <v>90</v>
      </c>
      <c r="V55" s="116" t="s">
        <v>238</v>
      </c>
      <c r="W55" s="116" t="s">
        <v>237</v>
      </c>
    </row>
    <row r="56" spans="1:23" x14ac:dyDescent="0.2">
      <c r="A56" s="131" t="s">
        <v>239</v>
      </c>
      <c r="B56" s="113"/>
      <c r="C56" s="113"/>
      <c r="D56" s="132">
        <f>D54+D24+D14+D9</f>
        <v>6084557</v>
      </c>
      <c r="E56" s="132">
        <f>E54+E24+E14+E9</f>
        <v>6028735</v>
      </c>
      <c r="F56" s="133">
        <f>((D54+D24+D14+D9)-(E54+E24+E14+E9))/(E54+E24+E14+E9)</f>
        <v>9.2593222292902243E-3</v>
      </c>
      <c r="G56" s="132">
        <f>G54+G24+G14+G9</f>
        <v>2906402</v>
      </c>
      <c r="H56" s="132">
        <f>H54+H24+H14+H9</f>
        <v>1621518</v>
      </c>
      <c r="I56" s="133">
        <f>((G54+G24+G14+G9)-(H54+H24+H14+H9))/(H54+H24+H14+H9)</f>
        <v>0.79239576742287166</v>
      </c>
      <c r="J56" s="132">
        <f>J54+J24+J14+J9</f>
        <v>7673587</v>
      </c>
      <c r="K56" s="132">
        <f>K54+K24+K14+K9</f>
        <v>8509592</v>
      </c>
      <c r="L56" s="133">
        <f>((J54+J24+J14+J9)-(K54+K24+K14+K9))/(K54+K24+K14+K9)</f>
        <v>-9.8242665453290828E-2</v>
      </c>
      <c r="M56" s="132">
        <f>M54+M24+M14+M9</f>
        <v>20837</v>
      </c>
      <c r="N56" s="132">
        <f>N54+N24+N14+N9</f>
        <v>162212</v>
      </c>
      <c r="O56" s="133">
        <f>((M54+M24+M14+M9)-(N54+N24+N14+N9))/(N54+N24+N14+N9)</f>
        <v>-0.87154464527901754</v>
      </c>
      <c r="P56" s="132">
        <f>P54+P24+P14+P9</f>
        <v>16685383</v>
      </c>
      <c r="Q56" s="132">
        <f>Q54+Q24+Q14+Q9</f>
        <v>16322057</v>
      </c>
      <c r="R56" s="133">
        <f>((P54+P24+P14+P9)-(Q54+Q24+Q14+Q9))/(Q54+Q24+Q14+Q9)</f>
        <v>2.2259816884599777E-2</v>
      </c>
      <c r="S56" s="124">
        <v>0</v>
      </c>
      <c r="T56" s="116" t="s">
        <v>90</v>
      </c>
      <c r="U56" s="116" t="s">
        <v>90</v>
      </c>
      <c r="V56" s="116" t="s">
        <v>238</v>
      </c>
      <c r="W56" s="116" t="s">
        <v>240</v>
      </c>
    </row>
    <row r="57" spans="1:23" x14ac:dyDescent="0.2">
      <c r="A57" s="131" t="s">
        <v>241</v>
      </c>
      <c r="B57" s="113"/>
      <c r="C57" s="113"/>
      <c r="D57" s="132">
        <f>D54+D24+D14+D9+D5</f>
        <v>9591111</v>
      </c>
      <c r="E57" s="132">
        <f>E54+E24+E14+E9+E5</f>
        <v>9895298</v>
      </c>
      <c r="F57" s="133">
        <f>((D54+D24+D14+D9+D5)-(E54+E24+E14+E9+E5))/(E54+E24+E14+E9+E5)</f>
        <v>-3.0740559809315494E-2</v>
      </c>
      <c r="G57" s="132">
        <f>G54+G24+G14+G9+G5</f>
        <v>46639976</v>
      </c>
      <c r="H57" s="132">
        <f>H54+H24+H14+H9+H5</f>
        <v>46580473</v>
      </c>
      <c r="I57" s="133">
        <f>((G54+G24+G14+G9+G5)-(H54+H24+H14+H9+H5))/(H54+H24+H14+H9+H5)</f>
        <v>1.2774236964060025E-3</v>
      </c>
      <c r="J57" s="132">
        <f>J54+J24+J14+J9+J5</f>
        <v>17219126</v>
      </c>
      <c r="K57" s="132">
        <f>K54+K24+K14+K9+K5</f>
        <v>18517474</v>
      </c>
      <c r="L57" s="133">
        <f>((J54+J24+J14+J9+J5)-(K54+K24+K14+K9+K5))/(K54+K24+K14+K9+K5)</f>
        <v>-7.0114746752175813E-2</v>
      </c>
      <c r="M57" s="132">
        <f>M54+M24+M14+M9+M5</f>
        <v>2611343</v>
      </c>
      <c r="N57" s="132">
        <f>N54+N24+N14+N9+N5</f>
        <v>3252293</v>
      </c>
      <c r="O57" s="133">
        <f>((M54+M24+M14+M9+M5)-(N54+N24+N14+N9+N5))/(N54+N24+N14+N9+N5)</f>
        <v>-0.19707633967788266</v>
      </c>
      <c r="P57" s="132">
        <f>P54+P24+P14+P9+P5</f>
        <v>76061556</v>
      </c>
      <c r="Q57" s="132">
        <f>Q54+Q24+Q14+Q9+Q5</f>
        <v>78245538</v>
      </c>
      <c r="R57" s="133">
        <f>((P54+P24+P14+P9+P5)-(Q54+Q24+Q14+Q9+Q5))/(Q54+Q24+Q14+Q9+Q5)</f>
        <v>-2.791190470183744E-2</v>
      </c>
      <c r="S57" s="124">
        <v>0</v>
      </c>
      <c r="T57" s="116" t="s">
        <v>90</v>
      </c>
      <c r="U57" s="116" t="s">
        <v>90</v>
      </c>
      <c r="V57" s="116" t="s">
        <v>238</v>
      </c>
      <c r="W57" s="116" t="s">
        <v>242</v>
      </c>
    </row>
    <row r="58" spans="1:23" x14ac:dyDescent="0.2">
      <c r="A58" s="121" t="s">
        <v>243</v>
      </c>
      <c r="B58" s="116" t="s">
        <v>244</v>
      </c>
      <c r="C58" s="116" t="s">
        <v>245</v>
      </c>
      <c r="D58" s="145">
        <v>0</v>
      </c>
      <c r="E58" s="117">
        <v>0</v>
      </c>
      <c r="F58" s="118">
        <v>0</v>
      </c>
      <c r="G58" s="145">
        <v>0</v>
      </c>
      <c r="H58" s="117">
        <v>0</v>
      </c>
      <c r="I58" s="118">
        <v>0</v>
      </c>
      <c r="J58" s="145">
        <v>0</v>
      </c>
      <c r="K58" s="117">
        <v>0</v>
      </c>
      <c r="L58" s="118">
        <v>0</v>
      </c>
      <c r="M58" s="145">
        <v>0</v>
      </c>
      <c r="N58" s="117">
        <v>0</v>
      </c>
      <c r="O58" s="118">
        <v>0</v>
      </c>
      <c r="P58" s="145">
        <v>0</v>
      </c>
      <c r="Q58" s="117">
        <v>0</v>
      </c>
      <c r="R58" s="118">
        <v>0</v>
      </c>
      <c r="S58" s="124">
        <v>0</v>
      </c>
      <c r="T58" s="116" t="s">
        <v>90</v>
      </c>
      <c r="U58" s="116" t="s">
        <v>90</v>
      </c>
      <c r="V58" s="116" t="s">
        <v>238</v>
      </c>
      <c r="W58" s="116" t="s">
        <v>246</v>
      </c>
    </row>
    <row r="59" spans="1:23" x14ac:dyDescent="0.2">
      <c r="A59" s="123"/>
      <c r="B59" s="116" t="s">
        <v>247</v>
      </c>
      <c r="C59" s="116" t="s">
        <v>248</v>
      </c>
      <c r="D59" s="145">
        <v>0</v>
      </c>
      <c r="E59" s="117">
        <v>0</v>
      </c>
      <c r="F59" s="118">
        <v>0</v>
      </c>
      <c r="G59" s="145">
        <v>0</v>
      </c>
      <c r="H59" s="117">
        <v>0</v>
      </c>
      <c r="I59" s="118">
        <v>0</v>
      </c>
      <c r="J59" s="145">
        <v>0</v>
      </c>
      <c r="K59" s="117">
        <v>0</v>
      </c>
      <c r="L59" s="118">
        <v>0</v>
      </c>
      <c r="M59" s="145">
        <v>0</v>
      </c>
      <c r="N59" s="117">
        <v>0</v>
      </c>
      <c r="O59" s="118">
        <v>0</v>
      </c>
      <c r="P59" s="145">
        <v>0</v>
      </c>
      <c r="Q59" s="117">
        <v>0</v>
      </c>
      <c r="R59" s="118">
        <v>0</v>
      </c>
      <c r="S59" s="124">
        <v>0</v>
      </c>
      <c r="T59" s="116" t="s">
        <v>90</v>
      </c>
      <c r="U59" s="116" t="s">
        <v>90</v>
      </c>
      <c r="V59" s="116" t="s">
        <v>238</v>
      </c>
      <c r="W59" s="116" t="s">
        <v>249</v>
      </c>
    </row>
    <row r="60" spans="1:23" x14ac:dyDescent="0.2">
      <c r="A60" s="123"/>
      <c r="B60" s="116" t="s">
        <v>250</v>
      </c>
      <c r="C60" s="116" t="s">
        <v>251</v>
      </c>
      <c r="D60" s="145">
        <v>0</v>
      </c>
      <c r="E60" s="117">
        <v>1</v>
      </c>
      <c r="F60" s="118">
        <v>-1</v>
      </c>
      <c r="G60" s="145">
        <v>0</v>
      </c>
      <c r="H60" s="117">
        <v>0</v>
      </c>
      <c r="I60" s="118">
        <v>0</v>
      </c>
      <c r="J60" s="145">
        <v>0</v>
      </c>
      <c r="K60" s="117">
        <v>0</v>
      </c>
      <c r="L60" s="118">
        <v>0</v>
      </c>
      <c r="M60" s="145">
        <v>0</v>
      </c>
      <c r="N60" s="117">
        <v>0</v>
      </c>
      <c r="O60" s="118">
        <v>0</v>
      </c>
      <c r="P60" s="145">
        <v>0</v>
      </c>
      <c r="Q60" s="117">
        <v>1</v>
      </c>
      <c r="R60" s="118">
        <v>-1</v>
      </c>
      <c r="S60" s="124">
        <v>0</v>
      </c>
      <c r="T60" s="116" t="s">
        <v>90</v>
      </c>
      <c r="U60" s="116" t="s">
        <v>90</v>
      </c>
      <c r="V60" s="116" t="s">
        <v>238</v>
      </c>
      <c r="W60" s="116" t="s">
        <v>252</v>
      </c>
    </row>
    <row r="61" spans="1:23" x14ac:dyDescent="0.2">
      <c r="A61" s="123"/>
      <c r="B61" s="116" t="s">
        <v>253</v>
      </c>
      <c r="C61" s="116" t="s">
        <v>254</v>
      </c>
      <c r="D61" s="145">
        <v>0</v>
      </c>
      <c r="E61" s="117">
        <v>0</v>
      </c>
      <c r="F61" s="118">
        <v>0</v>
      </c>
      <c r="G61" s="145">
        <v>0</v>
      </c>
      <c r="H61" s="117">
        <v>0</v>
      </c>
      <c r="I61" s="118">
        <v>0</v>
      </c>
      <c r="J61" s="145">
        <v>0</v>
      </c>
      <c r="K61" s="117">
        <v>0</v>
      </c>
      <c r="L61" s="118">
        <v>0</v>
      </c>
      <c r="M61" s="145">
        <v>0</v>
      </c>
      <c r="N61" s="117">
        <v>0</v>
      </c>
      <c r="O61" s="118">
        <v>0</v>
      </c>
      <c r="P61" s="145">
        <v>0</v>
      </c>
      <c r="Q61" s="117">
        <v>0</v>
      </c>
      <c r="R61" s="118">
        <v>0</v>
      </c>
      <c r="S61" s="134">
        <v>0</v>
      </c>
      <c r="T61" s="135">
        <v>0</v>
      </c>
      <c r="U61" s="135">
        <v>0</v>
      </c>
      <c r="V61" s="135">
        <v>0</v>
      </c>
      <c r="W61" s="135">
        <v>0</v>
      </c>
    </row>
    <row r="62" spans="1:23" x14ac:dyDescent="0.2">
      <c r="A62" s="123"/>
      <c r="B62" s="116" t="s">
        <v>255</v>
      </c>
      <c r="C62" s="116" t="s">
        <v>256</v>
      </c>
      <c r="D62" s="145">
        <v>5339</v>
      </c>
      <c r="E62" s="117">
        <v>5844</v>
      </c>
      <c r="F62" s="118">
        <v>-8.6413415468856891E-2</v>
      </c>
      <c r="G62" s="145">
        <v>0</v>
      </c>
      <c r="H62" s="117">
        <v>0</v>
      </c>
      <c r="I62" s="118">
        <v>0</v>
      </c>
      <c r="J62" s="145">
        <v>0</v>
      </c>
      <c r="K62" s="117">
        <v>0</v>
      </c>
      <c r="L62" s="118">
        <v>0</v>
      </c>
      <c r="M62" s="145">
        <v>0</v>
      </c>
      <c r="N62" s="117">
        <v>0</v>
      </c>
      <c r="O62" s="118">
        <v>0</v>
      </c>
      <c r="P62" s="145">
        <v>5339</v>
      </c>
      <c r="Q62" s="117">
        <v>5844</v>
      </c>
      <c r="R62" s="118">
        <v>-8.6413415468856891E-2</v>
      </c>
      <c r="S62" s="137">
        <v>0</v>
      </c>
      <c r="T62" s="135">
        <v>0</v>
      </c>
      <c r="U62" s="135">
        <v>0</v>
      </c>
      <c r="V62" s="135">
        <v>0</v>
      </c>
      <c r="W62" s="135">
        <v>0</v>
      </c>
    </row>
    <row r="63" spans="1:23" x14ac:dyDescent="0.2">
      <c r="A63" s="125"/>
      <c r="B63" s="116" t="s">
        <v>257</v>
      </c>
      <c r="C63" s="116" t="s">
        <v>258</v>
      </c>
      <c r="D63" s="145">
        <v>0</v>
      </c>
      <c r="E63" s="117">
        <v>0</v>
      </c>
      <c r="F63" s="118">
        <v>0</v>
      </c>
      <c r="G63" s="145">
        <v>0</v>
      </c>
      <c r="H63" s="117">
        <v>0</v>
      </c>
      <c r="I63" s="118">
        <v>0</v>
      </c>
      <c r="J63" s="145">
        <v>0</v>
      </c>
      <c r="K63" s="117">
        <v>0</v>
      </c>
      <c r="L63" s="118">
        <v>0</v>
      </c>
      <c r="M63" s="145">
        <v>0</v>
      </c>
      <c r="N63" s="117">
        <v>0</v>
      </c>
      <c r="O63" s="118">
        <v>0</v>
      </c>
      <c r="P63" s="145">
        <v>0</v>
      </c>
      <c r="Q63" s="117">
        <v>0</v>
      </c>
      <c r="R63" s="118">
        <v>0</v>
      </c>
    </row>
    <row r="64" spans="1:23" x14ac:dyDescent="0.2">
      <c r="A64" s="126" t="s">
        <v>103</v>
      </c>
      <c r="B64" s="126">
        <v>0</v>
      </c>
      <c r="C64" s="126">
        <v>0</v>
      </c>
      <c r="D64" s="132">
        <v>5339</v>
      </c>
      <c r="E64" s="127">
        <v>5845</v>
      </c>
      <c r="F64" s="128">
        <v>-8.6569717707442304E-2</v>
      </c>
      <c r="G64" s="132">
        <v>0</v>
      </c>
      <c r="H64" s="127">
        <v>0</v>
      </c>
      <c r="I64" s="128">
        <v>0</v>
      </c>
      <c r="J64" s="132">
        <v>0</v>
      </c>
      <c r="K64" s="127">
        <v>0</v>
      </c>
      <c r="L64" s="128">
        <v>0</v>
      </c>
      <c r="M64" s="132">
        <v>0</v>
      </c>
      <c r="N64" s="127">
        <v>0</v>
      </c>
      <c r="O64" s="128">
        <v>0</v>
      </c>
      <c r="P64" s="132">
        <v>5339</v>
      </c>
      <c r="Q64" s="127">
        <v>5845</v>
      </c>
      <c r="R64" s="128">
        <v>-8.6569717707442304E-2</v>
      </c>
    </row>
    <row r="65" spans="1:18" x14ac:dyDescent="0.2">
      <c r="A65" s="126" t="s">
        <v>259</v>
      </c>
      <c r="B65" s="126">
        <v>0</v>
      </c>
      <c r="C65" s="126">
        <v>0</v>
      </c>
      <c r="D65" s="132">
        <v>9596450</v>
      </c>
      <c r="E65" s="127">
        <v>9901143</v>
      </c>
      <c r="F65" s="128">
        <v>-3.07735177645652E-2</v>
      </c>
      <c r="G65" s="132">
        <v>46639976</v>
      </c>
      <c r="H65" s="127">
        <v>46580473</v>
      </c>
      <c r="I65" s="128">
        <v>1.2774236964060001E-3</v>
      </c>
      <c r="J65" s="132">
        <v>17219126</v>
      </c>
      <c r="K65" s="127">
        <v>18517474</v>
      </c>
      <c r="L65" s="128">
        <v>-7.0114746752175799E-2</v>
      </c>
      <c r="M65" s="132">
        <v>2611343</v>
      </c>
      <c r="N65" s="127">
        <v>3252293</v>
      </c>
      <c r="O65" s="128">
        <v>-0.19707633967788299</v>
      </c>
      <c r="P65" s="132">
        <v>76066895</v>
      </c>
      <c r="Q65" s="127">
        <v>78251383</v>
      </c>
      <c r="R65" s="128">
        <v>-2.7916286156884903E-2</v>
      </c>
    </row>
  </sheetData>
  <pageMargins left="0.75" right="0.75" top="1" bottom="1" header="0.5" footer="0.5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B4" sqref="B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13.07.2015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2810730</v>
      </c>
      <c r="C7" s="83">
        <f>Hovedtall!$C$7</f>
        <v>2852519</v>
      </c>
      <c r="D7" s="55">
        <f>(B7-C7)/C7</f>
        <v>-1.4649858598663147E-2</v>
      </c>
      <c r="E7" s="54"/>
      <c r="F7" s="82">
        <f>Hovedtall!$F$7</f>
        <v>14652308</v>
      </c>
      <c r="G7" s="83">
        <f>Hovedtall!$G$7</f>
        <v>14983288</v>
      </c>
      <c r="H7" s="55">
        <f>(F7-G7)/G7</f>
        <v>-2.2089944476806424E-2</v>
      </c>
      <c r="I7" s="44"/>
      <c r="J7" s="45"/>
    </row>
    <row r="8" spans="1:17" ht="15" customHeight="1" x14ac:dyDescent="0.25">
      <c r="A8" s="98" t="s">
        <v>43</v>
      </c>
      <c r="B8" s="16">
        <f>SUM(B9:B10)</f>
        <v>2037578</v>
      </c>
      <c r="C8" s="17">
        <f>SUM(C9:C10)</f>
        <v>2055127</v>
      </c>
      <c r="D8" s="36">
        <f>(B8-C8)/C8</f>
        <v>-8.5391316449056429E-3</v>
      </c>
      <c r="E8" s="54"/>
      <c r="F8" s="16">
        <f>SUM(F9:F10)</f>
        <v>9185624</v>
      </c>
      <c r="G8" s="17">
        <f>SUM(G9:G10)</f>
        <v>9143939</v>
      </c>
      <c r="H8" s="36">
        <f>(F8-G8)/G8</f>
        <v>4.5587574457791108E-3</v>
      </c>
      <c r="I8" s="44"/>
      <c r="J8" s="45"/>
    </row>
    <row r="9" spans="1:17" ht="15" customHeight="1" x14ac:dyDescent="0.25">
      <c r="A9" s="99" t="s">
        <v>44</v>
      </c>
      <c r="B9" s="84">
        <f>Hovedtall!$B$9</f>
        <v>1768679</v>
      </c>
      <c r="C9" s="85">
        <f>Hovedtall!$C$9</f>
        <v>1742839</v>
      </c>
      <c r="D9" s="18">
        <f>(B9-C9)/C9</f>
        <v>1.4826383848422029E-2</v>
      </c>
      <c r="E9" s="54"/>
      <c r="F9" s="84">
        <f>Hovedtall!$F$9</f>
        <v>8373381</v>
      </c>
      <c r="G9" s="85">
        <f>Hovedtall!$G$9</f>
        <v>8165048</v>
      </c>
      <c r="H9" s="18">
        <f>(F9-G9)/G9</f>
        <v>2.5515220486150233E-2</v>
      </c>
      <c r="J9" s="45"/>
    </row>
    <row r="10" spans="1:17" ht="15" customHeight="1" x14ac:dyDescent="0.25">
      <c r="A10" s="99" t="s">
        <v>46</v>
      </c>
      <c r="B10" s="84">
        <f>Hovedtall!$B$10</f>
        <v>268899</v>
      </c>
      <c r="C10" s="85">
        <f>Hovedtall!$C$10</f>
        <v>312288</v>
      </c>
      <c r="D10" s="18">
        <f>(B10-C10)/C10</f>
        <v>-0.13893905625576392</v>
      </c>
      <c r="E10" s="54"/>
      <c r="F10" s="84">
        <f>Hovedtall!$F$10</f>
        <v>812243</v>
      </c>
      <c r="G10" s="85">
        <f>Hovedtall!$G$10</f>
        <v>978891</v>
      </c>
      <c r="H10" s="18">
        <f>(F10-G10)/G10</f>
        <v>-0.17024163057991135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55505</v>
      </c>
      <c r="C12" s="87">
        <f>Hovedtall!$C$12</f>
        <v>59223</v>
      </c>
      <c r="D12" s="48">
        <f>(B12-C12)/C12</f>
        <v>-6.2779663306485656E-2</v>
      </c>
      <c r="E12" s="54"/>
      <c r="F12" s="86">
        <f>Hovedtall!$F$12</f>
        <v>306056</v>
      </c>
      <c r="G12" s="87">
        <f>Hovedtall!$G$12</f>
        <v>349550</v>
      </c>
      <c r="H12" s="48">
        <f>(F12-G12)/G12</f>
        <v>-0.12442855099413531</v>
      </c>
      <c r="J12" s="45"/>
    </row>
    <row r="13" spans="1:17" ht="15" customHeight="1" x14ac:dyDescent="0.25">
      <c r="A13" s="98" t="s">
        <v>19</v>
      </c>
      <c r="B13" s="16">
        <f>B7+B8+B12</f>
        <v>4903813</v>
      </c>
      <c r="C13" s="17">
        <f>C7+C8+C12</f>
        <v>4966869</v>
      </c>
      <c r="D13" s="36">
        <f>(B13-C13)/C13</f>
        <v>-1.2695321740919682E-2</v>
      </c>
      <c r="E13" s="54"/>
      <c r="F13" s="16">
        <f>F7+F8+F12</f>
        <v>24143988</v>
      </c>
      <c r="G13" s="17">
        <f>G7+G8+G12</f>
        <v>24476777</v>
      </c>
      <c r="H13" s="36">
        <f>(F13-G13)/G13</f>
        <v>-1.3596111939084136E-2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43854</v>
      </c>
      <c r="C17" s="15">
        <f>SUM(C18:C20)</f>
        <v>43467</v>
      </c>
      <c r="D17" s="55">
        <f>(B17-C17)/C17</f>
        <v>8.9033059562426669E-3</v>
      </c>
      <c r="E17" s="19"/>
      <c r="F17" s="14">
        <f>SUM(F18:F20)</f>
        <v>244643</v>
      </c>
      <c r="G17" s="15">
        <f>SUM(G18:G20)</f>
        <v>252772</v>
      </c>
      <c r="H17" s="55">
        <f>(F17-G17)/G17</f>
        <v>-3.2159416391055969E-2</v>
      </c>
      <c r="J17" s="47"/>
    </row>
    <row r="18" spans="1:10" ht="15" customHeight="1" x14ac:dyDescent="0.25">
      <c r="A18" s="99" t="s">
        <v>44</v>
      </c>
      <c r="B18" s="84">
        <f>Hovedtall!$B$18</f>
        <v>41956</v>
      </c>
      <c r="C18" s="85">
        <f>Hovedtall!$C$18</f>
        <v>41385</v>
      </c>
      <c r="D18" s="18">
        <f t="shared" ref="D18:D31" si="0">(B18-C18)/C18</f>
        <v>1.3797269542104628E-2</v>
      </c>
      <c r="E18" s="19"/>
      <c r="F18" s="84">
        <f>Hovedtall!$F$18</f>
        <v>234010</v>
      </c>
      <c r="G18" s="85">
        <f>Hovedtall!$G$18</f>
        <v>241727</v>
      </c>
      <c r="H18" s="18">
        <f t="shared" ref="H18:H31" si="1">(F18-G18)/G18</f>
        <v>-3.1924443690609657E-2</v>
      </c>
      <c r="J18" s="45"/>
    </row>
    <row r="19" spans="1:10" ht="15" customHeight="1" x14ac:dyDescent="0.25">
      <c r="A19" s="99" t="s">
        <v>46</v>
      </c>
      <c r="B19" s="84">
        <f>Hovedtall!$B$19</f>
        <v>514</v>
      </c>
      <c r="C19" s="85">
        <f>Hovedtall!$C$19</f>
        <v>824</v>
      </c>
      <c r="D19" s="18">
        <f t="shared" si="0"/>
        <v>-0.37621359223300971</v>
      </c>
      <c r="E19" s="19"/>
      <c r="F19" s="84">
        <f>Hovedtall!$F$19</f>
        <v>3021</v>
      </c>
      <c r="G19" s="85">
        <f>Hovedtall!$G$19</f>
        <v>3436</v>
      </c>
      <c r="H19" s="18">
        <f t="shared" si="1"/>
        <v>-0.12077997671711292</v>
      </c>
      <c r="J19" s="45"/>
    </row>
    <row r="20" spans="1:10" ht="15" customHeight="1" x14ac:dyDescent="0.25">
      <c r="A20" s="99" t="s">
        <v>47</v>
      </c>
      <c r="B20" s="84">
        <f>Hovedtall!$B$20</f>
        <v>1384</v>
      </c>
      <c r="C20" s="85">
        <f>Hovedtall!$C$20</f>
        <v>1258</v>
      </c>
      <c r="D20" s="18">
        <f t="shared" si="0"/>
        <v>0.10015898251192369</v>
      </c>
      <c r="E20" s="19"/>
      <c r="F20" s="84">
        <f>Hovedtall!$F$20</f>
        <v>7612</v>
      </c>
      <c r="G20" s="85">
        <f>Hovedtall!$G$20</f>
        <v>7609</v>
      </c>
      <c r="H20" s="18">
        <f t="shared" si="1"/>
        <v>3.9426994348797475E-4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17557</v>
      </c>
      <c r="C22" s="17">
        <f>SUM(C23:C25)</f>
        <v>18463</v>
      </c>
      <c r="D22" s="36">
        <f t="shared" si="0"/>
        <v>-4.9071115203379735E-2</v>
      </c>
      <c r="E22" s="19"/>
      <c r="F22" s="16">
        <f>SUM(F23:F25)</f>
        <v>89264</v>
      </c>
      <c r="G22" s="17">
        <f>SUM(G23:G25)</f>
        <v>94411</v>
      </c>
      <c r="H22" s="36">
        <f t="shared" si="1"/>
        <v>-5.4516952473758352E-2</v>
      </c>
      <c r="J22" s="45"/>
    </row>
    <row r="23" spans="1:10" ht="15" customHeight="1" x14ac:dyDescent="0.25">
      <c r="A23" s="99" t="s">
        <v>44</v>
      </c>
      <c r="B23" s="84">
        <f>Hovedtall!$B$23</f>
        <v>15176</v>
      </c>
      <c r="C23" s="85">
        <f>Hovedtall!$C$23</f>
        <v>15708</v>
      </c>
      <c r="D23" s="18">
        <f t="shared" si="0"/>
        <v>-3.3868092691622102E-2</v>
      </c>
      <c r="E23" s="19"/>
      <c r="F23" s="84">
        <f>Hovedtall!$F$23</f>
        <v>80308</v>
      </c>
      <c r="G23" s="85">
        <f>Hovedtall!$G$23</f>
        <v>84105</v>
      </c>
      <c r="H23" s="18">
        <f t="shared" si="1"/>
        <v>-4.5145948516735035E-2</v>
      </c>
      <c r="J23" s="45"/>
    </row>
    <row r="24" spans="1:10" ht="15" customHeight="1" x14ac:dyDescent="0.25">
      <c r="A24" s="99" t="s">
        <v>46</v>
      </c>
      <c r="B24" s="84">
        <f>Hovedtall!$B$24</f>
        <v>1943</v>
      </c>
      <c r="C24" s="85">
        <f>Hovedtall!$C$24</f>
        <v>2341</v>
      </c>
      <c r="D24" s="18">
        <f t="shared" si="0"/>
        <v>-0.17001281503630927</v>
      </c>
      <c r="E24" s="19"/>
      <c r="F24" s="84">
        <f>Hovedtall!$F$24</f>
        <v>6410</v>
      </c>
      <c r="G24" s="85">
        <f>Hovedtall!$G$24</f>
        <v>7838</v>
      </c>
      <c r="H24" s="18">
        <f t="shared" si="1"/>
        <v>-0.18218933401377901</v>
      </c>
      <c r="J24" s="45"/>
    </row>
    <row r="25" spans="1:10" ht="15" customHeight="1" x14ac:dyDescent="0.25">
      <c r="A25" s="99" t="s">
        <v>47</v>
      </c>
      <c r="B25" s="84">
        <f>Hovedtall!$B$25</f>
        <v>438</v>
      </c>
      <c r="C25" s="85">
        <f>Hovedtall!$C$25</f>
        <v>414</v>
      </c>
      <c r="D25" s="18">
        <f t="shared" si="0"/>
        <v>5.7971014492753624E-2</v>
      </c>
      <c r="E25" s="19"/>
      <c r="F25" s="84">
        <f>Hovedtall!$F$25</f>
        <v>2546</v>
      </c>
      <c r="G25" s="85">
        <f>Hovedtall!$G$25</f>
        <v>2468</v>
      </c>
      <c r="H25" s="18">
        <f t="shared" si="1"/>
        <v>3.1604538087520256E-2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4156</v>
      </c>
      <c r="C27" s="87">
        <f>Hovedtall!$C$27</f>
        <v>4460</v>
      </c>
      <c r="D27" s="36">
        <f t="shared" si="0"/>
        <v>-6.8161434977578469E-2</v>
      </c>
      <c r="E27" s="19"/>
      <c r="F27" s="88">
        <f>Hovedtall!$F$27</f>
        <v>23320</v>
      </c>
      <c r="G27" s="89">
        <f>Hovedtall!$G$27</f>
        <v>25815</v>
      </c>
      <c r="H27" s="36">
        <f>(F27-G27)/G27</f>
        <v>-9.6649234940925824E-2</v>
      </c>
      <c r="J27" s="45"/>
    </row>
    <row r="28" spans="1:10" ht="15" customHeight="1" x14ac:dyDescent="0.25">
      <c r="A28" s="98" t="s">
        <v>19</v>
      </c>
      <c r="B28" s="16">
        <f>B22+B17+B27</f>
        <v>65567</v>
      </c>
      <c r="C28" s="17">
        <f>C22+C17+C27</f>
        <v>66390</v>
      </c>
      <c r="D28" s="36">
        <f t="shared" si="0"/>
        <v>-1.239644524777828E-2</v>
      </c>
      <c r="E28" s="19"/>
      <c r="F28" s="16">
        <f>F22+F17+F27</f>
        <v>357227</v>
      </c>
      <c r="G28" s="17">
        <f>G22+G17+G27</f>
        <v>372998</v>
      </c>
      <c r="H28" s="36">
        <f>(F28-G28)/G28</f>
        <v>-4.2281728052161141E-2</v>
      </c>
      <c r="J28" s="45"/>
    </row>
    <row r="29" spans="1:10" ht="15" customHeight="1" x14ac:dyDescent="0.25">
      <c r="A29" s="98" t="s">
        <v>31</v>
      </c>
      <c r="B29" s="86">
        <f>Hovedtall!$B$29</f>
        <v>11728</v>
      </c>
      <c r="C29" s="87">
        <f>Hovedtall!$C$29</f>
        <v>10989</v>
      </c>
      <c r="D29" s="18">
        <f>(B29-C29)/C29</f>
        <v>6.7249067249067249E-2</v>
      </c>
      <c r="E29" s="19"/>
      <c r="F29" s="86">
        <f>Hovedtall!$F$29</f>
        <v>50065</v>
      </c>
      <c r="G29" s="87">
        <f>Hovedtall!$G$29</f>
        <v>49833</v>
      </c>
      <c r="H29" s="18">
        <f>(F29-G29)/G29</f>
        <v>4.6555495354483976E-3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77295</v>
      </c>
      <c r="C31" s="17">
        <f>SUM(C28:C29)</f>
        <v>77379</v>
      </c>
      <c r="D31" s="36">
        <f t="shared" si="0"/>
        <v>-1.0855658511999379E-3</v>
      </c>
      <c r="E31" s="19"/>
      <c r="F31" s="16">
        <f>SUM(F28:F29)</f>
        <v>407292</v>
      </c>
      <c r="G31" s="17">
        <f>SUM(G28:G29)</f>
        <v>422831</v>
      </c>
      <c r="H31" s="36">
        <f t="shared" si="1"/>
        <v>-3.6749907173315104E-2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4580</v>
      </c>
      <c r="C37" s="15">
        <f>SUM(C38:C39)</f>
        <v>4842</v>
      </c>
      <c r="D37" s="69">
        <f>(B37-C37)/C37</f>
        <v>-5.4109871953738127E-2</v>
      </c>
      <c r="E37" s="12"/>
      <c r="F37" s="70">
        <f>SUM(F38:F39)</f>
        <v>26810</v>
      </c>
      <c r="G37" s="15">
        <f>SUM(G38:G39)</f>
        <v>28413</v>
      </c>
      <c r="H37" s="69">
        <f>(F37-G37)/G37</f>
        <v>-5.6417836905641783E-2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1912</v>
      </c>
      <c r="C38" s="85">
        <f>Hovedtall!$C$38</f>
        <v>1452</v>
      </c>
      <c r="D38" s="93">
        <f>(B38-C38)/C38</f>
        <v>0.3168044077134986</v>
      </c>
      <c r="E38" s="12"/>
      <c r="F38" s="84">
        <f>Hovedtall!$F$38</f>
        <v>9717</v>
      </c>
      <c r="G38" s="85">
        <f>Hovedtall!$G$38</f>
        <v>9402</v>
      </c>
      <c r="H38" s="93">
        <f>(F38-G38)/G38</f>
        <v>3.3503509891512441E-2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2668</v>
      </c>
      <c r="C39" s="85">
        <f>Hovedtall!$C$39</f>
        <v>3390</v>
      </c>
      <c r="D39" s="93">
        <f>(B39-C39)/C39</f>
        <v>-0.21297935103244839</v>
      </c>
      <c r="E39" s="19"/>
      <c r="F39" s="84">
        <f>Hovedtall!$F$39</f>
        <v>17093</v>
      </c>
      <c r="G39" s="85">
        <f>Hovedtall!$G$39</f>
        <v>19011</v>
      </c>
      <c r="H39" s="93">
        <f>(F39-G39)/G39</f>
        <v>-0.10088895902372311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6980</v>
      </c>
      <c r="C41" s="17">
        <f>SUM(C42:C43)</f>
        <v>8334</v>
      </c>
      <c r="D41" s="37">
        <f>(B41-C41)/C41</f>
        <v>-0.1624670026397888</v>
      </c>
      <c r="E41" s="19"/>
      <c r="F41" s="52">
        <f>SUM(F42:F43)</f>
        <v>49251</v>
      </c>
      <c r="G41" s="51">
        <f>SUM(G42:G43)</f>
        <v>49833</v>
      </c>
      <c r="H41" s="37">
        <f>(F41-G41)/G41</f>
        <v>-1.1679007886340376E-2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3398</v>
      </c>
      <c r="C42" s="85">
        <f>Hovedtall!$C$42</f>
        <v>3422</v>
      </c>
      <c r="D42" s="93">
        <f>(B42-C42)/C42</f>
        <v>-7.0134424313267095E-3</v>
      </c>
      <c r="E42" s="19"/>
      <c r="F42" s="84">
        <f>Hovedtall!$F$42</f>
        <v>26251</v>
      </c>
      <c r="G42" s="85">
        <f>Hovedtall!$G$42</f>
        <v>20933</v>
      </c>
      <c r="H42" s="93">
        <f>(F42-G42)/G42</f>
        <v>0.25404863134763295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3582</v>
      </c>
      <c r="C43" s="85">
        <f>Hovedtall!$C$43</f>
        <v>4912</v>
      </c>
      <c r="D43" s="93">
        <f>(B43-C43)/C43</f>
        <v>-0.27076547231270359</v>
      </c>
      <c r="E43" s="19"/>
      <c r="F43" s="84">
        <f>Hovedtall!$F$43</f>
        <v>23000</v>
      </c>
      <c r="G43" s="85">
        <f>Hovedtall!$G$43</f>
        <v>28900</v>
      </c>
      <c r="H43" s="93">
        <f>(F43-G43)/G43</f>
        <v>-0.20415224913494809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11560</v>
      </c>
      <c r="C45" s="50">
        <f>SUM(C37+C41)</f>
        <v>13176</v>
      </c>
      <c r="D45" s="38">
        <f>(B45-C45)/C45</f>
        <v>-0.12264723740133576</v>
      </c>
      <c r="E45" s="19"/>
      <c r="F45" s="53">
        <f>SUM(F37+F41)</f>
        <v>76061</v>
      </c>
      <c r="G45" s="50">
        <f>SUM(G37+G41)</f>
        <v>78246</v>
      </c>
      <c r="H45" s="38">
        <f>(F45-G45)/G45</f>
        <v>-2.792475014697237E-2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zoomScaleNormal="16515" zoomScaleSheetLayoutView="32768" workbookViewId="0">
      <selection activeCell="A2" sqref="A2"/>
    </sheetView>
  </sheetViews>
  <sheetFormatPr baseColWidth="10" defaultRowHeight="11.25" x14ac:dyDescent="0.2"/>
  <cols>
    <col min="1" max="1" width="23.140625" style="111" bestFit="1" customWidth="1"/>
    <col min="2" max="2" width="5.85546875" style="111" customWidth="1"/>
    <col min="3" max="3" width="32.28515625" style="111" bestFit="1" customWidth="1"/>
    <col min="4" max="4" width="10.140625" style="111" customWidth="1"/>
    <col min="5" max="5" width="10" style="111" customWidth="1"/>
    <col min="6" max="6" width="10.140625" style="111" customWidth="1"/>
    <col min="7" max="7" width="10" style="111" customWidth="1"/>
    <col min="8" max="11" width="10.5703125" style="111" customWidth="1"/>
    <col min="12" max="13" width="9.140625" style="111" customWidth="1"/>
    <col min="14" max="14" width="14.7109375" style="111" customWidth="1"/>
    <col min="15" max="15" width="11.140625" style="111" customWidth="1"/>
    <col min="16" max="16" width="8" style="111" customWidth="1"/>
    <col min="17" max="17" width="9" style="111" customWidth="1"/>
    <col min="18" max="18" width="8.28515625" style="111" customWidth="1"/>
    <col min="19" max="19" width="9.42578125" style="111" hidden="1" customWidth="1"/>
    <col min="20" max="20" width="8.85546875" style="111" hidden="1" customWidth="1"/>
    <col min="21" max="21" width="6.7109375" style="111" hidden="1" customWidth="1"/>
    <col min="22" max="22" width="11.28515625" style="111" hidden="1" customWidth="1"/>
    <col min="23" max="23" width="10.28515625" style="111" hidden="1" customWidth="1"/>
    <col min="24" max="24" width="10.85546875" style="111" hidden="1" customWidth="1"/>
    <col min="25" max="25" width="11.28515625" style="111" hidden="1" customWidth="1"/>
    <col min="26" max="26" width="10.28515625" style="111" hidden="1" customWidth="1"/>
    <col min="27" max="27" width="11" style="111" hidden="1" customWidth="1"/>
    <col min="28" max="30" width="10.28515625" style="111" hidden="1" customWidth="1"/>
    <col min="31" max="31" width="10.42578125" style="111" hidden="1" customWidth="1"/>
    <col min="32" max="32" width="33.5703125" style="111" hidden="1" customWidth="1"/>
    <col min="33" max="33" width="27.7109375" style="111" hidden="1" customWidth="1"/>
    <col min="34" max="34" width="9.140625" style="111" hidden="1" customWidth="1"/>
    <col min="35" max="35" width="9.85546875" style="111" hidden="1" customWidth="1"/>
    <col min="36" max="16384" width="11.42578125" style="111"/>
  </cols>
  <sheetData>
    <row r="1" spans="1:35" ht="15.75" x14ac:dyDescent="0.25">
      <c r="A1" s="110" t="s">
        <v>333</v>
      </c>
    </row>
    <row r="4" spans="1:35" ht="33.75" customHeight="1" x14ac:dyDescent="0.2">
      <c r="A4" s="114" t="s">
        <v>60</v>
      </c>
      <c r="B4" s="114" t="s">
        <v>61</v>
      </c>
      <c r="C4" s="114" t="s">
        <v>262</v>
      </c>
      <c r="D4" s="114" t="s">
        <v>334</v>
      </c>
      <c r="E4" s="114" t="s">
        <v>335</v>
      </c>
      <c r="F4" s="114" t="s">
        <v>336</v>
      </c>
      <c r="G4" s="114" t="s">
        <v>337</v>
      </c>
      <c r="H4" s="114" t="s">
        <v>338</v>
      </c>
      <c r="I4" s="114" t="s">
        <v>339</v>
      </c>
      <c r="J4" s="114" t="s">
        <v>340</v>
      </c>
      <c r="K4" s="114" t="s">
        <v>341</v>
      </c>
      <c r="L4" s="114" t="s">
        <v>342</v>
      </c>
      <c r="M4" s="114" t="s">
        <v>343</v>
      </c>
      <c r="N4" s="114" t="s">
        <v>344</v>
      </c>
      <c r="O4" s="114" t="s">
        <v>345</v>
      </c>
      <c r="P4" s="114" t="s">
        <v>321</v>
      </c>
      <c r="Q4" s="114" t="s">
        <v>72</v>
      </c>
      <c r="R4" s="114" t="s">
        <v>272</v>
      </c>
      <c r="S4" s="146" t="s">
        <v>74</v>
      </c>
      <c r="T4" s="146" t="s">
        <v>75</v>
      </c>
      <c r="U4" s="146" t="s">
        <v>76</v>
      </c>
      <c r="V4" s="146" t="s">
        <v>322</v>
      </c>
      <c r="W4" s="146" t="s">
        <v>323</v>
      </c>
      <c r="X4" s="146" t="s">
        <v>324</v>
      </c>
      <c r="Y4" s="146" t="s">
        <v>325</v>
      </c>
      <c r="Z4" s="146" t="s">
        <v>326</v>
      </c>
      <c r="AA4" s="146" t="s">
        <v>327</v>
      </c>
      <c r="AB4" s="146" t="s">
        <v>79</v>
      </c>
      <c r="AC4" s="146" t="s">
        <v>328</v>
      </c>
      <c r="AD4" s="146" t="s">
        <v>329</v>
      </c>
      <c r="AE4" s="146" t="s">
        <v>82</v>
      </c>
      <c r="AF4" s="146" t="s">
        <v>62</v>
      </c>
      <c r="AG4" s="146" t="s">
        <v>60</v>
      </c>
      <c r="AH4" s="146" t="s">
        <v>330</v>
      </c>
      <c r="AI4" s="146" t="s">
        <v>331</v>
      </c>
    </row>
    <row r="5" spans="1:35" x14ac:dyDescent="0.2">
      <c r="A5" s="116" t="s">
        <v>91</v>
      </c>
      <c r="B5" s="116" t="s">
        <v>86</v>
      </c>
      <c r="C5" s="116" t="s">
        <v>91</v>
      </c>
      <c r="D5" s="117">
        <v>764450</v>
      </c>
      <c r="E5" s="117">
        <v>286716</v>
      </c>
      <c r="F5" s="117">
        <v>1051166</v>
      </c>
      <c r="G5" s="118">
        <v>-3.1267099936176002E-3</v>
      </c>
      <c r="H5" s="117">
        <v>1109704</v>
      </c>
      <c r="I5" s="117">
        <v>271790</v>
      </c>
      <c r="J5" s="117">
        <v>1381494</v>
      </c>
      <c r="K5" s="148">
        <v>-8.8376788870599598E-4</v>
      </c>
      <c r="L5" s="120">
        <v>0</v>
      </c>
      <c r="M5" s="118">
        <v>0</v>
      </c>
      <c r="N5" s="120">
        <v>2432660</v>
      </c>
      <c r="O5" s="118">
        <v>-1.85419290089074E-3</v>
      </c>
      <c r="P5" s="120">
        <v>850</v>
      </c>
      <c r="Q5" s="120">
        <v>2433510</v>
      </c>
      <c r="R5" s="118">
        <v>-1.7282521434962099E-3</v>
      </c>
      <c r="S5" s="119">
        <v>1</v>
      </c>
      <c r="T5" s="116" t="s">
        <v>89</v>
      </c>
      <c r="U5" s="116" t="s">
        <v>90</v>
      </c>
      <c r="V5" s="120">
        <v>754937</v>
      </c>
      <c r="W5" s="120">
        <v>1054463</v>
      </c>
      <c r="X5" s="120">
        <v>299526</v>
      </c>
      <c r="Y5" s="120">
        <v>1112490</v>
      </c>
      <c r="Z5" s="120">
        <v>1382716</v>
      </c>
      <c r="AA5" s="120">
        <v>270226</v>
      </c>
      <c r="AB5" s="120">
        <v>0</v>
      </c>
      <c r="AC5" s="120">
        <v>544</v>
      </c>
      <c r="AD5" s="120">
        <v>2437179</v>
      </c>
      <c r="AE5" s="120">
        <v>2437723</v>
      </c>
      <c r="AF5" s="116" t="s">
        <v>87</v>
      </c>
      <c r="AG5" s="116" t="s">
        <v>85</v>
      </c>
      <c r="AH5" s="120">
        <v>4030</v>
      </c>
      <c r="AI5" s="120">
        <v>12</v>
      </c>
    </row>
    <row r="6" spans="1:35" x14ac:dyDescent="0.2">
      <c r="A6" s="121" t="s">
        <v>96</v>
      </c>
      <c r="B6" s="116" t="s">
        <v>93</v>
      </c>
      <c r="C6" s="116" t="s">
        <v>95</v>
      </c>
      <c r="D6" s="117">
        <v>301590</v>
      </c>
      <c r="E6" s="117">
        <v>28202</v>
      </c>
      <c r="F6" s="117">
        <v>329792</v>
      </c>
      <c r="G6" s="118">
        <v>-3.45723971171129E-2</v>
      </c>
      <c r="H6" s="117">
        <v>225798</v>
      </c>
      <c r="I6" s="117">
        <v>8518</v>
      </c>
      <c r="J6" s="117">
        <v>234316</v>
      </c>
      <c r="K6" s="148">
        <v>2.3397202119156701E-2</v>
      </c>
      <c r="L6" s="120">
        <v>19661</v>
      </c>
      <c r="M6" s="118">
        <v>-1.3051553636865601E-2</v>
      </c>
      <c r="N6" s="120">
        <v>583769</v>
      </c>
      <c r="O6" s="118">
        <v>-1.1368678469453802E-2</v>
      </c>
      <c r="P6" s="120">
        <v>7020</v>
      </c>
      <c r="Q6" s="120">
        <v>590789</v>
      </c>
      <c r="R6" s="118">
        <v>-2.22286584356691E-2</v>
      </c>
      <c r="S6" s="122">
        <v>2</v>
      </c>
      <c r="T6" s="116" t="s">
        <v>89</v>
      </c>
      <c r="U6" s="116" t="s">
        <v>89</v>
      </c>
      <c r="V6" s="120">
        <v>310564</v>
      </c>
      <c r="W6" s="120">
        <v>341602</v>
      </c>
      <c r="X6" s="120">
        <v>31038</v>
      </c>
      <c r="Y6" s="120">
        <v>221929</v>
      </c>
      <c r="Z6" s="120">
        <v>228959</v>
      </c>
      <c r="AA6" s="120">
        <v>7030</v>
      </c>
      <c r="AB6" s="120">
        <v>19921</v>
      </c>
      <c r="AC6" s="120">
        <v>13738</v>
      </c>
      <c r="AD6" s="120">
        <v>590482</v>
      </c>
      <c r="AE6" s="120">
        <v>604220</v>
      </c>
      <c r="AF6" s="116" t="s">
        <v>94</v>
      </c>
      <c r="AG6" s="121" t="s">
        <v>92</v>
      </c>
      <c r="AH6" s="120">
        <v>4030</v>
      </c>
      <c r="AI6" s="120">
        <v>12</v>
      </c>
    </row>
    <row r="7" spans="1:35" x14ac:dyDescent="0.2">
      <c r="A7" s="123"/>
      <c r="B7" s="116" t="s">
        <v>97</v>
      </c>
      <c r="C7" s="116" t="s">
        <v>99</v>
      </c>
      <c r="D7" s="117">
        <v>215249</v>
      </c>
      <c r="E7" s="117">
        <v>6928</v>
      </c>
      <c r="F7" s="117">
        <v>222177</v>
      </c>
      <c r="G7" s="118">
        <v>-4.4921698685019398E-2</v>
      </c>
      <c r="H7" s="117">
        <v>183553</v>
      </c>
      <c r="I7" s="117">
        <v>7888</v>
      </c>
      <c r="J7" s="117">
        <v>191441</v>
      </c>
      <c r="K7" s="148">
        <v>-3.8825348690090099E-2</v>
      </c>
      <c r="L7" s="120">
        <v>21051</v>
      </c>
      <c r="M7" s="118">
        <v>-0.114574132492114</v>
      </c>
      <c r="N7" s="120">
        <v>434669</v>
      </c>
      <c r="O7" s="118">
        <v>-4.5891355119672704E-2</v>
      </c>
      <c r="P7" s="120">
        <v>1602</v>
      </c>
      <c r="Q7" s="120">
        <v>436271</v>
      </c>
      <c r="R7" s="118">
        <v>-4.5841161251096295E-2</v>
      </c>
      <c r="S7" s="124">
        <v>0</v>
      </c>
      <c r="T7" s="116" t="s">
        <v>89</v>
      </c>
      <c r="U7" s="116" t="s">
        <v>89</v>
      </c>
      <c r="V7" s="120">
        <v>226027</v>
      </c>
      <c r="W7" s="120">
        <v>232627</v>
      </c>
      <c r="X7" s="120">
        <v>6600</v>
      </c>
      <c r="Y7" s="120">
        <v>192996</v>
      </c>
      <c r="Z7" s="120">
        <v>199174</v>
      </c>
      <c r="AA7" s="120">
        <v>6178</v>
      </c>
      <c r="AB7" s="120">
        <v>23775</v>
      </c>
      <c r="AC7" s="120">
        <v>1655</v>
      </c>
      <c r="AD7" s="120">
        <v>455576</v>
      </c>
      <c r="AE7" s="120">
        <v>457231</v>
      </c>
      <c r="AF7" s="116" t="s">
        <v>98</v>
      </c>
      <c r="AG7" s="123"/>
      <c r="AH7" s="120">
        <v>4030</v>
      </c>
      <c r="AI7" s="120">
        <v>12</v>
      </c>
    </row>
    <row r="8" spans="1:35" x14ac:dyDescent="0.2">
      <c r="A8" s="125"/>
      <c r="B8" s="116" t="s">
        <v>100</v>
      </c>
      <c r="C8" s="116" t="s">
        <v>102</v>
      </c>
      <c r="D8" s="117">
        <v>269038</v>
      </c>
      <c r="E8" s="117">
        <v>44248</v>
      </c>
      <c r="F8" s="117">
        <v>313286</v>
      </c>
      <c r="G8" s="118">
        <v>-2.59186249696849E-2</v>
      </c>
      <c r="H8" s="117">
        <v>102794</v>
      </c>
      <c r="I8" s="117">
        <v>1968</v>
      </c>
      <c r="J8" s="117">
        <v>104762</v>
      </c>
      <c r="K8" s="148">
        <v>-3.41845671614271E-2</v>
      </c>
      <c r="L8" s="120">
        <v>0</v>
      </c>
      <c r="M8" s="118">
        <v>0</v>
      </c>
      <c r="N8" s="120">
        <v>418048</v>
      </c>
      <c r="O8" s="118">
        <v>-2.80033109195242E-2</v>
      </c>
      <c r="P8" s="120">
        <v>1409</v>
      </c>
      <c r="Q8" s="120">
        <v>419457</v>
      </c>
      <c r="R8" s="118">
        <v>-2.70415086461849E-2</v>
      </c>
      <c r="S8" s="124">
        <v>0</v>
      </c>
      <c r="T8" s="116" t="s">
        <v>89</v>
      </c>
      <c r="U8" s="116" t="s">
        <v>89</v>
      </c>
      <c r="V8" s="120">
        <v>276668</v>
      </c>
      <c r="W8" s="120">
        <v>321622</v>
      </c>
      <c r="X8" s="120">
        <v>44954</v>
      </c>
      <c r="Y8" s="120">
        <v>106132</v>
      </c>
      <c r="Z8" s="120">
        <v>108470</v>
      </c>
      <c r="AA8" s="120">
        <v>2338</v>
      </c>
      <c r="AB8" s="120">
        <v>0</v>
      </c>
      <c r="AC8" s="120">
        <v>1023</v>
      </c>
      <c r="AD8" s="120">
        <v>430092</v>
      </c>
      <c r="AE8" s="120">
        <v>431115</v>
      </c>
      <c r="AF8" s="116" t="s">
        <v>101</v>
      </c>
      <c r="AG8" s="125"/>
      <c r="AH8" s="120">
        <v>4030</v>
      </c>
      <c r="AI8" s="120">
        <v>12</v>
      </c>
    </row>
    <row r="9" spans="1:35" x14ac:dyDescent="0.2">
      <c r="A9" s="126">
        <v>0</v>
      </c>
      <c r="B9" s="126">
        <v>0</v>
      </c>
      <c r="C9" s="126">
        <v>0</v>
      </c>
      <c r="D9" s="127">
        <v>785877</v>
      </c>
      <c r="E9" s="127">
        <v>79378</v>
      </c>
      <c r="F9" s="127">
        <v>865255</v>
      </c>
      <c r="G9" s="128">
        <v>-3.41530008896569E-2</v>
      </c>
      <c r="H9" s="127">
        <v>512145</v>
      </c>
      <c r="I9" s="127">
        <v>18374</v>
      </c>
      <c r="J9" s="127">
        <v>530519</v>
      </c>
      <c r="K9" s="149">
        <v>-1.1337991028749401E-2</v>
      </c>
      <c r="L9" s="130">
        <v>40712</v>
      </c>
      <c r="M9" s="128">
        <v>-6.8290003661662407E-2</v>
      </c>
      <c r="N9" s="130">
        <v>1436486</v>
      </c>
      <c r="O9" s="128">
        <v>-2.68698980455916E-2</v>
      </c>
      <c r="P9" s="130">
        <v>10031</v>
      </c>
      <c r="Q9" s="130">
        <v>1446517</v>
      </c>
      <c r="R9" s="128">
        <v>-3.0852237020004503E-2</v>
      </c>
      <c r="S9" s="134">
        <v>0</v>
      </c>
      <c r="T9" s="135">
        <v>0</v>
      </c>
      <c r="U9" s="135">
        <v>0</v>
      </c>
      <c r="V9" s="136">
        <v>813259</v>
      </c>
      <c r="W9" s="136">
        <v>895851</v>
      </c>
      <c r="X9" s="136">
        <v>82592</v>
      </c>
      <c r="Y9" s="136">
        <v>521057</v>
      </c>
      <c r="Z9" s="136">
        <v>536603</v>
      </c>
      <c r="AA9" s="136">
        <v>15546</v>
      </c>
      <c r="AB9" s="136">
        <v>43696</v>
      </c>
      <c r="AC9" s="136">
        <v>16416</v>
      </c>
      <c r="AD9" s="136">
        <v>1476150</v>
      </c>
      <c r="AE9" s="136">
        <v>1492566</v>
      </c>
      <c r="AF9" s="135">
        <v>0</v>
      </c>
      <c r="AG9" s="135" t="s">
        <v>103</v>
      </c>
      <c r="AH9" s="136">
        <v>12090</v>
      </c>
      <c r="AI9" s="136">
        <v>36</v>
      </c>
    </row>
    <row r="10" spans="1:35" x14ac:dyDescent="0.2">
      <c r="A10" s="121" t="s">
        <v>108</v>
      </c>
      <c r="B10" s="116" t="s">
        <v>105</v>
      </c>
      <c r="C10" s="116" t="s">
        <v>107</v>
      </c>
      <c r="D10" s="117">
        <v>109966</v>
      </c>
      <c r="E10" s="117">
        <v>42058</v>
      </c>
      <c r="F10" s="117">
        <v>152024</v>
      </c>
      <c r="G10" s="118">
        <v>1.8518152402417201E-3</v>
      </c>
      <c r="H10" s="117">
        <v>6365</v>
      </c>
      <c r="I10" s="117">
        <v>16</v>
      </c>
      <c r="J10" s="117">
        <v>6381</v>
      </c>
      <c r="K10" s="148">
        <v>-0.139563106796117</v>
      </c>
      <c r="L10" s="120">
        <v>0</v>
      </c>
      <c r="M10" s="118">
        <v>0</v>
      </c>
      <c r="N10" s="120">
        <v>158405</v>
      </c>
      <c r="O10" s="118">
        <v>-4.7374009638160601E-3</v>
      </c>
      <c r="P10" s="120">
        <v>11773</v>
      </c>
      <c r="Q10" s="120">
        <v>170178</v>
      </c>
      <c r="R10" s="118">
        <v>-5.2142397848833804E-3</v>
      </c>
      <c r="S10" s="122">
        <v>3</v>
      </c>
      <c r="T10" s="116" t="s">
        <v>89</v>
      </c>
      <c r="U10" s="116" t="s">
        <v>89</v>
      </c>
      <c r="V10" s="120">
        <v>110265</v>
      </c>
      <c r="W10" s="120">
        <v>151743</v>
      </c>
      <c r="X10" s="120">
        <v>41478</v>
      </c>
      <c r="Y10" s="120">
        <v>7408</v>
      </c>
      <c r="Z10" s="120">
        <v>7416</v>
      </c>
      <c r="AA10" s="120">
        <v>8</v>
      </c>
      <c r="AB10" s="120">
        <v>0</v>
      </c>
      <c r="AC10" s="120">
        <v>11911</v>
      </c>
      <c r="AD10" s="120">
        <v>159159</v>
      </c>
      <c r="AE10" s="120">
        <v>171070</v>
      </c>
      <c r="AF10" s="116" t="s">
        <v>106</v>
      </c>
      <c r="AG10" s="121" t="s">
        <v>104</v>
      </c>
      <c r="AH10" s="120">
        <v>4030</v>
      </c>
      <c r="AI10" s="120">
        <v>12</v>
      </c>
    </row>
    <row r="11" spans="1:35" x14ac:dyDescent="0.2">
      <c r="A11" s="123"/>
      <c r="B11" s="116" t="s">
        <v>109</v>
      </c>
      <c r="C11" s="116" t="s">
        <v>111</v>
      </c>
      <c r="D11" s="117">
        <v>68884</v>
      </c>
      <c r="E11" s="117">
        <v>442</v>
      </c>
      <c r="F11" s="117">
        <v>69326</v>
      </c>
      <c r="G11" s="118">
        <v>-1.2773592697549199E-2</v>
      </c>
      <c r="H11" s="117">
        <v>30917</v>
      </c>
      <c r="I11" s="117">
        <v>150</v>
      </c>
      <c r="J11" s="117">
        <v>31067</v>
      </c>
      <c r="K11" s="148">
        <v>-6.0483261257447005E-2</v>
      </c>
      <c r="L11" s="120">
        <v>0</v>
      </c>
      <c r="M11" s="118">
        <v>0</v>
      </c>
      <c r="N11" s="120">
        <v>100393</v>
      </c>
      <c r="O11" s="118">
        <v>-2.8047245619130599E-2</v>
      </c>
      <c r="P11" s="120">
        <v>347</v>
      </c>
      <c r="Q11" s="120">
        <v>100740</v>
      </c>
      <c r="R11" s="118">
        <v>-2.5668800897537602E-2</v>
      </c>
      <c r="S11" s="124">
        <v>0</v>
      </c>
      <c r="T11" s="116" t="s">
        <v>89</v>
      </c>
      <c r="U11" s="116" t="s">
        <v>89</v>
      </c>
      <c r="V11" s="120">
        <v>69869</v>
      </c>
      <c r="W11" s="120">
        <v>70223</v>
      </c>
      <c r="X11" s="120">
        <v>354</v>
      </c>
      <c r="Y11" s="120">
        <v>32921</v>
      </c>
      <c r="Z11" s="120">
        <v>33067</v>
      </c>
      <c r="AA11" s="120">
        <v>146</v>
      </c>
      <c r="AB11" s="120">
        <v>0</v>
      </c>
      <c r="AC11" s="120">
        <v>104</v>
      </c>
      <c r="AD11" s="120">
        <v>103290</v>
      </c>
      <c r="AE11" s="120">
        <v>103394</v>
      </c>
      <c r="AF11" s="116" t="s">
        <v>110</v>
      </c>
      <c r="AG11" s="123"/>
      <c r="AH11" s="120">
        <v>4030</v>
      </c>
      <c r="AI11" s="120">
        <v>12</v>
      </c>
    </row>
    <row r="12" spans="1:35" x14ac:dyDescent="0.2">
      <c r="A12" s="123"/>
      <c r="B12" s="116" t="s">
        <v>112</v>
      </c>
      <c r="C12" s="116" t="s">
        <v>114</v>
      </c>
      <c r="D12" s="117">
        <v>137341</v>
      </c>
      <c r="E12" s="117">
        <v>34812</v>
      </c>
      <c r="F12" s="117">
        <v>172153</v>
      </c>
      <c r="G12" s="118">
        <v>-1.06206286170769E-2</v>
      </c>
      <c r="H12" s="117">
        <v>8535</v>
      </c>
      <c r="I12" s="117">
        <v>92</v>
      </c>
      <c r="J12" s="117">
        <v>8627</v>
      </c>
      <c r="K12" s="148">
        <v>-0.416305818673884</v>
      </c>
      <c r="L12" s="120">
        <v>9</v>
      </c>
      <c r="M12" s="118">
        <v>0</v>
      </c>
      <c r="N12" s="120">
        <v>180789</v>
      </c>
      <c r="O12" s="118">
        <v>-4.2334768859154298E-2</v>
      </c>
      <c r="P12" s="120">
        <v>8471</v>
      </c>
      <c r="Q12" s="120">
        <v>189260</v>
      </c>
      <c r="R12" s="118">
        <v>-4.3247478704850503E-2</v>
      </c>
      <c r="S12" s="124">
        <v>0</v>
      </c>
      <c r="T12" s="116" t="s">
        <v>89</v>
      </c>
      <c r="U12" s="116" t="s">
        <v>89</v>
      </c>
      <c r="V12" s="120">
        <v>136825</v>
      </c>
      <c r="W12" s="120">
        <v>174001</v>
      </c>
      <c r="X12" s="120">
        <v>37176</v>
      </c>
      <c r="Y12" s="120">
        <v>14658</v>
      </c>
      <c r="Z12" s="120">
        <v>14780</v>
      </c>
      <c r="AA12" s="120">
        <v>122</v>
      </c>
      <c r="AB12" s="120">
        <v>0</v>
      </c>
      <c r="AC12" s="120">
        <v>9034</v>
      </c>
      <c r="AD12" s="120">
        <v>188781</v>
      </c>
      <c r="AE12" s="120">
        <v>197815</v>
      </c>
      <c r="AF12" s="116" t="s">
        <v>113</v>
      </c>
      <c r="AG12" s="123"/>
      <c r="AH12" s="120">
        <v>4030</v>
      </c>
      <c r="AI12" s="120">
        <v>12</v>
      </c>
    </row>
    <row r="13" spans="1:35" x14ac:dyDescent="0.2">
      <c r="A13" s="125"/>
      <c r="B13" s="116" t="s">
        <v>115</v>
      </c>
      <c r="C13" s="116" t="s">
        <v>117</v>
      </c>
      <c r="D13" s="117">
        <v>73388</v>
      </c>
      <c r="E13" s="117">
        <v>256</v>
      </c>
      <c r="F13" s="117">
        <v>73644</v>
      </c>
      <c r="G13" s="118">
        <v>-1.3951744637549201E-2</v>
      </c>
      <c r="H13" s="117">
        <v>29716</v>
      </c>
      <c r="I13" s="117">
        <v>6</v>
      </c>
      <c r="J13" s="117">
        <v>29722</v>
      </c>
      <c r="K13" s="148">
        <v>-0.107367030062768</v>
      </c>
      <c r="L13" s="120">
        <v>0</v>
      </c>
      <c r="M13" s="118">
        <v>0</v>
      </c>
      <c r="N13" s="120">
        <v>103366</v>
      </c>
      <c r="O13" s="118">
        <v>-4.2756730226054099E-2</v>
      </c>
      <c r="P13" s="120">
        <v>206</v>
      </c>
      <c r="Q13" s="120">
        <v>103572</v>
      </c>
      <c r="R13" s="118">
        <v>-5.6566650270536201E-2</v>
      </c>
      <c r="S13" s="124">
        <v>0</v>
      </c>
      <c r="T13" s="116" t="s">
        <v>89</v>
      </c>
      <c r="U13" s="116" t="s">
        <v>89</v>
      </c>
      <c r="V13" s="120">
        <v>74226</v>
      </c>
      <c r="W13" s="120">
        <v>74686</v>
      </c>
      <c r="X13" s="120">
        <v>460</v>
      </c>
      <c r="Y13" s="120">
        <v>33253</v>
      </c>
      <c r="Z13" s="120">
        <v>33297</v>
      </c>
      <c r="AA13" s="120">
        <v>44</v>
      </c>
      <c r="AB13" s="120">
        <v>0</v>
      </c>
      <c r="AC13" s="120">
        <v>1799</v>
      </c>
      <c r="AD13" s="120">
        <v>107983</v>
      </c>
      <c r="AE13" s="120">
        <v>109782</v>
      </c>
      <c r="AF13" s="116" t="s">
        <v>116</v>
      </c>
      <c r="AG13" s="125"/>
      <c r="AH13" s="120">
        <v>4030</v>
      </c>
      <c r="AI13" s="120">
        <v>12</v>
      </c>
    </row>
    <row r="14" spans="1:35" x14ac:dyDescent="0.2">
      <c r="A14" s="126">
        <v>0</v>
      </c>
      <c r="B14" s="126">
        <v>0</v>
      </c>
      <c r="C14" s="126">
        <v>0</v>
      </c>
      <c r="D14" s="127">
        <v>389579</v>
      </c>
      <c r="E14" s="127">
        <v>77568</v>
      </c>
      <c r="F14" s="127">
        <v>467147</v>
      </c>
      <c r="G14" s="128">
        <v>-7.44922480043684E-3</v>
      </c>
      <c r="H14" s="127">
        <v>75533</v>
      </c>
      <c r="I14" s="127">
        <v>264</v>
      </c>
      <c r="J14" s="127">
        <v>75797</v>
      </c>
      <c r="K14" s="149">
        <v>-0.14411698283649502</v>
      </c>
      <c r="L14" s="130">
        <v>9</v>
      </c>
      <c r="M14" s="128">
        <v>0</v>
      </c>
      <c r="N14" s="130">
        <v>542953</v>
      </c>
      <c r="O14" s="128">
        <v>-2.9076577261258198E-2</v>
      </c>
      <c r="P14" s="130">
        <v>20797</v>
      </c>
      <c r="Q14" s="130">
        <v>563750</v>
      </c>
      <c r="R14" s="128">
        <v>-3.14589020738376E-2</v>
      </c>
      <c r="S14" s="134">
        <v>0</v>
      </c>
      <c r="T14" s="135">
        <v>0</v>
      </c>
      <c r="U14" s="135">
        <v>0</v>
      </c>
      <c r="V14" s="136">
        <v>391185</v>
      </c>
      <c r="W14" s="136">
        <v>470653</v>
      </c>
      <c r="X14" s="136">
        <v>79468</v>
      </c>
      <c r="Y14" s="136">
        <v>88240</v>
      </c>
      <c r="Z14" s="136">
        <v>88560</v>
      </c>
      <c r="AA14" s="136">
        <v>320</v>
      </c>
      <c r="AB14" s="136">
        <v>0</v>
      </c>
      <c r="AC14" s="136">
        <v>22848</v>
      </c>
      <c r="AD14" s="136">
        <v>559213</v>
      </c>
      <c r="AE14" s="136">
        <v>582061</v>
      </c>
      <c r="AF14" s="135">
        <v>0</v>
      </c>
      <c r="AG14" s="135" t="s">
        <v>103</v>
      </c>
      <c r="AH14" s="136">
        <v>16120</v>
      </c>
      <c r="AI14" s="136">
        <v>48</v>
      </c>
    </row>
    <row r="15" spans="1:35" x14ac:dyDescent="0.2">
      <c r="A15" s="121" t="s">
        <v>122</v>
      </c>
      <c r="B15" s="116" t="s">
        <v>119</v>
      </c>
      <c r="C15" s="116" t="s">
        <v>121</v>
      </c>
      <c r="D15" s="117">
        <v>38047</v>
      </c>
      <c r="E15" s="117">
        <v>1694</v>
      </c>
      <c r="F15" s="117">
        <v>39741</v>
      </c>
      <c r="G15" s="118">
        <v>1.4189102973076399E-2</v>
      </c>
      <c r="H15" s="117">
        <v>1320</v>
      </c>
      <c r="I15" s="117">
        <v>0</v>
      </c>
      <c r="J15" s="117">
        <v>1320</v>
      </c>
      <c r="K15" s="148">
        <v>-0.26788685524126499</v>
      </c>
      <c r="L15" s="120">
        <v>419</v>
      </c>
      <c r="M15" s="118">
        <v>0.72427983539094709</v>
      </c>
      <c r="N15" s="120">
        <v>41480</v>
      </c>
      <c r="O15" s="118">
        <v>6.0391453032912108E-3</v>
      </c>
      <c r="P15" s="120">
        <v>779</v>
      </c>
      <c r="Q15" s="120">
        <v>42259</v>
      </c>
      <c r="R15" s="118">
        <v>7.9666070363744804E-3</v>
      </c>
      <c r="S15" s="122">
        <v>4</v>
      </c>
      <c r="T15" s="116" t="s">
        <v>89</v>
      </c>
      <c r="U15" s="116" t="s">
        <v>89</v>
      </c>
      <c r="V15" s="120">
        <v>37265</v>
      </c>
      <c r="W15" s="120">
        <v>39185</v>
      </c>
      <c r="X15" s="120">
        <v>1920</v>
      </c>
      <c r="Y15" s="120">
        <v>1803</v>
      </c>
      <c r="Z15" s="120">
        <v>1803</v>
      </c>
      <c r="AA15" s="120">
        <v>0</v>
      </c>
      <c r="AB15" s="120">
        <v>243</v>
      </c>
      <c r="AC15" s="120">
        <v>694</v>
      </c>
      <c r="AD15" s="120">
        <v>41231</v>
      </c>
      <c r="AE15" s="120">
        <v>41925</v>
      </c>
      <c r="AF15" s="116" t="s">
        <v>120</v>
      </c>
      <c r="AG15" s="121" t="s">
        <v>118</v>
      </c>
      <c r="AH15" s="120">
        <v>4030</v>
      </c>
      <c r="AI15" s="120">
        <v>12</v>
      </c>
    </row>
    <row r="16" spans="1:35" x14ac:dyDescent="0.2">
      <c r="A16" s="123"/>
      <c r="B16" s="116" t="s">
        <v>123</v>
      </c>
      <c r="C16" s="116" t="s">
        <v>125</v>
      </c>
      <c r="D16" s="117">
        <v>21623</v>
      </c>
      <c r="E16" s="117">
        <v>2</v>
      </c>
      <c r="F16" s="117">
        <v>21625</v>
      </c>
      <c r="G16" s="118">
        <v>7.4374006359300499E-2</v>
      </c>
      <c r="H16" s="117">
        <v>0</v>
      </c>
      <c r="I16" s="117">
        <v>0</v>
      </c>
      <c r="J16" s="117">
        <v>0</v>
      </c>
      <c r="K16" s="148">
        <v>0</v>
      </c>
      <c r="L16" s="120">
        <v>0</v>
      </c>
      <c r="M16" s="118">
        <v>0</v>
      </c>
      <c r="N16" s="120">
        <v>21625</v>
      </c>
      <c r="O16" s="118">
        <v>7.4374006359300499E-2</v>
      </c>
      <c r="P16" s="120">
        <v>0</v>
      </c>
      <c r="Q16" s="120">
        <v>21625</v>
      </c>
      <c r="R16" s="118">
        <v>7.4374006359300499E-2</v>
      </c>
      <c r="S16" s="124">
        <v>0</v>
      </c>
      <c r="T16" s="116" t="s">
        <v>89</v>
      </c>
      <c r="U16" s="116" t="s">
        <v>89</v>
      </c>
      <c r="V16" s="120">
        <v>20122</v>
      </c>
      <c r="W16" s="120">
        <v>20128</v>
      </c>
      <c r="X16" s="120">
        <v>6</v>
      </c>
      <c r="Y16" s="120">
        <v>0</v>
      </c>
      <c r="Z16" s="120">
        <v>0</v>
      </c>
      <c r="AA16" s="120">
        <v>0</v>
      </c>
      <c r="AB16" s="120">
        <v>0</v>
      </c>
      <c r="AC16" s="120">
        <v>0</v>
      </c>
      <c r="AD16" s="120">
        <v>20128</v>
      </c>
      <c r="AE16" s="120">
        <v>20128</v>
      </c>
      <c r="AF16" s="116" t="s">
        <v>124</v>
      </c>
      <c r="AG16" s="123"/>
      <c r="AH16" s="120">
        <v>4030</v>
      </c>
      <c r="AI16" s="120">
        <v>12</v>
      </c>
    </row>
    <row r="17" spans="1:35" x14ac:dyDescent="0.2">
      <c r="A17" s="123"/>
      <c r="B17" s="116" t="s">
        <v>126</v>
      </c>
      <c r="C17" s="116" t="s">
        <v>128</v>
      </c>
      <c r="D17" s="117">
        <v>66075</v>
      </c>
      <c r="E17" s="117">
        <v>372</v>
      </c>
      <c r="F17" s="117">
        <v>66447</v>
      </c>
      <c r="G17" s="118">
        <v>-3.9872288759312292E-3</v>
      </c>
      <c r="H17" s="117">
        <v>11342</v>
      </c>
      <c r="I17" s="117">
        <v>0</v>
      </c>
      <c r="J17" s="117">
        <v>11342</v>
      </c>
      <c r="K17" s="148">
        <v>0.77274148171303492</v>
      </c>
      <c r="L17" s="120">
        <v>0</v>
      </c>
      <c r="M17" s="118">
        <v>0</v>
      </c>
      <c r="N17" s="120">
        <v>77789</v>
      </c>
      <c r="O17" s="118">
        <v>6.3984899673099796E-2</v>
      </c>
      <c r="P17" s="120">
        <v>1236</v>
      </c>
      <c r="Q17" s="120">
        <v>79025</v>
      </c>
      <c r="R17" s="118">
        <v>6.4983895529830304E-2</v>
      </c>
      <c r="S17" s="124">
        <v>0</v>
      </c>
      <c r="T17" s="116" t="s">
        <v>89</v>
      </c>
      <c r="U17" s="116" t="s">
        <v>89</v>
      </c>
      <c r="V17" s="120">
        <v>66263</v>
      </c>
      <c r="W17" s="120">
        <v>66713</v>
      </c>
      <c r="X17" s="120">
        <v>450</v>
      </c>
      <c r="Y17" s="120">
        <v>6394</v>
      </c>
      <c r="Z17" s="120">
        <v>6398</v>
      </c>
      <c r="AA17" s="120">
        <v>4</v>
      </c>
      <c r="AB17" s="120">
        <v>0</v>
      </c>
      <c r="AC17" s="120">
        <v>1092</v>
      </c>
      <c r="AD17" s="120">
        <v>73111</v>
      </c>
      <c r="AE17" s="120">
        <v>74203</v>
      </c>
      <c r="AF17" s="116" t="s">
        <v>127</v>
      </c>
      <c r="AG17" s="123"/>
      <c r="AH17" s="120">
        <v>4030</v>
      </c>
      <c r="AI17" s="120">
        <v>12</v>
      </c>
    </row>
    <row r="18" spans="1:35" x14ac:dyDescent="0.2">
      <c r="A18" s="123"/>
      <c r="B18" s="116" t="s">
        <v>129</v>
      </c>
      <c r="C18" s="116" t="s">
        <v>131</v>
      </c>
      <c r="D18" s="117">
        <v>39854</v>
      </c>
      <c r="E18" s="117">
        <v>20</v>
      </c>
      <c r="F18" s="117">
        <v>39874</v>
      </c>
      <c r="G18" s="118">
        <v>-9.9565487274984495E-3</v>
      </c>
      <c r="H18" s="117">
        <v>21952</v>
      </c>
      <c r="I18" s="117">
        <v>30</v>
      </c>
      <c r="J18" s="117">
        <v>21982</v>
      </c>
      <c r="K18" s="148">
        <v>-0.24124124124124099</v>
      </c>
      <c r="L18" s="120">
        <v>46</v>
      </c>
      <c r="M18" s="118">
        <v>0</v>
      </c>
      <c r="N18" s="120">
        <v>61902</v>
      </c>
      <c r="O18" s="118">
        <v>-0.10605666753314301</v>
      </c>
      <c r="P18" s="120">
        <v>45</v>
      </c>
      <c r="Q18" s="120">
        <v>61947</v>
      </c>
      <c r="R18" s="118">
        <v>-0.10579421444656199</v>
      </c>
      <c r="S18" s="124">
        <v>0</v>
      </c>
      <c r="T18" s="116" t="s">
        <v>89</v>
      </c>
      <c r="U18" s="116" t="s">
        <v>89</v>
      </c>
      <c r="V18" s="120">
        <v>40217</v>
      </c>
      <c r="W18" s="120">
        <v>40275</v>
      </c>
      <c r="X18" s="120">
        <v>58</v>
      </c>
      <c r="Y18" s="120">
        <v>28953</v>
      </c>
      <c r="Z18" s="120">
        <v>28971</v>
      </c>
      <c r="AA18" s="120">
        <v>18</v>
      </c>
      <c r="AB18" s="120">
        <v>0</v>
      </c>
      <c r="AC18" s="120">
        <v>30</v>
      </c>
      <c r="AD18" s="120">
        <v>69246</v>
      </c>
      <c r="AE18" s="120">
        <v>69276</v>
      </c>
      <c r="AF18" s="116" t="s">
        <v>130</v>
      </c>
      <c r="AG18" s="123"/>
      <c r="AH18" s="120">
        <v>4030</v>
      </c>
      <c r="AI18" s="120">
        <v>12</v>
      </c>
    </row>
    <row r="19" spans="1:35" x14ac:dyDescent="0.2">
      <c r="A19" s="123"/>
      <c r="B19" s="116" t="s">
        <v>132</v>
      </c>
      <c r="C19" s="116" t="s">
        <v>134</v>
      </c>
      <c r="D19" s="117">
        <v>25423</v>
      </c>
      <c r="E19" s="117">
        <v>5158</v>
      </c>
      <c r="F19" s="117">
        <v>30581</v>
      </c>
      <c r="G19" s="118">
        <v>2.3271058669288806E-3</v>
      </c>
      <c r="H19" s="117">
        <v>0</v>
      </c>
      <c r="I19" s="117">
        <v>0</v>
      </c>
      <c r="J19" s="117">
        <v>0</v>
      </c>
      <c r="K19" s="148">
        <v>-1</v>
      </c>
      <c r="L19" s="120">
        <v>0</v>
      </c>
      <c r="M19" s="118">
        <v>0</v>
      </c>
      <c r="N19" s="120">
        <v>30581</v>
      </c>
      <c r="O19" s="118">
        <v>-1.4946046062167801E-2</v>
      </c>
      <c r="P19" s="120">
        <v>390</v>
      </c>
      <c r="Q19" s="120">
        <v>30971</v>
      </c>
      <c r="R19" s="118">
        <v>-1.41019927420895E-2</v>
      </c>
      <c r="S19" s="124">
        <v>0</v>
      </c>
      <c r="T19" s="116" t="s">
        <v>89</v>
      </c>
      <c r="U19" s="116" t="s">
        <v>89</v>
      </c>
      <c r="V19" s="120">
        <v>25986</v>
      </c>
      <c r="W19" s="120">
        <v>30510</v>
      </c>
      <c r="X19" s="120">
        <v>4524</v>
      </c>
      <c r="Y19" s="120">
        <v>535</v>
      </c>
      <c r="Z19" s="120">
        <v>535</v>
      </c>
      <c r="AA19" s="120">
        <v>0</v>
      </c>
      <c r="AB19" s="120">
        <v>0</v>
      </c>
      <c r="AC19" s="120">
        <v>369</v>
      </c>
      <c r="AD19" s="120">
        <v>31045</v>
      </c>
      <c r="AE19" s="120">
        <v>31414</v>
      </c>
      <c r="AF19" s="116" t="s">
        <v>133</v>
      </c>
      <c r="AG19" s="123"/>
      <c r="AH19" s="120">
        <v>4030</v>
      </c>
      <c r="AI19" s="120">
        <v>12</v>
      </c>
    </row>
    <row r="20" spans="1:35" x14ac:dyDescent="0.2">
      <c r="A20" s="123"/>
      <c r="B20" s="116" t="s">
        <v>135</v>
      </c>
      <c r="C20" s="116" t="s">
        <v>137</v>
      </c>
      <c r="D20" s="117">
        <v>27329</v>
      </c>
      <c r="E20" s="117">
        <v>178</v>
      </c>
      <c r="F20" s="117">
        <v>27507</v>
      </c>
      <c r="G20" s="118">
        <v>-7.2245269654963098E-2</v>
      </c>
      <c r="H20" s="117">
        <v>1082</v>
      </c>
      <c r="I20" s="117">
        <v>0</v>
      </c>
      <c r="J20" s="117">
        <v>1082</v>
      </c>
      <c r="K20" s="148">
        <v>-0.22769450392576698</v>
      </c>
      <c r="L20" s="120">
        <v>6862</v>
      </c>
      <c r="M20" s="118">
        <v>-1.5071049232094201E-2</v>
      </c>
      <c r="N20" s="120">
        <v>35451</v>
      </c>
      <c r="O20" s="118">
        <v>-6.7496120156772005E-2</v>
      </c>
      <c r="P20" s="120">
        <v>256</v>
      </c>
      <c r="Q20" s="120">
        <v>35707</v>
      </c>
      <c r="R20" s="118">
        <v>-6.5921992309100896E-2</v>
      </c>
      <c r="S20" s="124">
        <v>0</v>
      </c>
      <c r="T20" s="116" t="s">
        <v>89</v>
      </c>
      <c r="U20" s="116" t="s">
        <v>89</v>
      </c>
      <c r="V20" s="120">
        <v>29377</v>
      </c>
      <c r="W20" s="120">
        <v>29649</v>
      </c>
      <c r="X20" s="120">
        <v>272</v>
      </c>
      <c r="Y20" s="120">
        <v>1401</v>
      </c>
      <c r="Z20" s="120">
        <v>1401</v>
      </c>
      <c r="AA20" s="120">
        <v>0</v>
      </c>
      <c r="AB20" s="120">
        <v>6967</v>
      </c>
      <c r="AC20" s="120">
        <v>210</v>
      </c>
      <c r="AD20" s="120">
        <v>38017</v>
      </c>
      <c r="AE20" s="120">
        <v>38227</v>
      </c>
      <c r="AF20" s="116" t="s">
        <v>136</v>
      </c>
      <c r="AG20" s="123"/>
      <c r="AH20" s="120">
        <v>4030</v>
      </c>
      <c r="AI20" s="120">
        <v>12</v>
      </c>
    </row>
    <row r="21" spans="1:35" x14ac:dyDescent="0.2">
      <c r="A21" s="123"/>
      <c r="B21" s="116" t="s">
        <v>138</v>
      </c>
      <c r="C21" s="116" t="s">
        <v>140</v>
      </c>
      <c r="D21" s="117">
        <v>5618</v>
      </c>
      <c r="E21" s="117">
        <v>2</v>
      </c>
      <c r="F21" s="117">
        <v>5620</v>
      </c>
      <c r="G21" s="118">
        <v>8.0977110982881309E-2</v>
      </c>
      <c r="H21" s="117">
        <v>6136</v>
      </c>
      <c r="I21" s="117">
        <v>0</v>
      </c>
      <c r="J21" s="117">
        <v>6136</v>
      </c>
      <c r="K21" s="148">
        <v>5.9886104783599095</v>
      </c>
      <c r="L21" s="120">
        <v>0</v>
      </c>
      <c r="M21" s="118">
        <v>0</v>
      </c>
      <c r="N21" s="120">
        <v>11756</v>
      </c>
      <c r="O21" s="118">
        <v>0.93450715813723906</v>
      </c>
      <c r="P21" s="120">
        <v>348</v>
      </c>
      <c r="Q21" s="120">
        <v>12104</v>
      </c>
      <c r="R21" s="118">
        <v>0.90464201416207701</v>
      </c>
      <c r="S21" s="124">
        <v>0</v>
      </c>
      <c r="T21" s="116" t="s">
        <v>89</v>
      </c>
      <c r="U21" s="116" t="s">
        <v>89</v>
      </c>
      <c r="V21" s="120">
        <v>5197</v>
      </c>
      <c r="W21" s="120">
        <v>5199</v>
      </c>
      <c r="X21" s="120">
        <v>2</v>
      </c>
      <c r="Y21" s="120">
        <v>878</v>
      </c>
      <c r="Z21" s="120">
        <v>878</v>
      </c>
      <c r="AA21" s="120">
        <v>0</v>
      </c>
      <c r="AB21" s="120">
        <v>0</v>
      </c>
      <c r="AC21" s="120">
        <v>278</v>
      </c>
      <c r="AD21" s="120">
        <v>6077</v>
      </c>
      <c r="AE21" s="120">
        <v>6355</v>
      </c>
      <c r="AF21" s="116" t="s">
        <v>139</v>
      </c>
      <c r="AG21" s="123"/>
      <c r="AH21" s="120">
        <v>4030</v>
      </c>
      <c r="AI21" s="120">
        <v>12</v>
      </c>
    </row>
    <row r="22" spans="1:35" x14ac:dyDescent="0.2">
      <c r="A22" s="123"/>
      <c r="B22" s="116" t="s">
        <v>141</v>
      </c>
      <c r="C22" s="116" t="s">
        <v>143</v>
      </c>
      <c r="D22" s="117">
        <v>43184</v>
      </c>
      <c r="E22" s="117">
        <v>194</v>
      </c>
      <c r="F22" s="117">
        <v>43378</v>
      </c>
      <c r="G22" s="118">
        <v>5.5374434334095703E-2</v>
      </c>
      <c r="H22" s="117">
        <v>6936</v>
      </c>
      <c r="I22" s="117">
        <v>10</v>
      </c>
      <c r="J22" s="117">
        <v>6946</v>
      </c>
      <c r="K22" s="148">
        <v>0.217955462037524</v>
      </c>
      <c r="L22" s="120">
        <v>0</v>
      </c>
      <c r="M22" s="118">
        <v>0</v>
      </c>
      <c r="N22" s="120">
        <v>50324</v>
      </c>
      <c r="O22" s="118">
        <v>7.5184275184275201E-2</v>
      </c>
      <c r="P22" s="120">
        <v>477</v>
      </c>
      <c r="Q22" s="120">
        <v>50801</v>
      </c>
      <c r="R22" s="118">
        <v>8.400904745646981E-2</v>
      </c>
      <c r="S22" s="124">
        <v>0</v>
      </c>
      <c r="T22" s="116" t="s">
        <v>89</v>
      </c>
      <c r="U22" s="116" t="s">
        <v>89</v>
      </c>
      <c r="V22" s="120">
        <v>40998</v>
      </c>
      <c r="W22" s="120">
        <v>41102</v>
      </c>
      <c r="X22" s="120">
        <v>104</v>
      </c>
      <c r="Y22" s="120">
        <v>5703</v>
      </c>
      <c r="Z22" s="120">
        <v>5703</v>
      </c>
      <c r="AA22" s="120">
        <v>0</v>
      </c>
      <c r="AB22" s="120">
        <v>0</v>
      </c>
      <c r="AC22" s="120">
        <v>59</v>
      </c>
      <c r="AD22" s="120">
        <v>46805</v>
      </c>
      <c r="AE22" s="120">
        <v>46864</v>
      </c>
      <c r="AF22" s="116" t="s">
        <v>142</v>
      </c>
      <c r="AG22" s="123"/>
      <c r="AH22" s="120">
        <v>4030</v>
      </c>
      <c r="AI22" s="120">
        <v>12</v>
      </c>
    </row>
    <row r="23" spans="1:35" x14ac:dyDescent="0.2">
      <c r="A23" s="125"/>
      <c r="B23" s="116" t="s">
        <v>144</v>
      </c>
      <c r="C23" s="116" t="s">
        <v>146</v>
      </c>
      <c r="D23" s="117">
        <v>18133</v>
      </c>
      <c r="E23" s="117">
        <v>0</v>
      </c>
      <c r="F23" s="117">
        <v>18133</v>
      </c>
      <c r="G23" s="118">
        <v>1.55129928315412E-2</v>
      </c>
      <c r="H23" s="117">
        <v>872</v>
      </c>
      <c r="I23" s="117">
        <v>0</v>
      </c>
      <c r="J23" s="117">
        <v>872</v>
      </c>
      <c r="K23" s="148">
        <v>-0.43632837750484804</v>
      </c>
      <c r="L23" s="120">
        <v>0</v>
      </c>
      <c r="M23" s="118">
        <v>0</v>
      </c>
      <c r="N23" s="120">
        <v>19005</v>
      </c>
      <c r="O23" s="118">
        <v>-2.05122919136216E-2</v>
      </c>
      <c r="P23" s="120">
        <v>0</v>
      </c>
      <c r="Q23" s="120">
        <v>19005</v>
      </c>
      <c r="R23" s="118">
        <v>-2.05122919136216E-2</v>
      </c>
      <c r="S23" s="124">
        <v>0</v>
      </c>
      <c r="T23" s="116" t="s">
        <v>89</v>
      </c>
      <c r="U23" s="116" t="s">
        <v>89</v>
      </c>
      <c r="V23" s="120">
        <v>17852</v>
      </c>
      <c r="W23" s="120">
        <v>17856</v>
      </c>
      <c r="X23" s="120">
        <v>4</v>
      </c>
      <c r="Y23" s="120">
        <v>1547</v>
      </c>
      <c r="Z23" s="120">
        <v>1547</v>
      </c>
      <c r="AA23" s="120">
        <v>0</v>
      </c>
      <c r="AB23" s="120">
        <v>0</v>
      </c>
      <c r="AC23" s="120">
        <v>0</v>
      </c>
      <c r="AD23" s="120">
        <v>19403</v>
      </c>
      <c r="AE23" s="120">
        <v>19403</v>
      </c>
      <c r="AF23" s="116" t="s">
        <v>145</v>
      </c>
      <c r="AG23" s="125"/>
      <c r="AH23" s="120">
        <v>4030</v>
      </c>
      <c r="AI23" s="120">
        <v>12</v>
      </c>
    </row>
    <row r="24" spans="1:35" x14ac:dyDescent="0.2">
      <c r="A24" s="126">
        <v>0</v>
      </c>
      <c r="B24" s="126">
        <v>0</v>
      </c>
      <c r="C24" s="126">
        <v>0</v>
      </c>
      <c r="D24" s="127">
        <v>285286</v>
      </c>
      <c r="E24" s="127">
        <v>7620</v>
      </c>
      <c r="F24" s="127">
        <v>292906</v>
      </c>
      <c r="G24" s="128">
        <v>7.8763458434984914E-3</v>
      </c>
      <c r="H24" s="127">
        <v>49640</v>
      </c>
      <c r="I24" s="127">
        <v>40</v>
      </c>
      <c r="J24" s="127">
        <v>49680</v>
      </c>
      <c r="K24" s="149">
        <v>5.1740198153950395E-2</v>
      </c>
      <c r="L24" s="130">
        <v>7327</v>
      </c>
      <c r="M24" s="128">
        <v>1.6227461858529798E-2</v>
      </c>
      <c r="N24" s="130">
        <v>349913</v>
      </c>
      <c r="O24" s="128">
        <v>1.4055404375432902E-2</v>
      </c>
      <c r="P24" s="130">
        <v>3531</v>
      </c>
      <c r="Q24" s="130">
        <v>353444</v>
      </c>
      <c r="R24" s="128">
        <v>1.6242326657945103E-2</v>
      </c>
      <c r="S24" s="134">
        <v>0</v>
      </c>
      <c r="T24" s="135">
        <v>0</v>
      </c>
      <c r="U24" s="135">
        <v>0</v>
      </c>
      <c r="V24" s="136">
        <v>283277</v>
      </c>
      <c r="W24" s="136">
        <v>290617</v>
      </c>
      <c r="X24" s="136">
        <v>7340</v>
      </c>
      <c r="Y24" s="136">
        <v>47214</v>
      </c>
      <c r="Z24" s="136">
        <v>47236</v>
      </c>
      <c r="AA24" s="136">
        <v>22</v>
      </c>
      <c r="AB24" s="136">
        <v>7210</v>
      </c>
      <c r="AC24" s="136">
        <v>2732</v>
      </c>
      <c r="AD24" s="136">
        <v>345063</v>
      </c>
      <c r="AE24" s="136">
        <v>347795</v>
      </c>
      <c r="AF24" s="135">
        <v>0</v>
      </c>
      <c r="AG24" s="135" t="s">
        <v>103</v>
      </c>
      <c r="AH24" s="136">
        <v>36270</v>
      </c>
      <c r="AI24" s="136">
        <v>108</v>
      </c>
    </row>
    <row r="25" spans="1:35" x14ac:dyDescent="0.2">
      <c r="A25" s="121" t="s">
        <v>151</v>
      </c>
      <c r="B25" s="116" t="s">
        <v>148</v>
      </c>
      <c r="C25" s="116" t="s">
        <v>150</v>
      </c>
      <c r="D25" s="117">
        <v>4586</v>
      </c>
      <c r="E25" s="117">
        <v>20</v>
      </c>
      <c r="F25" s="117">
        <v>4606</v>
      </c>
      <c r="G25" s="118">
        <v>-0.160561326772371</v>
      </c>
      <c r="H25" s="117">
        <v>0</v>
      </c>
      <c r="I25" s="117">
        <v>0</v>
      </c>
      <c r="J25" s="117">
        <v>0</v>
      </c>
      <c r="K25" s="148">
        <v>0</v>
      </c>
      <c r="L25" s="120">
        <v>0</v>
      </c>
      <c r="M25" s="118">
        <v>0</v>
      </c>
      <c r="N25" s="120">
        <v>4606</v>
      </c>
      <c r="O25" s="118">
        <v>-0.160561326772371</v>
      </c>
      <c r="P25" s="120">
        <v>958</v>
      </c>
      <c r="Q25" s="120">
        <v>5564</v>
      </c>
      <c r="R25" s="118">
        <v>-0.132928159576126</v>
      </c>
      <c r="S25" s="122">
        <v>5</v>
      </c>
      <c r="T25" s="116" t="s">
        <v>89</v>
      </c>
      <c r="U25" s="116" t="s">
        <v>89</v>
      </c>
      <c r="V25" s="120">
        <v>5457</v>
      </c>
      <c r="W25" s="120">
        <v>5487</v>
      </c>
      <c r="X25" s="120">
        <v>30</v>
      </c>
      <c r="Y25" s="120">
        <v>0</v>
      </c>
      <c r="Z25" s="120">
        <v>0</v>
      </c>
      <c r="AA25" s="120">
        <v>0</v>
      </c>
      <c r="AB25" s="120">
        <v>0</v>
      </c>
      <c r="AC25" s="120">
        <v>930</v>
      </c>
      <c r="AD25" s="120">
        <v>5487</v>
      </c>
      <c r="AE25" s="120">
        <v>6417</v>
      </c>
      <c r="AF25" s="116" t="s">
        <v>149</v>
      </c>
      <c r="AG25" s="121" t="s">
        <v>147</v>
      </c>
      <c r="AH25" s="120">
        <v>4030</v>
      </c>
      <c r="AI25" s="120">
        <v>12</v>
      </c>
    </row>
    <row r="26" spans="1:35" x14ac:dyDescent="0.2">
      <c r="A26" s="123"/>
      <c r="B26" s="116" t="s">
        <v>152</v>
      </c>
      <c r="C26" s="116" t="s">
        <v>154</v>
      </c>
      <c r="D26" s="117">
        <v>493</v>
      </c>
      <c r="E26" s="117">
        <v>12</v>
      </c>
      <c r="F26" s="117">
        <v>505</v>
      </c>
      <c r="G26" s="118">
        <v>-0.11558669001751301</v>
      </c>
      <c r="H26" s="117">
        <v>0</v>
      </c>
      <c r="I26" s="117">
        <v>0</v>
      </c>
      <c r="J26" s="117">
        <v>0</v>
      </c>
      <c r="K26" s="148">
        <v>0</v>
      </c>
      <c r="L26" s="120">
        <v>0</v>
      </c>
      <c r="M26" s="118">
        <v>0</v>
      </c>
      <c r="N26" s="120">
        <v>505</v>
      </c>
      <c r="O26" s="118">
        <v>-0.11558669001751301</v>
      </c>
      <c r="P26" s="120">
        <v>780</v>
      </c>
      <c r="Q26" s="120">
        <v>1285</v>
      </c>
      <c r="R26" s="118">
        <v>-1.5540015540015503E-3</v>
      </c>
      <c r="S26" s="124">
        <v>0</v>
      </c>
      <c r="T26" s="116" t="s">
        <v>89</v>
      </c>
      <c r="U26" s="116" t="s">
        <v>89</v>
      </c>
      <c r="V26" s="120">
        <v>561</v>
      </c>
      <c r="W26" s="120">
        <v>571</v>
      </c>
      <c r="X26" s="120">
        <v>10</v>
      </c>
      <c r="Y26" s="120">
        <v>0</v>
      </c>
      <c r="Z26" s="120">
        <v>0</v>
      </c>
      <c r="AA26" s="120">
        <v>0</v>
      </c>
      <c r="AB26" s="120">
        <v>0</v>
      </c>
      <c r="AC26" s="120">
        <v>716</v>
      </c>
      <c r="AD26" s="120">
        <v>571</v>
      </c>
      <c r="AE26" s="120">
        <v>1287</v>
      </c>
      <c r="AF26" s="116" t="s">
        <v>153</v>
      </c>
      <c r="AG26" s="123"/>
      <c r="AH26" s="120">
        <v>4030</v>
      </c>
      <c r="AI26" s="120">
        <v>12</v>
      </c>
    </row>
    <row r="27" spans="1:35" x14ac:dyDescent="0.2">
      <c r="A27" s="123"/>
      <c r="B27" s="116" t="s">
        <v>155</v>
      </c>
      <c r="C27" s="116" t="s">
        <v>157</v>
      </c>
      <c r="D27" s="117">
        <v>7991</v>
      </c>
      <c r="E27" s="117">
        <v>278</v>
      </c>
      <c r="F27" s="117">
        <v>8269</v>
      </c>
      <c r="G27" s="118">
        <v>-0.11928852912983301</v>
      </c>
      <c r="H27" s="117">
        <v>0</v>
      </c>
      <c r="I27" s="117">
        <v>0</v>
      </c>
      <c r="J27" s="117">
        <v>0</v>
      </c>
      <c r="K27" s="148">
        <v>0</v>
      </c>
      <c r="L27" s="120">
        <v>1000</v>
      </c>
      <c r="M27" s="118">
        <v>-5.1233396584440205E-2</v>
      </c>
      <c r="N27" s="120">
        <v>9269</v>
      </c>
      <c r="O27" s="118">
        <v>-0.11241980273867701</v>
      </c>
      <c r="P27" s="120">
        <v>2778</v>
      </c>
      <c r="Q27" s="120">
        <v>12047</v>
      </c>
      <c r="R27" s="118">
        <v>-5.5063142207231901E-2</v>
      </c>
      <c r="S27" s="124">
        <v>0</v>
      </c>
      <c r="T27" s="116" t="s">
        <v>89</v>
      </c>
      <c r="U27" s="116" t="s">
        <v>89</v>
      </c>
      <c r="V27" s="120">
        <v>9077</v>
      </c>
      <c r="W27" s="120">
        <v>9389</v>
      </c>
      <c r="X27" s="120">
        <v>312</v>
      </c>
      <c r="Y27" s="120">
        <v>0</v>
      </c>
      <c r="Z27" s="120">
        <v>0</v>
      </c>
      <c r="AA27" s="120">
        <v>0</v>
      </c>
      <c r="AB27" s="120">
        <v>1054</v>
      </c>
      <c r="AC27" s="120">
        <v>2306</v>
      </c>
      <c r="AD27" s="120">
        <v>10443</v>
      </c>
      <c r="AE27" s="120">
        <v>12749</v>
      </c>
      <c r="AF27" s="116" t="s">
        <v>156</v>
      </c>
      <c r="AG27" s="123"/>
      <c r="AH27" s="120">
        <v>4030</v>
      </c>
      <c r="AI27" s="120">
        <v>12</v>
      </c>
    </row>
    <row r="28" spans="1:35" x14ac:dyDescent="0.2">
      <c r="A28" s="123"/>
      <c r="B28" s="116" t="s">
        <v>158</v>
      </c>
      <c r="C28" s="116" t="s">
        <v>160</v>
      </c>
      <c r="D28" s="117">
        <v>1176</v>
      </c>
      <c r="E28" s="117">
        <v>32</v>
      </c>
      <c r="F28" s="117">
        <v>1208</v>
      </c>
      <c r="G28" s="118">
        <v>-2.8157683024939702E-2</v>
      </c>
      <c r="H28" s="117">
        <v>0</v>
      </c>
      <c r="I28" s="117">
        <v>0</v>
      </c>
      <c r="J28" s="117">
        <v>0</v>
      </c>
      <c r="K28" s="148">
        <v>0</v>
      </c>
      <c r="L28" s="120">
        <v>0</v>
      </c>
      <c r="M28" s="118">
        <v>0</v>
      </c>
      <c r="N28" s="120">
        <v>1208</v>
      </c>
      <c r="O28" s="118">
        <v>-2.8157683024939702E-2</v>
      </c>
      <c r="P28" s="120">
        <v>1264</v>
      </c>
      <c r="Q28" s="120">
        <v>2472</v>
      </c>
      <c r="R28" s="118">
        <v>-1.0012014417300801E-2</v>
      </c>
      <c r="S28" s="124">
        <v>0</v>
      </c>
      <c r="T28" s="116" t="s">
        <v>89</v>
      </c>
      <c r="U28" s="116" t="s">
        <v>89</v>
      </c>
      <c r="V28" s="120">
        <v>1193</v>
      </c>
      <c r="W28" s="120">
        <v>1243</v>
      </c>
      <c r="X28" s="120">
        <v>50</v>
      </c>
      <c r="Y28" s="120">
        <v>0</v>
      </c>
      <c r="Z28" s="120">
        <v>0</v>
      </c>
      <c r="AA28" s="120">
        <v>0</v>
      </c>
      <c r="AB28" s="120">
        <v>0</v>
      </c>
      <c r="AC28" s="120">
        <v>1254</v>
      </c>
      <c r="AD28" s="120">
        <v>1243</v>
      </c>
      <c r="AE28" s="120">
        <v>2497</v>
      </c>
      <c r="AF28" s="116" t="s">
        <v>159</v>
      </c>
      <c r="AG28" s="123"/>
      <c r="AH28" s="120">
        <v>4030</v>
      </c>
      <c r="AI28" s="120">
        <v>12</v>
      </c>
    </row>
    <row r="29" spans="1:35" x14ac:dyDescent="0.2">
      <c r="A29" s="123"/>
      <c r="B29" s="116" t="s">
        <v>161</v>
      </c>
      <c r="C29" s="116" t="s">
        <v>163</v>
      </c>
      <c r="D29" s="117">
        <v>243</v>
      </c>
      <c r="E29" s="117">
        <v>0</v>
      </c>
      <c r="F29" s="117">
        <v>243</v>
      </c>
      <c r="G29" s="118">
        <v>-1.6194331983805699E-2</v>
      </c>
      <c r="H29" s="117">
        <v>88</v>
      </c>
      <c r="I29" s="117">
        <v>0</v>
      </c>
      <c r="J29" s="117">
        <v>88</v>
      </c>
      <c r="K29" s="148">
        <v>0</v>
      </c>
      <c r="L29" s="120">
        <v>0</v>
      </c>
      <c r="M29" s="118">
        <v>0</v>
      </c>
      <c r="N29" s="120">
        <v>331</v>
      </c>
      <c r="O29" s="118">
        <v>0.34008097165991896</v>
      </c>
      <c r="P29" s="120">
        <v>0</v>
      </c>
      <c r="Q29" s="120">
        <v>331</v>
      </c>
      <c r="R29" s="118">
        <v>0.34008097165991896</v>
      </c>
      <c r="S29" s="124">
        <v>0</v>
      </c>
      <c r="T29" s="116" t="s">
        <v>89</v>
      </c>
      <c r="U29" s="116" t="s">
        <v>89</v>
      </c>
      <c r="V29" s="120">
        <v>247</v>
      </c>
      <c r="W29" s="120">
        <v>247</v>
      </c>
      <c r="X29" s="120">
        <v>0</v>
      </c>
      <c r="Y29" s="120">
        <v>0</v>
      </c>
      <c r="Z29" s="120">
        <v>0</v>
      </c>
      <c r="AA29" s="120">
        <v>0</v>
      </c>
      <c r="AB29" s="120">
        <v>0</v>
      </c>
      <c r="AC29" s="120">
        <v>0</v>
      </c>
      <c r="AD29" s="120">
        <v>247</v>
      </c>
      <c r="AE29" s="120">
        <v>247</v>
      </c>
      <c r="AF29" s="116" t="s">
        <v>162</v>
      </c>
      <c r="AG29" s="123"/>
      <c r="AH29" s="120">
        <v>4030</v>
      </c>
      <c r="AI29" s="120">
        <v>12</v>
      </c>
    </row>
    <row r="30" spans="1:35" x14ac:dyDescent="0.2">
      <c r="A30" s="123"/>
      <c r="B30" s="116" t="s">
        <v>164</v>
      </c>
      <c r="C30" s="116" t="s">
        <v>166</v>
      </c>
      <c r="D30" s="117">
        <v>11102</v>
      </c>
      <c r="E30" s="117">
        <v>164</v>
      </c>
      <c r="F30" s="117">
        <v>11266</v>
      </c>
      <c r="G30" s="118">
        <v>-0.139737324373855</v>
      </c>
      <c r="H30" s="117">
        <v>0</v>
      </c>
      <c r="I30" s="117">
        <v>0</v>
      </c>
      <c r="J30" s="117">
        <v>0</v>
      </c>
      <c r="K30" s="148">
        <v>-1</v>
      </c>
      <c r="L30" s="120">
        <v>3586</v>
      </c>
      <c r="M30" s="118">
        <v>-0.210306099977978</v>
      </c>
      <c r="N30" s="120">
        <v>14852</v>
      </c>
      <c r="O30" s="118">
        <v>-0.158479233950932</v>
      </c>
      <c r="P30" s="120">
        <v>563</v>
      </c>
      <c r="Q30" s="120">
        <v>15415</v>
      </c>
      <c r="R30" s="118">
        <v>-0.15306851271908098</v>
      </c>
      <c r="S30" s="124">
        <v>0</v>
      </c>
      <c r="T30" s="116" t="s">
        <v>89</v>
      </c>
      <c r="U30" s="116" t="s">
        <v>89</v>
      </c>
      <c r="V30" s="120">
        <v>12920</v>
      </c>
      <c r="W30" s="120">
        <v>13096</v>
      </c>
      <c r="X30" s="120">
        <v>176</v>
      </c>
      <c r="Y30" s="120">
        <v>12</v>
      </c>
      <c r="Z30" s="120">
        <v>12</v>
      </c>
      <c r="AA30" s="120">
        <v>0</v>
      </c>
      <c r="AB30" s="120">
        <v>4541</v>
      </c>
      <c r="AC30" s="120">
        <v>552</v>
      </c>
      <c r="AD30" s="120">
        <v>17649</v>
      </c>
      <c r="AE30" s="120">
        <v>18201</v>
      </c>
      <c r="AF30" s="116" t="s">
        <v>165</v>
      </c>
      <c r="AG30" s="123"/>
      <c r="AH30" s="120">
        <v>4030</v>
      </c>
      <c r="AI30" s="120">
        <v>12</v>
      </c>
    </row>
    <row r="31" spans="1:35" x14ac:dyDescent="0.2">
      <c r="A31" s="123"/>
      <c r="B31" s="116" t="s">
        <v>167</v>
      </c>
      <c r="C31" s="116" t="s">
        <v>169</v>
      </c>
      <c r="D31" s="117">
        <v>6697</v>
      </c>
      <c r="E31" s="117">
        <v>76</v>
      </c>
      <c r="F31" s="117">
        <v>6773</v>
      </c>
      <c r="G31" s="118">
        <v>-4.9136599747297498E-2</v>
      </c>
      <c r="H31" s="117">
        <v>0</v>
      </c>
      <c r="I31" s="117">
        <v>0</v>
      </c>
      <c r="J31" s="117">
        <v>0</v>
      </c>
      <c r="K31" s="148">
        <v>0</v>
      </c>
      <c r="L31" s="120">
        <v>0</v>
      </c>
      <c r="M31" s="118">
        <v>0</v>
      </c>
      <c r="N31" s="120">
        <v>6773</v>
      </c>
      <c r="O31" s="118">
        <v>-4.9136599747297498E-2</v>
      </c>
      <c r="P31" s="120">
        <v>268</v>
      </c>
      <c r="Q31" s="120">
        <v>7041</v>
      </c>
      <c r="R31" s="118">
        <v>-6.5188528943175797E-2</v>
      </c>
      <c r="S31" s="124">
        <v>0</v>
      </c>
      <c r="T31" s="116" t="s">
        <v>89</v>
      </c>
      <c r="U31" s="116" t="s">
        <v>89</v>
      </c>
      <c r="V31" s="120">
        <v>7087</v>
      </c>
      <c r="W31" s="120">
        <v>7123</v>
      </c>
      <c r="X31" s="120">
        <v>36</v>
      </c>
      <c r="Y31" s="120">
        <v>0</v>
      </c>
      <c r="Z31" s="120">
        <v>0</v>
      </c>
      <c r="AA31" s="120">
        <v>0</v>
      </c>
      <c r="AB31" s="120">
        <v>0</v>
      </c>
      <c r="AC31" s="120">
        <v>409</v>
      </c>
      <c r="AD31" s="120">
        <v>7123</v>
      </c>
      <c r="AE31" s="120">
        <v>7532</v>
      </c>
      <c r="AF31" s="116" t="s">
        <v>168</v>
      </c>
      <c r="AG31" s="123"/>
      <c r="AH31" s="120">
        <v>4030</v>
      </c>
      <c r="AI31" s="120">
        <v>12</v>
      </c>
    </row>
    <row r="32" spans="1:35" x14ac:dyDescent="0.2">
      <c r="A32" s="123"/>
      <c r="B32" s="116" t="s">
        <v>170</v>
      </c>
      <c r="C32" s="116" t="s">
        <v>172</v>
      </c>
      <c r="D32" s="117">
        <v>9890</v>
      </c>
      <c r="E32" s="117">
        <v>1100</v>
      </c>
      <c r="F32" s="117">
        <v>10990</v>
      </c>
      <c r="G32" s="118">
        <v>-0.11263625353249901</v>
      </c>
      <c r="H32" s="117">
        <v>0</v>
      </c>
      <c r="I32" s="117">
        <v>0</v>
      </c>
      <c r="J32" s="117">
        <v>0</v>
      </c>
      <c r="K32" s="148">
        <v>0</v>
      </c>
      <c r="L32" s="120">
        <v>2871</v>
      </c>
      <c r="M32" s="118">
        <v>5.4739162380602502E-2</v>
      </c>
      <c r="N32" s="120">
        <v>13861</v>
      </c>
      <c r="O32" s="118">
        <v>-8.2478321308002908E-2</v>
      </c>
      <c r="P32" s="120">
        <v>2693</v>
      </c>
      <c r="Q32" s="120">
        <v>16554</v>
      </c>
      <c r="R32" s="118">
        <v>-6.6170248773058007E-2</v>
      </c>
      <c r="S32" s="124">
        <v>0</v>
      </c>
      <c r="T32" s="116" t="s">
        <v>89</v>
      </c>
      <c r="U32" s="116" t="s">
        <v>89</v>
      </c>
      <c r="V32" s="120">
        <v>11267</v>
      </c>
      <c r="W32" s="120">
        <v>12385</v>
      </c>
      <c r="X32" s="120">
        <v>1118</v>
      </c>
      <c r="Y32" s="120">
        <v>0</v>
      </c>
      <c r="Z32" s="120">
        <v>0</v>
      </c>
      <c r="AA32" s="120">
        <v>0</v>
      </c>
      <c r="AB32" s="120">
        <v>2722</v>
      </c>
      <c r="AC32" s="120">
        <v>2620</v>
      </c>
      <c r="AD32" s="120">
        <v>15107</v>
      </c>
      <c r="AE32" s="120">
        <v>17727</v>
      </c>
      <c r="AF32" s="116" t="s">
        <v>171</v>
      </c>
      <c r="AG32" s="123"/>
      <c r="AH32" s="120">
        <v>4030</v>
      </c>
      <c r="AI32" s="120">
        <v>12</v>
      </c>
    </row>
    <row r="33" spans="1:35" x14ac:dyDescent="0.2">
      <c r="A33" s="123"/>
      <c r="B33" s="116" t="s">
        <v>173</v>
      </c>
      <c r="C33" s="116" t="s">
        <v>175</v>
      </c>
      <c r="D33" s="117">
        <v>728</v>
      </c>
      <c r="E33" s="117">
        <v>6</v>
      </c>
      <c r="F33" s="117">
        <v>734</v>
      </c>
      <c r="G33" s="118">
        <v>4.2613636363636395E-2</v>
      </c>
      <c r="H33" s="117">
        <v>0</v>
      </c>
      <c r="I33" s="117">
        <v>0</v>
      </c>
      <c r="J33" s="117">
        <v>0</v>
      </c>
      <c r="K33" s="148">
        <v>0</v>
      </c>
      <c r="L33" s="120">
        <v>0</v>
      </c>
      <c r="M33" s="118">
        <v>0</v>
      </c>
      <c r="N33" s="120">
        <v>734</v>
      </c>
      <c r="O33" s="118">
        <v>4.2613636363636395E-2</v>
      </c>
      <c r="P33" s="120">
        <v>589</v>
      </c>
      <c r="Q33" s="120">
        <v>1323</v>
      </c>
      <c r="R33" s="118">
        <v>2.5581395348837199E-2</v>
      </c>
      <c r="S33" s="124">
        <v>0</v>
      </c>
      <c r="T33" s="116" t="s">
        <v>89</v>
      </c>
      <c r="U33" s="116" t="s">
        <v>89</v>
      </c>
      <c r="V33" s="120">
        <v>700</v>
      </c>
      <c r="W33" s="120">
        <v>704</v>
      </c>
      <c r="X33" s="120">
        <v>4</v>
      </c>
      <c r="Y33" s="120">
        <v>0</v>
      </c>
      <c r="Z33" s="120">
        <v>0</v>
      </c>
      <c r="AA33" s="120">
        <v>0</v>
      </c>
      <c r="AB33" s="120">
        <v>0</v>
      </c>
      <c r="AC33" s="120">
        <v>586</v>
      </c>
      <c r="AD33" s="120">
        <v>704</v>
      </c>
      <c r="AE33" s="120">
        <v>1290</v>
      </c>
      <c r="AF33" s="116" t="s">
        <v>174</v>
      </c>
      <c r="AG33" s="123"/>
      <c r="AH33" s="120">
        <v>4030</v>
      </c>
      <c r="AI33" s="120">
        <v>12</v>
      </c>
    </row>
    <row r="34" spans="1:35" x14ac:dyDescent="0.2">
      <c r="A34" s="123"/>
      <c r="B34" s="116" t="s">
        <v>176</v>
      </c>
      <c r="C34" s="116" t="s">
        <v>178</v>
      </c>
      <c r="D34" s="117">
        <v>1496</v>
      </c>
      <c r="E34" s="117">
        <v>34</v>
      </c>
      <c r="F34" s="117">
        <v>1530</v>
      </c>
      <c r="G34" s="118">
        <v>-2.6075619295958304E-3</v>
      </c>
      <c r="H34" s="117">
        <v>0</v>
      </c>
      <c r="I34" s="117">
        <v>0</v>
      </c>
      <c r="J34" s="117">
        <v>0</v>
      </c>
      <c r="K34" s="148">
        <v>0</v>
      </c>
      <c r="L34" s="120">
        <v>0</v>
      </c>
      <c r="M34" s="118">
        <v>0</v>
      </c>
      <c r="N34" s="120">
        <v>1530</v>
      </c>
      <c r="O34" s="118">
        <v>-2.6075619295958304E-3</v>
      </c>
      <c r="P34" s="120">
        <v>982</v>
      </c>
      <c r="Q34" s="120">
        <v>2512</v>
      </c>
      <c r="R34" s="118">
        <v>-5.1485148514851496E-3</v>
      </c>
      <c r="S34" s="124">
        <v>0</v>
      </c>
      <c r="T34" s="116" t="s">
        <v>89</v>
      </c>
      <c r="U34" s="116" t="s">
        <v>89</v>
      </c>
      <c r="V34" s="120">
        <v>1524</v>
      </c>
      <c r="W34" s="120">
        <v>1534</v>
      </c>
      <c r="X34" s="120">
        <v>10</v>
      </c>
      <c r="Y34" s="120">
        <v>0</v>
      </c>
      <c r="Z34" s="120">
        <v>0</v>
      </c>
      <c r="AA34" s="120">
        <v>0</v>
      </c>
      <c r="AB34" s="120">
        <v>0</v>
      </c>
      <c r="AC34" s="120">
        <v>991</v>
      </c>
      <c r="AD34" s="120">
        <v>1534</v>
      </c>
      <c r="AE34" s="120">
        <v>2525</v>
      </c>
      <c r="AF34" s="116" t="s">
        <v>177</v>
      </c>
      <c r="AG34" s="123"/>
      <c r="AH34" s="120">
        <v>4030</v>
      </c>
      <c r="AI34" s="120">
        <v>12</v>
      </c>
    </row>
    <row r="35" spans="1:35" x14ac:dyDescent="0.2">
      <c r="A35" s="123"/>
      <c r="B35" s="116" t="s">
        <v>179</v>
      </c>
      <c r="C35" s="116" t="s">
        <v>181</v>
      </c>
      <c r="D35" s="117">
        <v>9296</v>
      </c>
      <c r="E35" s="117">
        <v>64</v>
      </c>
      <c r="F35" s="117">
        <v>9360</v>
      </c>
      <c r="G35" s="118">
        <v>-4.2944785276073601E-2</v>
      </c>
      <c r="H35" s="117">
        <v>0</v>
      </c>
      <c r="I35" s="117">
        <v>0</v>
      </c>
      <c r="J35" s="117">
        <v>0</v>
      </c>
      <c r="K35" s="148">
        <v>0</v>
      </c>
      <c r="L35" s="120">
        <v>0</v>
      </c>
      <c r="M35" s="118">
        <v>0</v>
      </c>
      <c r="N35" s="120">
        <v>9360</v>
      </c>
      <c r="O35" s="118">
        <v>-4.2944785276073601E-2</v>
      </c>
      <c r="P35" s="120">
        <v>483</v>
      </c>
      <c r="Q35" s="120">
        <v>9843</v>
      </c>
      <c r="R35" s="118">
        <v>-4.0736770295292893E-2</v>
      </c>
      <c r="S35" s="124">
        <v>0</v>
      </c>
      <c r="T35" s="116" t="s">
        <v>89</v>
      </c>
      <c r="U35" s="116" t="s">
        <v>89</v>
      </c>
      <c r="V35" s="120">
        <v>9754</v>
      </c>
      <c r="W35" s="120">
        <v>9780</v>
      </c>
      <c r="X35" s="120">
        <v>26</v>
      </c>
      <c r="Y35" s="120">
        <v>0</v>
      </c>
      <c r="Z35" s="120">
        <v>0</v>
      </c>
      <c r="AA35" s="120">
        <v>0</v>
      </c>
      <c r="AB35" s="120">
        <v>0</v>
      </c>
      <c r="AC35" s="120">
        <v>481</v>
      </c>
      <c r="AD35" s="120">
        <v>9780</v>
      </c>
      <c r="AE35" s="120">
        <v>10261</v>
      </c>
      <c r="AF35" s="116" t="s">
        <v>180</v>
      </c>
      <c r="AG35" s="123"/>
      <c r="AH35" s="120">
        <v>4030</v>
      </c>
      <c r="AI35" s="120">
        <v>12</v>
      </c>
    </row>
    <row r="36" spans="1:35" x14ac:dyDescent="0.2">
      <c r="A36" s="123"/>
      <c r="B36" s="116" t="s">
        <v>182</v>
      </c>
      <c r="C36" s="116" t="s">
        <v>184</v>
      </c>
      <c r="D36" s="117">
        <v>1252</v>
      </c>
      <c r="E36" s="117">
        <v>4</v>
      </c>
      <c r="F36" s="117">
        <v>1256</v>
      </c>
      <c r="G36" s="118">
        <v>-3.0864197530864199E-2</v>
      </c>
      <c r="H36" s="117">
        <v>0</v>
      </c>
      <c r="I36" s="117">
        <v>0</v>
      </c>
      <c r="J36" s="117">
        <v>0</v>
      </c>
      <c r="K36" s="148">
        <v>0</v>
      </c>
      <c r="L36" s="120">
        <v>0</v>
      </c>
      <c r="M36" s="118">
        <v>0</v>
      </c>
      <c r="N36" s="120">
        <v>1256</v>
      </c>
      <c r="O36" s="118">
        <v>-3.0864197530864199E-2</v>
      </c>
      <c r="P36" s="120">
        <v>750</v>
      </c>
      <c r="Q36" s="120">
        <v>2006</v>
      </c>
      <c r="R36" s="118">
        <v>-5.3327041057102398E-2</v>
      </c>
      <c r="S36" s="124">
        <v>0</v>
      </c>
      <c r="T36" s="116" t="s">
        <v>89</v>
      </c>
      <c r="U36" s="116" t="s">
        <v>89</v>
      </c>
      <c r="V36" s="120">
        <v>1286</v>
      </c>
      <c r="W36" s="120">
        <v>1296</v>
      </c>
      <c r="X36" s="120">
        <v>10</v>
      </c>
      <c r="Y36" s="120">
        <v>0</v>
      </c>
      <c r="Z36" s="120">
        <v>0</v>
      </c>
      <c r="AA36" s="120">
        <v>0</v>
      </c>
      <c r="AB36" s="120">
        <v>0</v>
      </c>
      <c r="AC36" s="120">
        <v>823</v>
      </c>
      <c r="AD36" s="120">
        <v>1296</v>
      </c>
      <c r="AE36" s="120">
        <v>2119</v>
      </c>
      <c r="AF36" s="116" t="s">
        <v>183</v>
      </c>
      <c r="AG36" s="123"/>
      <c r="AH36" s="120">
        <v>4030</v>
      </c>
      <c r="AI36" s="120">
        <v>12</v>
      </c>
    </row>
    <row r="37" spans="1:35" x14ac:dyDescent="0.2">
      <c r="A37" s="123"/>
      <c r="B37" s="116" t="s">
        <v>185</v>
      </c>
      <c r="C37" s="116" t="s">
        <v>187</v>
      </c>
      <c r="D37" s="117">
        <v>9666</v>
      </c>
      <c r="E37" s="117">
        <v>136</v>
      </c>
      <c r="F37" s="117">
        <v>9802</v>
      </c>
      <c r="G37" s="118">
        <v>3.4184427094323698E-2</v>
      </c>
      <c r="H37" s="117">
        <v>0</v>
      </c>
      <c r="I37" s="117">
        <v>0</v>
      </c>
      <c r="J37" s="117">
        <v>0</v>
      </c>
      <c r="K37" s="148">
        <v>0</v>
      </c>
      <c r="L37" s="120">
        <v>0</v>
      </c>
      <c r="M37" s="118">
        <v>0</v>
      </c>
      <c r="N37" s="120">
        <v>9802</v>
      </c>
      <c r="O37" s="118">
        <v>3.4184427094323698E-2</v>
      </c>
      <c r="P37" s="120">
        <v>1496</v>
      </c>
      <c r="Q37" s="120">
        <v>11298</v>
      </c>
      <c r="R37" s="118">
        <v>3.0557329198212201E-2</v>
      </c>
      <c r="S37" s="124">
        <v>0</v>
      </c>
      <c r="T37" s="116" t="s">
        <v>89</v>
      </c>
      <c r="U37" s="116" t="s">
        <v>89</v>
      </c>
      <c r="V37" s="120">
        <v>9244</v>
      </c>
      <c r="W37" s="120">
        <v>9478</v>
      </c>
      <c r="X37" s="120">
        <v>234</v>
      </c>
      <c r="Y37" s="120">
        <v>0</v>
      </c>
      <c r="Z37" s="120">
        <v>0</v>
      </c>
      <c r="AA37" s="120">
        <v>0</v>
      </c>
      <c r="AB37" s="120">
        <v>0</v>
      </c>
      <c r="AC37" s="120">
        <v>1485</v>
      </c>
      <c r="AD37" s="120">
        <v>9478</v>
      </c>
      <c r="AE37" s="120">
        <v>10963</v>
      </c>
      <c r="AF37" s="116" t="s">
        <v>186</v>
      </c>
      <c r="AG37" s="123"/>
      <c r="AH37" s="120">
        <v>4030</v>
      </c>
      <c r="AI37" s="120">
        <v>12</v>
      </c>
    </row>
    <row r="38" spans="1:35" x14ac:dyDescent="0.2">
      <c r="A38" s="123"/>
      <c r="B38" s="116" t="s">
        <v>188</v>
      </c>
      <c r="C38" s="116" t="s">
        <v>190</v>
      </c>
      <c r="D38" s="117">
        <v>5062</v>
      </c>
      <c r="E38" s="117">
        <v>26</v>
      </c>
      <c r="F38" s="117">
        <v>5088</v>
      </c>
      <c r="G38" s="118">
        <v>-0.13645621181262699</v>
      </c>
      <c r="H38" s="117">
        <v>0</v>
      </c>
      <c r="I38" s="117">
        <v>0</v>
      </c>
      <c r="J38" s="117">
        <v>0</v>
      </c>
      <c r="K38" s="148">
        <v>0</v>
      </c>
      <c r="L38" s="120">
        <v>0</v>
      </c>
      <c r="M38" s="118">
        <v>0</v>
      </c>
      <c r="N38" s="120">
        <v>5088</v>
      </c>
      <c r="O38" s="118">
        <v>-0.13645621181262699</v>
      </c>
      <c r="P38" s="120">
        <v>2326</v>
      </c>
      <c r="Q38" s="120">
        <v>7414</v>
      </c>
      <c r="R38" s="118">
        <v>-5.6743002544529297E-2</v>
      </c>
      <c r="S38" s="124">
        <v>0</v>
      </c>
      <c r="T38" s="116" t="s">
        <v>89</v>
      </c>
      <c r="U38" s="116" t="s">
        <v>89</v>
      </c>
      <c r="V38" s="120">
        <v>5844</v>
      </c>
      <c r="W38" s="120">
        <v>5892</v>
      </c>
      <c r="X38" s="120">
        <v>48</v>
      </c>
      <c r="Y38" s="120">
        <v>0</v>
      </c>
      <c r="Z38" s="120">
        <v>0</v>
      </c>
      <c r="AA38" s="120">
        <v>0</v>
      </c>
      <c r="AB38" s="120">
        <v>0</v>
      </c>
      <c r="AC38" s="120">
        <v>1968</v>
      </c>
      <c r="AD38" s="120">
        <v>5892</v>
      </c>
      <c r="AE38" s="120">
        <v>7860</v>
      </c>
      <c r="AF38" s="116" t="s">
        <v>189</v>
      </c>
      <c r="AG38" s="123"/>
      <c r="AH38" s="120">
        <v>4030</v>
      </c>
      <c r="AI38" s="120">
        <v>12</v>
      </c>
    </row>
    <row r="39" spans="1:35" x14ac:dyDescent="0.2">
      <c r="A39" s="123"/>
      <c r="B39" s="116" t="s">
        <v>191</v>
      </c>
      <c r="C39" s="116" t="s">
        <v>193</v>
      </c>
      <c r="D39" s="117">
        <v>2773</v>
      </c>
      <c r="E39" s="117">
        <v>22</v>
      </c>
      <c r="F39" s="117">
        <v>2795</v>
      </c>
      <c r="G39" s="118">
        <v>-2.7487821851078599E-2</v>
      </c>
      <c r="H39" s="117">
        <v>0</v>
      </c>
      <c r="I39" s="117">
        <v>0</v>
      </c>
      <c r="J39" s="117">
        <v>0</v>
      </c>
      <c r="K39" s="148">
        <v>0</v>
      </c>
      <c r="L39" s="120">
        <v>0</v>
      </c>
      <c r="M39" s="118">
        <v>0</v>
      </c>
      <c r="N39" s="120">
        <v>2795</v>
      </c>
      <c r="O39" s="118">
        <v>-2.7487821851078599E-2</v>
      </c>
      <c r="P39" s="120">
        <v>1627</v>
      </c>
      <c r="Q39" s="120">
        <v>4422</v>
      </c>
      <c r="R39" s="118">
        <v>-2.0381036774479402E-2</v>
      </c>
      <c r="S39" s="124">
        <v>0</v>
      </c>
      <c r="T39" s="116" t="s">
        <v>89</v>
      </c>
      <c r="U39" s="116" t="s">
        <v>89</v>
      </c>
      <c r="V39" s="120">
        <v>2830</v>
      </c>
      <c r="W39" s="120">
        <v>2874</v>
      </c>
      <c r="X39" s="120">
        <v>44</v>
      </c>
      <c r="Y39" s="120">
        <v>0</v>
      </c>
      <c r="Z39" s="120">
        <v>0</v>
      </c>
      <c r="AA39" s="120">
        <v>0</v>
      </c>
      <c r="AB39" s="120">
        <v>0</v>
      </c>
      <c r="AC39" s="120">
        <v>1640</v>
      </c>
      <c r="AD39" s="120">
        <v>2874</v>
      </c>
      <c r="AE39" s="120">
        <v>4514</v>
      </c>
      <c r="AF39" s="116" t="s">
        <v>192</v>
      </c>
      <c r="AG39" s="123"/>
      <c r="AH39" s="120">
        <v>4030</v>
      </c>
      <c r="AI39" s="120">
        <v>12</v>
      </c>
    </row>
    <row r="40" spans="1:35" x14ac:dyDescent="0.2">
      <c r="A40" s="123"/>
      <c r="B40" s="116" t="s">
        <v>194</v>
      </c>
      <c r="C40" s="116" t="s">
        <v>196</v>
      </c>
      <c r="D40" s="117">
        <v>2158</v>
      </c>
      <c r="E40" s="117">
        <v>40</v>
      </c>
      <c r="F40" s="117">
        <v>2198</v>
      </c>
      <c r="G40" s="118">
        <v>-5.8269065981148206E-2</v>
      </c>
      <c r="H40" s="117">
        <v>0</v>
      </c>
      <c r="I40" s="117">
        <v>0</v>
      </c>
      <c r="J40" s="117">
        <v>0</v>
      </c>
      <c r="K40" s="148">
        <v>0</v>
      </c>
      <c r="L40" s="120">
        <v>0</v>
      </c>
      <c r="M40" s="118">
        <v>0</v>
      </c>
      <c r="N40" s="120">
        <v>2198</v>
      </c>
      <c r="O40" s="118">
        <v>-5.8269065981148206E-2</v>
      </c>
      <c r="P40" s="120">
        <v>18</v>
      </c>
      <c r="Q40" s="120">
        <v>2216</v>
      </c>
      <c r="R40" s="118">
        <v>-5.5815935236472096E-2</v>
      </c>
      <c r="S40" s="124">
        <v>0</v>
      </c>
      <c r="T40" s="116" t="s">
        <v>89</v>
      </c>
      <c r="U40" s="116" t="s">
        <v>89</v>
      </c>
      <c r="V40" s="120">
        <v>2334</v>
      </c>
      <c r="W40" s="120">
        <v>2334</v>
      </c>
      <c r="X40" s="120">
        <v>0</v>
      </c>
      <c r="Y40" s="120">
        <v>0</v>
      </c>
      <c r="Z40" s="120">
        <v>0</v>
      </c>
      <c r="AA40" s="120">
        <v>0</v>
      </c>
      <c r="AB40" s="120">
        <v>0</v>
      </c>
      <c r="AC40" s="120">
        <v>13</v>
      </c>
      <c r="AD40" s="120">
        <v>2334</v>
      </c>
      <c r="AE40" s="120">
        <v>2347</v>
      </c>
      <c r="AF40" s="116" t="s">
        <v>195</v>
      </c>
      <c r="AG40" s="123"/>
      <c r="AH40" s="120">
        <v>4030</v>
      </c>
      <c r="AI40" s="120">
        <v>12</v>
      </c>
    </row>
    <row r="41" spans="1:35" x14ac:dyDescent="0.2">
      <c r="A41" s="123"/>
      <c r="B41" s="116" t="s">
        <v>197</v>
      </c>
      <c r="C41" s="116" t="s">
        <v>199</v>
      </c>
      <c r="D41" s="117">
        <v>1478</v>
      </c>
      <c r="E41" s="117">
        <v>0</v>
      </c>
      <c r="F41" s="117">
        <v>1478</v>
      </c>
      <c r="G41" s="118">
        <v>-0.14069767441860498</v>
      </c>
      <c r="H41" s="117">
        <v>0</v>
      </c>
      <c r="I41" s="117">
        <v>0</v>
      </c>
      <c r="J41" s="117">
        <v>0</v>
      </c>
      <c r="K41" s="148">
        <v>0</v>
      </c>
      <c r="L41" s="120">
        <v>0</v>
      </c>
      <c r="M41" s="118">
        <v>0</v>
      </c>
      <c r="N41" s="120">
        <v>1478</v>
      </c>
      <c r="O41" s="118">
        <v>-0.14069767441860498</v>
      </c>
      <c r="P41" s="120">
        <v>0</v>
      </c>
      <c r="Q41" s="120">
        <v>1478</v>
      </c>
      <c r="R41" s="118">
        <v>-0.14069767441860498</v>
      </c>
      <c r="S41" s="124">
        <v>0</v>
      </c>
      <c r="T41" s="116" t="s">
        <v>89</v>
      </c>
      <c r="U41" s="116" t="s">
        <v>89</v>
      </c>
      <c r="V41" s="120">
        <v>1720</v>
      </c>
      <c r="W41" s="120">
        <v>1720</v>
      </c>
      <c r="X41" s="120">
        <v>0</v>
      </c>
      <c r="Y41" s="120">
        <v>0</v>
      </c>
      <c r="Z41" s="120">
        <v>0</v>
      </c>
      <c r="AA41" s="120">
        <v>0</v>
      </c>
      <c r="AB41" s="120">
        <v>0</v>
      </c>
      <c r="AC41" s="120">
        <v>0</v>
      </c>
      <c r="AD41" s="120">
        <v>1720</v>
      </c>
      <c r="AE41" s="120">
        <v>1720</v>
      </c>
      <c r="AF41" s="116" t="s">
        <v>198</v>
      </c>
      <c r="AG41" s="123"/>
      <c r="AH41" s="120">
        <v>4030</v>
      </c>
      <c r="AI41" s="120">
        <v>12</v>
      </c>
    </row>
    <row r="42" spans="1:35" x14ac:dyDescent="0.2">
      <c r="A42" s="123"/>
      <c r="B42" s="116" t="s">
        <v>200</v>
      </c>
      <c r="C42" s="116" t="s">
        <v>202</v>
      </c>
      <c r="D42" s="117">
        <v>3123</v>
      </c>
      <c r="E42" s="117">
        <v>4</v>
      </c>
      <c r="F42" s="117">
        <v>3127</v>
      </c>
      <c r="G42" s="118">
        <v>7.1624400274160407E-2</v>
      </c>
      <c r="H42" s="117">
        <v>0</v>
      </c>
      <c r="I42" s="117">
        <v>0</v>
      </c>
      <c r="J42" s="117">
        <v>0</v>
      </c>
      <c r="K42" s="148">
        <v>0</v>
      </c>
      <c r="L42" s="120">
        <v>0</v>
      </c>
      <c r="M42" s="118">
        <v>0</v>
      </c>
      <c r="N42" s="120">
        <v>3127</v>
      </c>
      <c r="O42" s="118">
        <v>7.1624400274160407E-2</v>
      </c>
      <c r="P42" s="120">
        <v>1482</v>
      </c>
      <c r="Q42" s="120">
        <v>4609</v>
      </c>
      <c r="R42" s="118">
        <v>4.1394335511982594E-3</v>
      </c>
      <c r="S42" s="124">
        <v>0</v>
      </c>
      <c r="T42" s="116" t="s">
        <v>89</v>
      </c>
      <c r="U42" s="116" t="s">
        <v>89</v>
      </c>
      <c r="V42" s="120">
        <v>2910</v>
      </c>
      <c r="W42" s="120">
        <v>2918</v>
      </c>
      <c r="X42" s="120">
        <v>8</v>
      </c>
      <c r="Y42" s="120">
        <v>0</v>
      </c>
      <c r="Z42" s="120">
        <v>0</v>
      </c>
      <c r="AA42" s="120">
        <v>0</v>
      </c>
      <c r="AB42" s="120">
        <v>0</v>
      </c>
      <c r="AC42" s="120">
        <v>1672</v>
      </c>
      <c r="AD42" s="120">
        <v>2918</v>
      </c>
      <c r="AE42" s="120">
        <v>4590</v>
      </c>
      <c r="AF42" s="116" t="s">
        <v>201</v>
      </c>
      <c r="AG42" s="123"/>
      <c r="AH42" s="120">
        <v>4030</v>
      </c>
      <c r="AI42" s="120">
        <v>12</v>
      </c>
    </row>
    <row r="43" spans="1:35" x14ac:dyDescent="0.2">
      <c r="A43" s="123"/>
      <c r="B43" s="116" t="s">
        <v>203</v>
      </c>
      <c r="C43" s="116" t="s">
        <v>205</v>
      </c>
      <c r="D43" s="117">
        <v>862</v>
      </c>
      <c r="E43" s="117">
        <v>8</v>
      </c>
      <c r="F43" s="117">
        <v>870</v>
      </c>
      <c r="G43" s="118">
        <v>-8.8050314465408813E-2</v>
      </c>
      <c r="H43" s="117">
        <v>0</v>
      </c>
      <c r="I43" s="117">
        <v>0</v>
      </c>
      <c r="J43" s="117">
        <v>0</v>
      </c>
      <c r="K43" s="148">
        <v>0</v>
      </c>
      <c r="L43" s="120">
        <v>0</v>
      </c>
      <c r="M43" s="118">
        <v>0</v>
      </c>
      <c r="N43" s="120">
        <v>870</v>
      </c>
      <c r="O43" s="118">
        <v>-8.8050314465408813E-2</v>
      </c>
      <c r="P43" s="120">
        <v>649</v>
      </c>
      <c r="Q43" s="120">
        <v>1519</v>
      </c>
      <c r="R43" s="118">
        <v>-2.50320924261874E-2</v>
      </c>
      <c r="S43" s="124">
        <v>0</v>
      </c>
      <c r="T43" s="116" t="s">
        <v>89</v>
      </c>
      <c r="U43" s="116" t="s">
        <v>89</v>
      </c>
      <c r="V43" s="120">
        <v>952</v>
      </c>
      <c r="W43" s="120">
        <v>954</v>
      </c>
      <c r="X43" s="120">
        <v>2</v>
      </c>
      <c r="Y43" s="120">
        <v>0</v>
      </c>
      <c r="Z43" s="120">
        <v>0</v>
      </c>
      <c r="AA43" s="120">
        <v>0</v>
      </c>
      <c r="AB43" s="120">
        <v>0</v>
      </c>
      <c r="AC43" s="120">
        <v>604</v>
      </c>
      <c r="AD43" s="120">
        <v>954</v>
      </c>
      <c r="AE43" s="120">
        <v>1558</v>
      </c>
      <c r="AF43" s="116" t="s">
        <v>204</v>
      </c>
      <c r="AG43" s="123"/>
      <c r="AH43" s="120">
        <v>4030</v>
      </c>
      <c r="AI43" s="120">
        <v>12</v>
      </c>
    </row>
    <row r="44" spans="1:35" x14ac:dyDescent="0.2">
      <c r="A44" s="123"/>
      <c r="B44" s="116" t="s">
        <v>206</v>
      </c>
      <c r="C44" s="116" t="s">
        <v>208</v>
      </c>
      <c r="D44" s="117">
        <v>3391</v>
      </c>
      <c r="E44" s="117">
        <v>2</v>
      </c>
      <c r="F44" s="117">
        <v>3393</v>
      </c>
      <c r="G44" s="118">
        <v>-2.2471910112359602E-2</v>
      </c>
      <c r="H44" s="117">
        <v>0</v>
      </c>
      <c r="I44" s="117">
        <v>0</v>
      </c>
      <c r="J44" s="117">
        <v>0</v>
      </c>
      <c r="K44" s="148">
        <v>0</v>
      </c>
      <c r="L44" s="120">
        <v>0</v>
      </c>
      <c r="M44" s="118">
        <v>0</v>
      </c>
      <c r="N44" s="120">
        <v>3393</v>
      </c>
      <c r="O44" s="118">
        <v>-2.2471910112359602E-2</v>
      </c>
      <c r="P44" s="120">
        <v>631</v>
      </c>
      <c r="Q44" s="120">
        <v>4024</v>
      </c>
      <c r="R44" s="118">
        <v>-4.6994805837249605E-3</v>
      </c>
      <c r="S44" s="124">
        <v>0</v>
      </c>
      <c r="T44" s="116" t="s">
        <v>89</v>
      </c>
      <c r="U44" s="116" t="s">
        <v>89</v>
      </c>
      <c r="V44" s="120">
        <v>3469</v>
      </c>
      <c r="W44" s="120">
        <v>3471</v>
      </c>
      <c r="X44" s="120">
        <v>2</v>
      </c>
      <c r="Y44" s="120">
        <v>0</v>
      </c>
      <c r="Z44" s="120">
        <v>0</v>
      </c>
      <c r="AA44" s="120">
        <v>0</v>
      </c>
      <c r="AB44" s="120">
        <v>0</v>
      </c>
      <c r="AC44" s="120">
        <v>572</v>
      </c>
      <c r="AD44" s="120">
        <v>3471</v>
      </c>
      <c r="AE44" s="120">
        <v>4043</v>
      </c>
      <c r="AF44" s="116" t="s">
        <v>207</v>
      </c>
      <c r="AG44" s="123"/>
      <c r="AH44" s="120">
        <v>4030</v>
      </c>
      <c r="AI44" s="120">
        <v>12</v>
      </c>
    </row>
    <row r="45" spans="1:35" x14ac:dyDescent="0.2">
      <c r="A45" s="123"/>
      <c r="B45" s="116" t="s">
        <v>209</v>
      </c>
      <c r="C45" s="116" t="s">
        <v>211</v>
      </c>
      <c r="D45" s="117">
        <v>7555</v>
      </c>
      <c r="E45" s="117">
        <v>54</v>
      </c>
      <c r="F45" s="117">
        <v>7609</v>
      </c>
      <c r="G45" s="118">
        <v>0.19977924944812397</v>
      </c>
      <c r="H45" s="117">
        <v>0</v>
      </c>
      <c r="I45" s="117">
        <v>0</v>
      </c>
      <c r="J45" s="117">
        <v>0</v>
      </c>
      <c r="K45" s="148">
        <v>0</v>
      </c>
      <c r="L45" s="120">
        <v>0</v>
      </c>
      <c r="M45" s="118">
        <v>0</v>
      </c>
      <c r="N45" s="120">
        <v>7609</v>
      </c>
      <c r="O45" s="118">
        <v>0.19977924944812397</v>
      </c>
      <c r="P45" s="120">
        <v>2330</v>
      </c>
      <c r="Q45" s="120">
        <v>9939</v>
      </c>
      <c r="R45" s="118">
        <v>0.234658385093168</v>
      </c>
      <c r="S45" s="124">
        <v>0</v>
      </c>
      <c r="T45" s="116" t="s">
        <v>89</v>
      </c>
      <c r="U45" s="116" t="s">
        <v>89</v>
      </c>
      <c r="V45" s="120">
        <v>6310</v>
      </c>
      <c r="W45" s="120">
        <v>6342</v>
      </c>
      <c r="X45" s="120">
        <v>32</v>
      </c>
      <c r="Y45" s="120">
        <v>0</v>
      </c>
      <c r="Z45" s="120">
        <v>0</v>
      </c>
      <c r="AA45" s="120">
        <v>0</v>
      </c>
      <c r="AB45" s="120">
        <v>0</v>
      </c>
      <c r="AC45" s="120">
        <v>1708</v>
      </c>
      <c r="AD45" s="120">
        <v>6342</v>
      </c>
      <c r="AE45" s="120">
        <v>8050</v>
      </c>
      <c r="AF45" s="116" t="s">
        <v>210</v>
      </c>
      <c r="AG45" s="123"/>
      <c r="AH45" s="120">
        <v>4030</v>
      </c>
      <c r="AI45" s="120">
        <v>12</v>
      </c>
    </row>
    <row r="46" spans="1:35" x14ac:dyDescent="0.2">
      <c r="A46" s="123"/>
      <c r="B46" s="116" t="s">
        <v>212</v>
      </c>
      <c r="C46" s="116" t="s">
        <v>214</v>
      </c>
      <c r="D46" s="117">
        <v>4749</v>
      </c>
      <c r="E46" s="117">
        <v>1064</v>
      </c>
      <c r="F46" s="117">
        <v>5813</v>
      </c>
      <c r="G46" s="118">
        <v>-7.0812020460358102E-2</v>
      </c>
      <c r="H46" s="117">
        <v>0</v>
      </c>
      <c r="I46" s="117">
        <v>0</v>
      </c>
      <c r="J46" s="117">
        <v>0</v>
      </c>
      <c r="K46" s="148">
        <v>0</v>
      </c>
      <c r="L46" s="120">
        <v>0</v>
      </c>
      <c r="M46" s="118">
        <v>0</v>
      </c>
      <c r="N46" s="120">
        <v>5813</v>
      </c>
      <c r="O46" s="118">
        <v>-7.0812020460358102E-2</v>
      </c>
      <c r="P46" s="120">
        <v>2072</v>
      </c>
      <c r="Q46" s="120">
        <v>7885</v>
      </c>
      <c r="R46" s="118">
        <v>-4.0754257907542599E-2</v>
      </c>
      <c r="S46" s="124">
        <v>0</v>
      </c>
      <c r="T46" s="116" t="s">
        <v>89</v>
      </c>
      <c r="U46" s="116" t="s">
        <v>89</v>
      </c>
      <c r="V46" s="120">
        <v>5098</v>
      </c>
      <c r="W46" s="120">
        <v>6256</v>
      </c>
      <c r="X46" s="120">
        <v>1158</v>
      </c>
      <c r="Y46" s="120">
        <v>0</v>
      </c>
      <c r="Z46" s="120">
        <v>0</v>
      </c>
      <c r="AA46" s="120">
        <v>0</v>
      </c>
      <c r="AB46" s="120">
        <v>0</v>
      </c>
      <c r="AC46" s="120">
        <v>1964</v>
      </c>
      <c r="AD46" s="120">
        <v>6256</v>
      </c>
      <c r="AE46" s="120">
        <v>8220</v>
      </c>
      <c r="AF46" s="116" t="s">
        <v>213</v>
      </c>
      <c r="AG46" s="123"/>
      <c r="AH46" s="120">
        <v>4030</v>
      </c>
      <c r="AI46" s="120">
        <v>12</v>
      </c>
    </row>
    <row r="47" spans="1:35" x14ac:dyDescent="0.2">
      <c r="A47" s="123"/>
      <c r="B47" s="116" t="s">
        <v>215</v>
      </c>
      <c r="C47" s="116" t="s">
        <v>217</v>
      </c>
      <c r="D47" s="117">
        <v>8011</v>
      </c>
      <c r="E47" s="117">
        <v>184</v>
      </c>
      <c r="F47" s="117">
        <v>8195</v>
      </c>
      <c r="G47" s="118">
        <v>2.3863068465767103E-2</v>
      </c>
      <c r="H47" s="117">
        <v>0</v>
      </c>
      <c r="I47" s="117">
        <v>0</v>
      </c>
      <c r="J47" s="117">
        <v>0</v>
      </c>
      <c r="K47" s="148">
        <v>0</v>
      </c>
      <c r="L47" s="120">
        <v>0</v>
      </c>
      <c r="M47" s="118">
        <v>0</v>
      </c>
      <c r="N47" s="120">
        <v>8195</v>
      </c>
      <c r="O47" s="118">
        <v>2.3863068465767103E-2</v>
      </c>
      <c r="P47" s="120">
        <v>1225</v>
      </c>
      <c r="Q47" s="120">
        <v>9420</v>
      </c>
      <c r="R47" s="118">
        <v>2.84965607599083E-2</v>
      </c>
      <c r="S47" s="124">
        <v>0</v>
      </c>
      <c r="T47" s="116" t="s">
        <v>89</v>
      </c>
      <c r="U47" s="116" t="s">
        <v>89</v>
      </c>
      <c r="V47" s="120">
        <v>7812</v>
      </c>
      <c r="W47" s="120">
        <v>8004</v>
      </c>
      <c r="X47" s="120">
        <v>192</v>
      </c>
      <c r="Y47" s="120">
        <v>0</v>
      </c>
      <c r="Z47" s="120">
        <v>0</v>
      </c>
      <c r="AA47" s="120">
        <v>0</v>
      </c>
      <c r="AB47" s="120">
        <v>0</v>
      </c>
      <c r="AC47" s="120">
        <v>1155</v>
      </c>
      <c r="AD47" s="120">
        <v>8004</v>
      </c>
      <c r="AE47" s="120">
        <v>9159</v>
      </c>
      <c r="AF47" s="116" t="s">
        <v>216</v>
      </c>
      <c r="AG47" s="123"/>
      <c r="AH47" s="120">
        <v>4030</v>
      </c>
      <c r="AI47" s="120">
        <v>12</v>
      </c>
    </row>
    <row r="48" spans="1:35" x14ac:dyDescent="0.2">
      <c r="A48" s="123"/>
      <c r="B48" s="116" t="s">
        <v>218</v>
      </c>
      <c r="C48" s="116" t="s">
        <v>220</v>
      </c>
      <c r="D48" s="117">
        <v>7598</v>
      </c>
      <c r="E48" s="117">
        <v>6</v>
      </c>
      <c r="F48" s="117">
        <v>7604</v>
      </c>
      <c r="G48" s="118">
        <v>9.6932678263178893E-3</v>
      </c>
      <c r="H48" s="117">
        <v>0</v>
      </c>
      <c r="I48" s="117">
        <v>0</v>
      </c>
      <c r="J48" s="117">
        <v>0</v>
      </c>
      <c r="K48" s="148">
        <v>0</v>
      </c>
      <c r="L48" s="120">
        <v>0</v>
      </c>
      <c r="M48" s="118">
        <v>0</v>
      </c>
      <c r="N48" s="120">
        <v>7604</v>
      </c>
      <c r="O48" s="118">
        <v>9.6932678263178893E-3</v>
      </c>
      <c r="P48" s="120">
        <v>305</v>
      </c>
      <c r="Q48" s="120">
        <v>7909</v>
      </c>
      <c r="R48" s="118">
        <v>1.0734824281150201E-2</v>
      </c>
      <c r="S48" s="124">
        <v>0</v>
      </c>
      <c r="T48" s="116" t="s">
        <v>89</v>
      </c>
      <c r="U48" s="116" t="s">
        <v>89</v>
      </c>
      <c r="V48" s="120">
        <v>7529</v>
      </c>
      <c r="W48" s="120">
        <v>7531</v>
      </c>
      <c r="X48" s="120">
        <v>2</v>
      </c>
      <c r="Y48" s="120">
        <v>0</v>
      </c>
      <c r="Z48" s="120">
        <v>0</v>
      </c>
      <c r="AA48" s="120">
        <v>0</v>
      </c>
      <c r="AB48" s="120">
        <v>0</v>
      </c>
      <c r="AC48" s="120">
        <v>294</v>
      </c>
      <c r="AD48" s="120">
        <v>7531</v>
      </c>
      <c r="AE48" s="120">
        <v>7825</v>
      </c>
      <c r="AF48" s="116" t="s">
        <v>219</v>
      </c>
      <c r="AG48" s="123"/>
      <c r="AH48" s="120">
        <v>4030</v>
      </c>
      <c r="AI48" s="120">
        <v>12</v>
      </c>
    </row>
    <row r="49" spans="1:35" x14ac:dyDescent="0.2">
      <c r="A49" s="123"/>
      <c r="B49" s="116" t="s">
        <v>221</v>
      </c>
      <c r="C49" s="116" t="s">
        <v>223</v>
      </c>
      <c r="D49" s="117">
        <v>1249</v>
      </c>
      <c r="E49" s="117">
        <v>4</v>
      </c>
      <c r="F49" s="117">
        <v>1253</v>
      </c>
      <c r="G49" s="118">
        <v>-7.7319587628865996E-2</v>
      </c>
      <c r="H49" s="117">
        <v>0</v>
      </c>
      <c r="I49" s="117">
        <v>0</v>
      </c>
      <c r="J49" s="117">
        <v>0</v>
      </c>
      <c r="K49" s="148">
        <v>0</v>
      </c>
      <c r="L49" s="120">
        <v>0</v>
      </c>
      <c r="M49" s="118">
        <v>0</v>
      </c>
      <c r="N49" s="120">
        <v>1253</v>
      </c>
      <c r="O49" s="118">
        <v>-7.7319587628865996E-2</v>
      </c>
      <c r="P49" s="120">
        <v>976</v>
      </c>
      <c r="Q49" s="120">
        <v>2229</v>
      </c>
      <c r="R49" s="118">
        <v>-2.2797018851380999E-2</v>
      </c>
      <c r="S49" s="124">
        <v>0</v>
      </c>
      <c r="T49" s="116" t="s">
        <v>89</v>
      </c>
      <c r="U49" s="116" t="s">
        <v>89</v>
      </c>
      <c r="V49" s="120">
        <v>1358</v>
      </c>
      <c r="W49" s="120">
        <v>1358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923</v>
      </c>
      <c r="AD49" s="120">
        <v>1358</v>
      </c>
      <c r="AE49" s="120">
        <v>2281</v>
      </c>
      <c r="AF49" s="116" t="s">
        <v>222</v>
      </c>
      <c r="AG49" s="123"/>
      <c r="AH49" s="120">
        <v>4030</v>
      </c>
      <c r="AI49" s="120">
        <v>12</v>
      </c>
    </row>
    <row r="50" spans="1:35" x14ac:dyDescent="0.2">
      <c r="A50" s="123"/>
      <c r="B50" s="116" t="s">
        <v>224</v>
      </c>
      <c r="C50" s="116" t="s">
        <v>226</v>
      </c>
      <c r="D50" s="117">
        <v>5368</v>
      </c>
      <c r="E50" s="117">
        <v>1438</v>
      </c>
      <c r="F50" s="117">
        <v>6806</v>
      </c>
      <c r="G50" s="118">
        <v>1.1593341260404301E-2</v>
      </c>
      <c r="H50" s="117">
        <v>0</v>
      </c>
      <c r="I50" s="117">
        <v>0</v>
      </c>
      <c r="J50" s="117">
        <v>0</v>
      </c>
      <c r="K50" s="148">
        <v>0</v>
      </c>
      <c r="L50" s="120">
        <v>0</v>
      </c>
      <c r="M50" s="118">
        <v>0</v>
      </c>
      <c r="N50" s="120">
        <v>6806</v>
      </c>
      <c r="O50" s="118">
        <v>1.1593341260404301E-2</v>
      </c>
      <c r="P50" s="120">
        <v>2350</v>
      </c>
      <c r="Q50" s="120">
        <v>9156</v>
      </c>
      <c r="R50" s="118">
        <v>1.3392363032650801E-2</v>
      </c>
      <c r="S50" s="124">
        <v>0</v>
      </c>
      <c r="T50" s="116" t="s">
        <v>89</v>
      </c>
      <c r="U50" s="116" t="s">
        <v>89</v>
      </c>
      <c r="V50" s="120">
        <v>5526</v>
      </c>
      <c r="W50" s="120">
        <v>6728</v>
      </c>
      <c r="X50" s="120">
        <v>1202</v>
      </c>
      <c r="Y50" s="120">
        <v>0</v>
      </c>
      <c r="Z50" s="120">
        <v>0</v>
      </c>
      <c r="AA50" s="120">
        <v>0</v>
      </c>
      <c r="AB50" s="120">
        <v>0</v>
      </c>
      <c r="AC50" s="120">
        <v>2307</v>
      </c>
      <c r="AD50" s="120">
        <v>6728</v>
      </c>
      <c r="AE50" s="120">
        <v>9035</v>
      </c>
      <c r="AF50" s="116" t="s">
        <v>225</v>
      </c>
      <c r="AG50" s="123"/>
      <c r="AH50" s="120">
        <v>4030</v>
      </c>
      <c r="AI50" s="120">
        <v>12</v>
      </c>
    </row>
    <row r="51" spans="1:35" x14ac:dyDescent="0.2">
      <c r="A51" s="123"/>
      <c r="B51" s="116" t="s">
        <v>227</v>
      </c>
      <c r="C51" s="116" t="s">
        <v>229</v>
      </c>
      <c r="D51" s="117">
        <v>931</v>
      </c>
      <c r="E51" s="117">
        <v>26</v>
      </c>
      <c r="F51" s="117">
        <v>957</v>
      </c>
      <c r="G51" s="118">
        <v>-5.8070866141732298E-2</v>
      </c>
      <c r="H51" s="117">
        <v>0</v>
      </c>
      <c r="I51" s="117">
        <v>0</v>
      </c>
      <c r="J51" s="117">
        <v>0</v>
      </c>
      <c r="K51" s="148">
        <v>0</v>
      </c>
      <c r="L51" s="120">
        <v>0</v>
      </c>
      <c r="M51" s="118">
        <v>0</v>
      </c>
      <c r="N51" s="120">
        <v>957</v>
      </c>
      <c r="O51" s="118">
        <v>-5.8070866141732298E-2</v>
      </c>
      <c r="P51" s="120">
        <v>1928</v>
      </c>
      <c r="Q51" s="120">
        <v>2885</v>
      </c>
      <c r="R51" s="118">
        <v>8.499435878149679E-2</v>
      </c>
      <c r="S51" s="124">
        <v>0</v>
      </c>
      <c r="T51" s="116" t="s">
        <v>89</v>
      </c>
      <c r="U51" s="116" t="s">
        <v>89</v>
      </c>
      <c r="V51" s="120">
        <v>996</v>
      </c>
      <c r="W51" s="120">
        <v>1016</v>
      </c>
      <c r="X51" s="120">
        <v>20</v>
      </c>
      <c r="Y51" s="120">
        <v>0</v>
      </c>
      <c r="Z51" s="120">
        <v>0</v>
      </c>
      <c r="AA51" s="120">
        <v>0</v>
      </c>
      <c r="AB51" s="120">
        <v>0</v>
      </c>
      <c r="AC51" s="120">
        <v>1643</v>
      </c>
      <c r="AD51" s="120">
        <v>1016</v>
      </c>
      <c r="AE51" s="120">
        <v>2659</v>
      </c>
      <c r="AF51" s="116" t="s">
        <v>228</v>
      </c>
      <c r="AG51" s="123"/>
      <c r="AH51" s="120">
        <v>4030</v>
      </c>
      <c r="AI51" s="120">
        <v>12</v>
      </c>
    </row>
    <row r="52" spans="1:35" x14ac:dyDescent="0.2">
      <c r="A52" s="123"/>
      <c r="B52" s="116" t="s">
        <v>230</v>
      </c>
      <c r="C52" s="116" t="s">
        <v>232</v>
      </c>
      <c r="D52" s="117">
        <v>844</v>
      </c>
      <c r="E52" s="117">
        <v>0</v>
      </c>
      <c r="F52" s="117">
        <v>844</v>
      </c>
      <c r="G52" s="118">
        <v>-9.3896713615023511E-3</v>
      </c>
      <c r="H52" s="117">
        <v>0</v>
      </c>
      <c r="I52" s="117">
        <v>0</v>
      </c>
      <c r="J52" s="117">
        <v>0</v>
      </c>
      <c r="K52" s="148">
        <v>0</v>
      </c>
      <c r="L52" s="120">
        <v>0</v>
      </c>
      <c r="M52" s="118">
        <v>0</v>
      </c>
      <c r="N52" s="120">
        <v>844</v>
      </c>
      <c r="O52" s="118">
        <v>-9.3896713615023511E-3</v>
      </c>
      <c r="P52" s="120">
        <v>0</v>
      </c>
      <c r="Q52" s="120">
        <v>844</v>
      </c>
      <c r="R52" s="118">
        <v>-9.3896713615023511E-3</v>
      </c>
      <c r="S52" s="124">
        <v>0</v>
      </c>
      <c r="T52" s="116" t="s">
        <v>89</v>
      </c>
      <c r="U52" s="116" t="s">
        <v>89</v>
      </c>
      <c r="V52" s="120">
        <v>852</v>
      </c>
      <c r="W52" s="120">
        <v>852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852</v>
      </c>
      <c r="AE52" s="120">
        <v>852</v>
      </c>
      <c r="AF52" s="116" t="s">
        <v>231</v>
      </c>
      <c r="AG52" s="123"/>
      <c r="AH52" s="120">
        <v>4030</v>
      </c>
      <c r="AI52" s="120">
        <v>12</v>
      </c>
    </row>
    <row r="53" spans="1:35" x14ac:dyDescent="0.2">
      <c r="A53" s="125"/>
      <c r="B53" s="116" t="s">
        <v>233</v>
      </c>
      <c r="C53" s="116" t="s">
        <v>235</v>
      </c>
      <c r="D53" s="117">
        <v>9628</v>
      </c>
      <c r="E53" s="117">
        <v>56</v>
      </c>
      <c r="F53" s="117">
        <v>9684</v>
      </c>
      <c r="G53" s="118">
        <v>-6.4528593508500792E-2</v>
      </c>
      <c r="H53" s="117">
        <v>0</v>
      </c>
      <c r="I53" s="117">
        <v>0</v>
      </c>
      <c r="J53" s="117">
        <v>0</v>
      </c>
      <c r="K53" s="148">
        <v>0</v>
      </c>
      <c r="L53" s="120">
        <v>0</v>
      </c>
      <c r="M53" s="118">
        <v>0</v>
      </c>
      <c r="N53" s="120">
        <v>9684</v>
      </c>
      <c r="O53" s="118">
        <v>-6.4528593508500792E-2</v>
      </c>
      <c r="P53" s="120">
        <v>214</v>
      </c>
      <c r="Q53" s="120">
        <v>9898</v>
      </c>
      <c r="R53" s="118">
        <v>-6.1445097667362003E-2</v>
      </c>
      <c r="S53" s="124">
        <v>0</v>
      </c>
      <c r="T53" s="116" t="s">
        <v>89</v>
      </c>
      <c r="U53" s="116" t="s">
        <v>89</v>
      </c>
      <c r="V53" s="120">
        <v>10246</v>
      </c>
      <c r="W53" s="120">
        <v>10352</v>
      </c>
      <c r="X53" s="120">
        <v>106</v>
      </c>
      <c r="Y53" s="120">
        <v>0</v>
      </c>
      <c r="Z53" s="120">
        <v>0</v>
      </c>
      <c r="AA53" s="120">
        <v>0</v>
      </c>
      <c r="AB53" s="120">
        <v>0</v>
      </c>
      <c r="AC53" s="120">
        <v>194</v>
      </c>
      <c r="AD53" s="120">
        <v>10352</v>
      </c>
      <c r="AE53" s="120">
        <v>10546</v>
      </c>
      <c r="AF53" s="116" t="s">
        <v>234</v>
      </c>
      <c r="AG53" s="125"/>
      <c r="AH53" s="120">
        <v>4030</v>
      </c>
      <c r="AI53" s="120">
        <v>12</v>
      </c>
    </row>
    <row r="54" spans="1:35" x14ac:dyDescent="0.2">
      <c r="A54" s="126">
        <v>0</v>
      </c>
      <c r="B54" s="126">
        <v>0</v>
      </c>
      <c r="C54" s="126">
        <v>0</v>
      </c>
      <c r="D54" s="127">
        <v>129396</v>
      </c>
      <c r="E54" s="127">
        <v>4860</v>
      </c>
      <c r="F54" s="127">
        <v>134256</v>
      </c>
      <c r="G54" s="128">
        <v>-4.7390641075673194E-2</v>
      </c>
      <c r="H54" s="127">
        <v>88</v>
      </c>
      <c r="I54" s="127">
        <v>0</v>
      </c>
      <c r="J54" s="127">
        <v>88</v>
      </c>
      <c r="K54" s="149">
        <v>6.3333333333333295</v>
      </c>
      <c r="L54" s="130">
        <v>7457</v>
      </c>
      <c r="M54" s="128">
        <v>-0.10340266923169401</v>
      </c>
      <c r="N54" s="130">
        <v>141801</v>
      </c>
      <c r="O54" s="128">
        <v>-4.9998660092185697E-2</v>
      </c>
      <c r="P54" s="130">
        <v>31737</v>
      </c>
      <c r="Q54" s="130">
        <v>173538</v>
      </c>
      <c r="R54" s="128">
        <v>-3.0914593966740001E-2</v>
      </c>
      <c r="S54" s="134">
        <v>0</v>
      </c>
      <c r="T54" s="135">
        <v>0</v>
      </c>
      <c r="U54" s="135">
        <v>0</v>
      </c>
      <c r="V54" s="136">
        <v>136103</v>
      </c>
      <c r="W54" s="136">
        <v>140935</v>
      </c>
      <c r="X54" s="136">
        <v>4832</v>
      </c>
      <c r="Y54" s="136">
        <v>12</v>
      </c>
      <c r="Z54" s="136">
        <v>12</v>
      </c>
      <c r="AA54" s="136">
        <v>0</v>
      </c>
      <c r="AB54" s="136">
        <v>8317</v>
      </c>
      <c r="AC54" s="136">
        <v>29810</v>
      </c>
      <c r="AD54" s="136">
        <v>149264</v>
      </c>
      <c r="AE54" s="136">
        <v>179074</v>
      </c>
      <c r="AF54" s="135">
        <v>0</v>
      </c>
      <c r="AG54" s="135" t="s">
        <v>103</v>
      </c>
      <c r="AH54" s="136">
        <v>116870</v>
      </c>
      <c r="AI54" s="136">
        <v>348</v>
      </c>
    </row>
    <row r="55" spans="1:35" x14ac:dyDescent="0.2">
      <c r="A55" s="121" t="s">
        <v>238</v>
      </c>
      <c r="B55" s="116" t="s">
        <v>244</v>
      </c>
      <c r="C55" s="116" t="s">
        <v>237</v>
      </c>
      <c r="D55" s="117">
        <v>11</v>
      </c>
      <c r="E55" s="117">
        <v>0</v>
      </c>
      <c r="F55" s="117">
        <v>11</v>
      </c>
      <c r="G55" s="118">
        <v>0</v>
      </c>
      <c r="H55" s="117">
        <v>153521</v>
      </c>
      <c r="I55" s="117">
        <v>0</v>
      </c>
      <c r="J55" s="117">
        <v>153521</v>
      </c>
      <c r="K55" s="148">
        <v>-0.19794681573585501</v>
      </c>
      <c r="L55" s="120">
        <v>0</v>
      </c>
      <c r="M55" s="118">
        <v>0</v>
      </c>
      <c r="N55" s="120">
        <v>153532</v>
      </c>
      <c r="O55" s="118">
        <v>-0.19788934747400899</v>
      </c>
      <c r="P55" s="120">
        <v>0</v>
      </c>
      <c r="Q55" s="120">
        <v>153532</v>
      </c>
      <c r="R55" s="118">
        <v>-0.19788934747400899</v>
      </c>
      <c r="S55" s="122">
        <v>6</v>
      </c>
      <c r="T55" s="116" t="s">
        <v>90</v>
      </c>
      <c r="U55" s="116" t="s">
        <v>90</v>
      </c>
      <c r="V55" s="120">
        <v>0</v>
      </c>
      <c r="W55" s="120">
        <v>0</v>
      </c>
      <c r="X55" s="120">
        <v>0</v>
      </c>
      <c r="Y55" s="120">
        <v>191410</v>
      </c>
      <c r="Z55" s="120">
        <v>191410</v>
      </c>
      <c r="AA55" s="120">
        <v>0</v>
      </c>
      <c r="AB55" s="120">
        <v>0</v>
      </c>
      <c r="AC55" s="120">
        <v>0</v>
      </c>
      <c r="AD55" s="120">
        <v>191410</v>
      </c>
      <c r="AE55" s="120">
        <v>191410</v>
      </c>
      <c r="AF55" s="116" t="s">
        <v>245</v>
      </c>
      <c r="AG55" s="121" t="s">
        <v>243</v>
      </c>
      <c r="AH55" s="120">
        <v>4030</v>
      </c>
      <c r="AI55" s="120">
        <v>12</v>
      </c>
    </row>
    <row r="56" spans="1:35" x14ac:dyDescent="0.2">
      <c r="A56" s="123"/>
      <c r="B56" s="116" t="s">
        <v>247</v>
      </c>
      <c r="C56" s="116" t="s">
        <v>240</v>
      </c>
      <c r="D56" s="117">
        <v>447</v>
      </c>
      <c r="E56" s="117">
        <v>0</v>
      </c>
      <c r="F56" s="117">
        <v>447</v>
      </c>
      <c r="G56" s="118">
        <v>-0.16604477611940302</v>
      </c>
      <c r="H56" s="117">
        <v>0</v>
      </c>
      <c r="I56" s="117">
        <v>0</v>
      </c>
      <c r="J56" s="117">
        <v>0</v>
      </c>
      <c r="K56" s="148">
        <v>0</v>
      </c>
      <c r="L56" s="120">
        <v>0</v>
      </c>
      <c r="M56" s="118">
        <v>0</v>
      </c>
      <c r="N56" s="120">
        <v>447</v>
      </c>
      <c r="O56" s="118">
        <v>-0.16604477611940302</v>
      </c>
      <c r="P56" s="120">
        <v>0</v>
      </c>
      <c r="Q56" s="120">
        <v>447</v>
      </c>
      <c r="R56" s="118">
        <v>-0.16604477611940302</v>
      </c>
      <c r="S56" s="124">
        <v>0</v>
      </c>
      <c r="T56" s="116" t="s">
        <v>90</v>
      </c>
      <c r="U56" s="116" t="s">
        <v>90</v>
      </c>
      <c r="V56" s="120">
        <v>536</v>
      </c>
      <c r="W56" s="120">
        <v>536</v>
      </c>
      <c r="X56" s="120">
        <v>0</v>
      </c>
      <c r="Y56" s="120">
        <v>0</v>
      </c>
      <c r="Z56" s="120">
        <v>0</v>
      </c>
      <c r="AA56" s="120">
        <v>0</v>
      </c>
      <c r="AB56" s="120">
        <v>0</v>
      </c>
      <c r="AC56" s="120">
        <v>0</v>
      </c>
      <c r="AD56" s="120">
        <v>536</v>
      </c>
      <c r="AE56" s="120">
        <v>536</v>
      </c>
      <c r="AF56" s="116" t="s">
        <v>248</v>
      </c>
      <c r="AG56" s="123"/>
      <c r="AH56" s="120">
        <v>4030</v>
      </c>
      <c r="AI56" s="120">
        <v>12</v>
      </c>
    </row>
    <row r="57" spans="1:35" x14ac:dyDescent="0.2">
      <c r="A57" s="123"/>
      <c r="B57" s="116" t="s">
        <v>250</v>
      </c>
      <c r="C57" s="116" t="s">
        <v>242</v>
      </c>
      <c r="D57" s="117">
        <v>41771</v>
      </c>
      <c r="E57" s="117">
        <v>242</v>
      </c>
      <c r="F57" s="117">
        <v>42013</v>
      </c>
      <c r="G57" s="118">
        <v>-0.26738975011770499</v>
      </c>
      <c r="H57" s="117">
        <v>98976</v>
      </c>
      <c r="I57" s="117">
        <v>114</v>
      </c>
      <c r="J57" s="117">
        <v>99090</v>
      </c>
      <c r="K57" s="148">
        <v>-8.6079521872665404E-2</v>
      </c>
      <c r="L57" s="120">
        <v>0</v>
      </c>
      <c r="M57" s="118">
        <v>0</v>
      </c>
      <c r="N57" s="120">
        <v>141103</v>
      </c>
      <c r="O57" s="118">
        <v>-0.14880255776075299</v>
      </c>
      <c r="P57" s="120">
        <v>1026</v>
      </c>
      <c r="Q57" s="120">
        <v>142129</v>
      </c>
      <c r="R57" s="118">
        <v>-0.144744047225047</v>
      </c>
      <c r="S57" s="124">
        <v>0</v>
      </c>
      <c r="T57" s="116" t="s">
        <v>90</v>
      </c>
      <c r="U57" s="116" t="s">
        <v>90</v>
      </c>
      <c r="V57" s="120">
        <v>57093</v>
      </c>
      <c r="W57" s="120">
        <v>57347</v>
      </c>
      <c r="X57" s="120">
        <v>254</v>
      </c>
      <c r="Y57" s="120">
        <v>108389</v>
      </c>
      <c r="Z57" s="120">
        <v>108423</v>
      </c>
      <c r="AA57" s="120">
        <v>34</v>
      </c>
      <c r="AB57" s="120">
        <v>0</v>
      </c>
      <c r="AC57" s="120">
        <v>413</v>
      </c>
      <c r="AD57" s="120">
        <v>165770</v>
      </c>
      <c r="AE57" s="120">
        <v>166183</v>
      </c>
      <c r="AF57" s="116" t="s">
        <v>251</v>
      </c>
      <c r="AG57" s="123"/>
      <c r="AH57" s="120">
        <v>4030</v>
      </c>
      <c r="AI57" s="120">
        <v>12</v>
      </c>
    </row>
    <row r="58" spans="1:35" x14ac:dyDescent="0.2">
      <c r="A58" s="123"/>
      <c r="B58" s="116" t="s">
        <v>253</v>
      </c>
      <c r="C58" s="116" t="s">
        <v>246</v>
      </c>
      <c r="D58" s="117">
        <v>2227</v>
      </c>
      <c r="E58" s="117">
        <v>0</v>
      </c>
      <c r="F58" s="117">
        <v>2227</v>
      </c>
      <c r="G58" s="118">
        <v>-0.30558154038041802</v>
      </c>
      <c r="H58" s="117">
        <v>0</v>
      </c>
      <c r="I58" s="117">
        <v>0</v>
      </c>
      <c r="J58" s="117">
        <v>0</v>
      </c>
      <c r="K58" s="148">
        <v>0</v>
      </c>
      <c r="L58" s="120">
        <v>0</v>
      </c>
      <c r="M58" s="118">
        <v>0</v>
      </c>
      <c r="N58" s="120">
        <v>2227</v>
      </c>
      <c r="O58" s="118">
        <v>-0.30558154038041802</v>
      </c>
      <c r="P58" s="120">
        <v>0</v>
      </c>
      <c r="Q58" s="120">
        <v>2227</v>
      </c>
      <c r="R58" s="118">
        <v>-0.30558154038041802</v>
      </c>
      <c r="S58" s="124">
        <v>0</v>
      </c>
      <c r="T58" s="116" t="s">
        <v>90</v>
      </c>
      <c r="U58" s="116" t="s">
        <v>90</v>
      </c>
      <c r="V58" s="120">
        <v>3207</v>
      </c>
      <c r="W58" s="120">
        <v>3207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3207</v>
      </c>
      <c r="AE58" s="120">
        <v>3207</v>
      </c>
      <c r="AF58" s="116" t="s">
        <v>254</v>
      </c>
      <c r="AG58" s="123"/>
      <c r="AH58" s="120">
        <v>4030</v>
      </c>
      <c r="AI58" s="120">
        <v>12</v>
      </c>
    </row>
    <row r="59" spans="1:35" x14ac:dyDescent="0.2">
      <c r="A59" s="123"/>
      <c r="B59" s="116" t="s">
        <v>255</v>
      </c>
      <c r="C59" s="116" t="s">
        <v>249</v>
      </c>
      <c r="D59" s="117">
        <v>5190</v>
      </c>
      <c r="E59" s="117">
        <v>0</v>
      </c>
      <c r="F59" s="117">
        <v>5190</v>
      </c>
      <c r="G59" s="118">
        <v>0.502605674580197</v>
      </c>
      <c r="H59" s="117">
        <v>0</v>
      </c>
      <c r="I59" s="117">
        <v>0</v>
      </c>
      <c r="J59" s="117">
        <v>0</v>
      </c>
      <c r="K59" s="148">
        <v>0</v>
      </c>
      <c r="L59" s="120">
        <v>0</v>
      </c>
      <c r="M59" s="118">
        <v>0</v>
      </c>
      <c r="N59" s="120">
        <v>5190</v>
      </c>
      <c r="O59" s="118">
        <v>0.502605674580197</v>
      </c>
      <c r="P59" s="120">
        <v>8</v>
      </c>
      <c r="Q59" s="120">
        <v>5198</v>
      </c>
      <c r="R59" s="118">
        <v>0.50187806992198802</v>
      </c>
      <c r="S59" s="124">
        <v>0</v>
      </c>
      <c r="T59" s="116" t="s">
        <v>90</v>
      </c>
      <c r="U59" s="116" t="s">
        <v>90</v>
      </c>
      <c r="V59" s="120">
        <v>3454</v>
      </c>
      <c r="W59" s="120">
        <v>3454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7</v>
      </c>
      <c r="AD59" s="120">
        <v>3454</v>
      </c>
      <c r="AE59" s="120">
        <v>3461</v>
      </c>
      <c r="AF59" s="116" t="s">
        <v>256</v>
      </c>
      <c r="AG59" s="123"/>
      <c r="AH59" s="120">
        <v>4030</v>
      </c>
      <c r="AI59" s="120">
        <v>12</v>
      </c>
    </row>
    <row r="60" spans="1:35" x14ac:dyDescent="0.2">
      <c r="A60" s="125"/>
      <c r="B60" s="116" t="s">
        <v>257</v>
      </c>
      <c r="C60" s="116" t="s">
        <v>252</v>
      </c>
      <c r="D60" s="117">
        <v>473</v>
      </c>
      <c r="E60" s="117">
        <v>0</v>
      </c>
      <c r="F60" s="117">
        <v>473</v>
      </c>
      <c r="G60" s="118">
        <v>-0.11423220973782801</v>
      </c>
      <c r="H60" s="117">
        <v>0</v>
      </c>
      <c r="I60" s="117">
        <v>0</v>
      </c>
      <c r="J60" s="117">
        <v>0</v>
      </c>
      <c r="K60" s="148">
        <v>0</v>
      </c>
      <c r="L60" s="120">
        <v>0</v>
      </c>
      <c r="M60" s="118">
        <v>0</v>
      </c>
      <c r="N60" s="120">
        <v>473</v>
      </c>
      <c r="O60" s="118">
        <v>-0.11423220973782801</v>
      </c>
      <c r="P60" s="120">
        <v>0</v>
      </c>
      <c r="Q60" s="120">
        <v>473</v>
      </c>
      <c r="R60" s="118">
        <v>-0.11423220973782801</v>
      </c>
      <c r="S60" s="124">
        <v>0</v>
      </c>
      <c r="T60" s="116" t="s">
        <v>90</v>
      </c>
      <c r="U60" s="116" t="s">
        <v>90</v>
      </c>
      <c r="V60" s="120">
        <v>534</v>
      </c>
      <c r="W60" s="120">
        <v>534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534</v>
      </c>
      <c r="AE60" s="120">
        <v>534</v>
      </c>
      <c r="AF60" s="116" t="s">
        <v>258</v>
      </c>
      <c r="AG60" s="125"/>
      <c r="AH60" s="120">
        <v>4030</v>
      </c>
      <c r="AI60" s="120">
        <v>12</v>
      </c>
    </row>
    <row r="61" spans="1:35" x14ac:dyDescent="0.2">
      <c r="A61" s="126">
        <v>0</v>
      </c>
      <c r="B61" s="126">
        <v>0</v>
      </c>
      <c r="C61" s="126">
        <v>0</v>
      </c>
      <c r="D61" s="127">
        <v>50119</v>
      </c>
      <c r="E61" s="127">
        <v>242</v>
      </c>
      <c r="F61" s="127">
        <v>50361</v>
      </c>
      <c r="G61" s="128">
        <v>-0.22614401180122298</v>
      </c>
      <c r="H61" s="127">
        <v>252497</v>
      </c>
      <c r="I61" s="127">
        <v>114</v>
      </c>
      <c r="J61" s="127">
        <v>252611</v>
      </c>
      <c r="K61" s="149">
        <v>-0.15749433851510702</v>
      </c>
      <c r="L61" s="130">
        <v>0</v>
      </c>
      <c r="M61" s="128">
        <v>0</v>
      </c>
      <c r="N61" s="130">
        <v>302972</v>
      </c>
      <c r="O61" s="128">
        <v>-0.16973727840487099</v>
      </c>
      <c r="P61" s="130">
        <v>1034</v>
      </c>
      <c r="Q61" s="130">
        <v>304006</v>
      </c>
      <c r="R61" s="128">
        <v>-0.16786147356780601</v>
      </c>
      <c r="S61" s="134">
        <v>0</v>
      </c>
      <c r="T61" s="135">
        <v>0</v>
      </c>
      <c r="U61" s="135">
        <v>0</v>
      </c>
      <c r="V61" s="136">
        <v>64824</v>
      </c>
      <c r="W61" s="136">
        <v>65078</v>
      </c>
      <c r="X61" s="136">
        <v>254</v>
      </c>
      <c r="Y61" s="136">
        <v>299799</v>
      </c>
      <c r="Z61" s="136">
        <v>299833</v>
      </c>
      <c r="AA61" s="136">
        <v>34</v>
      </c>
      <c r="AB61" s="136">
        <v>0</v>
      </c>
      <c r="AC61" s="136">
        <v>420</v>
      </c>
      <c r="AD61" s="136">
        <v>364911</v>
      </c>
      <c r="AE61" s="136">
        <v>365331</v>
      </c>
      <c r="AF61" s="135">
        <v>0</v>
      </c>
      <c r="AG61" s="135" t="s">
        <v>103</v>
      </c>
      <c r="AH61" s="136">
        <v>24180</v>
      </c>
      <c r="AI61" s="136">
        <v>72</v>
      </c>
    </row>
    <row r="62" spans="1:35" x14ac:dyDescent="0.2">
      <c r="A62" s="126" t="s">
        <v>259</v>
      </c>
      <c r="B62" s="126">
        <v>0</v>
      </c>
      <c r="C62" s="126">
        <v>0</v>
      </c>
      <c r="D62" s="127">
        <v>2404707</v>
      </c>
      <c r="E62" s="127">
        <v>456384</v>
      </c>
      <c r="F62" s="127">
        <v>2861091</v>
      </c>
      <c r="G62" s="128">
        <v>-1.9367308096354601E-2</v>
      </c>
      <c r="H62" s="127">
        <v>1999607</v>
      </c>
      <c r="I62" s="127">
        <v>290582</v>
      </c>
      <c r="J62" s="127">
        <v>2290189</v>
      </c>
      <c r="K62" s="149">
        <v>-2.7504076502361002E-2</v>
      </c>
      <c r="L62" s="130">
        <v>55505</v>
      </c>
      <c r="M62" s="128">
        <v>-6.2779663306485697E-2</v>
      </c>
      <c r="N62" s="130">
        <v>5206785</v>
      </c>
      <c r="O62" s="128">
        <v>-2.3443390387450302E-2</v>
      </c>
      <c r="P62" s="130">
        <v>67980</v>
      </c>
      <c r="Q62" s="130">
        <v>5274765</v>
      </c>
      <c r="R62" s="128">
        <v>-2.4014025219491E-2</v>
      </c>
      <c r="S62" s="137">
        <v>0</v>
      </c>
      <c r="T62" s="135">
        <v>0</v>
      </c>
      <c r="U62" s="135">
        <v>0</v>
      </c>
      <c r="V62" s="136">
        <v>2443585</v>
      </c>
      <c r="W62" s="136">
        <v>2917597</v>
      </c>
      <c r="X62" s="136">
        <v>474012</v>
      </c>
      <c r="Y62" s="136">
        <v>2068812</v>
      </c>
      <c r="Z62" s="136">
        <v>2354960</v>
      </c>
      <c r="AA62" s="136">
        <v>286148</v>
      </c>
      <c r="AB62" s="136">
        <v>59223</v>
      </c>
      <c r="AC62" s="136">
        <v>72770</v>
      </c>
      <c r="AD62" s="136">
        <v>5331780</v>
      </c>
      <c r="AE62" s="136">
        <v>5404550</v>
      </c>
      <c r="AF62" s="135">
        <v>0</v>
      </c>
      <c r="AG62" s="135">
        <v>0</v>
      </c>
      <c r="AH62" s="136">
        <v>209560</v>
      </c>
      <c r="AI62" s="136">
        <v>624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2</vt:i4>
      </vt:variant>
    </vt:vector>
  </HeadingPairs>
  <TitlesOfParts>
    <vt:vector size="17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Passengers incl. infants - Mont</vt:lpstr>
      <vt:lpstr>Passengers incl. infants - Year</vt:lpstr>
      <vt:lpstr>Movements - Month</vt:lpstr>
      <vt:lpstr>Movements - YearToDate</vt:lpstr>
      <vt:lpstr>Freight and Mail - Month</vt:lpstr>
      <vt:lpstr>Freight and Mail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Granerud, Leif Einar</cp:lastModifiedBy>
  <cp:lastPrinted>2015-07-13T08:57:48Z</cp:lastPrinted>
  <dcterms:created xsi:type="dcterms:W3CDTF">2000-12-05T13:34:37Z</dcterms:created>
  <dcterms:modified xsi:type="dcterms:W3CDTF">2015-07-13T09:27:02Z</dcterms:modified>
</cp:coreProperties>
</file>