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5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inkl. spedbarn - Måne" sheetId="40211" r:id="rId2"/>
    <sheet name="Passasjerer inkl. spedbarn - Hi" sheetId="40212" r:id="rId3"/>
    <sheet name="Flybevegelser - Måned" sheetId="40207" r:id="rId4"/>
    <sheet name="Flybevegelser - Hittil i år" sheetId="40208" r:id="rId5"/>
    <sheet name="Frakt og Post - Måned" sheetId="40203" r:id="rId6"/>
    <sheet name="Frakt og Post - Hittil i år" sheetId="40204" r:id="rId7"/>
    <sheet name="Main" sheetId="40202" state="hidden" r:id="rId8"/>
    <sheet name="Tall til grafer" sheetId="40201" state="hidden" r:id="rId9"/>
  </sheets>
  <externalReferences>
    <externalReference r:id="rId10"/>
  </externalReferences>
  <definedNames>
    <definedName name="_xlnm.Print_Area" localSheetId="0">Hovedtall!$A$1:$I$63</definedName>
    <definedName name="_xlnm.Print_Area" localSheetId="7">Main!$A$1:$I$63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12" l="1"/>
  <c r="Q57" i="40212"/>
  <c r="P57" i="40212"/>
  <c r="O57" i="40212"/>
  <c r="N57" i="40212"/>
  <c r="M57" i="40212"/>
  <c r="L57" i="40212"/>
  <c r="K57" i="40212"/>
  <c r="J57" i="40212"/>
  <c r="I57" i="40212"/>
  <c r="H57" i="40212"/>
  <c r="G57" i="40212"/>
  <c r="F57" i="40212"/>
  <c r="E57" i="40212"/>
  <c r="D57" i="40212"/>
  <c r="R56" i="40212"/>
  <c r="Q56" i="40212"/>
  <c r="P56" i="40212"/>
  <c r="O56" i="40212"/>
  <c r="N56" i="40212"/>
  <c r="M56" i="40212"/>
  <c r="L56" i="40212"/>
  <c r="K56" i="40212"/>
  <c r="J56" i="40212"/>
  <c r="I56" i="40212"/>
  <c r="H56" i="40212"/>
  <c r="G56" i="40212"/>
  <c r="F56" i="40212"/>
  <c r="E56" i="40212"/>
  <c r="D56" i="40212"/>
  <c r="R55" i="40212"/>
  <c r="Q55" i="40212"/>
  <c r="P55" i="40212"/>
  <c r="O55" i="40212"/>
  <c r="N55" i="40212"/>
  <c r="M55" i="40212"/>
  <c r="L55" i="40212"/>
  <c r="K55" i="40212"/>
  <c r="J55" i="40212"/>
  <c r="I55" i="40212"/>
  <c r="H55" i="40212"/>
  <c r="G55" i="40212"/>
  <c r="F55" i="40212"/>
  <c r="E55" i="40212"/>
  <c r="D55" i="40212"/>
  <c r="R57" i="40211"/>
  <c r="Q57" i="40211"/>
  <c r="P57" i="40211"/>
  <c r="O57" i="40211"/>
  <c r="N57" i="40211"/>
  <c r="M57" i="40211"/>
  <c r="L57" i="40211"/>
  <c r="K57" i="40211"/>
  <c r="J57" i="40211"/>
  <c r="I57" i="40211"/>
  <c r="H57" i="40211"/>
  <c r="G57" i="40211"/>
  <c r="F57" i="40211"/>
  <c r="E57" i="40211"/>
  <c r="D57" i="40211"/>
  <c r="R56" i="40211"/>
  <c r="Q56" i="40211"/>
  <c r="P56" i="40211"/>
  <c r="O56" i="40211"/>
  <c r="N56" i="40211"/>
  <c r="M56" i="40211"/>
  <c r="L56" i="40211"/>
  <c r="K56" i="40211"/>
  <c r="J56" i="40211"/>
  <c r="I56" i="40211"/>
  <c r="H56" i="40211"/>
  <c r="G56" i="40211"/>
  <c r="F56" i="40211"/>
  <c r="E56" i="40211"/>
  <c r="D56" i="40211"/>
  <c r="R55" i="40211"/>
  <c r="Q55" i="40211"/>
  <c r="P55" i="40211"/>
  <c r="O55" i="40211"/>
  <c r="N55" i="40211"/>
  <c r="M55" i="40211"/>
  <c r="L55" i="40211"/>
  <c r="K55" i="40211"/>
  <c r="J55" i="40211"/>
  <c r="I55" i="40211"/>
  <c r="H55" i="40211"/>
  <c r="G55" i="40211"/>
  <c r="F55" i="40211"/>
  <c r="E55" i="40211"/>
  <c r="D55" i="40211"/>
  <c r="O57" i="40208" l="1"/>
  <c r="N57" i="40208"/>
  <c r="M57" i="40208"/>
  <c r="L57" i="40208"/>
  <c r="K57" i="40208"/>
  <c r="J57" i="40208"/>
  <c r="I57" i="40208"/>
  <c r="H57" i="40208"/>
  <c r="G57" i="40208"/>
  <c r="F57" i="40208"/>
  <c r="E57" i="40208"/>
  <c r="D57" i="40208"/>
  <c r="O56" i="40208"/>
  <c r="N56" i="40208"/>
  <c r="M56" i="40208"/>
  <c r="L56" i="40208"/>
  <c r="K56" i="40208"/>
  <c r="J56" i="40208"/>
  <c r="I56" i="40208"/>
  <c r="H56" i="40208"/>
  <c r="G56" i="40208"/>
  <c r="F56" i="40208"/>
  <c r="E56" i="40208"/>
  <c r="D56" i="40208"/>
  <c r="O55" i="40208"/>
  <c r="N55" i="40208"/>
  <c r="M55" i="40208"/>
  <c r="L55" i="40208"/>
  <c r="K55" i="40208"/>
  <c r="J55" i="40208"/>
  <c r="I55" i="40208"/>
  <c r="H55" i="40208"/>
  <c r="G55" i="40208"/>
  <c r="F55" i="40208"/>
  <c r="E55" i="40208"/>
  <c r="D55" i="40208"/>
  <c r="O57" i="40207"/>
  <c r="N57" i="40207"/>
  <c r="M57" i="40207"/>
  <c r="L57" i="40207"/>
  <c r="K57" i="40207"/>
  <c r="J57" i="40207"/>
  <c r="I57" i="40207"/>
  <c r="H57" i="40207"/>
  <c r="G57" i="40207"/>
  <c r="F57" i="40207"/>
  <c r="E57" i="40207"/>
  <c r="D57" i="40207"/>
  <c r="O56" i="40207"/>
  <c r="N56" i="40207"/>
  <c r="M56" i="40207"/>
  <c r="L56" i="40207"/>
  <c r="K56" i="40207"/>
  <c r="J56" i="40207"/>
  <c r="I56" i="40207"/>
  <c r="H56" i="40207"/>
  <c r="G56" i="40207"/>
  <c r="F56" i="40207"/>
  <c r="E56" i="40207"/>
  <c r="D56" i="40207"/>
  <c r="O55" i="40207"/>
  <c r="N55" i="40207"/>
  <c r="M55" i="40207"/>
  <c r="L55" i="40207"/>
  <c r="K55" i="40207"/>
  <c r="J55" i="40207"/>
  <c r="I55" i="40207"/>
  <c r="H55" i="40207"/>
  <c r="G55" i="40207"/>
  <c r="F55" i="40207"/>
  <c r="E55" i="40207"/>
  <c r="D55" i="40207"/>
  <c r="R57" i="40204" l="1"/>
  <c r="Q57" i="40204"/>
  <c r="P57" i="40204"/>
  <c r="O57" i="40204"/>
  <c r="N57" i="40204"/>
  <c r="M57" i="40204"/>
  <c r="L57" i="40204"/>
  <c r="K57" i="40204"/>
  <c r="J57" i="40204"/>
  <c r="I57" i="40204"/>
  <c r="H57" i="40204"/>
  <c r="G57" i="40204"/>
  <c r="F57" i="40204"/>
  <c r="E57" i="40204"/>
  <c r="D57" i="40204"/>
  <c r="R56" i="40204"/>
  <c r="Q56" i="40204"/>
  <c r="P56" i="40204"/>
  <c r="O56" i="40204"/>
  <c r="N56" i="40204"/>
  <c r="M56" i="40204"/>
  <c r="L56" i="40204"/>
  <c r="K56" i="40204"/>
  <c r="J56" i="40204"/>
  <c r="I56" i="40204"/>
  <c r="H56" i="40204"/>
  <c r="G56" i="40204"/>
  <c r="F56" i="40204"/>
  <c r="E56" i="40204"/>
  <c r="D56" i="40204"/>
  <c r="R55" i="40204"/>
  <c r="Q55" i="40204"/>
  <c r="P55" i="40204"/>
  <c r="O55" i="40204"/>
  <c r="N55" i="40204"/>
  <c r="M55" i="40204"/>
  <c r="L55" i="40204"/>
  <c r="K55" i="40204"/>
  <c r="J55" i="40204"/>
  <c r="I55" i="40204"/>
  <c r="H55" i="40204"/>
  <c r="G55" i="40204"/>
  <c r="F55" i="40204"/>
  <c r="E55" i="40204"/>
  <c r="D55" i="40204"/>
  <c r="R57" i="40203"/>
  <c r="Q57" i="40203"/>
  <c r="P57" i="40203"/>
  <c r="O57" i="40203"/>
  <c r="N57" i="40203"/>
  <c r="M57" i="40203"/>
  <c r="L57" i="40203"/>
  <c r="K57" i="40203"/>
  <c r="J57" i="40203"/>
  <c r="I57" i="40203"/>
  <c r="H57" i="40203"/>
  <c r="G57" i="40203"/>
  <c r="F57" i="40203"/>
  <c r="E57" i="40203"/>
  <c r="D57" i="40203"/>
  <c r="R56" i="40203"/>
  <c r="Q56" i="40203"/>
  <c r="P56" i="40203"/>
  <c r="O56" i="40203"/>
  <c r="N56" i="40203"/>
  <c r="M56" i="40203"/>
  <c r="L56" i="40203"/>
  <c r="K56" i="40203"/>
  <c r="J56" i="40203"/>
  <c r="I56" i="40203"/>
  <c r="H56" i="40203"/>
  <c r="G56" i="40203"/>
  <c r="F56" i="40203"/>
  <c r="E56" i="40203"/>
  <c r="D56" i="40203"/>
  <c r="R55" i="40203"/>
  <c r="Q55" i="40203"/>
  <c r="P55" i="40203"/>
  <c r="O55" i="40203"/>
  <c r="N55" i="40203"/>
  <c r="M55" i="40203"/>
  <c r="L55" i="40203"/>
  <c r="K55" i="40203"/>
  <c r="J55" i="40203"/>
  <c r="I55" i="40203"/>
  <c r="H55" i="40203"/>
  <c r="G55" i="40203"/>
  <c r="F55" i="40203"/>
  <c r="E55" i="40203"/>
  <c r="D55" i="40203"/>
  <c r="A2" i="40202" l="1"/>
  <c r="C17" i="1" l="1"/>
  <c r="B17" i="1"/>
  <c r="B7" i="40202" l="1"/>
  <c r="G43" i="40202"/>
  <c r="F43" i="40202"/>
  <c r="C43" i="40202"/>
  <c r="B43" i="40202"/>
  <c r="G42" i="40202"/>
  <c r="F42" i="40202"/>
  <c r="F41" i="40202" s="1"/>
  <c r="C42" i="40202"/>
  <c r="B42" i="40202"/>
  <c r="G39" i="40202"/>
  <c r="F39" i="40202"/>
  <c r="C39" i="40202"/>
  <c r="B39" i="40202"/>
  <c r="G38" i="40202"/>
  <c r="F38" i="40202"/>
  <c r="C38" i="40202"/>
  <c r="B38" i="40202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G17" i="40202" s="1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H43" i="1"/>
  <c r="H42" i="1"/>
  <c r="H39" i="1"/>
  <c r="H38" i="1"/>
  <c r="D43" i="1"/>
  <c r="D42" i="1"/>
  <c r="D39" i="1"/>
  <c r="D38" i="1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F41" i="1"/>
  <c r="F37" i="1"/>
  <c r="D27" i="1"/>
  <c r="D12" i="1"/>
  <c r="H27" i="1"/>
  <c r="G37" i="1"/>
  <c r="G41" i="1"/>
  <c r="B37" i="1"/>
  <c r="B41" i="1"/>
  <c r="C37" i="1"/>
  <c r="C41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B22" i="40202" l="1"/>
  <c r="H19" i="40202"/>
  <c r="B41" i="40202"/>
  <c r="H18" i="40202"/>
  <c r="H39" i="40202"/>
  <c r="D43" i="40202"/>
  <c r="H9" i="40202"/>
  <c r="H38" i="40202"/>
  <c r="D29" i="40202"/>
  <c r="B28" i="1"/>
  <c r="B31" i="1" s="1"/>
  <c r="C17" i="40202"/>
  <c r="G8" i="40202"/>
  <c r="G13" i="40202" s="1"/>
  <c r="D7" i="40202"/>
  <c r="F37" i="40202"/>
  <c r="B37" i="40202"/>
  <c r="B45" i="40202" s="1"/>
  <c r="C45" i="1"/>
  <c r="D38" i="40202"/>
  <c r="F17" i="40202"/>
  <c r="H17" i="40202" s="1"/>
  <c r="F45" i="1"/>
  <c r="G41" i="40202"/>
  <c r="H41" i="40202" s="1"/>
  <c r="D42" i="40202"/>
  <c r="D39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43" i="40202"/>
  <c r="H41" i="1"/>
  <c r="G45" i="1"/>
  <c r="H42" i="40202"/>
  <c r="G37" i="40202"/>
  <c r="H37" i="1"/>
  <c r="B45" i="1"/>
  <c r="D41" i="1"/>
  <c r="C41" i="40202"/>
  <c r="C37" i="40202"/>
  <c r="D37" i="1"/>
  <c r="H29" i="40202"/>
  <c r="G28" i="1"/>
  <c r="G31" i="1" s="1"/>
  <c r="F22" i="40202"/>
  <c r="G22" i="40202"/>
  <c r="F28" i="1"/>
  <c r="H17" i="1"/>
  <c r="D22" i="1"/>
  <c r="C22" i="40202"/>
  <c r="D22" i="40202" s="1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D41" i="40202" l="1"/>
  <c r="H8" i="40202"/>
  <c r="F13" i="40202"/>
  <c r="H13" i="40202" s="1"/>
  <c r="H45" i="1"/>
  <c r="H37" i="40202"/>
  <c r="F45" i="40202"/>
  <c r="D37" i="40202"/>
  <c r="F28" i="40202"/>
  <c r="F31" i="40202" s="1"/>
  <c r="D17" i="40202"/>
  <c r="G45" i="40202"/>
  <c r="D45" i="1"/>
  <c r="H22" i="40202"/>
  <c r="B28" i="40202"/>
  <c r="B31" i="40202" s="1"/>
  <c r="D28" i="1"/>
  <c r="D8" i="40202"/>
  <c r="B13" i="40202"/>
  <c r="D13" i="40202" s="1"/>
  <c r="C45" i="40202"/>
  <c r="D45" i="40202" s="1"/>
  <c r="H28" i="1"/>
  <c r="F31" i="1"/>
  <c r="H31" i="1" s="1"/>
  <c r="G28" i="40202"/>
  <c r="G31" i="40202" s="1"/>
  <c r="C28" i="40202"/>
  <c r="C31" i="40202" s="1"/>
  <c r="D31" i="1"/>
  <c r="H45" i="40202" l="1"/>
  <c r="H31" i="40202"/>
  <c r="H28" i="40202"/>
  <c r="D31" i="40202"/>
  <c r="D28" i="40202"/>
</calcChain>
</file>

<file path=xl/sharedStrings.xml><?xml version="1.0" encoding="utf-8"?>
<sst xmlns="http://schemas.openxmlformats.org/spreadsheetml/2006/main" count="2371" uniqueCount="302">
  <si>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</si>
  <si>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</si>
  <si>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</si>
  <si>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</si>
  <si>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</si>
  <si>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</si>
  <si>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</si>
  <si>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</si>
  <si>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</si>
  <si>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</si>
  <si>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</si>
  <si>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</si>
  <si>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</si>
  <si>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</si>
  <si>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</si>
  <si>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</si>
  <si>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</si>
  <si>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</si>
  <si>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</si>
  <si>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</si>
  <si>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</si>
  <si>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</si>
  <si>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 xml:space="preserve">        Frakt- og charterfly</t>
  </si>
  <si>
    <t xml:space="preserve">        Rutefly</t>
  </si>
  <si>
    <t>FLYBEVEGELSER,   avganger og landinger.</t>
  </si>
  <si>
    <t>FRAKT og POST,   lastet og losset (i tonn).</t>
  </si>
  <si>
    <t>TOTALT, ALLE KATEGORIER</t>
  </si>
  <si>
    <t>*</t>
  </si>
  <si>
    <t xml:space="preserve">    * Innland</t>
  </si>
  <si>
    <t xml:space="preserve">     *Utland</t>
  </si>
  <si>
    <t>*SUM</t>
  </si>
  <si>
    <t>Annen Trafikk</t>
  </si>
  <si>
    <t>Månedsrapport</t>
  </si>
  <si>
    <t>Her legger man inn tall som vises i grafer i ark for Hovedtall</t>
  </si>
  <si>
    <t>*(OBS-Fraktdata er mangelfulle pga. manglende rapportering !)</t>
  </si>
  <si>
    <t>Monthly report</t>
  </si>
  <si>
    <t>Year to date</t>
  </si>
  <si>
    <t>Hittil i år</t>
  </si>
  <si>
    <t>Change</t>
  </si>
  <si>
    <t xml:space="preserve">     Domestic</t>
  </si>
  <si>
    <t xml:space="preserve">    *Domestic</t>
  </si>
  <si>
    <t xml:space="preserve">     *International</t>
  </si>
  <si>
    <t xml:space="preserve">     International</t>
  </si>
  <si>
    <t xml:space="preserve">    International</t>
  </si>
  <si>
    <t xml:space="preserve">          Scheduled traffic</t>
  </si>
  <si>
    <t xml:space="preserve">        Scheduled traffic</t>
  </si>
  <si>
    <t xml:space="preserve">          Non scheduled/Charter</t>
  </si>
  <si>
    <t xml:space="preserve">          Freight</t>
  </si>
  <si>
    <t xml:space="preserve">        Freight- charter</t>
  </si>
  <si>
    <t>MOVEMENTS, departures and arrivals.</t>
  </si>
  <si>
    <t>FREIGHT and MAIL, loaded and unloaded (tonns) .</t>
  </si>
  <si>
    <t>* (NB! -Freight Data are incomplete due. insufficient reporting)</t>
  </si>
  <si>
    <t>TOTAL - ALL CATEGORIES</t>
  </si>
  <si>
    <t>PASSASJERER,   terminalpassasjerer (transferpassasjerer og spedbarn* inkludert).</t>
  </si>
  <si>
    <t>* Fra og med 1. januar 2014 telles spedbarn (0-2 år) med i Avinors passasjerstaatistikk</t>
  </si>
  <si>
    <t>* From 1. Januar 2014 infants (0-2 yrs) are included in Avinors passenger statistics</t>
  </si>
  <si>
    <t>PASSENGERS,  terminalpassengers (transfer and infants* included).</t>
  </si>
  <si>
    <t xml:space="preserve">Dato 10.08.2015 </t>
  </si>
  <si>
    <t>Juli</t>
  </si>
  <si>
    <t>July</t>
  </si>
  <si>
    <t>Juli 2015 - Frakt og post</t>
  </si>
  <si>
    <t xml:space="preserve"> </t>
  </si>
  <si>
    <t>IATA</t>
  </si>
  <si>
    <t>Lufthavn</t>
  </si>
  <si>
    <t>Frakt Innland</t>
  </si>
  <si>
    <t>Frakt Innland forrige år</t>
  </si>
  <si>
    <t>Endring Frakt Innland</t>
  </si>
  <si>
    <t>Frakt Utland</t>
  </si>
  <si>
    <t>Frakt Utland forrige år</t>
  </si>
  <si>
    <t>Endring Frakt Utland</t>
  </si>
  <si>
    <t>Post Innland</t>
  </si>
  <si>
    <t>Post Innland forrige år</t>
  </si>
  <si>
    <t>Endring Post Innland</t>
  </si>
  <si>
    <t>Post Utland</t>
  </si>
  <si>
    <t>Post Utland forrige år</t>
  </si>
  <si>
    <t>Endring Post Utland</t>
  </si>
  <si>
    <t>Total</t>
  </si>
  <si>
    <t>Total forrige år</t>
  </si>
  <si>
    <t>Endring Total</t>
  </si>
  <si>
    <t>Sortering</t>
  </si>
  <si>
    <t>Avinor Konsern</t>
  </si>
  <si>
    <t>Avinor</t>
  </si>
  <si>
    <t>Lufthavn Navn Eng</t>
  </si>
  <si>
    <t>Divisjon Eng</t>
  </si>
  <si>
    <t>OSLO LUFTHAVN AS</t>
  </si>
  <si>
    <t>OSL</t>
  </si>
  <si>
    <t>OSLO LUFTHAVN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</si>
  <si>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</si>
  <si>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</si>
  <si>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</si>
  <si>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</si>
  <si>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</si>
  <si>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</si>
  <si>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</si>
  <si>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</si>
  <si>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</si>
  <si>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</si>
  <si>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</si>
  <si>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</si>
  <si>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</si>
  <si>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</si>
  <si>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</si>
  <si>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</si>
  <si>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</si>
  <si>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</si>
  <si>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</si>
  <si>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</si>
  <si>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</si>
  <si>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</si>
  <si>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</si>
  <si>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</si>
  <si>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</si>
  <si>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</si>
  <si>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</si>
  <si>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</si>
  <si>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</si>
  <si>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</si>
  <si>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</si>
  <si>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</si>
  <si>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</si>
  <si>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</si>
  <si>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</si>
  <si>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</si>
  <si>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</si>
  <si>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</si>
  <si>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</si>
  <si>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</si>
  <si>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</si>
  <si>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</si>
  <si>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</si>
  <si>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</si>
  <si>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</si>
  <si>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</si>
  <si>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</si>
  <si>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</si>
  <si>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</si>
  <si>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</si>
  <si>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</si>
  <si>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</si>
  <si>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</si>
  <si>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</si>
  <si>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</si>
  <si>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</si>
  <si>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</si>
  <si>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</si>
  <si>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</si>
  <si>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</si>
  <si>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</si>
  <si>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</si>
  <si>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</si>
  <si>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</si>
  <si>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</si>
  <si>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</si>
  <si>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</si>
  <si>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</si>
  <si>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</si>
  <si>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</si>
  <si>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</si>
  <si>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</si>
  <si>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</si>
  <si>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</si>
  <si>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</si>
  <si>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</si>
  <si>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</si>
  <si>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</si>
  <si>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</si>
  <si>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</si>
  <si>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</si>
  <si>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</si>
  <si>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</si>
  <si>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</si>
  <si>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</si>
  <si>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</si>
  <si>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</si>
  <si>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</si>
  <si>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</si>
  <si>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</si>
  <si>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</si>
  <si>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</si>
  <si>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</si>
  <si>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</si>
  <si>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</si>
  <si>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</si>
  <si>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</si>
  <si>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</si>
  <si>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</si>
  <si>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</si>
  <si>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</si>
  <si>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</si>
  <si>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</si>
  <si>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</si>
  <si>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</si>
  <si>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</si>
  <si>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</si>
  <si>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</si>
  <si>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</si>
  <si>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</si>
  <si>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</si>
  <si>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</si>
  <si>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</si>
  <si>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</si>
  <si>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</si>
  <si>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</si>
  <si>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</si>
  <si>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</si>
  <si>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</si>
  <si>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</si>
  <si>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</si>
  <si>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</si>
  <si>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</si>
  <si>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</si>
  <si>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</si>
  <si>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</si>
  <si>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</si>
  <si>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</si>
  <si>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</si>
  <si>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</si>
  <si>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</si>
  <si>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</si>
  <si>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</si>
  <si>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</si>
  <si>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</si>
  <si>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</si>
  <si>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</si>
  <si>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</si>
  <si>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</si>
  <si>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</si>
  <si>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</si>
  <si>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</si>
  <si>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</si>
  <si>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</si>
  <si>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</si>
  <si>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</si>
  <si>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</si>
  <si>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</si>
  <si>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</si>
  <si>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</si>
  <si>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</si>
  <si>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</si>
  <si>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</si>
  <si>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</si>
  <si>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</si>
  <si>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</si>
  <si>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</si>
  <si>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</si>
  <si>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</si>
  <si>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</si>
  <si>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</si>
  <si>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</si>
  <si>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</si>
  <si>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</si>
  <si>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</si>
  <si>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</si>
  <si>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</si>
  <si>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</si>
  <si>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</si>
  <si>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</si>
  <si>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</si>
  <si>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Juli 2015 - Frakt og post hittil i år</t>
  </si>
  <si>
    <t>Juli 2015 -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</si>
  <si>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</si>
  <si>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</si>
  <si>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</si>
  <si>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</si>
  <si>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</si>
  <si>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</si>
  <si>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</si>
  <si>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</si>
  <si>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</si>
  <si>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</si>
  <si>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</si>
  <si>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</si>
  <si>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</si>
  <si>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</si>
  <si>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</si>
  <si>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-</t>
  </si>
  <si>
    <t>Juli 2015 - Flybevegelser hittil i år</t>
  </si>
  <si>
    <t>Passasjerer inkl. spedbarn - juli 2015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</si>
  <si>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</si>
  <si>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</si>
  <si>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</si>
  <si>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</si>
  <si>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</si>
  <si>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</si>
  <si>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</si>
  <si>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</si>
  <si>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</si>
  <si>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</si>
  <si>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</si>
  <si>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</si>
  <si>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</si>
  <si>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</si>
  <si>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</si>
  <si>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</si>
  <si>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</si>
  <si>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</si>
  <si>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</si>
  <si>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</si>
  <si>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</si>
  <si>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</si>
  <si>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</si>
  <si>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- hittil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</si>
</sst>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,###,###,###,###,###,###,###,###,###,###,###,##0"/>
    <numFmt numFmtId="177" formatCode="#####################################0.0%"/>
    <numFmt numFmtId="178" formatCode="##0"/>
    <numFmt numFmtId="179" formatCode="##########0"/>
    <numFmt numFmtId="180" formatCode="#####################################0%"/>
    <numFmt numFmtId="181" formatCode="##,###,###,###,###,###,###,###,###,###,###,###,##0.0%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64" fontId="7" fillId="0" borderId="0" xfId="0" applyNumberFormat="1" applyFont="1"/>
    <xf numFmtId="171" fontId="5" fillId="0" borderId="0" xfId="0" applyNumberFormat="1" applyFont="1" applyAlignment="1">
      <alignment vertical="center"/>
    </xf>
    <xf numFmtId="172" fontId="5" fillId="0" borderId="4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72" fontId="12" fillId="0" borderId="4" xfId="0" applyNumberFormat="1" applyFont="1" applyBorder="1" applyAlignment="1">
      <alignment vertical="center"/>
    </xf>
    <xf numFmtId="172" fontId="12" fillId="0" borderId="5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3" fillId="0" borderId="0" xfId="0" applyFont="1"/>
    <xf numFmtId="168" fontId="12" fillId="0" borderId="8" xfId="0" applyNumberFormat="1" applyFont="1" applyFill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168" fontId="12" fillId="0" borderId="7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172" fontId="12" fillId="0" borderId="9" xfId="0" applyNumberFormat="1" applyFont="1" applyBorder="1" applyAlignment="1">
      <alignment vertical="center"/>
    </xf>
    <xf numFmtId="168" fontId="12" fillId="0" borderId="1" xfId="0" applyNumberFormat="1" applyFont="1" applyBorder="1"/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4" fillId="0" borderId="0" xfId="0" applyNumberFormat="1" applyFont="1" applyAlignment="1">
      <alignment horizontal="left"/>
    </xf>
    <xf numFmtId="49" fontId="14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168" fontId="8" fillId="0" borderId="0" xfId="0" applyNumberFormat="1" applyFont="1" applyFill="1" applyBorder="1" applyAlignment="1" applyProtection="1">
      <alignment vertical="center"/>
    </xf>
    <xf numFmtId="0" fontId="16" fillId="0" borderId="0" xfId="0" applyFont="1"/>
    <xf numFmtId="164" fontId="5" fillId="0" borderId="6" xfId="0" applyNumberFormat="1" applyFont="1" applyBorder="1" applyProtection="1">
      <protection locked="0"/>
    </xf>
    <xf numFmtId="172" fontId="17" fillId="0" borderId="4" xfId="0" applyNumberFormat="1" applyFont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18" fillId="0" borderId="0" xfId="0" applyFont="1"/>
    <xf numFmtId="0" fontId="21" fillId="4" borderId="15" xfId="0" applyFont="1" applyFill="1" applyBorder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  <protection locked="0"/>
    </xf>
    <xf numFmtId="168" fontId="17" fillId="0" borderId="8" xfId="0" applyNumberFormat="1" applyFont="1" applyFill="1" applyBorder="1" applyAlignment="1" applyProtection="1">
      <alignment vertical="center"/>
      <protection locked="0"/>
    </xf>
    <xf numFmtId="172" fontId="17" fillId="0" borderId="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</xf>
    <xf numFmtId="168" fontId="17" fillId="0" borderId="8" xfId="0" applyNumberFormat="1" applyFont="1" applyFill="1" applyBorder="1" applyAlignment="1" applyProtection="1">
      <alignment vertic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8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8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0" fontId="24" fillId="4" borderId="16" xfId="8" applyFont="1" applyFill="1" applyBorder="1" applyAlignment="1">
      <alignment horizontal="left" vertical="top"/>
    </xf>
    <xf numFmtId="173" fontId="24" fillId="4" borderId="16" xfId="10" applyNumberFormat="1" applyFont="1" applyFill="1" applyBorder="1" applyAlignment="1">
      <alignment horizontal="right" vertical="top"/>
    </xf>
    <xf numFmtId="0" fontId="25" fillId="0" borderId="0" xfId="8" applyFont="1" applyFill="1"/>
    <xf numFmtId="178" fontId="24" fillId="5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76" fontId="26" fillId="0" borderId="16" xfId="8" applyNumberFormat="1" applyFont="1" applyFill="1" applyBorder="1" applyAlignment="1">
      <alignment horizontal="right" vertical="top"/>
    </xf>
    <xf numFmtId="173" fontId="26" fillId="0" borderId="16" xfId="10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left" vertical="center" wrapText="1"/>
    </xf>
    <xf numFmtId="180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73" fontId="24" fillId="4" borderId="16" xfId="3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35024"/>
        <c:axId val="203233304"/>
      </c:lineChart>
      <c:catAx>
        <c:axId val="20293502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3233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23330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93502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350536"/>
        <c:axId val="201092816"/>
      </c:lineChart>
      <c:catAx>
        <c:axId val="202350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109281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0109281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35053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52776"/>
        <c:axId val="201336536"/>
      </c:lineChart>
      <c:catAx>
        <c:axId val="35085277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1336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3365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085277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829968"/>
        <c:axId val="202830360"/>
      </c:lineChart>
      <c:catAx>
        <c:axId val="202829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8303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028303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82996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32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">
        <v>57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58</v>
      </c>
      <c r="C3" s="4"/>
      <c r="D3" s="5"/>
      <c r="E3" s="6"/>
      <c r="F3" s="80" t="s">
        <v>37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13</v>
      </c>
      <c r="E4" s="8"/>
      <c r="F4" s="94">
        <v>2015</v>
      </c>
      <c r="G4" s="95">
        <v>2014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53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15</v>
      </c>
      <c r="B7" s="72">
        <v>2249892</v>
      </c>
      <c r="C7" s="73">
        <v>2190581</v>
      </c>
      <c r="D7" s="55">
        <f>(B7-C7)/C7</f>
        <v>2.7075465367407094E-2</v>
      </c>
      <c r="E7" s="54"/>
      <c r="F7" s="72">
        <v>16902200</v>
      </c>
      <c r="G7" s="73">
        <v>17173869</v>
      </c>
      <c r="H7" s="55">
        <f>(F7-G7)/G7</f>
        <v>-1.5818741833887286E-2</v>
      </c>
      <c r="I7" s="44"/>
      <c r="J7" s="45"/>
    </row>
    <row r="8" spans="1:17" ht="15" customHeight="1" x14ac:dyDescent="0.25">
      <c r="A8" s="98" t="s">
        <v>16</v>
      </c>
      <c r="B8" s="16">
        <f>SUM(B9:B10)</f>
        <v>2422082</v>
      </c>
      <c r="C8" s="17">
        <f>SUM(C9:C10)</f>
        <v>2379909</v>
      </c>
      <c r="D8" s="36">
        <f>(B8-C8)/C8</f>
        <v>1.7720425444838438E-2</v>
      </c>
      <c r="E8" s="54"/>
      <c r="F8" s="16">
        <f>SUM(F9:F10)</f>
        <v>11607706</v>
      </c>
      <c r="G8" s="17">
        <f>SUM(G9:G10)</f>
        <v>11523848</v>
      </c>
      <c r="H8" s="36">
        <f>(F8-G8)/G8</f>
        <v>7.276909587839062E-3</v>
      </c>
      <c r="I8" s="44"/>
      <c r="J8" s="45"/>
    </row>
    <row r="9" spans="1:17" ht="15" customHeight="1" x14ac:dyDescent="0.25">
      <c r="A9" s="99" t="s">
        <v>17</v>
      </c>
      <c r="B9" s="74">
        <v>2069675</v>
      </c>
      <c r="C9" s="75">
        <v>1974947</v>
      </c>
      <c r="D9" s="18">
        <f>(B9-C9)/C9</f>
        <v>4.7964831461299977E-2</v>
      </c>
      <c r="E9" s="54"/>
      <c r="F9" s="74">
        <v>10443056</v>
      </c>
      <c r="G9" s="75">
        <v>10139995</v>
      </c>
      <c r="H9" s="18">
        <f>(F9-G9)/G9</f>
        <v>2.9887687321344832E-2</v>
      </c>
      <c r="J9" s="45"/>
    </row>
    <row r="10" spans="1:17" ht="15" customHeight="1" x14ac:dyDescent="0.25">
      <c r="A10" s="99" t="s">
        <v>18</v>
      </c>
      <c r="B10" s="74">
        <v>352407</v>
      </c>
      <c r="C10" s="75">
        <v>404962</v>
      </c>
      <c r="D10" s="18">
        <f>(B10-C10)/C10</f>
        <v>-0.12977760876329136</v>
      </c>
      <c r="E10" s="54"/>
      <c r="F10" s="74">
        <v>1164650</v>
      </c>
      <c r="G10" s="75">
        <v>1383853</v>
      </c>
      <c r="H10" s="18">
        <f>(F10-G10)/G10</f>
        <v>-0.15840049485024782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76">
        <v>54482</v>
      </c>
      <c r="C12" s="77">
        <v>60249</v>
      </c>
      <c r="D12" s="48">
        <f>(B12-C12)/C12</f>
        <v>-9.5719431027900884E-2</v>
      </c>
      <c r="E12" s="54"/>
      <c r="F12" s="76">
        <v>360538</v>
      </c>
      <c r="G12" s="77">
        <v>409799</v>
      </c>
      <c r="H12" s="48">
        <f>(F12-G12)/G12</f>
        <v>-0.12020771158543579</v>
      </c>
      <c r="J12" s="45"/>
    </row>
    <row r="13" spans="1:17" ht="15" customHeight="1" x14ac:dyDescent="0.25">
      <c r="A13" s="98" t="s">
        <v>19</v>
      </c>
      <c r="B13" s="16">
        <f>B7+B8+B12</f>
        <v>4726456</v>
      </c>
      <c r="C13" s="17">
        <f>C7+C8+C12</f>
        <v>4630739</v>
      </c>
      <c r="D13" s="36">
        <f>(B13-C13)/C13</f>
        <v>2.066991899133162E-2</v>
      </c>
      <c r="E13" s="54"/>
      <c r="F13" s="16">
        <f>F7+F8+F12</f>
        <v>28870444</v>
      </c>
      <c r="G13" s="17">
        <f>G7+G8+G12</f>
        <v>29107516</v>
      </c>
      <c r="H13" s="36">
        <f>(F13-G13)/G13</f>
        <v>-8.1447004959131521E-3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24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15</v>
      </c>
      <c r="B17" s="14">
        <f>SUM(B18:B20)</f>
        <v>36534</v>
      </c>
      <c r="C17" s="15">
        <f>SUM(C18:C20)</f>
        <v>36925</v>
      </c>
      <c r="D17" s="55">
        <f>(B17-C17)/C17</f>
        <v>-1.0589031821259309E-2</v>
      </c>
      <c r="E17" s="19"/>
      <c r="F17" s="14">
        <f>SUM(F18:F20)</f>
        <v>281177</v>
      </c>
      <c r="G17" s="15">
        <f>SUM(G18:G20)</f>
        <v>289697</v>
      </c>
      <c r="H17" s="55">
        <f>(F17-G17)/G17</f>
        <v>-2.9410038764640295E-2</v>
      </c>
      <c r="J17" s="47"/>
    </row>
    <row r="18" spans="1:10" ht="15" customHeight="1" x14ac:dyDescent="0.25">
      <c r="A18" s="99" t="s">
        <v>17</v>
      </c>
      <c r="B18" s="74">
        <v>34601</v>
      </c>
      <c r="C18" s="75">
        <v>34753</v>
      </c>
      <c r="D18" s="18">
        <f t="shared" ref="D18:D31" si="0">(B18-C18)/C18</f>
        <v>-4.3737231318159587E-3</v>
      </c>
      <c r="E18" s="19"/>
      <c r="F18" s="74">
        <v>268611</v>
      </c>
      <c r="G18" s="75">
        <v>276480</v>
      </c>
      <c r="H18" s="18">
        <f t="shared" ref="H18:H31" si="1">(F18-G18)/G18</f>
        <v>-2.8461371527777779E-2</v>
      </c>
      <c r="J18" s="45"/>
    </row>
    <row r="19" spans="1:10" ht="15" customHeight="1" x14ac:dyDescent="0.25">
      <c r="A19" s="99" t="s">
        <v>18</v>
      </c>
      <c r="B19" s="74">
        <v>487</v>
      </c>
      <c r="C19" s="75">
        <v>777</v>
      </c>
      <c r="D19" s="18">
        <f t="shared" si="0"/>
        <v>-0.37323037323037322</v>
      </c>
      <c r="E19" s="19"/>
      <c r="F19" s="74">
        <v>3508</v>
      </c>
      <c r="G19" s="75">
        <v>4213</v>
      </c>
      <c r="H19" s="18">
        <f t="shared" si="1"/>
        <v>-0.16733918822691668</v>
      </c>
      <c r="J19" s="45"/>
    </row>
    <row r="20" spans="1:10" ht="15" customHeight="1" x14ac:dyDescent="0.25">
      <c r="A20" s="99" t="s">
        <v>20</v>
      </c>
      <c r="B20" s="74">
        <v>1446</v>
      </c>
      <c r="C20" s="75">
        <v>1395</v>
      </c>
      <c r="D20" s="18">
        <f t="shared" si="0"/>
        <v>3.6559139784946237E-2</v>
      </c>
      <c r="E20" s="19"/>
      <c r="F20" s="74">
        <v>9058</v>
      </c>
      <c r="G20" s="75">
        <v>9004</v>
      </c>
      <c r="H20" s="18">
        <f t="shared" si="1"/>
        <v>5.9973345179920035E-3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16</v>
      </c>
      <c r="B22" s="16">
        <f>SUM(B23:B25)</f>
        <v>18040</v>
      </c>
      <c r="C22" s="17">
        <f>SUM(C23:C25)</f>
        <v>19138</v>
      </c>
      <c r="D22" s="36">
        <f t="shared" si="0"/>
        <v>-5.7372766224265861E-2</v>
      </c>
      <c r="E22" s="19"/>
      <c r="F22" s="16">
        <f>SUM(F23:F25)</f>
        <v>107304</v>
      </c>
      <c r="G22" s="17">
        <f>SUM(G23:G25)</f>
        <v>113549</v>
      </c>
      <c r="H22" s="36">
        <f t="shared" si="1"/>
        <v>-5.4998282679724175E-2</v>
      </c>
      <c r="J22" s="45"/>
    </row>
    <row r="23" spans="1:10" ht="15" customHeight="1" x14ac:dyDescent="0.25">
      <c r="A23" s="99" t="s">
        <v>17</v>
      </c>
      <c r="B23" s="74">
        <v>15297</v>
      </c>
      <c r="C23" s="75">
        <v>15999</v>
      </c>
      <c r="D23" s="18">
        <f t="shared" si="0"/>
        <v>-4.387774235889743E-2</v>
      </c>
      <c r="E23" s="19"/>
      <c r="F23" s="74">
        <v>95605</v>
      </c>
      <c r="G23" s="75">
        <v>100104</v>
      </c>
      <c r="H23" s="18">
        <f t="shared" si="1"/>
        <v>-4.4943259010628948E-2</v>
      </c>
      <c r="J23" s="45"/>
    </row>
    <row r="24" spans="1:10" ht="15" customHeight="1" x14ac:dyDescent="0.25">
      <c r="A24" s="99" t="s">
        <v>18</v>
      </c>
      <c r="B24" s="74">
        <v>2297</v>
      </c>
      <c r="C24" s="75">
        <v>2665</v>
      </c>
      <c r="D24" s="18">
        <f t="shared" si="0"/>
        <v>-0.13808630393996249</v>
      </c>
      <c r="E24" s="19"/>
      <c r="F24" s="74">
        <v>8707</v>
      </c>
      <c r="G24" s="75">
        <v>10503</v>
      </c>
      <c r="H24" s="18">
        <f t="shared" si="1"/>
        <v>-0.17099876225840235</v>
      </c>
      <c r="J24" s="45"/>
    </row>
    <row r="25" spans="1:10" ht="15" customHeight="1" x14ac:dyDescent="0.25">
      <c r="A25" s="99" t="s">
        <v>20</v>
      </c>
      <c r="B25" s="74">
        <v>446</v>
      </c>
      <c r="C25" s="75">
        <v>474</v>
      </c>
      <c r="D25" s="18">
        <f t="shared" si="0"/>
        <v>-5.9071729957805907E-2</v>
      </c>
      <c r="E25" s="19"/>
      <c r="F25" s="74">
        <v>2992</v>
      </c>
      <c r="G25" s="75">
        <v>2942</v>
      </c>
      <c r="H25" s="18">
        <f t="shared" si="1"/>
        <v>1.6995241332426921E-2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76">
        <v>4211</v>
      </c>
      <c r="C27" s="77">
        <v>4526</v>
      </c>
      <c r="D27" s="36">
        <f t="shared" si="0"/>
        <v>-6.9597878921785247E-2</v>
      </c>
      <c r="E27" s="19"/>
      <c r="F27" s="78">
        <v>27531</v>
      </c>
      <c r="G27" s="79">
        <v>30341</v>
      </c>
      <c r="H27" s="36">
        <f>(F27-G27)/G27</f>
        <v>-9.261395471474243E-2</v>
      </c>
      <c r="J27" s="45"/>
    </row>
    <row r="28" spans="1:10" ht="15" customHeight="1" x14ac:dyDescent="0.25">
      <c r="A28" s="98" t="s">
        <v>19</v>
      </c>
      <c r="B28" s="16">
        <f>B22+B17+B27</f>
        <v>58785</v>
      </c>
      <c r="C28" s="17">
        <f>C22+C17+C27</f>
        <v>60589</v>
      </c>
      <c r="D28" s="36">
        <f t="shared" si="0"/>
        <v>-2.9774381488388981E-2</v>
      </c>
      <c r="E28" s="19"/>
      <c r="F28" s="16">
        <f>F22+F17+F27</f>
        <v>416012</v>
      </c>
      <c r="G28" s="17">
        <f>G22+G17+G27</f>
        <v>433587</v>
      </c>
      <c r="H28" s="36">
        <f>(F28-G28)/G28</f>
        <v>-4.0533964348562108E-2</v>
      </c>
      <c r="J28" s="45"/>
    </row>
    <row r="29" spans="1:10" ht="15" customHeight="1" x14ac:dyDescent="0.25">
      <c r="A29" s="98" t="s">
        <v>31</v>
      </c>
      <c r="B29" s="76">
        <v>10577</v>
      </c>
      <c r="C29" s="77">
        <v>11800</v>
      </c>
      <c r="D29" s="18">
        <f>(B29-C29)/C29</f>
        <v>-0.10364406779661017</v>
      </c>
      <c r="E29" s="19"/>
      <c r="F29" s="76">
        <v>60642</v>
      </c>
      <c r="G29" s="77">
        <v>61633</v>
      </c>
      <c r="H29" s="18">
        <f>(F29-G29)/G29</f>
        <v>-1.6079048561647168E-2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26</v>
      </c>
      <c r="B31" s="16">
        <f>SUM(B28:B29)</f>
        <v>69362</v>
      </c>
      <c r="C31" s="17">
        <f>SUM(C28:C29)</f>
        <v>72389</v>
      </c>
      <c r="D31" s="36">
        <f t="shared" si="0"/>
        <v>-4.1815745486192657E-2</v>
      </c>
      <c r="E31" s="19"/>
      <c r="F31" s="16">
        <f>SUM(F28:F29)</f>
        <v>476654</v>
      </c>
      <c r="G31" s="17">
        <f>SUM(G28:G29)</f>
        <v>495220</v>
      </c>
      <c r="H31" s="36">
        <f t="shared" si="1"/>
        <v>-3.7490408303380317E-2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4"/>
      <c r="C33" s="105"/>
      <c r="D33" s="106"/>
      <c r="E33" s="107"/>
      <c r="F33" s="104"/>
      <c r="G33" s="105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25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34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28</v>
      </c>
      <c r="B37" s="15">
        <f>SUM(B38:B39)</f>
        <v>4500</v>
      </c>
      <c r="C37" s="15">
        <f>SUM(C38:C39)</f>
        <v>5046</v>
      </c>
      <c r="D37" s="69">
        <f>(B37-C37)/C37</f>
        <v>-0.10820451843043995</v>
      </c>
      <c r="E37" s="12"/>
      <c r="F37" s="70">
        <f>SUM(F38:F39)</f>
        <v>31309</v>
      </c>
      <c r="G37" s="15">
        <f>SUM(G38:G39)</f>
        <v>33459</v>
      </c>
      <c r="H37" s="69">
        <f>(F37-G37)/G37</f>
        <v>-6.4257748288950658E-2</v>
      </c>
      <c r="I37" s="2" t="s">
        <v>27</v>
      </c>
      <c r="J37" s="46"/>
    </row>
    <row r="38" spans="1:17" ht="15" customHeight="1" x14ac:dyDescent="0.25">
      <c r="A38" s="99" t="s">
        <v>23</v>
      </c>
      <c r="B38" s="75">
        <v>1654</v>
      </c>
      <c r="C38" s="75">
        <v>1586</v>
      </c>
      <c r="D38" s="93">
        <f>(B38-C38)/C38</f>
        <v>4.2875157629255992E-2</v>
      </c>
      <c r="E38" s="12"/>
      <c r="F38" s="74">
        <v>11370</v>
      </c>
      <c r="G38" s="75">
        <v>10988</v>
      </c>
      <c r="H38" s="93">
        <f>(F38-G38)/G38</f>
        <v>3.4765198398252636E-2</v>
      </c>
      <c r="I38" s="2" t="s">
        <v>27</v>
      </c>
    </row>
    <row r="39" spans="1:17" ht="15" customHeight="1" x14ac:dyDescent="0.25">
      <c r="A39" s="99" t="s">
        <v>22</v>
      </c>
      <c r="B39" s="75">
        <v>2846</v>
      </c>
      <c r="C39" s="75">
        <v>3460</v>
      </c>
      <c r="D39" s="93">
        <f>(B39-C39)/C39</f>
        <v>-0.17745664739884393</v>
      </c>
      <c r="E39" s="19"/>
      <c r="F39" s="74">
        <v>19939</v>
      </c>
      <c r="G39" s="75">
        <v>22471</v>
      </c>
      <c r="H39" s="93">
        <f>(F39-G39)/G39</f>
        <v>-0.11267856348182101</v>
      </c>
      <c r="I39" s="2" t="s">
        <v>27</v>
      </c>
    </row>
    <row r="40" spans="1:17" ht="15" customHeight="1" x14ac:dyDescent="0.25">
      <c r="A40" s="99"/>
      <c r="B40" s="20"/>
      <c r="C40" s="20"/>
      <c r="D40" s="31"/>
      <c r="E40" s="19"/>
      <c r="F40" s="52"/>
      <c r="G40" s="20"/>
      <c r="H40" s="31"/>
    </row>
    <row r="41" spans="1:17" ht="15" customHeight="1" x14ac:dyDescent="0.25">
      <c r="A41" s="98" t="s">
        <v>29</v>
      </c>
      <c r="B41" s="17">
        <f>SUM(B42:B43)</f>
        <v>8184</v>
      </c>
      <c r="C41" s="17">
        <f>SUM(C42:C43)</f>
        <v>8836</v>
      </c>
      <c r="D41" s="37">
        <f>(B41-C41)/C41</f>
        <v>-7.3789044816659127E-2</v>
      </c>
      <c r="E41" s="19"/>
      <c r="F41" s="52">
        <f>SUM(F42:F43)</f>
        <v>59362</v>
      </c>
      <c r="G41" s="51">
        <f>SUM(G42:G43)</f>
        <v>58669</v>
      </c>
      <c r="H41" s="37">
        <f>(F41-G41)/G41</f>
        <v>1.1812030203344185E-2</v>
      </c>
      <c r="I41" s="2" t="s">
        <v>27</v>
      </c>
    </row>
    <row r="42" spans="1:17" ht="15" customHeight="1" x14ac:dyDescent="0.25">
      <c r="A42" s="99" t="s">
        <v>23</v>
      </c>
      <c r="B42" s="75">
        <v>3416</v>
      </c>
      <c r="C42" s="75">
        <v>3488</v>
      </c>
      <c r="D42" s="93">
        <f>(B42-C42)/C42</f>
        <v>-2.0642201834862386E-2</v>
      </c>
      <c r="E42" s="19"/>
      <c r="F42" s="74">
        <v>30181</v>
      </c>
      <c r="G42" s="75">
        <v>24421</v>
      </c>
      <c r="H42" s="93">
        <f>(F42-G42)/G42</f>
        <v>0.23586257729003726</v>
      </c>
      <c r="I42" s="2" t="s">
        <v>27</v>
      </c>
      <c r="J42" s="46"/>
      <c r="K42" s="46"/>
    </row>
    <row r="43" spans="1:17" ht="15" customHeight="1" x14ac:dyDescent="0.25">
      <c r="A43" s="99" t="s">
        <v>22</v>
      </c>
      <c r="B43" s="75">
        <v>4768</v>
      </c>
      <c r="C43" s="75">
        <v>5348</v>
      </c>
      <c r="D43" s="93">
        <f>(B43-C43)/C43</f>
        <v>-0.10845175766641735</v>
      </c>
      <c r="E43" s="19"/>
      <c r="F43" s="74">
        <v>29181</v>
      </c>
      <c r="G43" s="75">
        <v>34248</v>
      </c>
      <c r="H43" s="93">
        <f>(F43-G43)/G43</f>
        <v>-0.14795024526979678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12684</v>
      </c>
      <c r="C45" s="50">
        <f>SUM(C37+C41)</f>
        <v>13882</v>
      </c>
      <c r="D45" s="38">
        <f>(B45-C45)/C45</f>
        <v>-8.6298804206886612E-2</v>
      </c>
      <c r="E45" s="19"/>
      <c r="F45" s="53">
        <f>SUM(F37+F41)</f>
        <v>90671</v>
      </c>
      <c r="G45" s="50">
        <f>SUM(G37+G41)</f>
        <v>92128</v>
      </c>
      <c r="H45" s="38">
        <f>(F45-G45)/G45</f>
        <v>-1.5814953108718305E-2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54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518" zoomScaleSheetLayoutView="49152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5.85546875" style="11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9" style="111" hidden="1" customWidth="1"/>
    <col min="24" max="24" width="8.85546875" style="111" hidden="1" customWidth="1"/>
    <col min="25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9" style="111" hidden="1" customWidth="1"/>
    <col min="32" max="32" width="32.42578125" style="111" hidden="1" customWidth="1"/>
    <col min="33" max="33" width="23.28515625" style="111" hidden="1" customWidth="1"/>
    <col min="34" max="34" width="0" style="111" hidden="1" customWidth="1"/>
    <col min="35" max="35" width="5.42578125" style="111" hidden="1" customWidth="1"/>
    <col min="36" max="16384" width="9.140625" style="111"/>
  </cols>
  <sheetData>
    <row r="1" spans="1:35" ht="15.75" x14ac:dyDescent="0.25">
      <c r="A1" s="110" t="s">
        <v>277</v>
      </c>
    </row>
    <row r="4" spans="1:35" ht="45" x14ac:dyDescent="0.2">
      <c r="A4" s="112" t="s">
        <v>61</v>
      </c>
      <c r="B4" s="112" t="s">
        <v>62</v>
      </c>
      <c r="C4" s="112" t="s">
        <v>63</v>
      </c>
      <c r="D4" s="112" t="s">
        <v>278</v>
      </c>
      <c r="E4" s="112" t="s">
        <v>279</v>
      </c>
      <c r="F4" s="112" t="s">
        <v>280</v>
      </c>
      <c r="G4" s="112" t="s">
        <v>281</v>
      </c>
      <c r="H4" s="112" t="s">
        <v>282</v>
      </c>
      <c r="I4" s="112" t="s">
        <v>283</v>
      </c>
      <c r="J4" s="112" t="s">
        <v>284</v>
      </c>
      <c r="K4" s="112" t="s">
        <v>285</v>
      </c>
      <c r="L4" s="112" t="s">
        <v>286</v>
      </c>
      <c r="M4" s="112" t="s">
        <v>287</v>
      </c>
      <c r="N4" s="112" t="s">
        <v>288</v>
      </c>
      <c r="O4" s="112" t="s">
        <v>289</v>
      </c>
      <c r="P4" s="112" t="s">
        <v>290</v>
      </c>
      <c r="Q4" s="112" t="s">
        <v>76</v>
      </c>
      <c r="R4" s="112" t="s">
        <v>78</v>
      </c>
      <c r="S4" s="139" t="s">
        <v>79</v>
      </c>
      <c r="T4" s="139" t="s">
        <v>80</v>
      </c>
      <c r="U4" s="139" t="s">
        <v>81</v>
      </c>
      <c r="V4" s="139" t="s">
        <v>291</v>
      </c>
      <c r="W4" s="139" t="s">
        <v>292</v>
      </c>
      <c r="X4" s="139" t="s">
        <v>293</v>
      </c>
      <c r="Y4" s="139" t="s">
        <v>294</v>
      </c>
      <c r="Z4" s="139" t="s">
        <v>295</v>
      </c>
      <c r="AA4" s="139" t="s">
        <v>296</v>
      </c>
      <c r="AB4" s="139" t="s">
        <v>271</v>
      </c>
      <c r="AC4" s="139" t="s">
        <v>297</v>
      </c>
      <c r="AD4" s="139" t="s">
        <v>298</v>
      </c>
      <c r="AE4" s="139" t="s">
        <v>274</v>
      </c>
      <c r="AF4" s="139" t="s">
        <v>82</v>
      </c>
      <c r="AG4" s="139" t="s">
        <v>83</v>
      </c>
      <c r="AH4" s="139" t="s">
        <v>299</v>
      </c>
      <c r="AI4" s="139" t="s">
        <v>300</v>
      </c>
    </row>
    <row r="5" spans="1:35" x14ac:dyDescent="0.2">
      <c r="A5" s="114" t="s">
        <v>84</v>
      </c>
      <c r="B5" s="114" t="s">
        <v>85</v>
      </c>
      <c r="C5" s="114" t="s">
        <v>86</v>
      </c>
      <c r="D5" s="115">
        <v>543490</v>
      </c>
      <c r="E5" s="115">
        <v>303724</v>
      </c>
      <c r="F5" s="115">
        <v>847214</v>
      </c>
      <c r="G5" s="117">
        <v>4.2854557920430698E-2</v>
      </c>
      <c r="H5" s="115">
        <v>1314197</v>
      </c>
      <c r="I5" s="115">
        <v>264998</v>
      </c>
      <c r="J5" s="115">
        <v>1579195</v>
      </c>
      <c r="K5" s="140">
        <v>2.2957673308053001E-2</v>
      </c>
      <c r="L5" s="135">
        <v>0</v>
      </c>
      <c r="M5" s="117">
        <v>0</v>
      </c>
      <c r="N5" s="135">
        <v>2426409</v>
      </c>
      <c r="O5" s="117">
        <v>2.9818097551389901E-2</v>
      </c>
      <c r="P5" s="135">
        <v>1012</v>
      </c>
      <c r="Q5" s="135">
        <v>2427421</v>
      </c>
      <c r="R5" s="117">
        <v>2.9918460897464701E-2</v>
      </c>
      <c r="S5" s="118">
        <v>1</v>
      </c>
      <c r="T5" s="114" t="s">
        <v>87</v>
      </c>
      <c r="U5" s="114" t="s">
        <v>88</v>
      </c>
      <c r="V5" s="135">
        <v>513039</v>
      </c>
      <c r="W5" s="135">
        <v>812399</v>
      </c>
      <c r="X5" s="135">
        <v>299360</v>
      </c>
      <c r="Y5" s="135">
        <v>1297826</v>
      </c>
      <c r="Z5" s="135">
        <v>1543754</v>
      </c>
      <c r="AA5" s="135">
        <v>245928</v>
      </c>
      <c r="AB5" s="135">
        <v>0</v>
      </c>
      <c r="AC5" s="135">
        <v>753</v>
      </c>
      <c r="AD5" s="135">
        <v>2356153</v>
      </c>
      <c r="AE5" s="135">
        <v>2356906</v>
      </c>
      <c r="AF5" s="114" t="s">
        <v>89</v>
      </c>
      <c r="AG5" s="114" t="s">
        <v>89</v>
      </c>
      <c r="AH5" s="135">
        <v>4030</v>
      </c>
      <c r="AI5" s="135">
        <v>14</v>
      </c>
    </row>
    <row r="6" spans="1:35" x14ac:dyDescent="0.2">
      <c r="A6" s="119" t="s">
        <v>90</v>
      </c>
      <c r="B6" s="114" t="s">
        <v>91</v>
      </c>
      <c r="C6" s="114" t="s">
        <v>92</v>
      </c>
      <c r="D6" s="115">
        <v>194210</v>
      </c>
      <c r="E6" s="115">
        <v>28334</v>
      </c>
      <c r="F6" s="115">
        <v>222544</v>
      </c>
      <c r="G6" s="117">
        <v>-1.1258319338185002E-2</v>
      </c>
      <c r="H6" s="115">
        <v>297518</v>
      </c>
      <c r="I6" s="115">
        <v>6402</v>
      </c>
      <c r="J6" s="115">
        <v>303920</v>
      </c>
      <c r="K6" s="140">
        <v>2.0660379893071099E-2</v>
      </c>
      <c r="L6" s="135">
        <v>17605</v>
      </c>
      <c r="M6" s="117">
        <v>-0.13348427425308901</v>
      </c>
      <c r="N6" s="135">
        <v>544069</v>
      </c>
      <c r="O6" s="117">
        <v>1.6680075778357502E-3</v>
      </c>
      <c r="P6" s="135">
        <v>8958</v>
      </c>
      <c r="Q6" s="135">
        <v>553027</v>
      </c>
      <c r="R6" s="117">
        <v>-7.8738321110265914E-3</v>
      </c>
      <c r="S6" s="120">
        <v>2</v>
      </c>
      <c r="T6" s="114" t="s">
        <v>87</v>
      </c>
      <c r="U6" s="114" t="s">
        <v>87</v>
      </c>
      <c r="V6" s="135">
        <v>196228</v>
      </c>
      <c r="W6" s="135">
        <v>225078</v>
      </c>
      <c r="X6" s="135">
        <v>28850</v>
      </c>
      <c r="Y6" s="135">
        <v>290798</v>
      </c>
      <c r="Z6" s="135">
        <v>297768</v>
      </c>
      <c r="AA6" s="135">
        <v>6970</v>
      </c>
      <c r="AB6" s="135">
        <v>20317</v>
      </c>
      <c r="AC6" s="135">
        <v>14253</v>
      </c>
      <c r="AD6" s="135">
        <v>543163</v>
      </c>
      <c r="AE6" s="135">
        <v>557416</v>
      </c>
      <c r="AF6" s="114" t="s">
        <v>93</v>
      </c>
      <c r="AG6" s="114" t="s">
        <v>94</v>
      </c>
      <c r="AH6" s="135">
        <v>4030</v>
      </c>
      <c r="AI6" s="135">
        <v>14</v>
      </c>
    </row>
    <row r="7" spans="1:35" x14ac:dyDescent="0.2">
      <c r="A7" s="121"/>
      <c r="B7" s="114" t="s">
        <v>95</v>
      </c>
      <c r="C7" s="114" t="s">
        <v>96</v>
      </c>
      <c r="D7" s="115">
        <v>137516</v>
      </c>
      <c r="E7" s="115">
        <v>7082</v>
      </c>
      <c r="F7" s="115">
        <v>144598</v>
      </c>
      <c r="G7" s="117">
        <v>2.1533027198869702E-2</v>
      </c>
      <c r="H7" s="115">
        <v>236068</v>
      </c>
      <c r="I7" s="115">
        <v>9714</v>
      </c>
      <c r="J7" s="115">
        <v>245782</v>
      </c>
      <c r="K7" s="140">
        <v>3.41400609253244E-2</v>
      </c>
      <c r="L7" s="135">
        <v>22910</v>
      </c>
      <c r="M7" s="117">
        <v>-5.96396174526947E-2</v>
      </c>
      <c r="N7" s="135">
        <v>413290</v>
      </c>
      <c r="O7" s="117">
        <v>2.4057128556597102E-2</v>
      </c>
      <c r="P7" s="135">
        <v>2407</v>
      </c>
      <c r="Q7" s="135">
        <v>415697</v>
      </c>
      <c r="R7" s="117">
        <v>2.4393910270627303E-2</v>
      </c>
      <c r="S7" s="122">
        <v>0</v>
      </c>
      <c r="T7" s="114" t="s">
        <v>87</v>
      </c>
      <c r="U7" s="114" t="s">
        <v>87</v>
      </c>
      <c r="V7" s="135">
        <v>136180</v>
      </c>
      <c r="W7" s="135">
        <v>141550</v>
      </c>
      <c r="X7" s="135">
        <v>5370</v>
      </c>
      <c r="Y7" s="135">
        <v>230568</v>
      </c>
      <c r="Z7" s="135">
        <v>237668</v>
      </c>
      <c r="AA7" s="135">
        <v>7100</v>
      </c>
      <c r="AB7" s="135">
        <v>24363</v>
      </c>
      <c r="AC7" s="135">
        <v>2217</v>
      </c>
      <c r="AD7" s="135">
        <v>403581</v>
      </c>
      <c r="AE7" s="135">
        <v>405798</v>
      </c>
      <c r="AF7" s="114" t="s">
        <v>97</v>
      </c>
      <c r="AG7" s="114" t="s">
        <v>94</v>
      </c>
      <c r="AH7" s="135">
        <v>4030</v>
      </c>
      <c r="AI7" s="135">
        <v>14</v>
      </c>
    </row>
    <row r="8" spans="1:35" x14ac:dyDescent="0.2">
      <c r="A8" s="123"/>
      <c r="B8" s="114" t="s">
        <v>98</v>
      </c>
      <c r="C8" s="114" t="s">
        <v>99</v>
      </c>
      <c r="D8" s="115">
        <v>179239</v>
      </c>
      <c r="E8" s="115">
        <v>33530</v>
      </c>
      <c r="F8" s="115">
        <v>212769</v>
      </c>
      <c r="G8" s="117">
        <v>2.6247337568092301E-3</v>
      </c>
      <c r="H8" s="115">
        <v>139678</v>
      </c>
      <c r="I8" s="115">
        <v>3278</v>
      </c>
      <c r="J8" s="115">
        <v>142956</v>
      </c>
      <c r="K8" s="140">
        <v>1.3103531362724701E-2</v>
      </c>
      <c r="L8" s="135">
        <v>0</v>
      </c>
      <c r="M8" s="117">
        <v>0</v>
      </c>
      <c r="N8" s="135">
        <v>355725</v>
      </c>
      <c r="O8" s="117">
        <v>6.8097102052253108E-3</v>
      </c>
      <c r="P8" s="135">
        <v>3858</v>
      </c>
      <c r="Q8" s="135">
        <v>359583</v>
      </c>
      <c r="R8" s="117">
        <v>8.4782364819385204E-3</v>
      </c>
      <c r="S8" s="122">
        <v>0</v>
      </c>
      <c r="T8" s="114" t="s">
        <v>87</v>
      </c>
      <c r="U8" s="114" t="s">
        <v>87</v>
      </c>
      <c r="V8" s="135">
        <v>180770</v>
      </c>
      <c r="W8" s="135">
        <v>212212</v>
      </c>
      <c r="X8" s="135">
        <v>31442</v>
      </c>
      <c r="Y8" s="135">
        <v>138425</v>
      </c>
      <c r="Z8" s="135">
        <v>141107</v>
      </c>
      <c r="AA8" s="135">
        <v>2682</v>
      </c>
      <c r="AB8" s="135">
        <v>0</v>
      </c>
      <c r="AC8" s="135">
        <v>3241</v>
      </c>
      <c r="AD8" s="135">
        <v>353319</v>
      </c>
      <c r="AE8" s="135">
        <v>356560</v>
      </c>
      <c r="AF8" s="114" t="s">
        <v>100</v>
      </c>
      <c r="AG8" s="114" t="s">
        <v>94</v>
      </c>
      <c r="AH8" s="135">
        <v>4030</v>
      </c>
      <c r="AI8" s="135">
        <v>14</v>
      </c>
    </row>
    <row r="9" spans="1:35" x14ac:dyDescent="0.2">
      <c r="A9" s="124" t="s">
        <v>101</v>
      </c>
      <c r="B9" s="124">
        <v>0</v>
      </c>
      <c r="C9" s="124">
        <v>0</v>
      </c>
      <c r="D9" s="125">
        <v>510965</v>
      </c>
      <c r="E9" s="125">
        <v>68946</v>
      </c>
      <c r="F9" s="125">
        <v>579911</v>
      </c>
      <c r="G9" s="127">
        <v>1.85025222859512E-3</v>
      </c>
      <c r="H9" s="125">
        <v>673264</v>
      </c>
      <c r="I9" s="125">
        <v>19394</v>
      </c>
      <c r="J9" s="125">
        <v>692658</v>
      </c>
      <c r="K9" s="141">
        <v>2.38196241776206E-2</v>
      </c>
      <c r="L9" s="142">
        <v>40515</v>
      </c>
      <c r="M9" s="127">
        <v>-9.3218442256042991E-2</v>
      </c>
      <c r="N9" s="142">
        <v>1313084</v>
      </c>
      <c r="O9" s="127">
        <v>1.0015668471451002E-2</v>
      </c>
      <c r="P9" s="142">
        <v>15223</v>
      </c>
      <c r="Q9" s="142">
        <v>1328307</v>
      </c>
      <c r="R9" s="127">
        <v>6.4655009115197008E-3</v>
      </c>
      <c r="S9" s="128">
        <v>0</v>
      </c>
      <c r="T9" s="129">
        <v>0</v>
      </c>
      <c r="U9" s="129">
        <v>0</v>
      </c>
      <c r="V9" s="136">
        <v>513178</v>
      </c>
      <c r="W9" s="136">
        <v>578840</v>
      </c>
      <c r="X9" s="136">
        <v>65662</v>
      </c>
      <c r="Y9" s="136">
        <v>659791</v>
      </c>
      <c r="Z9" s="136">
        <v>676543</v>
      </c>
      <c r="AA9" s="136">
        <v>16752</v>
      </c>
      <c r="AB9" s="136">
        <v>44680</v>
      </c>
      <c r="AC9" s="136">
        <v>19711</v>
      </c>
      <c r="AD9" s="136">
        <v>1300063</v>
      </c>
      <c r="AE9" s="136">
        <v>1319774</v>
      </c>
      <c r="AF9" s="129">
        <v>0</v>
      </c>
      <c r="AG9" s="129">
        <v>0</v>
      </c>
      <c r="AH9" s="136">
        <v>12090</v>
      </c>
      <c r="AI9" s="136">
        <v>42</v>
      </c>
    </row>
    <row r="10" spans="1:35" x14ac:dyDescent="0.2">
      <c r="A10" s="119" t="s">
        <v>102</v>
      </c>
      <c r="B10" s="114" t="s">
        <v>103</v>
      </c>
      <c r="C10" s="114" t="s">
        <v>104</v>
      </c>
      <c r="D10" s="115">
        <v>106133</v>
      </c>
      <c r="E10" s="115">
        <v>38722</v>
      </c>
      <c r="F10" s="115">
        <v>144855</v>
      </c>
      <c r="G10" s="117">
        <v>9.9069955519611799E-3</v>
      </c>
      <c r="H10" s="115">
        <v>9467</v>
      </c>
      <c r="I10" s="115">
        <v>238</v>
      </c>
      <c r="J10" s="115">
        <v>9705</v>
      </c>
      <c r="K10" s="140">
        <v>0.16801059092550202</v>
      </c>
      <c r="L10" s="135">
        <v>0</v>
      </c>
      <c r="M10" s="117">
        <v>-1</v>
      </c>
      <c r="N10" s="135">
        <v>154560</v>
      </c>
      <c r="O10" s="117">
        <v>1.8322692862648999E-2</v>
      </c>
      <c r="P10" s="135">
        <v>4126</v>
      </c>
      <c r="Q10" s="135">
        <v>158686</v>
      </c>
      <c r="R10" s="117">
        <v>1.4363425999910501E-2</v>
      </c>
      <c r="S10" s="120">
        <v>3</v>
      </c>
      <c r="T10" s="114" t="s">
        <v>87</v>
      </c>
      <c r="U10" s="114" t="s">
        <v>87</v>
      </c>
      <c r="V10" s="135">
        <v>105786</v>
      </c>
      <c r="W10" s="135">
        <v>143434</v>
      </c>
      <c r="X10" s="135">
        <v>37648</v>
      </c>
      <c r="Y10" s="135">
        <v>8211</v>
      </c>
      <c r="Z10" s="135">
        <v>8309</v>
      </c>
      <c r="AA10" s="135">
        <v>98</v>
      </c>
      <c r="AB10" s="135">
        <v>36</v>
      </c>
      <c r="AC10" s="135">
        <v>4660</v>
      </c>
      <c r="AD10" s="135">
        <v>151779</v>
      </c>
      <c r="AE10" s="135">
        <v>156439</v>
      </c>
      <c r="AF10" s="114" t="s">
        <v>105</v>
      </c>
      <c r="AG10" s="114" t="s">
        <v>106</v>
      </c>
      <c r="AH10" s="135">
        <v>4030</v>
      </c>
      <c r="AI10" s="135">
        <v>14</v>
      </c>
    </row>
    <row r="11" spans="1:35" x14ac:dyDescent="0.2">
      <c r="A11" s="121"/>
      <c r="B11" s="114" t="s">
        <v>107</v>
      </c>
      <c r="C11" s="114" t="s">
        <v>108</v>
      </c>
      <c r="D11" s="115">
        <v>51819</v>
      </c>
      <c r="E11" s="115">
        <v>284</v>
      </c>
      <c r="F11" s="115">
        <v>52103</v>
      </c>
      <c r="G11" s="117">
        <v>9.3062286277718301E-2</v>
      </c>
      <c r="H11" s="115">
        <v>33895</v>
      </c>
      <c r="I11" s="115">
        <v>92</v>
      </c>
      <c r="J11" s="115">
        <v>33987</v>
      </c>
      <c r="K11" s="140">
        <v>2.58058674393336E-2</v>
      </c>
      <c r="L11" s="135">
        <v>0</v>
      </c>
      <c r="M11" s="117">
        <v>0</v>
      </c>
      <c r="N11" s="135">
        <v>86090</v>
      </c>
      <c r="O11" s="117">
        <v>6.5483483706481493E-2</v>
      </c>
      <c r="P11" s="135">
        <v>720</v>
      </c>
      <c r="Q11" s="135">
        <v>86810</v>
      </c>
      <c r="R11" s="117">
        <v>7.4394485080260891E-2</v>
      </c>
      <c r="S11" s="122">
        <v>0</v>
      </c>
      <c r="T11" s="114" t="s">
        <v>87</v>
      </c>
      <c r="U11" s="114" t="s">
        <v>87</v>
      </c>
      <c r="V11" s="135">
        <v>47457</v>
      </c>
      <c r="W11" s="135">
        <v>47667</v>
      </c>
      <c r="X11" s="135">
        <v>210</v>
      </c>
      <c r="Y11" s="135">
        <v>33082</v>
      </c>
      <c r="Z11" s="135">
        <v>33132</v>
      </c>
      <c r="AA11" s="135">
        <v>50</v>
      </c>
      <c r="AB11" s="135">
        <v>0</v>
      </c>
      <c r="AC11" s="135">
        <v>0</v>
      </c>
      <c r="AD11" s="135">
        <v>80799</v>
      </c>
      <c r="AE11" s="135">
        <v>80799</v>
      </c>
      <c r="AF11" s="114" t="s">
        <v>109</v>
      </c>
      <c r="AG11" s="114" t="s">
        <v>106</v>
      </c>
      <c r="AH11" s="135">
        <v>4030</v>
      </c>
      <c r="AI11" s="135">
        <v>14</v>
      </c>
    </row>
    <row r="12" spans="1:35" x14ac:dyDescent="0.2">
      <c r="A12" s="121"/>
      <c r="B12" s="114" t="s">
        <v>110</v>
      </c>
      <c r="C12" s="114" t="s">
        <v>111</v>
      </c>
      <c r="D12" s="115">
        <v>122766</v>
      </c>
      <c r="E12" s="115">
        <v>32810</v>
      </c>
      <c r="F12" s="115">
        <v>155576</v>
      </c>
      <c r="G12" s="117">
        <v>5.9877141933398007E-3</v>
      </c>
      <c r="H12" s="115">
        <v>11841</v>
      </c>
      <c r="I12" s="115">
        <v>498</v>
      </c>
      <c r="J12" s="115">
        <v>12339</v>
      </c>
      <c r="K12" s="140">
        <v>-0.22229925627127201</v>
      </c>
      <c r="L12" s="135">
        <v>0</v>
      </c>
      <c r="M12" s="117">
        <v>0</v>
      </c>
      <c r="N12" s="135">
        <v>167915</v>
      </c>
      <c r="O12" s="117">
        <v>-1.52537005325013E-2</v>
      </c>
      <c r="P12" s="135">
        <v>5950</v>
      </c>
      <c r="Q12" s="135">
        <v>173865</v>
      </c>
      <c r="R12" s="117">
        <v>-2.1206764546928502E-2</v>
      </c>
      <c r="S12" s="122">
        <v>0</v>
      </c>
      <c r="T12" s="114" t="s">
        <v>87</v>
      </c>
      <c r="U12" s="114" t="s">
        <v>87</v>
      </c>
      <c r="V12" s="135">
        <v>120784</v>
      </c>
      <c r="W12" s="135">
        <v>154650</v>
      </c>
      <c r="X12" s="135">
        <v>33866</v>
      </c>
      <c r="Y12" s="135">
        <v>15540</v>
      </c>
      <c r="Z12" s="135">
        <v>15866</v>
      </c>
      <c r="AA12" s="135">
        <v>326</v>
      </c>
      <c r="AB12" s="135">
        <v>0</v>
      </c>
      <c r="AC12" s="135">
        <v>7116</v>
      </c>
      <c r="AD12" s="135">
        <v>170516</v>
      </c>
      <c r="AE12" s="135">
        <v>177632</v>
      </c>
      <c r="AF12" s="114" t="s">
        <v>112</v>
      </c>
      <c r="AG12" s="114" t="s">
        <v>106</v>
      </c>
      <c r="AH12" s="135">
        <v>4030</v>
      </c>
      <c r="AI12" s="135">
        <v>14</v>
      </c>
    </row>
    <row r="13" spans="1:35" x14ac:dyDescent="0.2">
      <c r="A13" s="123"/>
      <c r="B13" s="114" t="s">
        <v>113</v>
      </c>
      <c r="C13" s="114" t="s">
        <v>114</v>
      </c>
      <c r="D13" s="115">
        <v>59327</v>
      </c>
      <c r="E13" s="115">
        <v>100</v>
      </c>
      <c r="F13" s="115">
        <v>59427</v>
      </c>
      <c r="G13" s="117">
        <v>7.8275542975341603E-2</v>
      </c>
      <c r="H13" s="115">
        <v>40371</v>
      </c>
      <c r="I13" s="115">
        <v>0</v>
      </c>
      <c r="J13" s="115">
        <v>40371</v>
      </c>
      <c r="K13" s="140">
        <v>-4.5963701673126002E-2</v>
      </c>
      <c r="L13" s="135">
        <v>0</v>
      </c>
      <c r="M13" s="117">
        <v>0</v>
      </c>
      <c r="N13" s="135">
        <v>99798</v>
      </c>
      <c r="O13" s="117">
        <v>2.4315142308758201E-2</v>
      </c>
      <c r="P13" s="135">
        <v>63</v>
      </c>
      <c r="Q13" s="135">
        <v>99861</v>
      </c>
      <c r="R13" s="117">
        <v>3.9106482226154097E-3</v>
      </c>
      <c r="S13" s="122">
        <v>0</v>
      </c>
      <c r="T13" s="114" t="s">
        <v>87</v>
      </c>
      <c r="U13" s="114" t="s">
        <v>87</v>
      </c>
      <c r="V13" s="135">
        <v>54989</v>
      </c>
      <c r="W13" s="135">
        <v>55113</v>
      </c>
      <c r="X13" s="135">
        <v>124</v>
      </c>
      <c r="Y13" s="135">
        <v>42312</v>
      </c>
      <c r="Z13" s="135">
        <v>42316</v>
      </c>
      <c r="AA13" s="135">
        <v>4</v>
      </c>
      <c r="AB13" s="135">
        <v>0</v>
      </c>
      <c r="AC13" s="135">
        <v>2043</v>
      </c>
      <c r="AD13" s="135">
        <v>97429</v>
      </c>
      <c r="AE13" s="135">
        <v>99472</v>
      </c>
      <c r="AF13" s="114" t="s">
        <v>115</v>
      </c>
      <c r="AG13" s="114" t="s">
        <v>106</v>
      </c>
      <c r="AH13" s="135">
        <v>4030</v>
      </c>
      <c r="AI13" s="135">
        <v>14</v>
      </c>
    </row>
    <row r="14" spans="1:35" x14ac:dyDescent="0.2">
      <c r="A14" s="124" t="s">
        <v>101</v>
      </c>
      <c r="B14" s="124">
        <v>0</v>
      </c>
      <c r="C14" s="124">
        <v>0</v>
      </c>
      <c r="D14" s="125">
        <v>340045</v>
      </c>
      <c r="E14" s="125">
        <v>71916</v>
      </c>
      <c r="F14" s="125">
        <v>411961</v>
      </c>
      <c r="G14" s="127">
        <v>2.7682705356430103E-2</v>
      </c>
      <c r="H14" s="125">
        <v>95574</v>
      </c>
      <c r="I14" s="125">
        <v>828</v>
      </c>
      <c r="J14" s="125">
        <v>96402</v>
      </c>
      <c r="K14" s="141">
        <v>-3.2331891229936897E-2</v>
      </c>
      <c r="L14" s="142">
        <v>0</v>
      </c>
      <c r="M14" s="127">
        <v>-1</v>
      </c>
      <c r="N14" s="142">
        <v>508363</v>
      </c>
      <c r="O14" s="127">
        <v>1.5663615857812702E-2</v>
      </c>
      <c r="P14" s="142">
        <v>10859</v>
      </c>
      <c r="Q14" s="142">
        <v>519222</v>
      </c>
      <c r="R14" s="127">
        <v>9.4878504963623409E-3</v>
      </c>
      <c r="S14" s="128">
        <v>0</v>
      </c>
      <c r="T14" s="129">
        <v>0</v>
      </c>
      <c r="U14" s="129">
        <v>0</v>
      </c>
      <c r="V14" s="136">
        <v>329016</v>
      </c>
      <c r="W14" s="136">
        <v>400864</v>
      </c>
      <c r="X14" s="136">
        <v>71848</v>
      </c>
      <c r="Y14" s="136">
        <v>99145</v>
      </c>
      <c r="Z14" s="136">
        <v>99623</v>
      </c>
      <c r="AA14" s="136">
        <v>478</v>
      </c>
      <c r="AB14" s="136">
        <v>36</v>
      </c>
      <c r="AC14" s="136">
        <v>13819</v>
      </c>
      <c r="AD14" s="136">
        <v>500523</v>
      </c>
      <c r="AE14" s="136">
        <v>514342</v>
      </c>
      <c r="AF14" s="129">
        <v>0</v>
      </c>
      <c r="AG14" s="129">
        <v>0</v>
      </c>
      <c r="AH14" s="136">
        <v>16120</v>
      </c>
      <c r="AI14" s="136">
        <v>56</v>
      </c>
    </row>
    <row r="15" spans="1:35" x14ac:dyDescent="0.2">
      <c r="A15" s="119" t="s">
        <v>116</v>
      </c>
      <c r="B15" s="114" t="s">
        <v>117</v>
      </c>
      <c r="C15" s="114" t="s">
        <v>118</v>
      </c>
      <c r="D15" s="115">
        <v>40751</v>
      </c>
      <c r="E15" s="115">
        <v>1392</v>
      </c>
      <c r="F15" s="115">
        <v>42143</v>
      </c>
      <c r="G15" s="117">
        <v>0.10931824164253799</v>
      </c>
      <c r="H15" s="115">
        <v>1170</v>
      </c>
      <c r="I15" s="115">
        <v>0</v>
      </c>
      <c r="J15" s="115">
        <v>1170</v>
      </c>
      <c r="K15" s="140">
        <v>-7.2164948453608199E-2</v>
      </c>
      <c r="L15" s="135">
        <v>416</v>
      </c>
      <c r="M15" s="117">
        <v>0.46996466431095402</v>
      </c>
      <c r="N15" s="135">
        <v>43729</v>
      </c>
      <c r="O15" s="117">
        <v>0.106111195426721</v>
      </c>
      <c r="P15" s="135">
        <v>624</v>
      </c>
      <c r="Q15" s="135">
        <v>44353</v>
      </c>
      <c r="R15" s="117">
        <v>0.10694319656583801</v>
      </c>
      <c r="S15" s="120">
        <v>4</v>
      </c>
      <c r="T15" s="114" t="s">
        <v>87</v>
      </c>
      <c r="U15" s="114" t="s">
        <v>87</v>
      </c>
      <c r="V15" s="135">
        <v>36550</v>
      </c>
      <c r="W15" s="135">
        <v>37990</v>
      </c>
      <c r="X15" s="135">
        <v>1440</v>
      </c>
      <c r="Y15" s="135">
        <v>1261</v>
      </c>
      <c r="Z15" s="135">
        <v>1261</v>
      </c>
      <c r="AA15" s="135">
        <v>0</v>
      </c>
      <c r="AB15" s="135">
        <v>283</v>
      </c>
      <c r="AC15" s="135">
        <v>534</v>
      </c>
      <c r="AD15" s="135">
        <v>39534</v>
      </c>
      <c r="AE15" s="135">
        <v>40068</v>
      </c>
      <c r="AF15" s="114" t="s">
        <v>119</v>
      </c>
      <c r="AG15" s="114" t="s">
        <v>120</v>
      </c>
      <c r="AH15" s="135">
        <v>4030</v>
      </c>
      <c r="AI15" s="135">
        <v>14</v>
      </c>
    </row>
    <row r="16" spans="1:35" x14ac:dyDescent="0.2">
      <c r="A16" s="121"/>
      <c r="B16" s="114" t="s">
        <v>121</v>
      </c>
      <c r="C16" s="114" t="s">
        <v>122</v>
      </c>
      <c r="D16" s="115">
        <v>22761</v>
      </c>
      <c r="E16" s="115">
        <v>0</v>
      </c>
      <c r="F16" s="115">
        <v>22761</v>
      </c>
      <c r="G16" s="117">
        <v>6.4095371669004197E-2</v>
      </c>
      <c r="H16" s="115">
        <v>0</v>
      </c>
      <c r="I16" s="115">
        <v>0</v>
      </c>
      <c r="J16" s="115">
        <v>0</v>
      </c>
      <c r="K16" s="140">
        <v>0</v>
      </c>
      <c r="L16" s="135">
        <v>0</v>
      </c>
      <c r="M16" s="117">
        <v>0</v>
      </c>
      <c r="N16" s="135">
        <v>22761</v>
      </c>
      <c r="O16" s="117">
        <v>6.4095371669004197E-2</v>
      </c>
      <c r="P16" s="135">
        <v>0</v>
      </c>
      <c r="Q16" s="135">
        <v>22761</v>
      </c>
      <c r="R16" s="117">
        <v>6.4095371669004197E-2</v>
      </c>
      <c r="S16" s="122">
        <v>0</v>
      </c>
      <c r="T16" s="114" t="s">
        <v>87</v>
      </c>
      <c r="U16" s="114" t="s">
        <v>87</v>
      </c>
      <c r="V16" s="135">
        <v>21390</v>
      </c>
      <c r="W16" s="135">
        <v>21390</v>
      </c>
      <c r="X16" s="135">
        <v>0</v>
      </c>
      <c r="Y16" s="135">
        <v>0</v>
      </c>
      <c r="Z16" s="135">
        <v>0</v>
      </c>
      <c r="AA16" s="135">
        <v>0</v>
      </c>
      <c r="AB16" s="135">
        <v>0</v>
      </c>
      <c r="AC16" s="135">
        <v>0</v>
      </c>
      <c r="AD16" s="135">
        <v>21390</v>
      </c>
      <c r="AE16" s="135">
        <v>21390</v>
      </c>
      <c r="AF16" s="114" t="s">
        <v>123</v>
      </c>
      <c r="AG16" s="114" t="s">
        <v>120</v>
      </c>
      <c r="AH16" s="135">
        <v>4030</v>
      </c>
      <c r="AI16" s="135">
        <v>14</v>
      </c>
    </row>
    <row r="17" spans="1:35" x14ac:dyDescent="0.2">
      <c r="A17" s="121"/>
      <c r="B17" s="114" t="s">
        <v>124</v>
      </c>
      <c r="C17" s="114" t="s">
        <v>125</v>
      </c>
      <c r="D17" s="115">
        <v>75566</v>
      </c>
      <c r="E17" s="115">
        <v>242</v>
      </c>
      <c r="F17" s="115">
        <v>75808</v>
      </c>
      <c r="G17" s="117">
        <v>1.9826059372439098E-3</v>
      </c>
      <c r="H17" s="115">
        <v>8446</v>
      </c>
      <c r="I17" s="115">
        <v>0</v>
      </c>
      <c r="J17" s="115">
        <v>8446</v>
      </c>
      <c r="K17" s="140">
        <v>2.0418025854778303E-2</v>
      </c>
      <c r="L17" s="135">
        <v>0</v>
      </c>
      <c r="M17" s="117">
        <v>0</v>
      </c>
      <c r="N17" s="135">
        <v>84254</v>
      </c>
      <c r="O17" s="117">
        <v>3.8005599571096704E-3</v>
      </c>
      <c r="P17" s="135">
        <v>475</v>
      </c>
      <c r="Q17" s="135">
        <v>84729</v>
      </c>
      <c r="R17" s="117">
        <v>-2.9184367534744703E-3</v>
      </c>
      <c r="S17" s="122">
        <v>0</v>
      </c>
      <c r="T17" s="114" t="s">
        <v>87</v>
      </c>
      <c r="U17" s="114" t="s">
        <v>87</v>
      </c>
      <c r="V17" s="135">
        <v>75424</v>
      </c>
      <c r="W17" s="135">
        <v>75658</v>
      </c>
      <c r="X17" s="135">
        <v>234</v>
      </c>
      <c r="Y17" s="135">
        <v>8277</v>
      </c>
      <c r="Z17" s="135">
        <v>8277</v>
      </c>
      <c r="AA17" s="135">
        <v>0</v>
      </c>
      <c r="AB17" s="135">
        <v>0</v>
      </c>
      <c r="AC17" s="135">
        <v>1042</v>
      </c>
      <c r="AD17" s="135">
        <v>83935</v>
      </c>
      <c r="AE17" s="135">
        <v>84977</v>
      </c>
      <c r="AF17" s="114" t="s">
        <v>126</v>
      </c>
      <c r="AG17" s="114" t="s">
        <v>120</v>
      </c>
      <c r="AH17" s="135">
        <v>4030</v>
      </c>
      <c r="AI17" s="135">
        <v>14</v>
      </c>
    </row>
    <row r="18" spans="1:35" x14ac:dyDescent="0.2">
      <c r="A18" s="121"/>
      <c r="B18" s="114" t="s">
        <v>127</v>
      </c>
      <c r="C18" s="114" t="s">
        <v>128</v>
      </c>
      <c r="D18" s="115">
        <v>29136</v>
      </c>
      <c r="E18" s="115">
        <v>24</v>
      </c>
      <c r="F18" s="115">
        <v>29160</v>
      </c>
      <c r="G18" s="117">
        <v>7.0759740021297701E-2</v>
      </c>
      <c r="H18" s="115">
        <v>29455</v>
      </c>
      <c r="I18" s="115">
        <v>0</v>
      </c>
      <c r="J18" s="115">
        <v>29455</v>
      </c>
      <c r="K18" s="140">
        <v>-0.21440763855550202</v>
      </c>
      <c r="L18" s="135">
        <v>0</v>
      </c>
      <c r="M18" s="117">
        <v>0</v>
      </c>
      <c r="N18" s="135">
        <v>58615</v>
      </c>
      <c r="O18" s="117">
        <v>-9.4427364160242208E-2</v>
      </c>
      <c r="P18" s="135">
        <v>5</v>
      </c>
      <c r="Q18" s="135">
        <v>58620</v>
      </c>
      <c r="R18" s="117">
        <v>-9.5216780626340897E-2</v>
      </c>
      <c r="S18" s="122">
        <v>0</v>
      </c>
      <c r="T18" s="114" t="s">
        <v>87</v>
      </c>
      <c r="U18" s="114" t="s">
        <v>87</v>
      </c>
      <c r="V18" s="135">
        <v>27195</v>
      </c>
      <c r="W18" s="135">
        <v>27233</v>
      </c>
      <c r="X18" s="135">
        <v>38</v>
      </c>
      <c r="Y18" s="135">
        <v>37494</v>
      </c>
      <c r="Z18" s="135">
        <v>37494</v>
      </c>
      <c r="AA18" s="135">
        <v>0</v>
      </c>
      <c r="AB18" s="135">
        <v>0</v>
      </c>
      <c r="AC18" s="135">
        <v>62</v>
      </c>
      <c r="AD18" s="135">
        <v>64727</v>
      </c>
      <c r="AE18" s="135">
        <v>64789</v>
      </c>
      <c r="AF18" s="114" t="s">
        <v>129</v>
      </c>
      <c r="AG18" s="114" t="s">
        <v>120</v>
      </c>
      <c r="AH18" s="135">
        <v>4030</v>
      </c>
      <c r="AI18" s="135">
        <v>14</v>
      </c>
    </row>
    <row r="19" spans="1:35" x14ac:dyDescent="0.2">
      <c r="A19" s="121"/>
      <c r="B19" s="114" t="s">
        <v>130</v>
      </c>
      <c r="C19" s="114" t="s">
        <v>131</v>
      </c>
      <c r="D19" s="115">
        <v>26057</v>
      </c>
      <c r="E19" s="115">
        <v>5150</v>
      </c>
      <c r="F19" s="115">
        <v>31207</v>
      </c>
      <c r="G19" s="117">
        <v>3.2045770222898298E-2</v>
      </c>
      <c r="H19" s="115">
        <v>0</v>
      </c>
      <c r="I19" s="115">
        <v>0</v>
      </c>
      <c r="J19" s="115">
        <v>0</v>
      </c>
      <c r="K19" s="140">
        <v>-1</v>
      </c>
      <c r="L19" s="135">
        <v>0</v>
      </c>
      <c r="M19" s="117">
        <v>0</v>
      </c>
      <c r="N19" s="135">
        <v>31207</v>
      </c>
      <c r="O19" s="117">
        <v>9.21673889140418E-3</v>
      </c>
      <c r="P19" s="135">
        <v>260</v>
      </c>
      <c r="Q19" s="135">
        <v>31467</v>
      </c>
      <c r="R19" s="117">
        <v>8.2022363910159903E-3</v>
      </c>
      <c r="S19" s="122">
        <v>0</v>
      </c>
      <c r="T19" s="114" t="s">
        <v>87</v>
      </c>
      <c r="U19" s="114" t="s">
        <v>87</v>
      </c>
      <c r="V19" s="135">
        <v>25848</v>
      </c>
      <c r="W19" s="135">
        <v>30238</v>
      </c>
      <c r="X19" s="135">
        <v>4390</v>
      </c>
      <c r="Y19" s="135">
        <v>684</v>
      </c>
      <c r="Z19" s="135">
        <v>684</v>
      </c>
      <c r="AA19" s="135">
        <v>0</v>
      </c>
      <c r="AB19" s="135">
        <v>0</v>
      </c>
      <c r="AC19" s="135">
        <v>289</v>
      </c>
      <c r="AD19" s="135">
        <v>30922</v>
      </c>
      <c r="AE19" s="135">
        <v>31211</v>
      </c>
      <c r="AF19" s="114" t="s">
        <v>132</v>
      </c>
      <c r="AG19" s="114" t="s">
        <v>120</v>
      </c>
      <c r="AH19" s="135">
        <v>4030</v>
      </c>
      <c r="AI19" s="135">
        <v>14</v>
      </c>
    </row>
    <row r="20" spans="1:35" x14ac:dyDescent="0.2">
      <c r="A20" s="121"/>
      <c r="B20" s="114" t="s">
        <v>133</v>
      </c>
      <c r="C20" s="114" t="s">
        <v>134</v>
      </c>
      <c r="D20" s="115">
        <v>24388</v>
      </c>
      <c r="E20" s="115">
        <v>168</v>
      </c>
      <c r="F20" s="115">
        <v>24556</v>
      </c>
      <c r="G20" s="117">
        <v>-1.3973658849983901E-2</v>
      </c>
      <c r="H20" s="115">
        <v>2335</v>
      </c>
      <c r="I20" s="115">
        <v>0</v>
      </c>
      <c r="J20" s="115">
        <v>2335</v>
      </c>
      <c r="K20" s="140">
        <v>-0.18499127399651003</v>
      </c>
      <c r="L20" s="135">
        <v>5457</v>
      </c>
      <c r="M20" s="117">
        <v>-0.17667471333735701</v>
      </c>
      <c r="N20" s="135">
        <v>32348</v>
      </c>
      <c r="O20" s="117">
        <v>-5.9569148472250498E-2</v>
      </c>
      <c r="P20" s="135">
        <v>0</v>
      </c>
      <c r="Q20" s="135">
        <v>32348</v>
      </c>
      <c r="R20" s="117">
        <v>-6.5302820157189093E-2</v>
      </c>
      <c r="S20" s="122">
        <v>0</v>
      </c>
      <c r="T20" s="114" t="s">
        <v>87</v>
      </c>
      <c r="U20" s="114" t="s">
        <v>87</v>
      </c>
      <c r="V20" s="135">
        <v>24728</v>
      </c>
      <c r="W20" s="135">
        <v>24904</v>
      </c>
      <c r="X20" s="135">
        <v>176</v>
      </c>
      <c r="Y20" s="135">
        <v>2865</v>
      </c>
      <c r="Z20" s="135">
        <v>2865</v>
      </c>
      <c r="AA20" s="135">
        <v>0</v>
      </c>
      <c r="AB20" s="135">
        <v>6628</v>
      </c>
      <c r="AC20" s="135">
        <v>211</v>
      </c>
      <c r="AD20" s="135">
        <v>34397</v>
      </c>
      <c r="AE20" s="135">
        <v>34608</v>
      </c>
      <c r="AF20" s="114" t="s">
        <v>135</v>
      </c>
      <c r="AG20" s="114" t="s">
        <v>120</v>
      </c>
      <c r="AH20" s="135">
        <v>4030</v>
      </c>
      <c r="AI20" s="135">
        <v>14</v>
      </c>
    </row>
    <row r="21" spans="1:35" x14ac:dyDescent="0.2">
      <c r="A21" s="121"/>
      <c r="B21" s="114" t="s">
        <v>136</v>
      </c>
      <c r="C21" s="114" t="s">
        <v>137</v>
      </c>
      <c r="D21" s="115">
        <v>7975</v>
      </c>
      <c r="E21" s="115">
        <v>4</v>
      </c>
      <c r="F21" s="115">
        <v>7979</v>
      </c>
      <c r="G21" s="117">
        <v>2.3867573463364603E-2</v>
      </c>
      <c r="H21" s="115">
        <v>128</v>
      </c>
      <c r="I21" s="115">
        <v>4</v>
      </c>
      <c r="J21" s="115">
        <v>132</v>
      </c>
      <c r="K21" s="140">
        <v>-0.70469798657718108</v>
      </c>
      <c r="L21" s="135">
        <v>0</v>
      </c>
      <c r="M21" s="117">
        <v>0</v>
      </c>
      <c r="N21" s="135">
        <v>8111</v>
      </c>
      <c r="O21" s="117">
        <v>-1.5655339805825202E-2</v>
      </c>
      <c r="P21" s="135">
        <v>413</v>
      </c>
      <c r="Q21" s="135">
        <v>8524</v>
      </c>
      <c r="R21" s="117">
        <v>-9.9883855981417E-3</v>
      </c>
      <c r="S21" s="122">
        <v>0</v>
      </c>
      <c r="T21" s="114" t="s">
        <v>87</v>
      </c>
      <c r="U21" s="114" t="s">
        <v>87</v>
      </c>
      <c r="V21" s="135">
        <v>7793</v>
      </c>
      <c r="W21" s="135">
        <v>7793</v>
      </c>
      <c r="X21" s="135">
        <v>0</v>
      </c>
      <c r="Y21" s="135">
        <v>447</v>
      </c>
      <c r="Z21" s="135">
        <v>447</v>
      </c>
      <c r="AA21" s="135">
        <v>0</v>
      </c>
      <c r="AB21" s="135">
        <v>0</v>
      </c>
      <c r="AC21" s="135">
        <v>370</v>
      </c>
      <c r="AD21" s="135">
        <v>8240</v>
      </c>
      <c r="AE21" s="135">
        <v>8610</v>
      </c>
      <c r="AF21" s="114" t="s">
        <v>138</v>
      </c>
      <c r="AG21" s="114" t="s">
        <v>120</v>
      </c>
      <c r="AH21" s="135">
        <v>4030</v>
      </c>
      <c r="AI21" s="135">
        <v>14</v>
      </c>
    </row>
    <row r="22" spans="1:35" x14ac:dyDescent="0.2">
      <c r="A22" s="121"/>
      <c r="B22" s="114" t="s">
        <v>139</v>
      </c>
      <c r="C22" s="114" t="s">
        <v>140</v>
      </c>
      <c r="D22" s="115">
        <v>39626</v>
      </c>
      <c r="E22" s="115">
        <v>84</v>
      </c>
      <c r="F22" s="115">
        <v>39710</v>
      </c>
      <c r="G22" s="117">
        <v>0.106991525423729</v>
      </c>
      <c r="H22" s="115">
        <v>9278</v>
      </c>
      <c r="I22" s="115">
        <v>8</v>
      </c>
      <c r="J22" s="115">
        <v>9286</v>
      </c>
      <c r="K22" s="140">
        <v>0.39241265557055005</v>
      </c>
      <c r="L22" s="135">
        <v>0</v>
      </c>
      <c r="M22" s="117">
        <v>0</v>
      </c>
      <c r="N22" s="135">
        <v>48996</v>
      </c>
      <c r="O22" s="117">
        <v>0.15173597235608</v>
      </c>
      <c r="P22" s="135">
        <v>23</v>
      </c>
      <c r="Q22" s="135">
        <v>49019</v>
      </c>
      <c r="R22" s="117">
        <v>0.150032845345345</v>
      </c>
      <c r="S22" s="122">
        <v>0</v>
      </c>
      <c r="T22" s="114" t="s">
        <v>87</v>
      </c>
      <c r="U22" s="114" t="s">
        <v>87</v>
      </c>
      <c r="V22" s="135">
        <v>35716</v>
      </c>
      <c r="W22" s="135">
        <v>35872</v>
      </c>
      <c r="X22" s="135">
        <v>156</v>
      </c>
      <c r="Y22" s="135">
        <v>6669</v>
      </c>
      <c r="Z22" s="135">
        <v>6669</v>
      </c>
      <c r="AA22" s="135">
        <v>0</v>
      </c>
      <c r="AB22" s="135">
        <v>0</v>
      </c>
      <c r="AC22" s="135">
        <v>83</v>
      </c>
      <c r="AD22" s="135">
        <v>42541</v>
      </c>
      <c r="AE22" s="135">
        <v>42624</v>
      </c>
      <c r="AF22" s="114" t="s">
        <v>141</v>
      </c>
      <c r="AG22" s="114" t="s">
        <v>120</v>
      </c>
      <c r="AH22" s="135">
        <v>4030</v>
      </c>
      <c r="AI22" s="135">
        <v>14</v>
      </c>
    </row>
    <row r="23" spans="1:35" x14ac:dyDescent="0.2">
      <c r="A23" s="123"/>
      <c r="B23" s="114" t="s">
        <v>142</v>
      </c>
      <c r="C23" s="114" t="s">
        <v>143</v>
      </c>
      <c r="D23" s="115">
        <v>19976</v>
      </c>
      <c r="E23" s="115">
        <v>0</v>
      </c>
      <c r="F23" s="115">
        <v>19976</v>
      </c>
      <c r="G23" s="117">
        <v>4.0362481120775E-2</v>
      </c>
      <c r="H23" s="115">
        <v>3003</v>
      </c>
      <c r="I23" s="115">
        <v>0</v>
      </c>
      <c r="J23" s="115">
        <v>3003</v>
      </c>
      <c r="K23" s="140">
        <v>0.31020942408377</v>
      </c>
      <c r="L23" s="135">
        <v>0</v>
      </c>
      <c r="M23" s="117">
        <v>0</v>
      </c>
      <c r="N23" s="135">
        <v>22979</v>
      </c>
      <c r="O23" s="117">
        <v>6.9138789373284298E-2</v>
      </c>
      <c r="P23" s="135">
        <v>0</v>
      </c>
      <c r="Q23" s="135">
        <v>22979</v>
      </c>
      <c r="R23" s="117">
        <v>6.9138789373284298E-2</v>
      </c>
      <c r="S23" s="122">
        <v>0</v>
      </c>
      <c r="T23" s="114" t="s">
        <v>87</v>
      </c>
      <c r="U23" s="114" t="s">
        <v>87</v>
      </c>
      <c r="V23" s="135">
        <v>19201</v>
      </c>
      <c r="W23" s="135">
        <v>19201</v>
      </c>
      <c r="X23" s="135">
        <v>0</v>
      </c>
      <c r="Y23" s="135">
        <v>2292</v>
      </c>
      <c r="Z23" s="135">
        <v>2292</v>
      </c>
      <c r="AA23" s="135">
        <v>0</v>
      </c>
      <c r="AB23" s="135">
        <v>0</v>
      </c>
      <c r="AC23" s="135">
        <v>0</v>
      </c>
      <c r="AD23" s="135">
        <v>21493</v>
      </c>
      <c r="AE23" s="135">
        <v>21493</v>
      </c>
      <c r="AF23" s="114" t="s">
        <v>144</v>
      </c>
      <c r="AG23" s="114" t="s">
        <v>120</v>
      </c>
      <c r="AH23" s="135">
        <v>4030</v>
      </c>
      <c r="AI23" s="135">
        <v>14</v>
      </c>
    </row>
    <row r="24" spans="1:35" x14ac:dyDescent="0.2">
      <c r="A24" s="124" t="s">
        <v>101</v>
      </c>
      <c r="B24" s="124">
        <v>0</v>
      </c>
      <c r="C24" s="124">
        <v>0</v>
      </c>
      <c r="D24" s="125">
        <v>286236</v>
      </c>
      <c r="E24" s="125">
        <v>7064</v>
      </c>
      <c r="F24" s="125">
        <v>293300</v>
      </c>
      <c r="G24" s="127">
        <v>4.6457280067361502E-2</v>
      </c>
      <c r="H24" s="125">
        <v>53815</v>
      </c>
      <c r="I24" s="125">
        <v>12</v>
      </c>
      <c r="J24" s="125">
        <v>53827</v>
      </c>
      <c r="K24" s="141">
        <v>-0.102718831785827</v>
      </c>
      <c r="L24" s="142">
        <v>5873</v>
      </c>
      <c r="M24" s="127">
        <v>-0.15019534076110502</v>
      </c>
      <c r="N24" s="142">
        <v>353000</v>
      </c>
      <c r="O24" s="127">
        <v>1.6766567102272902E-2</v>
      </c>
      <c r="P24" s="142">
        <v>1800</v>
      </c>
      <c r="Q24" s="142">
        <v>354800</v>
      </c>
      <c r="R24" s="127">
        <v>1.4380878863253002E-2</v>
      </c>
      <c r="S24" s="128">
        <v>0</v>
      </c>
      <c r="T24" s="129">
        <v>0</v>
      </c>
      <c r="U24" s="129">
        <v>0</v>
      </c>
      <c r="V24" s="136">
        <v>273845</v>
      </c>
      <c r="W24" s="136">
        <v>280279</v>
      </c>
      <c r="X24" s="136">
        <v>6434</v>
      </c>
      <c r="Y24" s="136">
        <v>59989</v>
      </c>
      <c r="Z24" s="136">
        <v>59989</v>
      </c>
      <c r="AA24" s="136">
        <v>0</v>
      </c>
      <c r="AB24" s="136">
        <v>6911</v>
      </c>
      <c r="AC24" s="136">
        <v>2591</v>
      </c>
      <c r="AD24" s="136">
        <v>347179</v>
      </c>
      <c r="AE24" s="136">
        <v>349770</v>
      </c>
      <c r="AF24" s="129">
        <v>0</v>
      </c>
      <c r="AG24" s="129">
        <v>0</v>
      </c>
      <c r="AH24" s="136">
        <v>36270</v>
      </c>
      <c r="AI24" s="136">
        <v>126</v>
      </c>
    </row>
    <row r="25" spans="1:35" x14ac:dyDescent="0.2">
      <c r="A25" s="119" t="s">
        <v>145</v>
      </c>
      <c r="B25" s="114" t="s">
        <v>146</v>
      </c>
      <c r="C25" s="114" t="s">
        <v>147</v>
      </c>
      <c r="D25" s="115">
        <v>5746</v>
      </c>
      <c r="E25" s="115">
        <v>52</v>
      </c>
      <c r="F25" s="115">
        <v>5798</v>
      </c>
      <c r="G25" s="117">
        <v>-8.0995403391979692E-2</v>
      </c>
      <c r="H25" s="115">
        <v>0</v>
      </c>
      <c r="I25" s="115">
        <v>0</v>
      </c>
      <c r="J25" s="115">
        <v>0</v>
      </c>
      <c r="K25" s="140">
        <v>0</v>
      </c>
      <c r="L25" s="135">
        <v>0</v>
      </c>
      <c r="M25" s="117">
        <v>0</v>
      </c>
      <c r="N25" s="135">
        <v>5798</v>
      </c>
      <c r="O25" s="117">
        <v>-8.0995403391979692E-2</v>
      </c>
      <c r="P25" s="135">
        <v>1111</v>
      </c>
      <c r="Q25" s="135">
        <v>6909</v>
      </c>
      <c r="R25" s="117">
        <v>-2.1803766105054502E-2</v>
      </c>
      <c r="S25" s="120">
        <v>5</v>
      </c>
      <c r="T25" s="114" t="s">
        <v>87</v>
      </c>
      <c r="U25" s="114" t="s">
        <v>87</v>
      </c>
      <c r="V25" s="135">
        <v>6299</v>
      </c>
      <c r="W25" s="135">
        <v>6309</v>
      </c>
      <c r="X25" s="135">
        <v>10</v>
      </c>
      <c r="Y25" s="135">
        <v>0</v>
      </c>
      <c r="Z25" s="135">
        <v>0</v>
      </c>
      <c r="AA25" s="135">
        <v>0</v>
      </c>
      <c r="AB25" s="135">
        <v>0</v>
      </c>
      <c r="AC25" s="135">
        <v>754</v>
      </c>
      <c r="AD25" s="135">
        <v>6309</v>
      </c>
      <c r="AE25" s="135">
        <v>7063</v>
      </c>
      <c r="AF25" s="114" t="s">
        <v>148</v>
      </c>
      <c r="AG25" s="114" t="s">
        <v>149</v>
      </c>
      <c r="AH25" s="135">
        <v>4030</v>
      </c>
      <c r="AI25" s="135">
        <v>14</v>
      </c>
    </row>
    <row r="26" spans="1:35" x14ac:dyDescent="0.2">
      <c r="A26" s="121"/>
      <c r="B26" s="114" t="s">
        <v>150</v>
      </c>
      <c r="C26" s="114" t="s">
        <v>151</v>
      </c>
      <c r="D26" s="115">
        <v>546</v>
      </c>
      <c r="E26" s="115">
        <v>6</v>
      </c>
      <c r="F26" s="115">
        <v>552</v>
      </c>
      <c r="G26" s="117">
        <v>6.7698259187620902E-2</v>
      </c>
      <c r="H26" s="115">
        <v>0</v>
      </c>
      <c r="I26" s="115">
        <v>0</v>
      </c>
      <c r="J26" s="115">
        <v>0</v>
      </c>
      <c r="K26" s="140">
        <v>0</v>
      </c>
      <c r="L26" s="135">
        <v>0</v>
      </c>
      <c r="M26" s="117">
        <v>0</v>
      </c>
      <c r="N26" s="135">
        <v>552</v>
      </c>
      <c r="O26" s="117">
        <v>6.7698259187620902E-2</v>
      </c>
      <c r="P26" s="135">
        <v>622</v>
      </c>
      <c r="Q26" s="135">
        <v>1174</v>
      </c>
      <c r="R26" s="117">
        <v>8.4025854108956605E-2</v>
      </c>
      <c r="S26" s="122">
        <v>0</v>
      </c>
      <c r="T26" s="114" t="s">
        <v>87</v>
      </c>
      <c r="U26" s="114" t="s">
        <v>87</v>
      </c>
      <c r="V26" s="135">
        <v>515</v>
      </c>
      <c r="W26" s="135">
        <v>517</v>
      </c>
      <c r="X26" s="135">
        <v>2</v>
      </c>
      <c r="Y26" s="135">
        <v>0</v>
      </c>
      <c r="Z26" s="135">
        <v>0</v>
      </c>
      <c r="AA26" s="135">
        <v>0</v>
      </c>
      <c r="AB26" s="135">
        <v>0</v>
      </c>
      <c r="AC26" s="135">
        <v>566</v>
      </c>
      <c r="AD26" s="135">
        <v>517</v>
      </c>
      <c r="AE26" s="135">
        <v>1083</v>
      </c>
      <c r="AF26" s="114" t="s">
        <v>152</v>
      </c>
      <c r="AG26" s="114" t="s">
        <v>149</v>
      </c>
      <c r="AH26" s="135">
        <v>4030</v>
      </c>
      <c r="AI26" s="135">
        <v>14</v>
      </c>
    </row>
    <row r="27" spans="1:35" x14ac:dyDescent="0.2">
      <c r="A27" s="121"/>
      <c r="B27" s="114" t="s">
        <v>153</v>
      </c>
      <c r="C27" s="114" t="s">
        <v>154</v>
      </c>
      <c r="D27" s="115">
        <v>8090</v>
      </c>
      <c r="E27" s="115">
        <v>354</v>
      </c>
      <c r="F27" s="115">
        <v>8444</v>
      </c>
      <c r="G27" s="117">
        <v>-0.10036224163648</v>
      </c>
      <c r="H27" s="115">
        <v>0</v>
      </c>
      <c r="I27" s="115">
        <v>0</v>
      </c>
      <c r="J27" s="115">
        <v>0</v>
      </c>
      <c r="K27" s="140">
        <v>0</v>
      </c>
      <c r="L27" s="135">
        <v>699</v>
      </c>
      <c r="M27" s="117">
        <v>-0.441693290734824</v>
      </c>
      <c r="N27" s="135">
        <v>9143</v>
      </c>
      <c r="O27" s="117">
        <v>-0.14053393495017899</v>
      </c>
      <c r="P27" s="135">
        <v>3080</v>
      </c>
      <c r="Q27" s="135">
        <v>12223</v>
      </c>
      <c r="R27" s="117">
        <v>-4.7162457125038998E-2</v>
      </c>
      <c r="S27" s="122">
        <v>0</v>
      </c>
      <c r="T27" s="114" t="s">
        <v>87</v>
      </c>
      <c r="U27" s="114" t="s">
        <v>87</v>
      </c>
      <c r="V27" s="135">
        <v>9156</v>
      </c>
      <c r="W27" s="135">
        <v>9386</v>
      </c>
      <c r="X27" s="135">
        <v>230</v>
      </c>
      <c r="Y27" s="135">
        <v>0</v>
      </c>
      <c r="Z27" s="135">
        <v>0</v>
      </c>
      <c r="AA27" s="135">
        <v>0</v>
      </c>
      <c r="AB27" s="135">
        <v>1252</v>
      </c>
      <c r="AC27" s="135">
        <v>2190</v>
      </c>
      <c r="AD27" s="135">
        <v>10638</v>
      </c>
      <c r="AE27" s="135">
        <v>12828</v>
      </c>
      <c r="AF27" s="114" t="s">
        <v>155</v>
      </c>
      <c r="AG27" s="114" t="s">
        <v>149</v>
      </c>
      <c r="AH27" s="135">
        <v>4030</v>
      </c>
      <c r="AI27" s="135">
        <v>14</v>
      </c>
    </row>
    <row r="28" spans="1:35" x14ac:dyDescent="0.2">
      <c r="A28" s="121"/>
      <c r="B28" s="114" t="s">
        <v>156</v>
      </c>
      <c r="C28" s="114" t="s">
        <v>157</v>
      </c>
      <c r="D28" s="115">
        <v>1090</v>
      </c>
      <c r="E28" s="115">
        <v>24</v>
      </c>
      <c r="F28" s="115">
        <v>1114</v>
      </c>
      <c r="G28" s="117">
        <v>0.19144385026737998</v>
      </c>
      <c r="H28" s="115">
        <v>0</v>
      </c>
      <c r="I28" s="115">
        <v>0</v>
      </c>
      <c r="J28" s="115">
        <v>0</v>
      </c>
      <c r="K28" s="140">
        <v>0</v>
      </c>
      <c r="L28" s="135">
        <v>0</v>
      </c>
      <c r="M28" s="117">
        <v>0</v>
      </c>
      <c r="N28" s="135">
        <v>1114</v>
      </c>
      <c r="O28" s="117">
        <v>0.19144385026737998</v>
      </c>
      <c r="P28" s="135">
        <v>1189</v>
      </c>
      <c r="Q28" s="135">
        <v>2303</v>
      </c>
      <c r="R28" s="117">
        <v>0.16725798276735898</v>
      </c>
      <c r="S28" s="122">
        <v>0</v>
      </c>
      <c r="T28" s="114" t="s">
        <v>87</v>
      </c>
      <c r="U28" s="114" t="s">
        <v>87</v>
      </c>
      <c r="V28" s="135">
        <v>931</v>
      </c>
      <c r="W28" s="135">
        <v>935</v>
      </c>
      <c r="X28" s="135">
        <v>4</v>
      </c>
      <c r="Y28" s="135">
        <v>0</v>
      </c>
      <c r="Z28" s="135">
        <v>0</v>
      </c>
      <c r="AA28" s="135">
        <v>0</v>
      </c>
      <c r="AB28" s="135">
        <v>0</v>
      </c>
      <c r="AC28" s="135">
        <v>1038</v>
      </c>
      <c r="AD28" s="135">
        <v>935</v>
      </c>
      <c r="AE28" s="135">
        <v>1973</v>
      </c>
      <c r="AF28" s="114" t="s">
        <v>158</v>
      </c>
      <c r="AG28" s="114" t="s">
        <v>149</v>
      </c>
      <c r="AH28" s="135">
        <v>4030</v>
      </c>
      <c r="AI28" s="135">
        <v>14</v>
      </c>
    </row>
    <row r="29" spans="1:35" x14ac:dyDescent="0.2">
      <c r="A29" s="121"/>
      <c r="B29" s="114" t="s">
        <v>159</v>
      </c>
      <c r="C29" s="114" t="s">
        <v>160</v>
      </c>
      <c r="D29" s="115">
        <v>205</v>
      </c>
      <c r="E29" s="115">
        <v>0</v>
      </c>
      <c r="F29" s="115">
        <v>205</v>
      </c>
      <c r="G29" s="117">
        <v>-0.16326530612244902</v>
      </c>
      <c r="H29" s="115">
        <v>0</v>
      </c>
      <c r="I29" s="115">
        <v>0</v>
      </c>
      <c r="J29" s="115">
        <v>0</v>
      </c>
      <c r="K29" s="140">
        <v>0</v>
      </c>
      <c r="L29" s="135">
        <v>0</v>
      </c>
      <c r="M29" s="117">
        <v>0</v>
      </c>
      <c r="N29" s="135">
        <v>205</v>
      </c>
      <c r="O29" s="117">
        <v>-0.16326530612244902</v>
      </c>
      <c r="P29" s="135">
        <v>0</v>
      </c>
      <c r="Q29" s="135">
        <v>205</v>
      </c>
      <c r="R29" s="117">
        <v>-0.17670682730923704</v>
      </c>
      <c r="S29" s="122">
        <v>0</v>
      </c>
      <c r="T29" s="114" t="s">
        <v>87</v>
      </c>
      <c r="U29" s="114" t="s">
        <v>87</v>
      </c>
      <c r="V29" s="135">
        <v>245</v>
      </c>
      <c r="W29" s="135">
        <v>245</v>
      </c>
      <c r="X29" s="135">
        <v>0</v>
      </c>
      <c r="Y29" s="135">
        <v>0</v>
      </c>
      <c r="Z29" s="135">
        <v>0</v>
      </c>
      <c r="AA29" s="135">
        <v>0</v>
      </c>
      <c r="AB29" s="135">
        <v>0</v>
      </c>
      <c r="AC29" s="135">
        <v>4</v>
      </c>
      <c r="AD29" s="135">
        <v>245</v>
      </c>
      <c r="AE29" s="135">
        <v>249</v>
      </c>
      <c r="AF29" s="114" t="s">
        <v>161</v>
      </c>
      <c r="AG29" s="114" t="s">
        <v>149</v>
      </c>
      <c r="AH29" s="135">
        <v>4030</v>
      </c>
      <c r="AI29" s="135">
        <v>14</v>
      </c>
    </row>
    <row r="30" spans="1:35" x14ac:dyDescent="0.2">
      <c r="A30" s="121"/>
      <c r="B30" s="114" t="s">
        <v>162</v>
      </c>
      <c r="C30" s="114" t="s">
        <v>163</v>
      </c>
      <c r="D30" s="115">
        <v>9110</v>
      </c>
      <c r="E30" s="115">
        <v>96</v>
      </c>
      <c r="F30" s="115">
        <v>9206</v>
      </c>
      <c r="G30" s="117">
        <v>-0.17993942633173002</v>
      </c>
      <c r="H30" s="115">
        <v>0</v>
      </c>
      <c r="I30" s="115">
        <v>0</v>
      </c>
      <c r="J30" s="115">
        <v>0</v>
      </c>
      <c r="K30" s="140">
        <v>0</v>
      </c>
      <c r="L30" s="135">
        <v>3824</v>
      </c>
      <c r="M30" s="117">
        <v>-0.23151125401929298</v>
      </c>
      <c r="N30" s="135">
        <v>13030</v>
      </c>
      <c r="O30" s="117">
        <v>-0.19577829897543497</v>
      </c>
      <c r="P30" s="135">
        <v>446</v>
      </c>
      <c r="Q30" s="135">
        <v>13476</v>
      </c>
      <c r="R30" s="117">
        <v>-0.18921845857649999</v>
      </c>
      <c r="S30" s="122">
        <v>0</v>
      </c>
      <c r="T30" s="114" t="s">
        <v>87</v>
      </c>
      <c r="U30" s="114" t="s">
        <v>87</v>
      </c>
      <c r="V30" s="135">
        <v>11120</v>
      </c>
      <c r="W30" s="135">
        <v>11226</v>
      </c>
      <c r="X30" s="135">
        <v>106</v>
      </c>
      <c r="Y30" s="135">
        <v>0</v>
      </c>
      <c r="Z30" s="135">
        <v>0</v>
      </c>
      <c r="AA30" s="135">
        <v>0</v>
      </c>
      <c r="AB30" s="135">
        <v>4976</v>
      </c>
      <c r="AC30" s="135">
        <v>419</v>
      </c>
      <c r="AD30" s="135">
        <v>16202</v>
      </c>
      <c r="AE30" s="135">
        <v>16621</v>
      </c>
      <c r="AF30" s="114" t="s">
        <v>164</v>
      </c>
      <c r="AG30" s="114" t="s">
        <v>149</v>
      </c>
      <c r="AH30" s="135">
        <v>4030</v>
      </c>
      <c r="AI30" s="135">
        <v>14</v>
      </c>
    </row>
    <row r="31" spans="1:35" x14ac:dyDescent="0.2">
      <c r="A31" s="121"/>
      <c r="B31" s="114" t="s">
        <v>165</v>
      </c>
      <c r="C31" s="114" t="s">
        <v>166</v>
      </c>
      <c r="D31" s="115">
        <v>5283</v>
      </c>
      <c r="E31" s="115">
        <v>4</v>
      </c>
      <c r="F31" s="115">
        <v>5287</v>
      </c>
      <c r="G31" s="117">
        <v>-2.2645782223061003E-3</v>
      </c>
      <c r="H31" s="115">
        <v>0</v>
      </c>
      <c r="I31" s="115">
        <v>0</v>
      </c>
      <c r="J31" s="115">
        <v>0</v>
      </c>
      <c r="K31" s="140">
        <v>0</v>
      </c>
      <c r="L31" s="135">
        <v>0</v>
      </c>
      <c r="M31" s="117">
        <v>0</v>
      </c>
      <c r="N31" s="135">
        <v>5287</v>
      </c>
      <c r="O31" s="117">
        <v>-2.2645782223061003E-3</v>
      </c>
      <c r="P31" s="135">
        <v>193</v>
      </c>
      <c r="Q31" s="135">
        <v>5480</v>
      </c>
      <c r="R31" s="117">
        <v>-1.0115606936416201E-2</v>
      </c>
      <c r="S31" s="122">
        <v>0</v>
      </c>
      <c r="T31" s="114" t="s">
        <v>87</v>
      </c>
      <c r="U31" s="114" t="s">
        <v>87</v>
      </c>
      <c r="V31" s="135">
        <v>5297</v>
      </c>
      <c r="W31" s="135">
        <v>5299</v>
      </c>
      <c r="X31" s="135">
        <v>2</v>
      </c>
      <c r="Y31" s="135">
        <v>0</v>
      </c>
      <c r="Z31" s="135">
        <v>0</v>
      </c>
      <c r="AA31" s="135">
        <v>0</v>
      </c>
      <c r="AB31" s="135">
        <v>0</v>
      </c>
      <c r="AC31" s="135">
        <v>237</v>
      </c>
      <c r="AD31" s="135">
        <v>5299</v>
      </c>
      <c r="AE31" s="135">
        <v>5536</v>
      </c>
      <c r="AF31" s="114" t="s">
        <v>167</v>
      </c>
      <c r="AG31" s="114" t="s">
        <v>149</v>
      </c>
      <c r="AH31" s="135">
        <v>4030</v>
      </c>
      <c r="AI31" s="135">
        <v>14</v>
      </c>
    </row>
    <row r="32" spans="1:35" x14ac:dyDescent="0.2">
      <c r="A32" s="121"/>
      <c r="B32" s="114" t="s">
        <v>168</v>
      </c>
      <c r="C32" s="114" t="s">
        <v>169</v>
      </c>
      <c r="D32" s="115">
        <v>8406</v>
      </c>
      <c r="E32" s="115">
        <v>952</v>
      </c>
      <c r="F32" s="115">
        <v>9358</v>
      </c>
      <c r="G32" s="117">
        <v>1.3099491176789E-2</v>
      </c>
      <c r="H32" s="115">
        <v>0</v>
      </c>
      <c r="I32" s="115">
        <v>0</v>
      </c>
      <c r="J32" s="115">
        <v>0</v>
      </c>
      <c r="K32" s="140">
        <v>0</v>
      </c>
      <c r="L32" s="135">
        <v>3571</v>
      </c>
      <c r="M32" s="117">
        <v>0.49164578111946505</v>
      </c>
      <c r="N32" s="135">
        <v>12929</v>
      </c>
      <c r="O32" s="117">
        <v>0.11159831484825</v>
      </c>
      <c r="P32" s="135">
        <v>2621</v>
      </c>
      <c r="Q32" s="135">
        <v>15550</v>
      </c>
      <c r="R32" s="117">
        <v>0.10236778675740801</v>
      </c>
      <c r="S32" s="122">
        <v>0</v>
      </c>
      <c r="T32" s="114" t="s">
        <v>87</v>
      </c>
      <c r="U32" s="114" t="s">
        <v>87</v>
      </c>
      <c r="V32" s="135">
        <v>8237</v>
      </c>
      <c r="W32" s="135">
        <v>9237</v>
      </c>
      <c r="X32" s="135">
        <v>1000</v>
      </c>
      <c r="Y32" s="135">
        <v>0</v>
      </c>
      <c r="Z32" s="135">
        <v>0</v>
      </c>
      <c r="AA32" s="135">
        <v>0</v>
      </c>
      <c r="AB32" s="135">
        <v>2394</v>
      </c>
      <c r="AC32" s="135">
        <v>2475</v>
      </c>
      <c r="AD32" s="135">
        <v>11631</v>
      </c>
      <c r="AE32" s="135">
        <v>14106</v>
      </c>
      <c r="AF32" s="114" t="s">
        <v>170</v>
      </c>
      <c r="AG32" s="114" t="s">
        <v>149</v>
      </c>
      <c r="AH32" s="135">
        <v>4030</v>
      </c>
      <c r="AI32" s="135">
        <v>14</v>
      </c>
    </row>
    <row r="33" spans="1:35" x14ac:dyDescent="0.2">
      <c r="A33" s="121"/>
      <c r="B33" s="114" t="s">
        <v>171</v>
      </c>
      <c r="C33" s="114" t="s">
        <v>172</v>
      </c>
      <c r="D33" s="115">
        <v>1043</v>
      </c>
      <c r="E33" s="115">
        <v>0</v>
      </c>
      <c r="F33" s="115">
        <v>1043</v>
      </c>
      <c r="G33" s="117">
        <v>2.2549019607843102E-2</v>
      </c>
      <c r="H33" s="115">
        <v>0</v>
      </c>
      <c r="I33" s="115">
        <v>0</v>
      </c>
      <c r="J33" s="115">
        <v>0</v>
      </c>
      <c r="K33" s="140">
        <v>0</v>
      </c>
      <c r="L33" s="135">
        <v>0</v>
      </c>
      <c r="M33" s="117">
        <v>0</v>
      </c>
      <c r="N33" s="135">
        <v>1043</v>
      </c>
      <c r="O33" s="117">
        <v>2.2549019607843102E-2</v>
      </c>
      <c r="P33" s="135">
        <v>491</v>
      </c>
      <c r="Q33" s="135">
        <v>1534</v>
      </c>
      <c r="R33" s="117">
        <v>9.2105263157894694E-3</v>
      </c>
      <c r="S33" s="122">
        <v>0</v>
      </c>
      <c r="T33" s="114" t="s">
        <v>87</v>
      </c>
      <c r="U33" s="114" t="s">
        <v>87</v>
      </c>
      <c r="V33" s="135">
        <v>1020</v>
      </c>
      <c r="W33" s="135">
        <v>1020</v>
      </c>
      <c r="X33" s="135">
        <v>0</v>
      </c>
      <c r="Y33" s="135">
        <v>0</v>
      </c>
      <c r="Z33" s="135">
        <v>0</v>
      </c>
      <c r="AA33" s="135">
        <v>0</v>
      </c>
      <c r="AB33" s="135">
        <v>0</v>
      </c>
      <c r="AC33" s="135">
        <v>500</v>
      </c>
      <c r="AD33" s="135">
        <v>1020</v>
      </c>
      <c r="AE33" s="135">
        <v>1520</v>
      </c>
      <c r="AF33" s="114" t="s">
        <v>173</v>
      </c>
      <c r="AG33" s="114" t="s">
        <v>149</v>
      </c>
      <c r="AH33" s="135">
        <v>4030</v>
      </c>
      <c r="AI33" s="135">
        <v>14</v>
      </c>
    </row>
    <row r="34" spans="1:35" x14ac:dyDescent="0.2">
      <c r="A34" s="121"/>
      <c r="B34" s="114" t="s">
        <v>174</v>
      </c>
      <c r="C34" s="114" t="s">
        <v>175</v>
      </c>
      <c r="D34" s="115">
        <v>1502</v>
      </c>
      <c r="E34" s="115">
        <v>6</v>
      </c>
      <c r="F34" s="115">
        <v>1508</v>
      </c>
      <c r="G34" s="117">
        <v>0.13213213213213201</v>
      </c>
      <c r="H34" s="115">
        <v>0</v>
      </c>
      <c r="I34" s="115">
        <v>0</v>
      </c>
      <c r="J34" s="115">
        <v>0</v>
      </c>
      <c r="K34" s="140">
        <v>0</v>
      </c>
      <c r="L34" s="135">
        <v>0</v>
      </c>
      <c r="M34" s="117">
        <v>0</v>
      </c>
      <c r="N34" s="135">
        <v>1508</v>
      </c>
      <c r="O34" s="117">
        <v>0.13213213213213201</v>
      </c>
      <c r="P34" s="135">
        <v>838</v>
      </c>
      <c r="Q34" s="135">
        <v>2346</v>
      </c>
      <c r="R34" s="117">
        <v>0.17652958876629898</v>
      </c>
      <c r="S34" s="122">
        <v>0</v>
      </c>
      <c r="T34" s="114" t="s">
        <v>87</v>
      </c>
      <c r="U34" s="114" t="s">
        <v>87</v>
      </c>
      <c r="V34" s="135">
        <v>1328</v>
      </c>
      <c r="W34" s="135">
        <v>1332</v>
      </c>
      <c r="X34" s="135">
        <v>4</v>
      </c>
      <c r="Y34" s="135">
        <v>0</v>
      </c>
      <c r="Z34" s="135">
        <v>0</v>
      </c>
      <c r="AA34" s="135">
        <v>0</v>
      </c>
      <c r="AB34" s="135">
        <v>0</v>
      </c>
      <c r="AC34" s="135">
        <v>662</v>
      </c>
      <c r="AD34" s="135">
        <v>1332</v>
      </c>
      <c r="AE34" s="135">
        <v>1994</v>
      </c>
      <c r="AF34" s="114" t="s">
        <v>176</v>
      </c>
      <c r="AG34" s="114" t="s">
        <v>149</v>
      </c>
      <c r="AH34" s="135">
        <v>4030</v>
      </c>
      <c r="AI34" s="135">
        <v>14</v>
      </c>
    </row>
    <row r="35" spans="1:35" x14ac:dyDescent="0.2">
      <c r="A35" s="121"/>
      <c r="B35" s="114" t="s">
        <v>177</v>
      </c>
      <c r="C35" s="114" t="s">
        <v>178</v>
      </c>
      <c r="D35" s="115">
        <v>9759</v>
      </c>
      <c r="E35" s="115">
        <v>56</v>
      </c>
      <c r="F35" s="115">
        <v>9815</v>
      </c>
      <c r="G35" s="117">
        <v>2.6136957658128599E-2</v>
      </c>
      <c r="H35" s="115">
        <v>0</v>
      </c>
      <c r="I35" s="115">
        <v>0</v>
      </c>
      <c r="J35" s="115">
        <v>0</v>
      </c>
      <c r="K35" s="140">
        <v>0</v>
      </c>
      <c r="L35" s="135">
        <v>0</v>
      </c>
      <c r="M35" s="117">
        <v>0</v>
      </c>
      <c r="N35" s="135">
        <v>9815</v>
      </c>
      <c r="O35" s="117">
        <v>2.6136957658128599E-2</v>
      </c>
      <c r="P35" s="135">
        <v>590</v>
      </c>
      <c r="Q35" s="135">
        <v>10405</v>
      </c>
      <c r="R35" s="117">
        <v>3.3780427223050198E-2</v>
      </c>
      <c r="S35" s="122">
        <v>0</v>
      </c>
      <c r="T35" s="114" t="s">
        <v>87</v>
      </c>
      <c r="U35" s="114" t="s">
        <v>87</v>
      </c>
      <c r="V35" s="135">
        <v>9505</v>
      </c>
      <c r="W35" s="135">
        <v>9565</v>
      </c>
      <c r="X35" s="135">
        <v>60</v>
      </c>
      <c r="Y35" s="135">
        <v>0</v>
      </c>
      <c r="Z35" s="135">
        <v>0</v>
      </c>
      <c r="AA35" s="135">
        <v>0</v>
      </c>
      <c r="AB35" s="135">
        <v>0</v>
      </c>
      <c r="AC35" s="135">
        <v>500</v>
      </c>
      <c r="AD35" s="135">
        <v>9565</v>
      </c>
      <c r="AE35" s="135">
        <v>10065</v>
      </c>
      <c r="AF35" s="114" t="s">
        <v>179</v>
      </c>
      <c r="AG35" s="114" t="s">
        <v>149</v>
      </c>
      <c r="AH35" s="135">
        <v>4030</v>
      </c>
      <c r="AI35" s="135">
        <v>14</v>
      </c>
    </row>
    <row r="36" spans="1:35" x14ac:dyDescent="0.2">
      <c r="A36" s="121"/>
      <c r="B36" s="114" t="s">
        <v>180</v>
      </c>
      <c r="C36" s="114" t="s">
        <v>181</v>
      </c>
      <c r="D36" s="115">
        <v>1227</v>
      </c>
      <c r="E36" s="115">
        <v>6</v>
      </c>
      <c r="F36" s="115">
        <v>1233</v>
      </c>
      <c r="G36" s="117">
        <v>7.4978204010462096E-2</v>
      </c>
      <c r="H36" s="115">
        <v>0</v>
      </c>
      <c r="I36" s="115">
        <v>0</v>
      </c>
      <c r="J36" s="115">
        <v>0</v>
      </c>
      <c r="K36" s="140">
        <v>0</v>
      </c>
      <c r="L36" s="135">
        <v>0</v>
      </c>
      <c r="M36" s="117">
        <v>0</v>
      </c>
      <c r="N36" s="135">
        <v>1233</v>
      </c>
      <c r="O36" s="117">
        <v>7.4978204010462096E-2</v>
      </c>
      <c r="P36" s="135">
        <v>678</v>
      </c>
      <c r="Q36" s="135">
        <v>1911</v>
      </c>
      <c r="R36" s="117">
        <v>0.177449168207024</v>
      </c>
      <c r="S36" s="122">
        <v>0</v>
      </c>
      <c r="T36" s="114" t="s">
        <v>87</v>
      </c>
      <c r="U36" s="114" t="s">
        <v>87</v>
      </c>
      <c r="V36" s="135">
        <v>1145</v>
      </c>
      <c r="W36" s="135">
        <v>1147</v>
      </c>
      <c r="X36" s="135">
        <v>2</v>
      </c>
      <c r="Y36" s="135">
        <v>0</v>
      </c>
      <c r="Z36" s="135">
        <v>0</v>
      </c>
      <c r="AA36" s="135">
        <v>0</v>
      </c>
      <c r="AB36" s="135">
        <v>0</v>
      </c>
      <c r="AC36" s="135">
        <v>476</v>
      </c>
      <c r="AD36" s="135">
        <v>1147</v>
      </c>
      <c r="AE36" s="135">
        <v>1623</v>
      </c>
      <c r="AF36" s="114" t="s">
        <v>182</v>
      </c>
      <c r="AG36" s="114" t="s">
        <v>149</v>
      </c>
      <c r="AH36" s="135">
        <v>4030</v>
      </c>
      <c r="AI36" s="135">
        <v>14</v>
      </c>
    </row>
    <row r="37" spans="1:35" x14ac:dyDescent="0.2">
      <c r="A37" s="121"/>
      <c r="B37" s="114" t="s">
        <v>183</v>
      </c>
      <c r="C37" s="114" t="s">
        <v>184</v>
      </c>
      <c r="D37" s="115">
        <v>7178</v>
      </c>
      <c r="E37" s="115">
        <v>50</v>
      </c>
      <c r="F37" s="115">
        <v>7228</v>
      </c>
      <c r="G37" s="117">
        <v>9.20078561716271E-2</v>
      </c>
      <c r="H37" s="115">
        <v>0</v>
      </c>
      <c r="I37" s="115">
        <v>0</v>
      </c>
      <c r="J37" s="115">
        <v>0</v>
      </c>
      <c r="K37" s="140">
        <v>0</v>
      </c>
      <c r="L37" s="135">
        <v>0</v>
      </c>
      <c r="M37" s="117">
        <v>0</v>
      </c>
      <c r="N37" s="135">
        <v>7228</v>
      </c>
      <c r="O37" s="117">
        <v>9.20078561716271E-2</v>
      </c>
      <c r="P37" s="135">
        <v>1905</v>
      </c>
      <c r="Q37" s="135">
        <v>9133</v>
      </c>
      <c r="R37" s="117">
        <v>0.138494141111942</v>
      </c>
      <c r="S37" s="122">
        <v>0</v>
      </c>
      <c r="T37" s="114" t="s">
        <v>87</v>
      </c>
      <c r="U37" s="114" t="s">
        <v>87</v>
      </c>
      <c r="V37" s="135">
        <v>6541</v>
      </c>
      <c r="W37" s="135">
        <v>6619</v>
      </c>
      <c r="X37" s="135">
        <v>78</v>
      </c>
      <c r="Y37" s="135">
        <v>0</v>
      </c>
      <c r="Z37" s="135">
        <v>0</v>
      </c>
      <c r="AA37" s="135">
        <v>0</v>
      </c>
      <c r="AB37" s="135">
        <v>0</v>
      </c>
      <c r="AC37" s="135">
        <v>1403</v>
      </c>
      <c r="AD37" s="135">
        <v>6619</v>
      </c>
      <c r="AE37" s="135">
        <v>8022</v>
      </c>
      <c r="AF37" s="114" t="s">
        <v>185</v>
      </c>
      <c r="AG37" s="114" t="s">
        <v>149</v>
      </c>
      <c r="AH37" s="135">
        <v>4030</v>
      </c>
      <c r="AI37" s="135">
        <v>14</v>
      </c>
    </row>
    <row r="38" spans="1:35" x14ac:dyDescent="0.2">
      <c r="A38" s="121"/>
      <c r="B38" s="114" t="s">
        <v>186</v>
      </c>
      <c r="C38" s="114" t="s">
        <v>187</v>
      </c>
      <c r="D38" s="115">
        <v>4055</v>
      </c>
      <c r="E38" s="115">
        <v>128</v>
      </c>
      <c r="F38" s="115">
        <v>4183</v>
      </c>
      <c r="G38" s="117">
        <v>-1.6690173953925701E-2</v>
      </c>
      <c r="H38" s="115">
        <v>0</v>
      </c>
      <c r="I38" s="115">
        <v>0</v>
      </c>
      <c r="J38" s="115">
        <v>0</v>
      </c>
      <c r="K38" s="140">
        <v>0</v>
      </c>
      <c r="L38" s="135">
        <v>0</v>
      </c>
      <c r="M38" s="117">
        <v>0</v>
      </c>
      <c r="N38" s="135">
        <v>4183</v>
      </c>
      <c r="O38" s="117">
        <v>-1.6690173953925701E-2</v>
      </c>
      <c r="P38" s="135">
        <v>2770</v>
      </c>
      <c r="Q38" s="135">
        <v>6953</v>
      </c>
      <c r="R38" s="117">
        <v>0.13890253890253901</v>
      </c>
      <c r="S38" s="122">
        <v>0</v>
      </c>
      <c r="T38" s="114" t="s">
        <v>87</v>
      </c>
      <c r="U38" s="114" t="s">
        <v>87</v>
      </c>
      <c r="V38" s="135">
        <v>4164</v>
      </c>
      <c r="W38" s="135">
        <v>4254</v>
      </c>
      <c r="X38" s="135">
        <v>90</v>
      </c>
      <c r="Y38" s="135">
        <v>0</v>
      </c>
      <c r="Z38" s="135">
        <v>0</v>
      </c>
      <c r="AA38" s="135">
        <v>0</v>
      </c>
      <c r="AB38" s="135">
        <v>0</v>
      </c>
      <c r="AC38" s="135">
        <v>1851</v>
      </c>
      <c r="AD38" s="135">
        <v>4254</v>
      </c>
      <c r="AE38" s="135">
        <v>6105</v>
      </c>
      <c r="AF38" s="114" t="s">
        <v>188</v>
      </c>
      <c r="AG38" s="114" t="s">
        <v>149</v>
      </c>
      <c r="AH38" s="135">
        <v>4030</v>
      </c>
      <c r="AI38" s="135">
        <v>14</v>
      </c>
    </row>
    <row r="39" spans="1:35" x14ac:dyDescent="0.2">
      <c r="A39" s="121"/>
      <c r="B39" s="114" t="s">
        <v>189</v>
      </c>
      <c r="C39" s="114" t="s">
        <v>190</v>
      </c>
      <c r="D39" s="115">
        <v>1747</v>
      </c>
      <c r="E39" s="115">
        <v>18</v>
      </c>
      <c r="F39" s="115">
        <v>1765</v>
      </c>
      <c r="G39" s="117">
        <v>-1.3966480446927401E-2</v>
      </c>
      <c r="H39" s="115">
        <v>0</v>
      </c>
      <c r="I39" s="115">
        <v>0</v>
      </c>
      <c r="J39" s="115">
        <v>0</v>
      </c>
      <c r="K39" s="140">
        <v>0</v>
      </c>
      <c r="L39" s="135">
        <v>0</v>
      </c>
      <c r="M39" s="117">
        <v>0</v>
      </c>
      <c r="N39" s="135">
        <v>1765</v>
      </c>
      <c r="O39" s="117">
        <v>-1.3966480446927401E-2</v>
      </c>
      <c r="P39" s="135">
        <v>1716</v>
      </c>
      <c r="Q39" s="135">
        <v>3481</v>
      </c>
      <c r="R39" s="117">
        <v>1.39819399941742E-2</v>
      </c>
      <c r="S39" s="122">
        <v>0</v>
      </c>
      <c r="T39" s="114" t="s">
        <v>87</v>
      </c>
      <c r="U39" s="114" t="s">
        <v>87</v>
      </c>
      <c r="V39" s="135">
        <v>1764</v>
      </c>
      <c r="W39" s="135">
        <v>1790</v>
      </c>
      <c r="X39" s="135">
        <v>26</v>
      </c>
      <c r="Y39" s="135">
        <v>0</v>
      </c>
      <c r="Z39" s="135">
        <v>0</v>
      </c>
      <c r="AA39" s="135">
        <v>0</v>
      </c>
      <c r="AB39" s="135">
        <v>0</v>
      </c>
      <c r="AC39" s="135">
        <v>1643</v>
      </c>
      <c r="AD39" s="135">
        <v>1790</v>
      </c>
      <c r="AE39" s="135">
        <v>3433</v>
      </c>
      <c r="AF39" s="114" t="s">
        <v>191</v>
      </c>
      <c r="AG39" s="114" t="s">
        <v>149</v>
      </c>
      <c r="AH39" s="135">
        <v>4030</v>
      </c>
      <c r="AI39" s="135">
        <v>14</v>
      </c>
    </row>
    <row r="40" spans="1:35" x14ac:dyDescent="0.2">
      <c r="A40" s="121"/>
      <c r="B40" s="114" t="s">
        <v>192</v>
      </c>
      <c r="C40" s="114" t="s">
        <v>193</v>
      </c>
      <c r="D40" s="115">
        <v>1099</v>
      </c>
      <c r="E40" s="115">
        <v>0</v>
      </c>
      <c r="F40" s="115">
        <v>1099</v>
      </c>
      <c r="G40" s="117">
        <v>-7.1005917159763302E-2</v>
      </c>
      <c r="H40" s="115">
        <v>0</v>
      </c>
      <c r="I40" s="115">
        <v>0</v>
      </c>
      <c r="J40" s="115">
        <v>0</v>
      </c>
      <c r="K40" s="140">
        <v>0</v>
      </c>
      <c r="L40" s="135">
        <v>0</v>
      </c>
      <c r="M40" s="117">
        <v>0</v>
      </c>
      <c r="N40" s="135">
        <v>1099</v>
      </c>
      <c r="O40" s="117">
        <v>-7.1005917159763302E-2</v>
      </c>
      <c r="P40" s="135">
        <v>0</v>
      </c>
      <c r="Q40" s="135">
        <v>1099</v>
      </c>
      <c r="R40" s="117">
        <v>-9.4728171334431607E-2</v>
      </c>
      <c r="S40" s="122">
        <v>0</v>
      </c>
      <c r="T40" s="114" t="s">
        <v>87</v>
      </c>
      <c r="U40" s="114" t="s">
        <v>87</v>
      </c>
      <c r="V40" s="135">
        <v>1183</v>
      </c>
      <c r="W40" s="135">
        <v>1183</v>
      </c>
      <c r="X40" s="135">
        <v>0</v>
      </c>
      <c r="Y40" s="135">
        <v>0</v>
      </c>
      <c r="Z40" s="135">
        <v>0</v>
      </c>
      <c r="AA40" s="135">
        <v>0</v>
      </c>
      <c r="AB40" s="135">
        <v>0</v>
      </c>
      <c r="AC40" s="135">
        <v>31</v>
      </c>
      <c r="AD40" s="135">
        <v>1183</v>
      </c>
      <c r="AE40" s="135">
        <v>1214</v>
      </c>
      <c r="AF40" s="114" t="s">
        <v>194</v>
      </c>
      <c r="AG40" s="114" t="s">
        <v>149</v>
      </c>
      <c r="AH40" s="135">
        <v>4030</v>
      </c>
      <c r="AI40" s="135">
        <v>14</v>
      </c>
    </row>
    <row r="41" spans="1:35" x14ac:dyDescent="0.2">
      <c r="A41" s="121"/>
      <c r="B41" s="114" t="s">
        <v>195</v>
      </c>
      <c r="C41" s="114" t="s">
        <v>196</v>
      </c>
      <c r="D41" s="115">
        <v>1170</v>
      </c>
      <c r="E41" s="115">
        <v>0</v>
      </c>
      <c r="F41" s="115">
        <v>1170</v>
      </c>
      <c r="G41" s="117">
        <v>-1.84563758389262E-2</v>
      </c>
      <c r="H41" s="115">
        <v>0</v>
      </c>
      <c r="I41" s="115">
        <v>0</v>
      </c>
      <c r="J41" s="115">
        <v>0</v>
      </c>
      <c r="K41" s="140">
        <v>0</v>
      </c>
      <c r="L41" s="135">
        <v>0</v>
      </c>
      <c r="M41" s="117">
        <v>0</v>
      </c>
      <c r="N41" s="135">
        <v>1170</v>
      </c>
      <c r="O41" s="117">
        <v>-1.84563758389262E-2</v>
      </c>
      <c r="P41" s="135">
        <v>0</v>
      </c>
      <c r="Q41" s="135">
        <v>1170</v>
      </c>
      <c r="R41" s="117">
        <v>-1.84563758389262E-2</v>
      </c>
      <c r="S41" s="122">
        <v>0</v>
      </c>
      <c r="T41" s="114" t="s">
        <v>87</v>
      </c>
      <c r="U41" s="114" t="s">
        <v>87</v>
      </c>
      <c r="V41" s="135">
        <v>1192</v>
      </c>
      <c r="W41" s="135">
        <v>1192</v>
      </c>
      <c r="X41" s="135">
        <v>0</v>
      </c>
      <c r="Y41" s="135">
        <v>0</v>
      </c>
      <c r="Z41" s="135">
        <v>0</v>
      </c>
      <c r="AA41" s="135">
        <v>0</v>
      </c>
      <c r="AB41" s="135">
        <v>0</v>
      </c>
      <c r="AC41" s="135">
        <v>0</v>
      </c>
      <c r="AD41" s="135">
        <v>1192</v>
      </c>
      <c r="AE41" s="135">
        <v>1192</v>
      </c>
      <c r="AF41" s="114" t="s">
        <v>197</v>
      </c>
      <c r="AG41" s="114" t="s">
        <v>149</v>
      </c>
      <c r="AH41" s="135">
        <v>4030</v>
      </c>
      <c r="AI41" s="135">
        <v>14</v>
      </c>
    </row>
    <row r="42" spans="1:35" x14ac:dyDescent="0.2">
      <c r="A42" s="121"/>
      <c r="B42" s="114" t="s">
        <v>198</v>
      </c>
      <c r="C42" s="114" t="s">
        <v>199</v>
      </c>
      <c r="D42" s="115">
        <v>2891</v>
      </c>
      <c r="E42" s="115">
        <v>8</v>
      </c>
      <c r="F42" s="115">
        <v>2899</v>
      </c>
      <c r="G42" s="117">
        <v>-2.62008733624454E-2</v>
      </c>
      <c r="H42" s="115">
        <v>0</v>
      </c>
      <c r="I42" s="115">
        <v>0</v>
      </c>
      <c r="J42" s="115">
        <v>0</v>
      </c>
      <c r="K42" s="140">
        <v>0</v>
      </c>
      <c r="L42" s="135">
        <v>0</v>
      </c>
      <c r="M42" s="117">
        <v>0</v>
      </c>
      <c r="N42" s="135">
        <v>2899</v>
      </c>
      <c r="O42" s="117">
        <v>-2.62008733624454E-2</v>
      </c>
      <c r="P42" s="135">
        <v>1241</v>
      </c>
      <c r="Q42" s="135">
        <v>4140</v>
      </c>
      <c r="R42" s="117">
        <v>-6.0024009603841513E-3</v>
      </c>
      <c r="S42" s="122">
        <v>0</v>
      </c>
      <c r="T42" s="114" t="s">
        <v>87</v>
      </c>
      <c r="U42" s="114" t="s">
        <v>87</v>
      </c>
      <c r="V42" s="135">
        <v>2947</v>
      </c>
      <c r="W42" s="135">
        <v>2977</v>
      </c>
      <c r="X42" s="135">
        <v>30</v>
      </c>
      <c r="Y42" s="135">
        <v>0</v>
      </c>
      <c r="Z42" s="135">
        <v>0</v>
      </c>
      <c r="AA42" s="135">
        <v>0</v>
      </c>
      <c r="AB42" s="135">
        <v>0</v>
      </c>
      <c r="AC42" s="135">
        <v>1188</v>
      </c>
      <c r="AD42" s="135">
        <v>2977</v>
      </c>
      <c r="AE42" s="135">
        <v>4165</v>
      </c>
      <c r="AF42" s="114" t="s">
        <v>200</v>
      </c>
      <c r="AG42" s="114" t="s">
        <v>149</v>
      </c>
      <c r="AH42" s="135">
        <v>4030</v>
      </c>
      <c r="AI42" s="135">
        <v>14</v>
      </c>
    </row>
    <row r="43" spans="1:35" x14ac:dyDescent="0.2">
      <c r="A43" s="121"/>
      <c r="B43" s="114" t="s">
        <v>201</v>
      </c>
      <c r="C43" s="114" t="s">
        <v>202</v>
      </c>
      <c r="D43" s="115">
        <v>717</v>
      </c>
      <c r="E43" s="115">
        <v>4</v>
      </c>
      <c r="F43" s="115">
        <v>721</v>
      </c>
      <c r="G43" s="117">
        <v>-0.13027744270205099</v>
      </c>
      <c r="H43" s="115">
        <v>0</v>
      </c>
      <c r="I43" s="115">
        <v>0</v>
      </c>
      <c r="J43" s="115">
        <v>0</v>
      </c>
      <c r="K43" s="140">
        <v>0</v>
      </c>
      <c r="L43" s="135">
        <v>0</v>
      </c>
      <c r="M43" s="117">
        <v>0</v>
      </c>
      <c r="N43" s="135">
        <v>721</v>
      </c>
      <c r="O43" s="117">
        <v>-0.13027744270205099</v>
      </c>
      <c r="P43" s="135">
        <v>465</v>
      </c>
      <c r="Q43" s="135">
        <v>1186</v>
      </c>
      <c r="R43" s="117">
        <v>-6.6876475216365111E-2</v>
      </c>
      <c r="S43" s="122">
        <v>0</v>
      </c>
      <c r="T43" s="114" t="s">
        <v>87</v>
      </c>
      <c r="U43" s="114" t="s">
        <v>87</v>
      </c>
      <c r="V43" s="135">
        <v>829</v>
      </c>
      <c r="W43" s="135">
        <v>829</v>
      </c>
      <c r="X43" s="135">
        <v>0</v>
      </c>
      <c r="Y43" s="135">
        <v>0</v>
      </c>
      <c r="Z43" s="135">
        <v>0</v>
      </c>
      <c r="AA43" s="135">
        <v>0</v>
      </c>
      <c r="AB43" s="135">
        <v>0</v>
      </c>
      <c r="AC43" s="135">
        <v>442</v>
      </c>
      <c r="AD43" s="135">
        <v>829</v>
      </c>
      <c r="AE43" s="135">
        <v>1271</v>
      </c>
      <c r="AF43" s="114" t="s">
        <v>203</v>
      </c>
      <c r="AG43" s="114" t="s">
        <v>149</v>
      </c>
      <c r="AH43" s="135">
        <v>4030</v>
      </c>
      <c r="AI43" s="135">
        <v>14</v>
      </c>
    </row>
    <row r="44" spans="1:35" x14ac:dyDescent="0.2">
      <c r="A44" s="121"/>
      <c r="B44" s="114" t="s">
        <v>204</v>
      </c>
      <c r="C44" s="114" t="s">
        <v>205</v>
      </c>
      <c r="D44" s="115">
        <v>3313</v>
      </c>
      <c r="E44" s="115">
        <v>6</v>
      </c>
      <c r="F44" s="115">
        <v>3319</v>
      </c>
      <c r="G44" s="117">
        <v>1.9975414874001198E-2</v>
      </c>
      <c r="H44" s="115">
        <v>0</v>
      </c>
      <c r="I44" s="115">
        <v>0</v>
      </c>
      <c r="J44" s="115">
        <v>0</v>
      </c>
      <c r="K44" s="140">
        <v>0</v>
      </c>
      <c r="L44" s="135">
        <v>0</v>
      </c>
      <c r="M44" s="117">
        <v>0</v>
      </c>
      <c r="N44" s="135">
        <v>3319</v>
      </c>
      <c r="O44" s="117">
        <v>1.9975414874001198E-2</v>
      </c>
      <c r="P44" s="135">
        <v>259</v>
      </c>
      <c r="Q44" s="135">
        <v>3578</v>
      </c>
      <c r="R44" s="117">
        <v>3.7101449275362297E-2</v>
      </c>
      <c r="S44" s="122">
        <v>0</v>
      </c>
      <c r="T44" s="114" t="s">
        <v>87</v>
      </c>
      <c r="U44" s="114" t="s">
        <v>87</v>
      </c>
      <c r="V44" s="135">
        <v>3252</v>
      </c>
      <c r="W44" s="135">
        <v>3254</v>
      </c>
      <c r="X44" s="135">
        <v>2</v>
      </c>
      <c r="Y44" s="135">
        <v>0</v>
      </c>
      <c r="Z44" s="135">
        <v>0</v>
      </c>
      <c r="AA44" s="135">
        <v>0</v>
      </c>
      <c r="AB44" s="135">
        <v>0</v>
      </c>
      <c r="AC44" s="135">
        <v>196</v>
      </c>
      <c r="AD44" s="135">
        <v>3254</v>
      </c>
      <c r="AE44" s="135">
        <v>3450</v>
      </c>
      <c r="AF44" s="114" t="s">
        <v>206</v>
      </c>
      <c r="AG44" s="114" t="s">
        <v>149</v>
      </c>
      <c r="AH44" s="135">
        <v>4030</v>
      </c>
      <c r="AI44" s="135">
        <v>14</v>
      </c>
    </row>
    <row r="45" spans="1:35" x14ac:dyDescent="0.2">
      <c r="A45" s="121"/>
      <c r="B45" s="114" t="s">
        <v>207</v>
      </c>
      <c r="C45" s="114" t="s">
        <v>208</v>
      </c>
      <c r="D45" s="115">
        <v>7196</v>
      </c>
      <c r="E45" s="115">
        <v>134</v>
      </c>
      <c r="F45" s="115">
        <v>7330</v>
      </c>
      <c r="G45" s="117">
        <v>0.12942989214175699</v>
      </c>
      <c r="H45" s="115">
        <v>0</v>
      </c>
      <c r="I45" s="115">
        <v>0</v>
      </c>
      <c r="J45" s="115">
        <v>0</v>
      </c>
      <c r="K45" s="140">
        <v>0</v>
      </c>
      <c r="L45" s="135">
        <v>0</v>
      </c>
      <c r="M45" s="117">
        <v>0</v>
      </c>
      <c r="N45" s="135">
        <v>7330</v>
      </c>
      <c r="O45" s="117">
        <v>0.12942989214175699</v>
      </c>
      <c r="P45" s="135">
        <v>2665</v>
      </c>
      <c r="Q45" s="135">
        <v>9995</v>
      </c>
      <c r="R45" s="117">
        <v>0.25203557559814599</v>
      </c>
      <c r="S45" s="122">
        <v>0</v>
      </c>
      <c r="T45" s="114" t="s">
        <v>87</v>
      </c>
      <c r="U45" s="114" t="s">
        <v>87</v>
      </c>
      <c r="V45" s="135">
        <v>6406</v>
      </c>
      <c r="W45" s="135">
        <v>6490</v>
      </c>
      <c r="X45" s="135">
        <v>84</v>
      </c>
      <c r="Y45" s="135">
        <v>0</v>
      </c>
      <c r="Z45" s="135">
        <v>0</v>
      </c>
      <c r="AA45" s="135">
        <v>0</v>
      </c>
      <c r="AB45" s="135">
        <v>0</v>
      </c>
      <c r="AC45" s="135">
        <v>1493</v>
      </c>
      <c r="AD45" s="135">
        <v>6490</v>
      </c>
      <c r="AE45" s="135">
        <v>7983</v>
      </c>
      <c r="AF45" s="114" t="s">
        <v>209</v>
      </c>
      <c r="AG45" s="114" t="s">
        <v>149</v>
      </c>
      <c r="AH45" s="135">
        <v>4030</v>
      </c>
      <c r="AI45" s="135">
        <v>14</v>
      </c>
    </row>
    <row r="46" spans="1:35" x14ac:dyDescent="0.2">
      <c r="A46" s="121"/>
      <c r="B46" s="114" t="s">
        <v>210</v>
      </c>
      <c r="C46" s="114" t="s">
        <v>211</v>
      </c>
      <c r="D46" s="115">
        <v>2843</v>
      </c>
      <c r="E46" s="115">
        <v>1270</v>
      </c>
      <c r="F46" s="115">
        <v>4113</v>
      </c>
      <c r="G46" s="117">
        <v>-7.48987854251012E-2</v>
      </c>
      <c r="H46" s="115">
        <v>0</v>
      </c>
      <c r="I46" s="115">
        <v>0</v>
      </c>
      <c r="J46" s="115">
        <v>0</v>
      </c>
      <c r="K46" s="140">
        <v>0</v>
      </c>
      <c r="L46" s="135">
        <v>0</v>
      </c>
      <c r="M46" s="117">
        <v>0</v>
      </c>
      <c r="N46" s="135">
        <v>4113</v>
      </c>
      <c r="O46" s="117">
        <v>-7.48987854251012E-2</v>
      </c>
      <c r="P46" s="135">
        <v>2742</v>
      </c>
      <c r="Q46" s="135">
        <v>6855</v>
      </c>
      <c r="R46" s="117">
        <v>-5.3830227743271196E-2</v>
      </c>
      <c r="S46" s="122">
        <v>0</v>
      </c>
      <c r="T46" s="114" t="s">
        <v>87</v>
      </c>
      <c r="U46" s="114" t="s">
        <v>87</v>
      </c>
      <c r="V46" s="135">
        <v>3044</v>
      </c>
      <c r="W46" s="135">
        <v>4446</v>
      </c>
      <c r="X46" s="135">
        <v>1402</v>
      </c>
      <c r="Y46" s="135">
        <v>0</v>
      </c>
      <c r="Z46" s="135">
        <v>0</v>
      </c>
      <c r="AA46" s="135">
        <v>0</v>
      </c>
      <c r="AB46" s="135">
        <v>0</v>
      </c>
      <c r="AC46" s="135">
        <v>2799</v>
      </c>
      <c r="AD46" s="135">
        <v>4446</v>
      </c>
      <c r="AE46" s="135">
        <v>7245</v>
      </c>
      <c r="AF46" s="114" t="s">
        <v>212</v>
      </c>
      <c r="AG46" s="114" t="s">
        <v>149</v>
      </c>
      <c r="AH46" s="135">
        <v>4030</v>
      </c>
      <c r="AI46" s="135">
        <v>14</v>
      </c>
    </row>
    <row r="47" spans="1:35" x14ac:dyDescent="0.2">
      <c r="A47" s="121"/>
      <c r="B47" s="114" t="s">
        <v>213</v>
      </c>
      <c r="C47" s="114" t="s">
        <v>214</v>
      </c>
      <c r="D47" s="115">
        <v>5389</v>
      </c>
      <c r="E47" s="115">
        <v>110</v>
      </c>
      <c r="F47" s="115">
        <v>5499</v>
      </c>
      <c r="G47" s="117">
        <v>3.7155790267823501E-2</v>
      </c>
      <c r="H47" s="115">
        <v>0</v>
      </c>
      <c r="I47" s="115">
        <v>0</v>
      </c>
      <c r="J47" s="115">
        <v>0</v>
      </c>
      <c r="K47" s="140">
        <v>0</v>
      </c>
      <c r="L47" s="135">
        <v>0</v>
      </c>
      <c r="M47" s="117">
        <v>0</v>
      </c>
      <c r="N47" s="135">
        <v>5499</v>
      </c>
      <c r="O47" s="117">
        <v>3.7155790267823501E-2</v>
      </c>
      <c r="P47" s="135">
        <v>1315</v>
      </c>
      <c r="Q47" s="135">
        <v>6814</v>
      </c>
      <c r="R47" s="117">
        <v>9.2162205481647691E-2</v>
      </c>
      <c r="S47" s="122">
        <v>0</v>
      </c>
      <c r="T47" s="114" t="s">
        <v>87</v>
      </c>
      <c r="U47" s="114" t="s">
        <v>87</v>
      </c>
      <c r="V47" s="135">
        <v>5228</v>
      </c>
      <c r="W47" s="135">
        <v>5302</v>
      </c>
      <c r="X47" s="135">
        <v>74</v>
      </c>
      <c r="Y47" s="135">
        <v>0</v>
      </c>
      <c r="Z47" s="135">
        <v>0</v>
      </c>
      <c r="AA47" s="135">
        <v>0</v>
      </c>
      <c r="AB47" s="135">
        <v>0</v>
      </c>
      <c r="AC47" s="135">
        <v>937</v>
      </c>
      <c r="AD47" s="135">
        <v>5302</v>
      </c>
      <c r="AE47" s="135">
        <v>6239</v>
      </c>
      <c r="AF47" s="114" t="s">
        <v>215</v>
      </c>
      <c r="AG47" s="114" t="s">
        <v>149</v>
      </c>
      <c r="AH47" s="135">
        <v>4030</v>
      </c>
      <c r="AI47" s="135">
        <v>14</v>
      </c>
    </row>
    <row r="48" spans="1:35" x14ac:dyDescent="0.2">
      <c r="A48" s="121"/>
      <c r="B48" s="114" t="s">
        <v>216</v>
      </c>
      <c r="C48" s="114" t="s">
        <v>217</v>
      </c>
      <c r="D48" s="115">
        <v>7603</v>
      </c>
      <c r="E48" s="115">
        <v>26</v>
      </c>
      <c r="F48" s="115">
        <v>7629</v>
      </c>
      <c r="G48" s="117">
        <v>0.16136398234129998</v>
      </c>
      <c r="H48" s="115">
        <v>0</v>
      </c>
      <c r="I48" s="115">
        <v>0</v>
      </c>
      <c r="J48" s="115">
        <v>0</v>
      </c>
      <c r="K48" s="140">
        <v>0</v>
      </c>
      <c r="L48" s="135">
        <v>0</v>
      </c>
      <c r="M48" s="117">
        <v>0</v>
      </c>
      <c r="N48" s="135">
        <v>7629</v>
      </c>
      <c r="O48" s="117">
        <v>0.16136398234129998</v>
      </c>
      <c r="P48" s="135">
        <v>396</v>
      </c>
      <c r="Q48" s="135">
        <v>8025</v>
      </c>
      <c r="R48" s="117">
        <v>0.15767455279861498</v>
      </c>
      <c r="S48" s="122">
        <v>0</v>
      </c>
      <c r="T48" s="114" t="s">
        <v>87</v>
      </c>
      <c r="U48" s="114" t="s">
        <v>87</v>
      </c>
      <c r="V48" s="135">
        <v>6555</v>
      </c>
      <c r="W48" s="135">
        <v>6569</v>
      </c>
      <c r="X48" s="135">
        <v>14</v>
      </c>
      <c r="Y48" s="135">
        <v>0</v>
      </c>
      <c r="Z48" s="135">
        <v>0</v>
      </c>
      <c r="AA48" s="135">
        <v>0</v>
      </c>
      <c r="AB48" s="135">
        <v>0</v>
      </c>
      <c r="AC48" s="135">
        <v>363</v>
      </c>
      <c r="AD48" s="135">
        <v>6569</v>
      </c>
      <c r="AE48" s="135">
        <v>6932</v>
      </c>
      <c r="AF48" s="114" t="s">
        <v>218</v>
      </c>
      <c r="AG48" s="114" t="s">
        <v>149</v>
      </c>
      <c r="AH48" s="135">
        <v>4030</v>
      </c>
      <c r="AI48" s="135">
        <v>14</v>
      </c>
    </row>
    <row r="49" spans="1:35" x14ac:dyDescent="0.2">
      <c r="A49" s="121"/>
      <c r="B49" s="114" t="s">
        <v>219</v>
      </c>
      <c r="C49" s="114" t="s">
        <v>220</v>
      </c>
      <c r="D49" s="115">
        <v>1301</v>
      </c>
      <c r="E49" s="115">
        <v>6</v>
      </c>
      <c r="F49" s="115">
        <v>1307</v>
      </c>
      <c r="G49" s="117">
        <v>0.14749780509218599</v>
      </c>
      <c r="H49" s="115">
        <v>0</v>
      </c>
      <c r="I49" s="115">
        <v>0</v>
      </c>
      <c r="J49" s="115">
        <v>0</v>
      </c>
      <c r="K49" s="140">
        <v>0</v>
      </c>
      <c r="L49" s="135">
        <v>0</v>
      </c>
      <c r="M49" s="117">
        <v>0</v>
      </c>
      <c r="N49" s="135">
        <v>1307</v>
      </c>
      <c r="O49" s="117">
        <v>0.14749780509218599</v>
      </c>
      <c r="P49" s="135">
        <v>820</v>
      </c>
      <c r="Q49" s="135">
        <v>2127</v>
      </c>
      <c r="R49" s="117">
        <v>0.26607142857142901</v>
      </c>
      <c r="S49" s="122">
        <v>0</v>
      </c>
      <c r="T49" s="114" t="s">
        <v>87</v>
      </c>
      <c r="U49" s="114" t="s">
        <v>87</v>
      </c>
      <c r="V49" s="135">
        <v>1121</v>
      </c>
      <c r="W49" s="135">
        <v>1139</v>
      </c>
      <c r="X49" s="135">
        <v>18</v>
      </c>
      <c r="Y49" s="135">
        <v>0</v>
      </c>
      <c r="Z49" s="135">
        <v>0</v>
      </c>
      <c r="AA49" s="135">
        <v>0</v>
      </c>
      <c r="AB49" s="135">
        <v>0</v>
      </c>
      <c r="AC49" s="135">
        <v>541</v>
      </c>
      <c r="AD49" s="135">
        <v>1139</v>
      </c>
      <c r="AE49" s="135">
        <v>1680</v>
      </c>
      <c r="AF49" s="114" t="s">
        <v>221</v>
      </c>
      <c r="AG49" s="114" t="s">
        <v>149</v>
      </c>
      <c r="AH49" s="135">
        <v>4030</v>
      </c>
      <c r="AI49" s="135">
        <v>14</v>
      </c>
    </row>
    <row r="50" spans="1:35" x14ac:dyDescent="0.2">
      <c r="A50" s="121"/>
      <c r="B50" s="114" t="s">
        <v>222</v>
      </c>
      <c r="C50" s="114" t="s">
        <v>223</v>
      </c>
      <c r="D50" s="115">
        <v>4182</v>
      </c>
      <c r="E50" s="115">
        <v>1246</v>
      </c>
      <c r="F50" s="115">
        <v>5428</v>
      </c>
      <c r="G50" s="117">
        <v>-1.1653313911143501E-2</v>
      </c>
      <c r="H50" s="115">
        <v>0</v>
      </c>
      <c r="I50" s="115">
        <v>0</v>
      </c>
      <c r="J50" s="115">
        <v>0</v>
      </c>
      <c r="K50" s="140">
        <v>0</v>
      </c>
      <c r="L50" s="135">
        <v>0</v>
      </c>
      <c r="M50" s="117">
        <v>0</v>
      </c>
      <c r="N50" s="135">
        <v>5428</v>
      </c>
      <c r="O50" s="117">
        <v>-1.1653313911143501E-2</v>
      </c>
      <c r="P50" s="135">
        <v>2222</v>
      </c>
      <c r="Q50" s="135">
        <v>7650</v>
      </c>
      <c r="R50" s="117">
        <v>3.3923503176104902E-2</v>
      </c>
      <c r="S50" s="122">
        <v>0</v>
      </c>
      <c r="T50" s="114" t="s">
        <v>87</v>
      </c>
      <c r="U50" s="114" t="s">
        <v>87</v>
      </c>
      <c r="V50" s="135">
        <v>4288</v>
      </c>
      <c r="W50" s="135">
        <v>5492</v>
      </c>
      <c r="X50" s="135">
        <v>1204</v>
      </c>
      <c r="Y50" s="135">
        <v>0</v>
      </c>
      <c r="Z50" s="135">
        <v>0</v>
      </c>
      <c r="AA50" s="135">
        <v>0</v>
      </c>
      <c r="AB50" s="135">
        <v>0</v>
      </c>
      <c r="AC50" s="135">
        <v>1907</v>
      </c>
      <c r="AD50" s="135">
        <v>5492</v>
      </c>
      <c r="AE50" s="135">
        <v>7399</v>
      </c>
      <c r="AF50" s="114" t="s">
        <v>224</v>
      </c>
      <c r="AG50" s="114" t="s">
        <v>149</v>
      </c>
      <c r="AH50" s="135">
        <v>4030</v>
      </c>
      <c r="AI50" s="135">
        <v>14</v>
      </c>
    </row>
    <row r="51" spans="1:35" x14ac:dyDescent="0.2">
      <c r="A51" s="121"/>
      <c r="B51" s="114" t="s">
        <v>225</v>
      </c>
      <c r="C51" s="114" t="s">
        <v>226</v>
      </c>
      <c r="D51" s="115">
        <v>1118</v>
      </c>
      <c r="E51" s="115">
        <v>30</v>
      </c>
      <c r="F51" s="115">
        <v>1148</v>
      </c>
      <c r="G51" s="117">
        <v>0.18717683557394002</v>
      </c>
      <c r="H51" s="115">
        <v>0</v>
      </c>
      <c r="I51" s="115">
        <v>0</v>
      </c>
      <c r="J51" s="115">
        <v>0</v>
      </c>
      <c r="K51" s="140">
        <v>0</v>
      </c>
      <c r="L51" s="135">
        <v>0</v>
      </c>
      <c r="M51" s="117">
        <v>0</v>
      </c>
      <c r="N51" s="135">
        <v>1148</v>
      </c>
      <c r="O51" s="117">
        <v>0.18717683557394002</v>
      </c>
      <c r="P51" s="135">
        <v>1566</v>
      </c>
      <c r="Q51" s="135">
        <v>2714</v>
      </c>
      <c r="R51" s="117">
        <v>0.205150976909414</v>
      </c>
      <c r="S51" s="122">
        <v>0</v>
      </c>
      <c r="T51" s="114" t="s">
        <v>87</v>
      </c>
      <c r="U51" s="114" t="s">
        <v>87</v>
      </c>
      <c r="V51" s="135">
        <v>955</v>
      </c>
      <c r="W51" s="135">
        <v>967</v>
      </c>
      <c r="X51" s="135">
        <v>12</v>
      </c>
      <c r="Y51" s="135">
        <v>0</v>
      </c>
      <c r="Z51" s="135">
        <v>0</v>
      </c>
      <c r="AA51" s="135">
        <v>0</v>
      </c>
      <c r="AB51" s="135">
        <v>0</v>
      </c>
      <c r="AC51" s="135">
        <v>1285</v>
      </c>
      <c r="AD51" s="135">
        <v>967</v>
      </c>
      <c r="AE51" s="135">
        <v>2252</v>
      </c>
      <c r="AF51" s="114" t="s">
        <v>227</v>
      </c>
      <c r="AG51" s="114" t="s">
        <v>149</v>
      </c>
      <c r="AH51" s="135">
        <v>4030</v>
      </c>
      <c r="AI51" s="135">
        <v>14</v>
      </c>
    </row>
    <row r="52" spans="1:35" x14ac:dyDescent="0.2">
      <c r="A52" s="121"/>
      <c r="B52" s="114" t="s">
        <v>228</v>
      </c>
      <c r="C52" s="114" t="s">
        <v>229</v>
      </c>
      <c r="D52" s="115">
        <v>763</v>
      </c>
      <c r="E52" s="115">
        <v>0</v>
      </c>
      <c r="F52" s="115">
        <v>763</v>
      </c>
      <c r="G52" s="117">
        <v>-0.17956989247311803</v>
      </c>
      <c r="H52" s="115">
        <v>0</v>
      </c>
      <c r="I52" s="115">
        <v>0</v>
      </c>
      <c r="J52" s="115">
        <v>0</v>
      </c>
      <c r="K52" s="140">
        <v>0</v>
      </c>
      <c r="L52" s="135">
        <v>0</v>
      </c>
      <c r="M52" s="117">
        <v>0</v>
      </c>
      <c r="N52" s="135">
        <v>763</v>
      </c>
      <c r="O52" s="117">
        <v>-0.17956989247311803</v>
      </c>
      <c r="P52" s="135">
        <v>0</v>
      </c>
      <c r="Q52" s="135">
        <v>763</v>
      </c>
      <c r="R52" s="117">
        <v>-0.17956989247311803</v>
      </c>
      <c r="S52" s="122">
        <v>0</v>
      </c>
      <c r="T52" s="114" t="s">
        <v>87</v>
      </c>
      <c r="U52" s="114" t="s">
        <v>87</v>
      </c>
      <c r="V52" s="135">
        <v>930</v>
      </c>
      <c r="W52" s="135">
        <v>930</v>
      </c>
      <c r="X52" s="135">
        <v>0</v>
      </c>
      <c r="Y52" s="135">
        <v>0</v>
      </c>
      <c r="Z52" s="135">
        <v>0</v>
      </c>
      <c r="AA52" s="135">
        <v>0</v>
      </c>
      <c r="AB52" s="135">
        <v>0</v>
      </c>
      <c r="AC52" s="135">
        <v>0</v>
      </c>
      <c r="AD52" s="135">
        <v>930</v>
      </c>
      <c r="AE52" s="135">
        <v>930</v>
      </c>
      <c r="AF52" s="114" t="s">
        <v>230</v>
      </c>
      <c r="AG52" s="114" t="s">
        <v>149</v>
      </c>
      <c r="AH52" s="135">
        <v>4030</v>
      </c>
      <c r="AI52" s="135">
        <v>14</v>
      </c>
    </row>
    <row r="53" spans="1:35" x14ac:dyDescent="0.2">
      <c r="A53" s="123"/>
      <c r="B53" s="114" t="s">
        <v>231</v>
      </c>
      <c r="C53" s="114" t="s">
        <v>232</v>
      </c>
      <c r="D53" s="115">
        <v>8274</v>
      </c>
      <c r="E53" s="115">
        <v>68</v>
      </c>
      <c r="F53" s="115">
        <v>8342</v>
      </c>
      <c r="G53" s="117">
        <v>-2.4099204492278901E-2</v>
      </c>
      <c r="H53" s="115">
        <v>0</v>
      </c>
      <c r="I53" s="115">
        <v>0</v>
      </c>
      <c r="J53" s="115">
        <v>0</v>
      </c>
      <c r="K53" s="140">
        <v>0</v>
      </c>
      <c r="L53" s="135">
        <v>0</v>
      </c>
      <c r="M53" s="117">
        <v>0</v>
      </c>
      <c r="N53" s="135">
        <v>8342</v>
      </c>
      <c r="O53" s="117">
        <v>-2.4099204492278901E-2</v>
      </c>
      <c r="P53" s="135">
        <v>694</v>
      </c>
      <c r="Q53" s="135">
        <v>9036</v>
      </c>
      <c r="R53" s="117">
        <v>-2.0912341532127003E-2</v>
      </c>
      <c r="S53" s="122">
        <v>0</v>
      </c>
      <c r="T53" s="114" t="s">
        <v>87</v>
      </c>
      <c r="U53" s="114" t="s">
        <v>87</v>
      </c>
      <c r="V53" s="135">
        <v>8508</v>
      </c>
      <c r="W53" s="135">
        <v>8548</v>
      </c>
      <c r="X53" s="135">
        <v>40</v>
      </c>
      <c r="Y53" s="135">
        <v>0</v>
      </c>
      <c r="Z53" s="135">
        <v>0</v>
      </c>
      <c r="AA53" s="135">
        <v>0</v>
      </c>
      <c r="AB53" s="135">
        <v>0</v>
      </c>
      <c r="AC53" s="135">
        <v>681</v>
      </c>
      <c r="AD53" s="135">
        <v>8548</v>
      </c>
      <c r="AE53" s="135">
        <v>9229</v>
      </c>
      <c r="AF53" s="114" t="s">
        <v>233</v>
      </c>
      <c r="AG53" s="114" t="s">
        <v>149</v>
      </c>
      <c r="AH53" s="135">
        <v>4030</v>
      </c>
      <c r="AI53" s="135">
        <v>14</v>
      </c>
    </row>
    <row r="54" spans="1:35" x14ac:dyDescent="0.2">
      <c r="A54" s="124" t="s">
        <v>101</v>
      </c>
      <c r="B54" s="124">
        <v>0</v>
      </c>
      <c r="C54" s="124">
        <v>0</v>
      </c>
      <c r="D54" s="125">
        <v>112846</v>
      </c>
      <c r="E54" s="125">
        <v>4660</v>
      </c>
      <c r="F54" s="125">
        <v>117506</v>
      </c>
      <c r="G54" s="127">
        <v>-5.8629937647526609E-3</v>
      </c>
      <c r="H54" s="125">
        <v>0</v>
      </c>
      <c r="I54" s="125">
        <v>0</v>
      </c>
      <c r="J54" s="125">
        <v>0</v>
      </c>
      <c r="K54" s="141">
        <v>0</v>
      </c>
      <c r="L54" s="142">
        <v>8094</v>
      </c>
      <c r="M54" s="127">
        <v>-6.12386917188587E-2</v>
      </c>
      <c r="N54" s="142">
        <v>125600</v>
      </c>
      <c r="O54" s="127">
        <v>-9.6277430394019897E-3</v>
      </c>
      <c r="P54" s="142">
        <v>32635</v>
      </c>
      <c r="Q54" s="142">
        <v>158235</v>
      </c>
      <c r="R54" s="127">
        <v>3.1505456252200095E-2</v>
      </c>
      <c r="S54" s="128">
        <v>0</v>
      </c>
      <c r="T54" s="129">
        <v>0</v>
      </c>
      <c r="U54" s="129">
        <v>0</v>
      </c>
      <c r="V54" s="136">
        <v>113705</v>
      </c>
      <c r="W54" s="136">
        <v>118199</v>
      </c>
      <c r="X54" s="136">
        <v>4494</v>
      </c>
      <c r="Y54" s="136">
        <v>0</v>
      </c>
      <c r="Z54" s="136">
        <v>0</v>
      </c>
      <c r="AA54" s="136">
        <v>0</v>
      </c>
      <c r="AB54" s="136">
        <v>8622</v>
      </c>
      <c r="AC54" s="136">
        <v>26581</v>
      </c>
      <c r="AD54" s="136">
        <v>126821</v>
      </c>
      <c r="AE54" s="136">
        <v>153402</v>
      </c>
      <c r="AF54" s="129">
        <v>0</v>
      </c>
      <c r="AG54" s="129">
        <v>0</v>
      </c>
      <c r="AH54" s="136">
        <v>116870</v>
      </c>
      <c r="AI54" s="136">
        <v>406</v>
      </c>
    </row>
    <row r="55" spans="1:35" s="133" customFormat="1" ht="22.5" x14ac:dyDescent="0.2">
      <c r="A55" s="130" t="s">
        <v>234</v>
      </c>
      <c r="B55" s="131"/>
      <c r="C55" s="131"/>
      <c r="D55" s="126">
        <f>D54+D24+D14</f>
        <v>739127</v>
      </c>
      <c r="E55" s="126">
        <f>E54+E24+E14</f>
        <v>83640</v>
      </c>
      <c r="F55" s="126">
        <f>F54+F24+F14</f>
        <v>822767</v>
      </c>
      <c r="G55" s="143">
        <f>((F54+F24+F14)-(W54+W24+W14))/(W54+W24+W14)</f>
        <v>2.9305353653379905E-2</v>
      </c>
      <c r="H55" s="126">
        <f>H54+H24+H14</f>
        <v>149389</v>
      </c>
      <c r="I55" s="126">
        <f>I54+I24+I14</f>
        <v>840</v>
      </c>
      <c r="J55" s="126">
        <f>J54+J24+J14</f>
        <v>150229</v>
      </c>
      <c r="K55" s="143">
        <f>((J54+J24+J14)-(Z54+Z24+Z14))/(Z54+Z24+Z14)</f>
        <v>-5.8786306793975389E-2</v>
      </c>
      <c r="L55" s="126">
        <f>L54+L24+L14</f>
        <v>13967</v>
      </c>
      <c r="M55" s="143">
        <f>((L54+L24+L14)-(AB54+AB24+AB14))/(AB54+AB24+AB14)</f>
        <v>-0.10289678206692787</v>
      </c>
      <c r="N55" s="126">
        <f>N54+N24+N14</f>
        <v>986963</v>
      </c>
      <c r="O55" s="143">
        <f>((N54+N24+N14)-(AD54+AD24+AD14))/(AD54+AD24+AD14)</f>
        <v>1.2765219497128338E-2</v>
      </c>
      <c r="P55" s="126">
        <f>P54+P24+P14</f>
        <v>45294</v>
      </c>
      <c r="Q55" s="126">
        <f>Q54+Q24+Q14</f>
        <v>1032257</v>
      </c>
      <c r="R55" s="143">
        <f>((Q54+Q24+Q14)-(AE54+AE24+AE14))/(AE54+AE24+AE14)</f>
        <v>1.4489235528946039E-2</v>
      </c>
    </row>
    <row r="56" spans="1:35" s="133" customFormat="1" x14ac:dyDescent="0.2">
      <c r="A56" s="130" t="s">
        <v>235</v>
      </c>
      <c r="B56" s="131"/>
      <c r="C56" s="131"/>
      <c r="D56" s="126">
        <f>D54+D24+D14+D9</f>
        <v>1250092</v>
      </c>
      <c r="E56" s="126">
        <f t="shared" ref="E56:Q56" si="0">E54+E24+E14+E9</f>
        <v>152586</v>
      </c>
      <c r="F56" s="126">
        <f t="shared" si="0"/>
        <v>1402678</v>
      </c>
      <c r="G56" s="143">
        <f>((F54+F24+F14+F9)-(W54+W24+W14+W9))/(W54+W24+W14+W9)</f>
        <v>1.7774140135337714E-2</v>
      </c>
      <c r="H56" s="126">
        <f t="shared" si="0"/>
        <v>822653</v>
      </c>
      <c r="I56" s="126">
        <f t="shared" si="0"/>
        <v>20234</v>
      </c>
      <c r="J56" s="126">
        <f t="shared" si="0"/>
        <v>842887</v>
      </c>
      <c r="K56" s="143">
        <f>((J54+J24+J14+J9)-(Z54+Z24+Z14+Z9))/(Z54+Z24+Z14+Z9)</f>
        <v>8.0511388438746397E-3</v>
      </c>
      <c r="L56" s="126">
        <f t="shared" si="0"/>
        <v>54482</v>
      </c>
      <c r="M56" s="143">
        <f>((L54+L24+L14+L9)-(AB54+AB24+AB14+AB9))/(AB54+AB24+AB14+AB9)</f>
        <v>-9.5719431027900884E-2</v>
      </c>
      <c r="N56" s="126">
        <f t="shared" si="0"/>
        <v>2300047</v>
      </c>
      <c r="O56" s="143">
        <f>((N54+N24+N14+N9)-(AD54+AD24+AD14+AD9))/(AD54+AD24+AD14+AD9)</f>
        <v>1.1193685356368149E-2</v>
      </c>
      <c r="P56" s="126">
        <f t="shared" si="0"/>
        <v>60517</v>
      </c>
      <c r="Q56" s="126">
        <f t="shared" si="0"/>
        <v>2360564</v>
      </c>
      <c r="R56" s="143">
        <f>((Q54+Q24+Q14+Q9)-(AE54+AE24+AE14+AE9))/(AE54+AE24+AE14+AE9)</f>
        <v>9.9585502514024805E-3</v>
      </c>
    </row>
    <row r="57" spans="1:35" s="133" customFormat="1" x14ac:dyDescent="0.2">
      <c r="A57" s="130" t="s">
        <v>236</v>
      </c>
      <c r="B57" s="131"/>
      <c r="C57" s="131"/>
      <c r="D57" s="126">
        <f>D54+D24+D14+D9+D5</f>
        <v>1793582</v>
      </c>
      <c r="E57" s="126">
        <f t="shared" ref="E57:Q57" si="1">E54+E24+E14+E9+E5</f>
        <v>456310</v>
      </c>
      <c r="F57" s="126">
        <f t="shared" si="1"/>
        <v>2249892</v>
      </c>
      <c r="G57" s="143">
        <f>((F54+F24+F14+F9+F5)-(W54+W24+W14+W9+W5))/(W54+W24+W14+W9+W5)</f>
        <v>2.7075465367407094E-2</v>
      </c>
      <c r="H57" s="126">
        <f t="shared" si="1"/>
        <v>2136850</v>
      </c>
      <c r="I57" s="126">
        <f t="shared" si="1"/>
        <v>285232</v>
      </c>
      <c r="J57" s="126">
        <f t="shared" si="1"/>
        <v>2422082</v>
      </c>
      <c r="K57" s="143">
        <f>((J54+J24+J14+J9+J5)-(Z54+Z24+Z14+Z9+Z5))/(Z54+Z24+Z14+Z9+Z5)</f>
        <v>1.7720425444838438E-2</v>
      </c>
      <c r="L57" s="126">
        <f t="shared" si="1"/>
        <v>54482</v>
      </c>
      <c r="M57" s="143">
        <f>((L54+L24+L14+L9+L5)-(AB54+AB24+AB14+AB9+AB5))/(AB54+AB24+AB14+AB9+AB5)</f>
        <v>-9.5719431027900884E-2</v>
      </c>
      <c r="N57" s="126">
        <f t="shared" si="1"/>
        <v>4726456</v>
      </c>
      <c r="O57" s="143">
        <f>((N54+N24+N14+N9+N5)-(AD54+AD24+AD14+AD9+AD5))/(AD54+AD24+AD14+AD9+AD5)</f>
        <v>2.066991899133162E-2</v>
      </c>
      <c r="P57" s="126">
        <f t="shared" si="1"/>
        <v>61529</v>
      </c>
      <c r="Q57" s="126">
        <f t="shared" si="1"/>
        <v>4787985</v>
      </c>
      <c r="R57" s="143">
        <f>((Q54+Q24+Q14+Q9+Q5)-(AE54+AE24+AE14+AE9+AE5))/(AE54+AE24+AE14+AE9+AE5)</f>
        <v>1.9980213855669365E-2</v>
      </c>
    </row>
    <row r="58" spans="1:35" x14ac:dyDescent="0.2">
      <c r="A58" s="119" t="s">
        <v>237</v>
      </c>
      <c r="B58" s="114" t="s">
        <v>238</v>
      </c>
      <c r="C58" s="114" t="s">
        <v>239</v>
      </c>
      <c r="D58" s="115">
        <v>0</v>
      </c>
      <c r="E58" s="115">
        <v>0</v>
      </c>
      <c r="F58" s="115">
        <v>0</v>
      </c>
      <c r="G58" s="117">
        <v>0</v>
      </c>
      <c r="H58" s="115">
        <v>191873</v>
      </c>
      <c r="I58" s="115">
        <v>0</v>
      </c>
      <c r="J58" s="115">
        <v>191873</v>
      </c>
      <c r="K58" s="140">
        <v>-0.16145287042864098</v>
      </c>
      <c r="L58" s="135">
        <v>0</v>
      </c>
      <c r="M58" s="117">
        <v>0</v>
      </c>
      <c r="N58" s="135">
        <v>191873</v>
      </c>
      <c r="O58" s="117">
        <v>-0.16145287042864098</v>
      </c>
      <c r="P58" s="135">
        <v>0</v>
      </c>
      <c r="Q58" s="135">
        <v>191873</v>
      </c>
      <c r="R58" s="117">
        <v>-0.16145287042864098</v>
      </c>
      <c r="S58" s="120">
        <v>6</v>
      </c>
      <c r="T58" s="114" t="s">
        <v>88</v>
      </c>
      <c r="U58" s="114" t="s">
        <v>88</v>
      </c>
      <c r="V58" s="135">
        <v>0</v>
      </c>
      <c r="W58" s="135">
        <v>0</v>
      </c>
      <c r="X58" s="135">
        <v>0</v>
      </c>
      <c r="Y58" s="135">
        <v>228816</v>
      </c>
      <c r="Z58" s="135">
        <v>228816</v>
      </c>
      <c r="AA58" s="135">
        <v>0</v>
      </c>
      <c r="AB58" s="135">
        <v>0</v>
      </c>
      <c r="AC58" s="135">
        <v>0</v>
      </c>
      <c r="AD58" s="135">
        <v>228816</v>
      </c>
      <c r="AE58" s="135">
        <v>228816</v>
      </c>
      <c r="AF58" s="114" t="s">
        <v>240</v>
      </c>
      <c r="AG58" s="114" t="s">
        <v>241</v>
      </c>
      <c r="AH58" s="135">
        <v>4030</v>
      </c>
      <c r="AI58" s="135">
        <v>14</v>
      </c>
    </row>
    <row r="59" spans="1:35" x14ac:dyDescent="0.2">
      <c r="A59" s="121"/>
      <c r="B59" s="114" t="s">
        <v>242</v>
      </c>
      <c r="C59" s="114" t="s">
        <v>243</v>
      </c>
      <c r="D59" s="115">
        <v>256</v>
      </c>
      <c r="E59" s="115">
        <v>0</v>
      </c>
      <c r="F59" s="115">
        <v>256</v>
      </c>
      <c r="G59" s="117">
        <v>-9.85915492957746E-2</v>
      </c>
      <c r="H59" s="115">
        <v>0</v>
      </c>
      <c r="I59" s="115">
        <v>0</v>
      </c>
      <c r="J59" s="115">
        <v>0</v>
      </c>
      <c r="K59" s="140">
        <v>0</v>
      </c>
      <c r="L59" s="135">
        <v>0</v>
      </c>
      <c r="M59" s="117">
        <v>0</v>
      </c>
      <c r="N59" s="135">
        <v>256</v>
      </c>
      <c r="O59" s="117">
        <v>-9.85915492957746E-2</v>
      </c>
      <c r="P59" s="135">
        <v>0</v>
      </c>
      <c r="Q59" s="135">
        <v>256</v>
      </c>
      <c r="R59" s="117">
        <v>-9.85915492957746E-2</v>
      </c>
      <c r="S59" s="122">
        <v>0</v>
      </c>
      <c r="T59" s="114" t="s">
        <v>88</v>
      </c>
      <c r="U59" s="114" t="s">
        <v>88</v>
      </c>
      <c r="V59" s="135">
        <v>284</v>
      </c>
      <c r="W59" s="135">
        <v>284</v>
      </c>
      <c r="X59" s="135">
        <v>0</v>
      </c>
      <c r="Y59" s="135">
        <v>0</v>
      </c>
      <c r="Z59" s="135">
        <v>0</v>
      </c>
      <c r="AA59" s="135">
        <v>0</v>
      </c>
      <c r="AB59" s="135">
        <v>0</v>
      </c>
      <c r="AC59" s="135">
        <v>0</v>
      </c>
      <c r="AD59" s="135">
        <v>284</v>
      </c>
      <c r="AE59" s="135">
        <v>284</v>
      </c>
      <c r="AF59" s="114" t="s">
        <v>244</v>
      </c>
      <c r="AG59" s="114" t="s">
        <v>241</v>
      </c>
      <c r="AH59" s="135">
        <v>4030</v>
      </c>
      <c r="AI59" s="135">
        <v>14</v>
      </c>
    </row>
    <row r="60" spans="1:35" x14ac:dyDescent="0.2">
      <c r="A60" s="121"/>
      <c r="B60" s="114" t="s">
        <v>245</v>
      </c>
      <c r="C60" s="114" t="s">
        <v>246</v>
      </c>
      <c r="D60" s="115">
        <v>35307</v>
      </c>
      <c r="E60" s="115">
        <v>1096</v>
      </c>
      <c r="F60" s="115">
        <v>36403</v>
      </c>
      <c r="G60" s="117">
        <v>-0.26332085399170302</v>
      </c>
      <c r="H60" s="115">
        <v>118093</v>
      </c>
      <c r="I60" s="115">
        <v>180</v>
      </c>
      <c r="J60" s="115">
        <v>118273</v>
      </c>
      <c r="K60" s="140">
        <v>-6.6791333301772199E-2</v>
      </c>
      <c r="L60" s="135">
        <v>0</v>
      </c>
      <c r="M60" s="117">
        <v>0</v>
      </c>
      <c r="N60" s="135">
        <v>154676</v>
      </c>
      <c r="O60" s="117">
        <v>-0.12192241971468</v>
      </c>
      <c r="P60" s="135">
        <v>0</v>
      </c>
      <c r="Q60" s="135">
        <v>154676</v>
      </c>
      <c r="R60" s="117">
        <v>-0.12316186891305099</v>
      </c>
      <c r="S60" s="122">
        <v>0</v>
      </c>
      <c r="T60" s="114" t="s">
        <v>88</v>
      </c>
      <c r="U60" s="114" t="s">
        <v>88</v>
      </c>
      <c r="V60" s="135">
        <v>48907</v>
      </c>
      <c r="W60" s="135">
        <v>49415</v>
      </c>
      <c r="X60" s="135">
        <v>508</v>
      </c>
      <c r="Y60" s="135">
        <v>126594</v>
      </c>
      <c r="Z60" s="135">
        <v>126738</v>
      </c>
      <c r="AA60" s="135">
        <v>144</v>
      </c>
      <c r="AB60" s="135">
        <v>0</v>
      </c>
      <c r="AC60" s="135">
        <v>249</v>
      </c>
      <c r="AD60" s="135">
        <v>176153</v>
      </c>
      <c r="AE60" s="135">
        <v>176402</v>
      </c>
      <c r="AF60" s="114" t="s">
        <v>247</v>
      </c>
      <c r="AG60" s="114" t="s">
        <v>241</v>
      </c>
      <c r="AH60" s="135">
        <v>4030</v>
      </c>
      <c r="AI60" s="135">
        <v>14</v>
      </c>
    </row>
    <row r="61" spans="1:35" x14ac:dyDescent="0.2">
      <c r="A61" s="121"/>
      <c r="B61" s="114" t="s">
        <v>248</v>
      </c>
      <c r="C61" s="114" t="s">
        <v>249</v>
      </c>
      <c r="D61" s="115">
        <v>0</v>
      </c>
      <c r="E61" s="115">
        <v>0</v>
      </c>
      <c r="F61" s="115">
        <v>0</v>
      </c>
      <c r="G61" s="117">
        <v>-1</v>
      </c>
      <c r="H61" s="115">
        <v>0</v>
      </c>
      <c r="I61" s="115">
        <v>0</v>
      </c>
      <c r="J61" s="115">
        <v>0</v>
      </c>
      <c r="K61" s="140">
        <v>0</v>
      </c>
      <c r="L61" s="135">
        <v>0</v>
      </c>
      <c r="M61" s="117">
        <v>0</v>
      </c>
      <c r="N61" s="135">
        <v>0</v>
      </c>
      <c r="O61" s="117">
        <v>-1</v>
      </c>
      <c r="P61" s="135">
        <v>0</v>
      </c>
      <c r="Q61" s="135">
        <v>0</v>
      </c>
      <c r="R61" s="117">
        <v>-1</v>
      </c>
      <c r="S61" s="122">
        <v>0</v>
      </c>
      <c r="T61" s="114" t="s">
        <v>88</v>
      </c>
      <c r="U61" s="114" t="s">
        <v>88</v>
      </c>
      <c r="V61" s="135">
        <v>2177</v>
      </c>
      <c r="W61" s="135">
        <v>2177</v>
      </c>
      <c r="X61" s="135">
        <v>0</v>
      </c>
      <c r="Y61" s="135">
        <v>0</v>
      </c>
      <c r="Z61" s="135">
        <v>0</v>
      </c>
      <c r="AA61" s="135">
        <v>0</v>
      </c>
      <c r="AB61" s="135">
        <v>0</v>
      </c>
      <c r="AC61" s="135">
        <v>0</v>
      </c>
      <c r="AD61" s="135">
        <v>2177</v>
      </c>
      <c r="AE61" s="135">
        <v>2177</v>
      </c>
      <c r="AF61" s="114" t="s">
        <v>250</v>
      </c>
      <c r="AG61" s="114" t="s">
        <v>241</v>
      </c>
      <c r="AH61" s="135">
        <v>4030</v>
      </c>
      <c r="AI61" s="135">
        <v>14</v>
      </c>
    </row>
    <row r="62" spans="1:35" x14ac:dyDescent="0.2">
      <c r="A62" s="121"/>
      <c r="B62" s="114" t="s">
        <v>251</v>
      </c>
      <c r="C62" s="114" t="s">
        <v>252</v>
      </c>
      <c r="D62" s="115">
        <v>2424</v>
      </c>
      <c r="E62" s="115">
        <v>0</v>
      </c>
      <c r="F62" s="115">
        <v>2424</v>
      </c>
      <c r="G62" s="117">
        <v>0.25465838509316802</v>
      </c>
      <c r="H62" s="115">
        <v>0</v>
      </c>
      <c r="I62" s="115">
        <v>0</v>
      </c>
      <c r="J62" s="115">
        <v>0</v>
      </c>
      <c r="K62" s="140">
        <v>0</v>
      </c>
      <c r="L62" s="135">
        <v>0</v>
      </c>
      <c r="M62" s="117">
        <v>0</v>
      </c>
      <c r="N62" s="135">
        <v>2424</v>
      </c>
      <c r="O62" s="117">
        <v>0.25465838509316802</v>
      </c>
      <c r="P62" s="135">
        <v>1</v>
      </c>
      <c r="Q62" s="135">
        <v>2425</v>
      </c>
      <c r="R62" s="117">
        <v>0.25322997416020698</v>
      </c>
      <c r="S62" s="122">
        <v>0</v>
      </c>
      <c r="T62" s="114" t="s">
        <v>88</v>
      </c>
      <c r="U62" s="114" t="s">
        <v>88</v>
      </c>
      <c r="V62" s="135">
        <v>1932</v>
      </c>
      <c r="W62" s="135">
        <v>1932</v>
      </c>
      <c r="X62" s="135">
        <v>0</v>
      </c>
      <c r="Y62" s="135">
        <v>0</v>
      </c>
      <c r="Z62" s="135">
        <v>0</v>
      </c>
      <c r="AA62" s="135">
        <v>0</v>
      </c>
      <c r="AB62" s="135">
        <v>0</v>
      </c>
      <c r="AC62" s="135">
        <v>3</v>
      </c>
      <c r="AD62" s="135">
        <v>1932</v>
      </c>
      <c r="AE62" s="135">
        <v>1935</v>
      </c>
      <c r="AF62" s="114" t="s">
        <v>253</v>
      </c>
      <c r="AG62" s="114" t="s">
        <v>241</v>
      </c>
      <c r="AH62" s="135">
        <v>4030</v>
      </c>
      <c r="AI62" s="135">
        <v>14</v>
      </c>
    </row>
    <row r="63" spans="1:35" x14ac:dyDescent="0.2">
      <c r="A63" s="123"/>
      <c r="B63" s="114" t="s">
        <v>254</v>
      </c>
      <c r="C63" s="114" t="s">
        <v>255</v>
      </c>
      <c r="D63" s="115">
        <v>0</v>
      </c>
      <c r="E63" s="115">
        <v>0</v>
      </c>
      <c r="F63" s="115">
        <v>0</v>
      </c>
      <c r="G63" s="117">
        <v>0</v>
      </c>
      <c r="H63" s="115">
        <v>0</v>
      </c>
      <c r="I63" s="115">
        <v>0</v>
      </c>
      <c r="J63" s="115">
        <v>0</v>
      </c>
      <c r="K63" s="140">
        <v>0</v>
      </c>
      <c r="L63" s="135">
        <v>0</v>
      </c>
      <c r="M63" s="117">
        <v>0</v>
      </c>
      <c r="N63" s="135">
        <v>0</v>
      </c>
      <c r="O63" s="117">
        <v>0</v>
      </c>
      <c r="P63" s="135">
        <v>0</v>
      </c>
      <c r="Q63" s="135">
        <v>0</v>
      </c>
      <c r="R63" s="117">
        <v>0</v>
      </c>
      <c r="S63" s="122">
        <v>0</v>
      </c>
      <c r="T63" s="114" t="s">
        <v>88</v>
      </c>
      <c r="U63" s="114" t="s">
        <v>88</v>
      </c>
      <c r="V63" s="135">
        <v>0</v>
      </c>
      <c r="W63" s="135">
        <v>0</v>
      </c>
      <c r="X63" s="135">
        <v>0</v>
      </c>
      <c r="Y63" s="135">
        <v>0</v>
      </c>
      <c r="Z63" s="135">
        <v>0</v>
      </c>
      <c r="AA63" s="135">
        <v>0</v>
      </c>
      <c r="AB63" s="135">
        <v>0</v>
      </c>
      <c r="AC63" s="135">
        <v>0</v>
      </c>
      <c r="AD63" s="135">
        <v>0</v>
      </c>
      <c r="AE63" s="135">
        <v>0</v>
      </c>
      <c r="AF63" s="114" t="s">
        <v>256</v>
      </c>
      <c r="AG63" s="114" t="s">
        <v>241</v>
      </c>
      <c r="AH63" s="135">
        <v>4030</v>
      </c>
      <c r="AI63" s="135">
        <v>14</v>
      </c>
    </row>
    <row r="64" spans="1:35" x14ac:dyDescent="0.2">
      <c r="A64" s="124" t="s">
        <v>101</v>
      </c>
      <c r="B64" s="124">
        <v>0</v>
      </c>
      <c r="C64" s="124">
        <v>0</v>
      </c>
      <c r="D64" s="125">
        <v>37987</v>
      </c>
      <c r="E64" s="125">
        <v>1096</v>
      </c>
      <c r="F64" s="125">
        <v>39083</v>
      </c>
      <c r="G64" s="127">
        <v>-0.27365819209039505</v>
      </c>
      <c r="H64" s="125">
        <v>309966</v>
      </c>
      <c r="I64" s="125">
        <v>180</v>
      </c>
      <c r="J64" s="125">
        <v>310146</v>
      </c>
      <c r="K64" s="141">
        <v>-0.12771055873369402</v>
      </c>
      <c r="L64" s="142">
        <v>0</v>
      </c>
      <c r="M64" s="127">
        <v>0</v>
      </c>
      <c r="N64" s="142">
        <v>349229</v>
      </c>
      <c r="O64" s="127">
        <v>-0.1468944357317</v>
      </c>
      <c r="P64" s="142">
        <v>1</v>
      </c>
      <c r="Q64" s="142">
        <v>349230</v>
      </c>
      <c r="R64" s="127">
        <v>-0.147416836338602</v>
      </c>
      <c r="S64" s="128">
        <v>0</v>
      </c>
      <c r="T64" s="129">
        <v>0</v>
      </c>
      <c r="U64" s="129">
        <v>0</v>
      </c>
      <c r="V64" s="136">
        <v>53300</v>
      </c>
      <c r="W64" s="136">
        <v>53808</v>
      </c>
      <c r="X64" s="136">
        <v>508</v>
      </c>
      <c r="Y64" s="136">
        <v>355410</v>
      </c>
      <c r="Z64" s="136">
        <v>355554</v>
      </c>
      <c r="AA64" s="136">
        <v>144</v>
      </c>
      <c r="AB64" s="136">
        <v>0</v>
      </c>
      <c r="AC64" s="136">
        <v>252</v>
      </c>
      <c r="AD64" s="136">
        <v>409362</v>
      </c>
      <c r="AE64" s="136">
        <v>409614</v>
      </c>
      <c r="AF64" s="129">
        <v>0</v>
      </c>
      <c r="AG64" s="129">
        <v>0</v>
      </c>
      <c r="AH64" s="136">
        <v>24180</v>
      </c>
      <c r="AI64" s="136">
        <v>84</v>
      </c>
    </row>
    <row r="65" spans="1:35" x14ac:dyDescent="0.2">
      <c r="A65" s="124" t="s">
        <v>257</v>
      </c>
      <c r="B65" s="124">
        <v>0</v>
      </c>
      <c r="C65" s="124">
        <v>0</v>
      </c>
      <c r="D65" s="125">
        <v>1831569</v>
      </c>
      <c r="E65" s="125">
        <v>457406</v>
      </c>
      <c r="F65" s="125">
        <v>2288975</v>
      </c>
      <c r="G65" s="127">
        <v>1.9865540242801003E-2</v>
      </c>
      <c r="H65" s="125">
        <v>2446816</v>
      </c>
      <c r="I65" s="125">
        <v>285412</v>
      </c>
      <c r="J65" s="125">
        <v>2732228</v>
      </c>
      <c r="K65" s="141">
        <v>-1.1826151550943999E-3</v>
      </c>
      <c r="L65" s="142">
        <v>54482</v>
      </c>
      <c r="M65" s="127">
        <v>-9.5719431027900911E-2</v>
      </c>
      <c r="N65" s="142">
        <v>5075685</v>
      </c>
      <c r="O65" s="127">
        <v>7.0601759766322093E-3</v>
      </c>
      <c r="P65" s="142">
        <v>61530</v>
      </c>
      <c r="Q65" s="142">
        <v>5137215</v>
      </c>
      <c r="R65" s="127">
        <v>6.5455048465773002E-3</v>
      </c>
      <c r="S65" s="134">
        <v>0</v>
      </c>
      <c r="T65" s="129">
        <v>0</v>
      </c>
      <c r="U65" s="129">
        <v>0</v>
      </c>
      <c r="V65" s="136">
        <v>1796083</v>
      </c>
      <c r="W65" s="136">
        <v>2244389</v>
      </c>
      <c r="X65" s="136">
        <v>448306</v>
      </c>
      <c r="Y65" s="136">
        <v>2472161</v>
      </c>
      <c r="Z65" s="136">
        <v>2735463</v>
      </c>
      <c r="AA65" s="136">
        <v>263302</v>
      </c>
      <c r="AB65" s="136">
        <v>60249</v>
      </c>
      <c r="AC65" s="136">
        <v>63707</v>
      </c>
      <c r="AD65" s="136">
        <v>5040101</v>
      </c>
      <c r="AE65" s="136">
        <v>5103808</v>
      </c>
      <c r="AF65" s="129">
        <v>0</v>
      </c>
      <c r="AG65" s="129">
        <v>0</v>
      </c>
      <c r="AH65" s="136">
        <v>209560</v>
      </c>
      <c r="AI65" s="136">
        <v>728</v>
      </c>
    </row>
  </sheetData>
  <pageMargins left="0.25" right="0.25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694" zoomScaleSheetLayoutView="25128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10.140625" style="111" hidden="1" customWidth="1"/>
    <col min="24" max="24" width="9" style="111" hidden="1" customWidth="1"/>
    <col min="25" max="26" width="10.140625" style="111" hidden="1" customWidth="1"/>
    <col min="27" max="27" width="9" style="111" hidden="1" customWidth="1"/>
    <col min="28" max="28" width="0" style="111" hidden="1" customWidth="1"/>
    <col min="29" max="29" width="8" style="111" hidden="1" customWidth="1"/>
    <col min="30" max="31" width="10.140625" style="111" hidden="1" customWidth="1"/>
    <col min="32" max="32" width="32.42578125" style="111" hidden="1" customWidth="1"/>
    <col min="33" max="33" width="23.28515625" style="111" hidden="1" customWidth="1"/>
    <col min="34" max="34" width="5.5703125" style="111" hidden="1" customWidth="1"/>
    <col min="35" max="35" width="0" style="111" hidden="1" customWidth="1"/>
    <col min="36" max="16384" width="9.140625" style="111"/>
  </cols>
  <sheetData>
    <row r="1" spans="1:35" ht="15.75" x14ac:dyDescent="0.25">
      <c r="A1" s="110" t="s">
        <v>301</v>
      </c>
    </row>
    <row r="4" spans="1:35" ht="45" x14ac:dyDescent="0.2">
      <c r="A4" s="112" t="s">
        <v>61</v>
      </c>
      <c r="B4" s="112" t="s">
        <v>62</v>
      </c>
      <c r="C4" s="112" t="s">
        <v>63</v>
      </c>
      <c r="D4" s="112" t="s">
        <v>278</v>
      </c>
      <c r="E4" s="112" t="s">
        <v>279</v>
      </c>
      <c r="F4" s="112" t="s">
        <v>280</v>
      </c>
      <c r="G4" s="112" t="s">
        <v>281</v>
      </c>
      <c r="H4" s="112" t="s">
        <v>282</v>
      </c>
      <c r="I4" s="112" t="s">
        <v>283</v>
      </c>
      <c r="J4" s="112" t="s">
        <v>284</v>
      </c>
      <c r="K4" s="112" t="s">
        <v>285</v>
      </c>
      <c r="L4" s="112" t="s">
        <v>286</v>
      </c>
      <c r="M4" s="112" t="s">
        <v>287</v>
      </c>
      <c r="N4" s="112" t="s">
        <v>288</v>
      </c>
      <c r="O4" s="112" t="s">
        <v>289</v>
      </c>
      <c r="P4" s="112" t="s">
        <v>290</v>
      </c>
      <c r="Q4" s="112" t="s">
        <v>76</v>
      </c>
      <c r="R4" s="112" t="s">
        <v>78</v>
      </c>
      <c r="S4" s="139" t="s">
        <v>79</v>
      </c>
      <c r="T4" s="139" t="s">
        <v>80</v>
      </c>
      <c r="U4" s="139" t="s">
        <v>81</v>
      </c>
      <c r="V4" s="139" t="s">
        <v>291</v>
      </c>
      <c r="W4" s="139" t="s">
        <v>292</v>
      </c>
      <c r="X4" s="139" t="s">
        <v>293</v>
      </c>
      <c r="Y4" s="139" t="s">
        <v>294</v>
      </c>
      <c r="Z4" s="139" t="s">
        <v>295</v>
      </c>
      <c r="AA4" s="139" t="s">
        <v>296</v>
      </c>
      <c r="AB4" s="139" t="s">
        <v>271</v>
      </c>
      <c r="AC4" s="139" t="s">
        <v>297</v>
      </c>
      <c r="AD4" s="139" t="s">
        <v>298</v>
      </c>
      <c r="AE4" s="139" t="s">
        <v>274</v>
      </c>
      <c r="AF4" s="139" t="s">
        <v>82</v>
      </c>
      <c r="AG4" s="139" t="s">
        <v>83</v>
      </c>
      <c r="AH4" s="139" t="s">
        <v>300</v>
      </c>
      <c r="AI4" s="139" t="s">
        <v>299</v>
      </c>
    </row>
    <row r="5" spans="1:35" x14ac:dyDescent="0.2">
      <c r="A5" s="114" t="s">
        <v>84</v>
      </c>
      <c r="B5" s="114" t="s">
        <v>85</v>
      </c>
      <c r="C5" s="114" t="s">
        <v>86</v>
      </c>
      <c r="D5" s="115">
        <v>4448819</v>
      </c>
      <c r="E5" s="115">
        <v>1793334</v>
      </c>
      <c r="F5" s="115">
        <v>6242153</v>
      </c>
      <c r="G5" s="117">
        <v>-3.46670779141578E-3</v>
      </c>
      <c r="H5" s="115">
        <v>6481666</v>
      </c>
      <c r="I5" s="115">
        <v>1488440</v>
      </c>
      <c r="J5" s="115">
        <v>7970106</v>
      </c>
      <c r="K5" s="117">
        <v>2.2860696696191101E-2</v>
      </c>
      <c r="L5" s="115">
        <v>0</v>
      </c>
      <c r="M5" s="144">
        <v>0</v>
      </c>
      <c r="N5" s="115">
        <v>14212259</v>
      </c>
      <c r="O5" s="117">
        <v>1.11281115527463E-2</v>
      </c>
      <c r="P5" s="115">
        <v>12336</v>
      </c>
      <c r="Q5" s="115">
        <v>14224595</v>
      </c>
      <c r="R5" s="117">
        <v>9.8940486260967603E-3</v>
      </c>
      <c r="S5" s="118">
        <v>1</v>
      </c>
      <c r="T5" s="114" t="s">
        <v>87</v>
      </c>
      <c r="U5" s="114" t="s">
        <v>88</v>
      </c>
      <c r="V5" s="135">
        <v>4492804</v>
      </c>
      <c r="W5" s="135">
        <v>6263868</v>
      </c>
      <c r="X5" s="135">
        <v>1771064</v>
      </c>
      <c r="Y5" s="135">
        <v>6374816</v>
      </c>
      <c r="Z5" s="135">
        <v>7791976</v>
      </c>
      <c r="AA5" s="135">
        <v>1417160</v>
      </c>
      <c r="AB5" s="135">
        <v>0</v>
      </c>
      <c r="AC5" s="135">
        <v>29391</v>
      </c>
      <c r="AD5" s="135">
        <v>14055844</v>
      </c>
      <c r="AE5" s="135">
        <v>14085235</v>
      </c>
      <c r="AF5" s="114" t="s">
        <v>89</v>
      </c>
      <c r="AG5" s="114" t="s">
        <v>89</v>
      </c>
      <c r="AH5" s="135">
        <v>56</v>
      </c>
      <c r="AI5" s="135">
        <v>28210</v>
      </c>
    </row>
    <row r="6" spans="1:35" x14ac:dyDescent="0.2">
      <c r="A6" s="119" t="s">
        <v>90</v>
      </c>
      <c r="B6" s="114" t="s">
        <v>91</v>
      </c>
      <c r="C6" s="114" t="s">
        <v>92</v>
      </c>
      <c r="D6" s="115">
        <v>1841874</v>
      </c>
      <c r="E6" s="115">
        <v>180480</v>
      </c>
      <c r="F6" s="115">
        <v>2022354</v>
      </c>
      <c r="G6" s="117">
        <v>-3.23053896226939E-2</v>
      </c>
      <c r="H6" s="115">
        <v>1240271</v>
      </c>
      <c r="I6" s="115">
        <v>38630</v>
      </c>
      <c r="J6" s="115">
        <v>1278901</v>
      </c>
      <c r="K6" s="117">
        <v>-1.15271503267469E-2</v>
      </c>
      <c r="L6" s="115">
        <v>129966</v>
      </c>
      <c r="M6" s="144">
        <v>-9.2168956629249593E-2</v>
      </c>
      <c r="N6" s="115">
        <v>3431221</v>
      </c>
      <c r="O6" s="117">
        <v>-2.7112908878305902E-2</v>
      </c>
      <c r="P6" s="115">
        <v>44663</v>
      </c>
      <c r="Q6" s="115">
        <v>3475884</v>
      </c>
      <c r="R6" s="117">
        <v>-3.8068944751876603E-2</v>
      </c>
      <c r="S6" s="120">
        <v>2</v>
      </c>
      <c r="T6" s="114" t="s">
        <v>87</v>
      </c>
      <c r="U6" s="114" t="s">
        <v>87</v>
      </c>
      <c r="V6" s="135">
        <v>1947442</v>
      </c>
      <c r="W6" s="135">
        <v>2089868</v>
      </c>
      <c r="X6" s="135">
        <v>142426</v>
      </c>
      <c r="Y6" s="135">
        <v>1260061</v>
      </c>
      <c r="Z6" s="135">
        <v>1293815</v>
      </c>
      <c r="AA6" s="135">
        <v>33754</v>
      </c>
      <c r="AB6" s="135">
        <v>143161</v>
      </c>
      <c r="AC6" s="135">
        <v>86600</v>
      </c>
      <c r="AD6" s="135">
        <v>3526844</v>
      </c>
      <c r="AE6" s="135">
        <v>3613444</v>
      </c>
      <c r="AF6" s="114" t="s">
        <v>93</v>
      </c>
      <c r="AG6" s="114" t="s">
        <v>94</v>
      </c>
      <c r="AH6" s="135">
        <v>56</v>
      </c>
      <c r="AI6" s="135">
        <v>28210</v>
      </c>
    </row>
    <row r="7" spans="1:35" x14ac:dyDescent="0.2">
      <c r="A7" s="121"/>
      <c r="B7" s="114" t="s">
        <v>95</v>
      </c>
      <c r="C7" s="114" t="s">
        <v>96</v>
      </c>
      <c r="D7" s="115">
        <v>1313754</v>
      </c>
      <c r="E7" s="115">
        <v>41954</v>
      </c>
      <c r="F7" s="115">
        <v>1355708</v>
      </c>
      <c r="G7" s="117">
        <v>-5.3759568265082595E-2</v>
      </c>
      <c r="H7" s="115">
        <v>1072905</v>
      </c>
      <c r="I7" s="115">
        <v>42034</v>
      </c>
      <c r="J7" s="115">
        <v>1114939</v>
      </c>
      <c r="K7" s="117">
        <v>-1.67939025540947E-2</v>
      </c>
      <c r="L7" s="115">
        <v>141846</v>
      </c>
      <c r="M7" s="144">
        <v>-0.12723043981196602</v>
      </c>
      <c r="N7" s="115">
        <v>2612493</v>
      </c>
      <c r="O7" s="117">
        <v>-4.2775675847983904E-2</v>
      </c>
      <c r="P7" s="115">
        <v>7594</v>
      </c>
      <c r="Q7" s="115">
        <v>2620087</v>
      </c>
      <c r="R7" s="117">
        <v>-4.26716757877783E-2</v>
      </c>
      <c r="S7" s="122">
        <v>0</v>
      </c>
      <c r="T7" s="114" t="s">
        <v>87</v>
      </c>
      <c r="U7" s="114" t="s">
        <v>87</v>
      </c>
      <c r="V7" s="135">
        <v>1395967</v>
      </c>
      <c r="W7" s="135">
        <v>1432731</v>
      </c>
      <c r="X7" s="135">
        <v>36764</v>
      </c>
      <c r="Y7" s="135">
        <v>1098925</v>
      </c>
      <c r="Z7" s="135">
        <v>1133983</v>
      </c>
      <c r="AA7" s="135">
        <v>35058</v>
      </c>
      <c r="AB7" s="135">
        <v>162524</v>
      </c>
      <c r="AC7" s="135">
        <v>7636</v>
      </c>
      <c r="AD7" s="135">
        <v>2729238</v>
      </c>
      <c r="AE7" s="135">
        <v>2736874</v>
      </c>
      <c r="AF7" s="114" t="s">
        <v>97</v>
      </c>
      <c r="AG7" s="114" t="s">
        <v>94</v>
      </c>
      <c r="AH7" s="135">
        <v>56</v>
      </c>
      <c r="AI7" s="135">
        <v>28210</v>
      </c>
    </row>
    <row r="8" spans="1:35" x14ac:dyDescent="0.2">
      <c r="A8" s="123"/>
      <c r="B8" s="114" t="s">
        <v>98</v>
      </c>
      <c r="C8" s="114" t="s">
        <v>99</v>
      </c>
      <c r="D8" s="115">
        <v>1646605</v>
      </c>
      <c r="E8" s="115">
        <v>259374</v>
      </c>
      <c r="F8" s="115">
        <v>1905979</v>
      </c>
      <c r="G8" s="117">
        <v>-1.7851999074524002E-2</v>
      </c>
      <c r="H8" s="115">
        <v>549870</v>
      </c>
      <c r="I8" s="115">
        <v>13046</v>
      </c>
      <c r="J8" s="115">
        <v>562916</v>
      </c>
      <c r="K8" s="117">
        <v>-5.5219975260860296E-2</v>
      </c>
      <c r="L8" s="115">
        <v>0</v>
      </c>
      <c r="M8" s="144">
        <v>0</v>
      </c>
      <c r="N8" s="115">
        <v>2468895</v>
      </c>
      <c r="O8" s="117">
        <v>-2.6629843402564201E-2</v>
      </c>
      <c r="P8" s="115">
        <v>6856</v>
      </c>
      <c r="Q8" s="115">
        <v>2475751</v>
      </c>
      <c r="R8" s="117">
        <v>-2.5949873077473901E-2</v>
      </c>
      <c r="S8" s="122">
        <v>0</v>
      </c>
      <c r="T8" s="114" t="s">
        <v>87</v>
      </c>
      <c r="U8" s="114" t="s">
        <v>87</v>
      </c>
      <c r="V8" s="135">
        <v>1693533</v>
      </c>
      <c r="W8" s="135">
        <v>1940623</v>
      </c>
      <c r="X8" s="135">
        <v>247090</v>
      </c>
      <c r="Y8" s="135">
        <v>583085</v>
      </c>
      <c r="Z8" s="135">
        <v>595817</v>
      </c>
      <c r="AA8" s="135">
        <v>12732</v>
      </c>
      <c r="AB8" s="135">
        <v>0</v>
      </c>
      <c r="AC8" s="135">
        <v>5268</v>
      </c>
      <c r="AD8" s="135">
        <v>2536440</v>
      </c>
      <c r="AE8" s="135">
        <v>2541708</v>
      </c>
      <c r="AF8" s="114" t="s">
        <v>100</v>
      </c>
      <c r="AG8" s="114" t="s">
        <v>94</v>
      </c>
      <c r="AH8" s="135">
        <v>56</v>
      </c>
      <c r="AI8" s="135">
        <v>28210</v>
      </c>
    </row>
    <row r="9" spans="1:35" x14ac:dyDescent="0.2">
      <c r="A9" s="124" t="s">
        <v>101</v>
      </c>
      <c r="B9" s="124">
        <v>0</v>
      </c>
      <c r="C9" s="124">
        <v>0</v>
      </c>
      <c r="D9" s="125">
        <v>4802233</v>
      </c>
      <c r="E9" s="125">
        <v>481808</v>
      </c>
      <c r="F9" s="125">
        <v>5284041</v>
      </c>
      <c r="G9" s="127">
        <v>-3.27976787324403E-2</v>
      </c>
      <c r="H9" s="125">
        <v>2863046</v>
      </c>
      <c r="I9" s="125">
        <v>93710</v>
      </c>
      <c r="J9" s="125">
        <v>2956756</v>
      </c>
      <c r="K9" s="127">
        <v>-2.2112272891886001E-2</v>
      </c>
      <c r="L9" s="125">
        <v>271812</v>
      </c>
      <c r="M9" s="145">
        <v>-0.110810147701065</v>
      </c>
      <c r="N9" s="125">
        <v>8512609</v>
      </c>
      <c r="O9" s="127">
        <v>-3.1835348265264504E-2</v>
      </c>
      <c r="P9" s="125">
        <v>59113</v>
      </c>
      <c r="Q9" s="125">
        <v>8571722</v>
      </c>
      <c r="R9" s="127">
        <v>-3.6021487116659395E-2</v>
      </c>
      <c r="S9" s="128">
        <v>0</v>
      </c>
      <c r="T9" s="129">
        <v>0</v>
      </c>
      <c r="U9" s="129">
        <v>0</v>
      </c>
      <c r="V9" s="136">
        <v>5036942</v>
      </c>
      <c r="W9" s="136">
        <v>5463222</v>
      </c>
      <c r="X9" s="136">
        <v>426280</v>
      </c>
      <c r="Y9" s="136">
        <v>2942071</v>
      </c>
      <c r="Z9" s="136">
        <v>3023615</v>
      </c>
      <c r="AA9" s="136">
        <v>81544</v>
      </c>
      <c r="AB9" s="136">
        <v>305685</v>
      </c>
      <c r="AC9" s="136">
        <v>99504</v>
      </c>
      <c r="AD9" s="136">
        <v>8792522</v>
      </c>
      <c r="AE9" s="136">
        <v>8892026</v>
      </c>
      <c r="AF9" s="129">
        <v>0</v>
      </c>
      <c r="AG9" s="129">
        <v>0</v>
      </c>
      <c r="AH9" s="136">
        <v>168</v>
      </c>
      <c r="AI9" s="136">
        <v>84630</v>
      </c>
    </row>
    <row r="10" spans="1:35" x14ac:dyDescent="0.2">
      <c r="A10" s="119" t="s">
        <v>102</v>
      </c>
      <c r="B10" s="114" t="s">
        <v>103</v>
      </c>
      <c r="C10" s="114" t="s">
        <v>104</v>
      </c>
      <c r="D10" s="115">
        <v>647360</v>
      </c>
      <c r="E10" s="115">
        <v>253216</v>
      </c>
      <c r="F10" s="115">
        <v>900576</v>
      </c>
      <c r="G10" s="117">
        <v>-1.9991577827522798E-3</v>
      </c>
      <c r="H10" s="115">
        <v>32476</v>
      </c>
      <c r="I10" s="115">
        <v>254</v>
      </c>
      <c r="J10" s="115">
        <v>32730</v>
      </c>
      <c r="K10" s="117">
        <v>0.118630165077412</v>
      </c>
      <c r="L10" s="115">
        <v>1</v>
      </c>
      <c r="M10" s="144">
        <v>-0.97222222222222199</v>
      </c>
      <c r="N10" s="115">
        <v>933307</v>
      </c>
      <c r="O10" s="117">
        <v>1.7516837953148901E-3</v>
      </c>
      <c r="P10" s="115">
        <v>66007</v>
      </c>
      <c r="Q10" s="115">
        <v>999314</v>
      </c>
      <c r="R10" s="117">
        <v>6.1629512088788394E-3</v>
      </c>
      <c r="S10" s="120">
        <v>3</v>
      </c>
      <c r="T10" s="114" t="s">
        <v>87</v>
      </c>
      <c r="U10" s="114" t="s">
        <v>87</v>
      </c>
      <c r="V10" s="135">
        <v>660998</v>
      </c>
      <c r="W10" s="135">
        <v>902380</v>
      </c>
      <c r="X10" s="135">
        <v>241382</v>
      </c>
      <c r="Y10" s="135">
        <v>29149</v>
      </c>
      <c r="Z10" s="135">
        <v>29259</v>
      </c>
      <c r="AA10" s="135">
        <v>110</v>
      </c>
      <c r="AB10" s="135">
        <v>36</v>
      </c>
      <c r="AC10" s="135">
        <v>61518</v>
      </c>
      <c r="AD10" s="135">
        <v>931675</v>
      </c>
      <c r="AE10" s="135">
        <v>993193</v>
      </c>
      <c r="AF10" s="114" t="s">
        <v>105</v>
      </c>
      <c r="AG10" s="114" t="s">
        <v>106</v>
      </c>
      <c r="AH10" s="135">
        <v>56</v>
      </c>
      <c r="AI10" s="135">
        <v>28210</v>
      </c>
    </row>
    <row r="11" spans="1:35" x14ac:dyDescent="0.2">
      <c r="A11" s="121"/>
      <c r="B11" s="114" t="s">
        <v>107</v>
      </c>
      <c r="C11" s="114" t="s">
        <v>108</v>
      </c>
      <c r="D11" s="115">
        <v>411548</v>
      </c>
      <c r="E11" s="115">
        <v>2334</v>
      </c>
      <c r="F11" s="115">
        <v>413882</v>
      </c>
      <c r="G11" s="117">
        <v>3.4646371829032603E-3</v>
      </c>
      <c r="H11" s="115">
        <v>189700</v>
      </c>
      <c r="I11" s="115">
        <v>558</v>
      </c>
      <c r="J11" s="115">
        <v>190258</v>
      </c>
      <c r="K11" s="117">
        <v>-6.397654259035139E-2</v>
      </c>
      <c r="L11" s="115">
        <v>31</v>
      </c>
      <c r="M11" s="144">
        <v>0</v>
      </c>
      <c r="N11" s="115">
        <v>604171</v>
      </c>
      <c r="O11" s="117">
        <v>-1.8748934165969601E-2</v>
      </c>
      <c r="P11" s="115">
        <v>1382</v>
      </c>
      <c r="Q11" s="115">
        <v>605553</v>
      </c>
      <c r="R11" s="117">
        <v>-1.68141722234941E-2</v>
      </c>
      <c r="S11" s="122">
        <v>0</v>
      </c>
      <c r="T11" s="114" t="s">
        <v>87</v>
      </c>
      <c r="U11" s="114" t="s">
        <v>87</v>
      </c>
      <c r="V11" s="135">
        <v>410465</v>
      </c>
      <c r="W11" s="135">
        <v>412453</v>
      </c>
      <c r="X11" s="135">
        <v>1988</v>
      </c>
      <c r="Y11" s="135">
        <v>202742</v>
      </c>
      <c r="Z11" s="135">
        <v>203262</v>
      </c>
      <c r="AA11" s="135">
        <v>520</v>
      </c>
      <c r="AB11" s="135">
        <v>0</v>
      </c>
      <c r="AC11" s="135">
        <v>194</v>
      </c>
      <c r="AD11" s="135">
        <v>615715</v>
      </c>
      <c r="AE11" s="135">
        <v>615909</v>
      </c>
      <c r="AF11" s="114" t="s">
        <v>109</v>
      </c>
      <c r="AG11" s="114" t="s">
        <v>106</v>
      </c>
      <c r="AH11" s="135">
        <v>56</v>
      </c>
      <c r="AI11" s="135">
        <v>28210</v>
      </c>
    </row>
    <row r="12" spans="1:35" x14ac:dyDescent="0.2">
      <c r="A12" s="121"/>
      <c r="B12" s="114" t="s">
        <v>110</v>
      </c>
      <c r="C12" s="114" t="s">
        <v>111</v>
      </c>
      <c r="D12" s="115">
        <v>838257</v>
      </c>
      <c r="E12" s="115">
        <v>212932</v>
      </c>
      <c r="F12" s="115">
        <v>1051189</v>
      </c>
      <c r="G12" s="117">
        <v>-1.7185410959544501E-2</v>
      </c>
      <c r="H12" s="115">
        <v>57076</v>
      </c>
      <c r="I12" s="115">
        <v>946</v>
      </c>
      <c r="J12" s="115">
        <v>58022</v>
      </c>
      <c r="K12" s="117">
        <v>-0.208204260429318</v>
      </c>
      <c r="L12" s="115">
        <v>9</v>
      </c>
      <c r="M12" s="144">
        <v>-0.18181818181818199</v>
      </c>
      <c r="N12" s="115">
        <v>1109220</v>
      </c>
      <c r="O12" s="117">
        <v>-2.9434926412684002E-2</v>
      </c>
      <c r="P12" s="115">
        <v>58432</v>
      </c>
      <c r="Q12" s="115">
        <v>1167652</v>
      </c>
      <c r="R12" s="117">
        <v>-2.5210982000265503E-2</v>
      </c>
      <c r="S12" s="122">
        <v>0</v>
      </c>
      <c r="T12" s="114" t="s">
        <v>87</v>
      </c>
      <c r="U12" s="114" t="s">
        <v>87</v>
      </c>
      <c r="V12" s="135">
        <v>871998</v>
      </c>
      <c r="W12" s="135">
        <v>1069570</v>
      </c>
      <c r="X12" s="135">
        <v>197572</v>
      </c>
      <c r="Y12" s="135">
        <v>72343</v>
      </c>
      <c r="Z12" s="135">
        <v>73279</v>
      </c>
      <c r="AA12" s="135">
        <v>936</v>
      </c>
      <c r="AB12" s="135">
        <v>11</v>
      </c>
      <c r="AC12" s="135">
        <v>54991</v>
      </c>
      <c r="AD12" s="135">
        <v>1142860</v>
      </c>
      <c r="AE12" s="135">
        <v>1197851</v>
      </c>
      <c r="AF12" s="114" t="s">
        <v>112</v>
      </c>
      <c r="AG12" s="114" t="s">
        <v>106</v>
      </c>
      <c r="AH12" s="135">
        <v>56</v>
      </c>
      <c r="AI12" s="135">
        <v>28210</v>
      </c>
    </row>
    <row r="13" spans="1:35" x14ac:dyDescent="0.2">
      <c r="A13" s="123"/>
      <c r="B13" s="114" t="s">
        <v>113</v>
      </c>
      <c r="C13" s="114" t="s">
        <v>114</v>
      </c>
      <c r="D13" s="115">
        <v>440420</v>
      </c>
      <c r="E13" s="115">
        <v>1592</v>
      </c>
      <c r="F13" s="115">
        <v>442012</v>
      </c>
      <c r="G13" s="117">
        <v>-2.62444236382662E-2</v>
      </c>
      <c r="H13" s="115">
        <v>185755</v>
      </c>
      <c r="I13" s="115">
        <v>58</v>
      </c>
      <c r="J13" s="115">
        <v>185813</v>
      </c>
      <c r="K13" s="117">
        <v>1.1326279581128999E-2</v>
      </c>
      <c r="L13" s="115">
        <v>0</v>
      </c>
      <c r="M13" s="144">
        <v>0</v>
      </c>
      <c r="N13" s="115">
        <v>627825</v>
      </c>
      <c r="O13" s="117">
        <v>-1.5418947804227002E-2</v>
      </c>
      <c r="P13" s="115">
        <v>2752</v>
      </c>
      <c r="Q13" s="115">
        <v>630577</v>
      </c>
      <c r="R13" s="117">
        <v>-2.8114201517220497E-2</v>
      </c>
      <c r="S13" s="122">
        <v>0</v>
      </c>
      <c r="T13" s="114" t="s">
        <v>87</v>
      </c>
      <c r="U13" s="114" t="s">
        <v>87</v>
      </c>
      <c r="V13" s="135">
        <v>450869</v>
      </c>
      <c r="W13" s="135">
        <v>453925</v>
      </c>
      <c r="X13" s="135">
        <v>3056</v>
      </c>
      <c r="Y13" s="135">
        <v>183578</v>
      </c>
      <c r="Z13" s="135">
        <v>183732</v>
      </c>
      <c r="AA13" s="135">
        <v>154</v>
      </c>
      <c r="AB13" s="135">
        <v>0</v>
      </c>
      <c r="AC13" s="135">
        <v>11161</v>
      </c>
      <c r="AD13" s="135">
        <v>637657</v>
      </c>
      <c r="AE13" s="135">
        <v>648818</v>
      </c>
      <c r="AF13" s="114" t="s">
        <v>115</v>
      </c>
      <c r="AG13" s="114" t="s">
        <v>106</v>
      </c>
      <c r="AH13" s="135">
        <v>56</v>
      </c>
      <c r="AI13" s="135">
        <v>28210</v>
      </c>
    </row>
    <row r="14" spans="1:35" x14ac:dyDescent="0.2">
      <c r="A14" s="124" t="s">
        <v>101</v>
      </c>
      <c r="B14" s="124">
        <v>0</v>
      </c>
      <c r="C14" s="124">
        <v>0</v>
      </c>
      <c r="D14" s="125">
        <v>2337585</v>
      </c>
      <c r="E14" s="125">
        <v>470074</v>
      </c>
      <c r="F14" s="125">
        <v>2807659</v>
      </c>
      <c r="G14" s="127">
        <v>-1.0805305095112301E-2</v>
      </c>
      <c r="H14" s="125">
        <v>465007</v>
      </c>
      <c r="I14" s="125">
        <v>1816</v>
      </c>
      <c r="J14" s="125">
        <v>466823</v>
      </c>
      <c r="K14" s="127">
        <v>-4.6389204382961693E-2</v>
      </c>
      <c r="L14" s="125">
        <v>41</v>
      </c>
      <c r="M14" s="145">
        <v>-0.12765957446808499</v>
      </c>
      <c r="N14" s="125">
        <v>3274523</v>
      </c>
      <c r="O14" s="127">
        <v>-1.60413136544982E-2</v>
      </c>
      <c r="P14" s="125">
        <v>128573</v>
      </c>
      <c r="Q14" s="125">
        <v>3403096</v>
      </c>
      <c r="R14" s="127">
        <v>-1.5242618796210701E-2</v>
      </c>
      <c r="S14" s="128">
        <v>0</v>
      </c>
      <c r="T14" s="129">
        <v>0</v>
      </c>
      <c r="U14" s="129">
        <v>0</v>
      </c>
      <c r="V14" s="136">
        <v>2394330</v>
      </c>
      <c r="W14" s="136">
        <v>2838328</v>
      </c>
      <c r="X14" s="136">
        <v>443998</v>
      </c>
      <c r="Y14" s="136">
        <v>487812</v>
      </c>
      <c r="Z14" s="136">
        <v>489532</v>
      </c>
      <c r="AA14" s="136">
        <v>1720</v>
      </c>
      <c r="AB14" s="136">
        <v>47</v>
      </c>
      <c r="AC14" s="136">
        <v>127864</v>
      </c>
      <c r="AD14" s="136">
        <v>3327907</v>
      </c>
      <c r="AE14" s="136">
        <v>3455771</v>
      </c>
      <c r="AF14" s="129">
        <v>0</v>
      </c>
      <c r="AG14" s="129">
        <v>0</v>
      </c>
      <c r="AH14" s="136">
        <v>224</v>
      </c>
      <c r="AI14" s="136">
        <v>112840</v>
      </c>
    </row>
    <row r="15" spans="1:35" x14ac:dyDescent="0.2">
      <c r="A15" s="119" t="s">
        <v>116</v>
      </c>
      <c r="B15" s="114" t="s">
        <v>117</v>
      </c>
      <c r="C15" s="114" t="s">
        <v>118</v>
      </c>
      <c r="D15" s="115">
        <v>211987</v>
      </c>
      <c r="E15" s="115">
        <v>10060</v>
      </c>
      <c r="F15" s="115">
        <v>222047</v>
      </c>
      <c r="G15" s="117">
        <v>4.9808048715912094E-2</v>
      </c>
      <c r="H15" s="115">
        <v>3112</v>
      </c>
      <c r="I15" s="115">
        <v>0</v>
      </c>
      <c r="J15" s="115">
        <v>3112</v>
      </c>
      <c r="K15" s="117">
        <v>-0.31679473106476402</v>
      </c>
      <c r="L15" s="115">
        <v>1523</v>
      </c>
      <c r="M15" s="144">
        <v>1.2663690476190499</v>
      </c>
      <c r="N15" s="115">
        <v>226682</v>
      </c>
      <c r="O15" s="117">
        <v>4.58754538869331E-2</v>
      </c>
      <c r="P15" s="115">
        <v>4914</v>
      </c>
      <c r="Q15" s="115">
        <v>231596</v>
      </c>
      <c r="R15" s="117">
        <v>4.5674553007043504E-2</v>
      </c>
      <c r="S15" s="120">
        <v>4</v>
      </c>
      <c r="T15" s="114" t="s">
        <v>87</v>
      </c>
      <c r="U15" s="114" t="s">
        <v>87</v>
      </c>
      <c r="V15" s="135">
        <v>205108</v>
      </c>
      <c r="W15" s="135">
        <v>211512</v>
      </c>
      <c r="X15" s="135">
        <v>6404</v>
      </c>
      <c r="Y15" s="135">
        <v>4555</v>
      </c>
      <c r="Z15" s="135">
        <v>4555</v>
      </c>
      <c r="AA15" s="135">
        <v>0</v>
      </c>
      <c r="AB15" s="135">
        <v>672</v>
      </c>
      <c r="AC15" s="135">
        <v>4741</v>
      </c>
      <c r="AD15" s="135">
        <v>216739</v>
      </c>
      <c r="AE15" s="135">
        <v>221480</v>
      </c>
      <c r="AF15" s="114" t="s">
        <v>119</v>
      </c>
      <c r="AG15" s="114" t="s">
        <v>120</v>
      </c>
      <c r="AH15" s="135">
        <v>56</v>
      </c>
      <c r="AI15" s="135">
        <v>28210</v>
      </c>
    </row>
    <row r="16" spans="1:35" x14ac:dyDescent="0.2">
      <c r="A16" s="121"/>
      <c r="B16" s="114" t="s">
        <v>121</v>
      </c>
      <c r="C16" s="114" t="s">
        <v>122</v>
      </c>
      <c r="D16" s="115">
        <v>130330</v>
      </c>
      <c r="E16" s="115">
        <v>8</v>
      </c>
      <c r="F16" s="115">
        <v>130338</v>
      </c>
      <c r="G16" s="117">
        <v>3.4453201266696806E-2</v>
      </c>
      <c r="H16" s="115">
        <v>0</v>
      </c>
      <c r="I16" s="115">
        <v>0</v>
      </c>
      <c r="J16" s="115">
        <v>0</v>
      </c>
      <c r="K16" s="117">
        <v>0</v>
      </c>
      <c r="L16" s="115">
        <v>0</v>
      </c>
      <c r="M16" s="144">
        <v>0</v>
      </c>
      <c r="N16" s="115">
        <v>130338</v>
      </c>
      <c r="O16" s="117">
        <v>3.4453201266696806E-2</v>
      </c>
      <c r="P16" s="115">
        <v>218</v>
      </c>
      <c r="Q16" s="115">
        <v>130556</v>
      </c>
      <c r="R16" s="117">
        <v>3.6183401192091895E-2</v>
      </c>
      <c r="S16" s="122">
        <v>0</v>
      </c>
      <c r="T16" s="114" t="s">
        <v>87</v>
      </c>
      <c r="U16" s="114" t="s">
        <v>87</v>
      </c>
      <c r="V16" s="135">
        <v>125955</v>
      </c>
      <c r="W16" s="135">
        <v>125997</v>
      </c>
      <c r="X16" s="135">
        <v>42</v>
      </c>
      <c r="Y16" s="135">
        <v>0</v>
      </c>
      <c r="Z16" s="135">
        <v>0</v>
      </c>
      <c r="AA16" s="135">
        <v>0</v>
      </c>
      <c r="AB16" s="135">
        <v>0</v>
      </c>
      <c r="AC16" s="135">
        <v>0</v>
      </c>
      <c r="AD16" s="135">
        <v>125997</v>
      </c>
      <c r="AE16" s="135">
        <v>125997</v>
      </c>
      <c r="AF16" s="114" t="s">
        <v>123</v>
      </c>
      <c r="AG16" s="114" t="s">
        <v>120</v>
      </c>
      <c r="AH16" s="135">
        <v>56</v>
      </c>
      <c r="AI16" s="135">
        <v>28210</v>
      </c>
    </row>
    <row r="17" spans="1:35" x14ac:dyDescent="0.2">
      <c r="A17" s="121"/>
      <c r="B17" s="114" t="s">
        <v>124</v>
      </c>
      <c r="C17" s="114" t="s">
        <v>125</v>
      </c>
      <c r="D17" s="115">
        <v>376345</v>
      </c>
      <c r="E17" s="115">
        <v>1986</v>
      </c>
      <c r="F17" s="115">
        <v>378331</v>
      </c>
      <c r="G17" s="117">
        <v>-1.03663672461509E-2</v>
      </c>
      <c r="H17" s="115">
        <v>37827</v>
      </c>
      <c r="I17" s="115">
        <v>6</v>
      </c>
      <c r="J17" s="115">
        <v>37833</v>
      </c>
      <c r="K17" s="117">
        <v>0.19834658389027898</v>
      </c>
      <c r="L17" s="115">
        <v>0</v>
      </c>
      <c r="M17" s="144">
        <v>0</v>
      </c>
      <c r="N17" s="115">
        <v>416164</v>
      </c>
      <c r="O17" s="117">
        <v>5.55495149384461E-3</v>
      </c>
      <c r="P17" s="115">
        <v>6680</v>
      </c>
      <c r="Q17" s="115">
        <v>422844</v>
      </c>
      <c r="R17" s="117">
        <v>2.5891993398964299E-3</v>
      </c>
      <c r="S17" s="122">
        <v>0</v>
      </c>
      <c r="T17" s="114" t="s">
        <v>87</v>
      </c>
      <c r="U17" s="114" t="s">
        <v>87</v>
      </c>
      <c r="V17" s="135">
        <v>380026</v>
      </c>
      <c r="W17" s="135">
        <v>382294</v>
      </c>
      <c r="X17" s="135">
        <v>2268</v>
      </c>
      <c r="Y17" s="135">
        <v>31567</v>
      </c>
      <c r="Z17" s="135">
        <v>31571</v>
      </c>
      <c r="AA17" s="135">
        <v>4</v>
      </c>
      <c r="AB17" s="135">
        <v>0</v>
      </c>
      <c r="AC17" s="135">
        <v>7887</v>
      </c>
      <c r="AD17" s="135">
        <v>413865</v>
      </c>
      <c r="AE17" s="135">
        <v>421752</v>
      </c>
      <c r="AF17" s="114" t="s">
        <v>126</v>
      </c>
      <c r="AG17" s="114" t="s">
        <v>120</v>
      </c>
      <c r="AH17" s="135">
        <v>56</v>
      </c>
      <c r="AI17" s="135">
        <v>28210</v>
      </c>
    </row>
    <row r="18" spans="1:35" x14ac:dyDescent="0.2">
      <c r="A18" s="121"/>
      <c r="B18" s="114" t="s">
        <v>127</v>
      </c>
      <c r="C18" s="114" t="s">
        <v>128</v>
      </c>
      <c r="D18" s="115">
        <v>255118</v>
      </c>
      <c r="E18" s="115">
        <v>240</v>
      </c>
      <c r="F18" s="115">
        <v>255358</v>
      </c>
      <c r="G18" s="117">
        <v>-6.8566939300951707E-3</v>
      </c>
      <c r="H18" s="115">
        <v>126098</v>
      </c>
      <c r="I18" s="115">
        <v>104</v>
      </c>
      <c r="J18" s="115">
        <v>126202</v>
      </c>
      <c r="K18" s="117">
        <v>-0.10766533030708</v>
      </c>
      <c r="L18" s="115">
        <v>106</v>
      </c>
      <c r="M18" s="144">
        <v>0</v>
      </c>
      <c r="N18" s="115">
        <v>381666</v>
      </c>
      <c r="O18" s="117">
        <v>-4.2363567933759901E-2</v>
      </c>
      <c r="P18" s="115">
        <v>423</v>
      </c>
      <c r="Q18" s="115">
        <v>382089</v>
      </c>
      <c r="R18" s="117">
        <v>-4.2323453850491896E-2</v>
      </c>
      <c r="S18" s="122">
        <v>0</v>
      </c>
      <c r="T18" s="114" t="s">
        <v>87</v>
      </c>
      <c r="U18" s="114" t="s">
        <v>87</v>
      </c>
      <c r="V18" s="135">
        <v>256755</v>
      </c>
      <c r="W18" s="135">
        <v>257121</v>
      </c>
      <c r="X18" s="135">
        <v>366</v>
      </c>
      <c r="Y18" s="135">
        <v>141353</v>
      </c>
      <c r="Z18" s="135">
        <v>141429</v>
      </c>
      <c r="AA18" s="135">
        <v>76</v>
      </c>
      <c r="AB18" s="135">
        <v>0</v>
      </c>
      <c r="AC18" s="135">
        <v>425</v>
      </c>
      <c r="AD18" s="135">
        <v>398550</v>
      </c>
      <c r="AE18" s="135">
        <v>398975</v>
      </c>
      <c r="AF18" s="114" t="s">
        <v>129</v>
      </c>
      <c r="AG18" s="114" t="s">
        <v>120</v>
      </c>
      <c r="AH18" s="135">
        <v>56</v>
      </c>
      <c r="AI18" s="135">
        <v>28210</v>
      </c>
    </row>
    <row r="19" spans="1:35" x14ac:dyDescent="0.2">
      <c r="A19" s="121"/>
      <c r="B19" s="114" t="s">
        <v>130</v>
      </c>
      <c r="C19" s="114" t="s">
        <v>131</v>
      </c>
      <c r="D19" s="115">
        <v>145236</v>
      </c>
      <c r="E19" s="115">
        <v>29956</v>
      </c>
      <c r="F19" s="115">
        <v>175192</v>
      </c>
      <c r="G19" s="117">
        <v>-1.0844068009428599E-4</v>
      </c>
      <c r="H19" s="115">
        <v>19</v>
      </c>
      <c r="I19" s="115">
        <v>0</v>
      </c>
      <c r="J19" s="115">
        <v>19</v>
      </c>
      <c r="K19" s="117">
        <v>-0.99257232212666102</v>
      </c>
      <c r="L19" s="115">
        <v>0</v>
      </c>
      <c r="M19" s="144">
        <v>0</v>
      </c>
      <c r="N19" s="115">
        <v>175211</v>
      </c>
      <c r="O19" s="117">
        <v>-1.4389460479611201E-2</v>
      </c>
      <c r="P19" s="115">
        <v>2903</v>
      </c>
      <c r="Q19" s="115">
        <v>178114</v>
      </c>
      <c r="R19" s="117">
        <v>-1.2140674309357001E-2</v>
      </c>
      <c r="S19" s="122">
        <v>0</v>
      </c>
      <c r="T19" s="114" t="s">
        <v>87</v>
      </c>
      <c r="U19" s="114" t="s">
        <v>87</v>
      </c>
      <c r="V19" s="135">
        <v>154701</v>
      </c>
      <c r="W19" s="135">
        <v>175211</v>
      </c>
      <c r="X19" s="135">
        <v>20510</v>
      </c>
      <c r="Y19" s="135">
        <v>2558</v>
      </c>
      <c r="Z19" s="135">
        <v>2558</v>
      </c>
      <c r="AA19" s="135">
        <v>0</v>
      </c>
      <c r="AB19" s="135">
        <v>0</v>
      </c>
      <c r="AC19" s="135">
        <v>2534</v>
      </c>
      <c r="AD19" s="135">
        <v>177769</v>
      </c>
      <c r="AE19" s="135">
        <v>180303</v>
      </c>
      <c r="AF19" s="114" t="s">
        <v>132</v>
      </c>
      <c r="AG19" s="114" t="s">
        <v>120</v>
      </c>
      <c r="AH19" s="135">
        <v>56</v>
      </c>
      <c r="AI19" s="135">
        <v>28210</v>
      </c>
    </row>
    <row r="20" spans="1:35" x14ac:dyDescent="0.2">
      <c r="A20" s="121"/>
      <c r="B20" s="114" t="s">
        <v>133</v>
      </c>
      <c r="C20" s="114" t="s">
        <v>134</v>
      </c>
      <c r="D20" s="115">
        <v>166409</v>
      </c>
      <c r="E20" s="115">
        <v>1218</v>
      </c>
      <c r="F20" s="115">
        <v>167627</v>
      </c>
      <c r="G20" s="117">
        <v>-4.9884372095132301E-2</v>
      </c>
      <c r="H20" s="115">
        <v>3564</v>
      </c>
      <c r="I20" s="115">
        <v>0</v>
      </c>
      <c r="J20" s="115">
        <v>3564</v>
      </c>
      <c r="K20" s="117">
        <v>-0.36129032258064497</v>
      </c>
      <c r="L20" s="115">
        <v>42628</v>
      </c>
      <c r="M20" s="144">
        <v>-8.0262362993009401E-2</v>
      </c>
      <c r="N20" s="115">
        <v>213819</v>
      </c>
      <c r="O20" s="117">
        <v>-6.3659373959957299E-2</v>
      </c>
      <c r="P20" s="115">
        <v>1511</v>
      </c>
      <c r="Q20" s="115">
        <v>215330</v>
      </c>
      <c r="R20" s="117">
        <v>-6.3656405863399004E-2</v>
      </c>
      <c r="S20" s="122">
        <v>0</v>
      </c>
      <c r="T20" s="114" t="s">
        <v>87</v>
      </c>
      <c r="U20" s="114" t="s">
        <v>87</v>
      </c>
      <c r="V20" s="135">
        <v>175384</v>
      </c>
      <c r="W20" s="135">
        <v>176428</v>
      </c>
      <c r="X20" s="135">
        <v>1044</v>
      </c>
      <c r="Y20" s="135">
        <v>5580</v>
      </c>
      <c r="Z20" s="135">
        <v>5580</v>
      </c>
      <c r="AA20" s="135">
        <v>0</v>
      </c>
      <c r="AB20" s="135">
        <v>46348</v>
      </c>
      <c r="AC20" s="135">
        <v>1613</v>
      </c>
      <c r="AD20" s="135">
        <v>228356</v>
      </c>
      <c r="AE20" s="135">
        <v>229969</v>
      </c>
      <c r="AF20" s="114" t="s">
        <v>135</v>
      </c>
      <c r="AG20" s="114" t="s">
        <v>120</v>
      </c>
      <c r="AH20" s="135">
        <v>56</v>
      </c>
      <c r="AI20" s="135">
        <v>28210</v>
      </c>
    </row>
    <row r="21" spans="1:35" x14ac:dyDescent="0.2">
      <c r="A21" s="121"/>
      <c r="B21" s="114" t="s">
        <v>136</v>
      </c>
      <c r="C21" s="114" t="s">
        <v>137</v>
      </c>
      <c r="D21" s="115">
        <v>32760</v>
      </c>
      <c r="E21" s="115">
        <v>14</v>
      </c>
      <c r="F21" s="115">
        <v>32774</v>
      </c>
      <c r="G21" s="117">
        <v>-6.1320349420020001E-2</v>
      </c>
      <c r="H21" s="115">
        <v>6264</v>
      </c>
      <c r="I21" s="115">
        <v>4</v>
      </c>
      <c r="J21" s="115">
        <v>6268</v>
      </c>
      <c r="K21" s="117">
        <v>3.73056603773585</v>
      </c>
      <c r="L21" s="115">
        <v>0</v>
      </c>
      <c r="M21" s="144">
        <v>-1</v>
      </c>
      <c r="N21" s="115">
        <v>39042</v>
      </c>
      <c r="O21" s="117">
        <v>7.6842453662842009E-2</v>
      </c>
      <c r="P21" s="115">
        <v>2392</v>
      </c>
      <c r="Q21" s="115">
        <v>41434</v>
      </c>
      <c r="R21" s="117">
        <v>9.3418483137172104E-2</v>
      </c>
      <c r="S21" s="122">
        <v>0</v>
      </c>
      <c r="T21" s="114" t="s">
        <v>87</v>
      </c>
      <c r="U21" s="114" t="s">
        <v>87</v>
      </c>
      <c r="V21" s="135">
        <v>34897</v>
      </c>
      <c r="W21" s="135">
        <v>34915</v>
      </c>
      <c r="X21" s="135">
        <v>18</v>
      </c>
      <c r="Y21" s="135">
        <v>1325</v>
      </c>
      <c r="Z21" s="135">
        <v>1325</v>
      </c>
      <c r="AA21" s="135">
        <v>0</v>
      </c>
      <c r="AB21" s="135">
        <v>16</v>
      </c>
      <c r="AC21" s="135">
        <v>1638</v>
      </c>
      <c r="AD21" s="135">
        <v>36256</v>
      </c>
      <c r="AE21" s="135">
        <v>37894</v>
      </c>
      <c r="AF21" s="114" t="s">
        <v>138</v>
      </c>
      <c r="AG21" s="114" t="s">
        <v>120</v>
      </c>
      <c r="AH21" s="135">
        <v>56</v>
      </c>
      <c r="AI21" s="135">
        <v>28210</v>
      </c>
    </row>
    <row r="22" spans="1:35" x14ac:dyDescent="0.2">
      <c r="A22" s="121"/>
      <c r="B22" s="114" t="s">
        <v>139</v>
      </c>
      <c r="C22" s="114" t="s">
        <v>140</v>
      </c>
      <c r="D22" s="115">
        <v>261255</v>
      </c>
      <c r="E22" s="115">
        <v>882</v>
      </c>
      <c r="F22" s="115">
        <v>262137</v>
      </c>
      <c r="G22" s="117">
        <v>5.6684470422251304E-2</v>
      </c>
      <c r="H22" s="115">
        <v>28914</v>
      </c>
      <c r="I22" s="115">
        <v>18</v>
      </c>
      <c r="J22" s="115">
        <v>28932</v>
      </c>
      <c r="K22" s="117">
        <v>0.18807490144546604</v>
      </c>
      <c r="L22" s="115">
        <v>34</v>
      </c>
      <c r="M22" s="144">
        <v>0</v>
      </c>
      <c r="N22" s="115">
        <v>291103</v>
      </c>
      <c r="O22" s="117">
        <v>6.8554144780069506E-2</v>
      </c>
      <c r="P22" s="115">
        <v>1983</v>
      </c>
      <c r="Q22" s="115">
        <v>293086</v>
      </c>
      <c r="R22" s="117">
        <v>7.3901589127830111E-2</v>
      </c>
      <c r="S22" s="122">
        <v>0</v>
      </c>
      <c r="T22" s="114" t="s">
        <v>87</v>
      </c>
      <c r="U22" s="114" t="s">
        <v>87</v>
      </c>
      <c r="V22" s="135">
        <v>247381</v>
      </c>
      <c r="W22" s="135">
        <v>248075</v>
      </c>
      <c r="X22" s="135">
        <v>694</v>
      </c>
      <c r="Y22" s="135">
        <v>24352</v>
      </c>
      <c r="Z22" s="135">
        <v>24352</v>
      </c>
      <c r="AA22" s="135">
        <v>0</v>
      </c>
      <c r="AB22" s="135">
        <v>0</v>
      </c>
      <c r="AC22" s="135">
        <v>490</v>
      </c>
      <c r="AD22" s="135">
        <v>272427</v>
      </c>
      <c r="AE22" s="135">
        <v>272917</v>
      </c>
      <c r="AF22" s="114" t="s">
        <v>141</v>
      </c>
      <c r="AG22" s="114" t="s">
        <v>120</v>
      </c>
      <c r="AH22" s="135">
        <v>56</v>
      </c>
      <c r="AI22" s="135">
        <v>28210</v>
      </c>
    </row>
    <row r="23" spans="1:35" x14ac:dyDescent="0.2">
      <c r="A23" s="123"/>
      <c r="B23" s="114" t="s">
        <v>142</v>
      </c>
      <c r="C23" s="114" t="s">
        <v>143</v>
      </c>
      <c r="D23" s="115">
        <v>103254</v>
      </c>
      <c r="E23" s="115">
        <v>4</v>
      </c>
      <c r="F23" s="115">
        <v>103258</v>
      </c>
      <c r="G23" s="117">
        <v>3.7299713697322802E-2</v>
      </c>
      <c r="H23" s="115">
        <v>5821</v>
      </c>
      <c r="I23" s="115">
        <v>0</v>
      </c>
      <c r="J23" s="115">
        <v>5821</v>
      </c>
      <c r="K23" s="117">
        <v>0.30985598559856004</v>
      </c>
      <c r="L23" s="115">
        <v>0</v>
      </c>
      <c r="M23" s="144">
        <v>0</v>
      </c>
      <c r="N23" s="115">
        <v>109079</v>
      </c>
      <c r="O23" s="117">
        <v>4.89474848301263E-2</v>
      </c>
      <c r="P23" s="115">
        <v>0</v>
      </c>
      <c r="Q23" s="115">
        <v>109079</v>
      </c>
      <c r="R23" s="117">
        <v>4.89474848301263E-2</v>
      </c>
      <c r="S23" s="122">
        <v>0</v>
      </c>
      <c r="T23" s="114" t="s">
        <v>87</v>
      </c>
      <c r="U23" s="114" t="s">
        <v>87</v>
      </c>
      <c r="V23" s="135">
        <v>99535</v>
      </c>
      <c r="W23" s="135">
        <v>99545</v>
      </c>
      <c r="X23" s="135">
        <v>10</v>
      </c>
      <c r="Y23" s="135">
        <v>4444</v>
      </c>
      <c r="Z23" s="135">
        <v>4444</v>
      </c>
      <c r="AA23" s="135">
        <v>0</v>
      </c>
      <c r="AB23" s="135">
        <v>0</v>
      </c>
      <c r="AC23" s="135">
        <v>0</v>
      </c>
      <c r="AD23" s="135">
        <v>103989</v>
      </c>
      <c r="AE23" s="135">
        <v>103989</v>
      </c>
      <c r="AF23" s="114" t="s">
        <v>144</v>
      </c>
      <c r="AG23" s="114" t="s">
        <v>120</v>
      </c>
      <c r="AH23" s="135">
        <v>56</v>
      </c>
      <c r="AI23" s="135">
        <v>28210</v>
      </c>
    </row>
    <row r="24" spans="1:35" x14ac:dyDescent="0.2">
      <c r="A24" s="124" t="s">
        <v>101</v>
      </c>
      <c r="B24" s="124">
        <v>0</v>
      </c>
      <c r="C24" s="124">
        <v>0</v>
      </c>
      <c r="D24" s="125">
        <v>1682694</v>
      </c>
      <c r="E24" s="125">
        <v>44368</v>
      </c>
      <c r="F24" s="125">
        <v>1727062</v>
      </c>
      <c r="G24" s="127">
        <v>9.3296818767832097E-3</v>
      </c>
      <c r="H24" s="125">
        <v>211619</v>
      </c>
      <c r="I24" s="125">
        <v>132</v>
      </c>
      <c r="J24" s="125">
        <v>211751</v>
      </c>
      <c r="K24" s="127">
        <v>-1.8826396804655903E-2</v>
      </c>
      <c r="L24" s="125">
        <v>44291</v>
      </c>
      <c r="M24" s="145">
        <v>-5.8359554383876203E-2</v>
      </c>
      <c r="N24" s="125">
        <v>1983104</v>
      </c>
      <c r="O24" s="127">
        <v>4.63842005969762E-3</v>
      </c>
      <c r="P24" s="125">
        <v>21024</v>
      </c>
      <c r="Q24" s="125">
        <v>2004128</v>
      </c>
      <c r="R24" s="127">
        <v>5.4443037492048303E-3</v>
      </c>
      <c r="S24" s="128">
        <v>0</v>
      </c>
      <c r="T24" s="129">
        <v>0</v>
      </c>
      <c r="U24" s="129">
        <v>0</v>
      </c>
      <c r="V24" s="136">
        <v>1679742</v>
      </c>
      <c r="W24" s="136">
        <v>1711098</v>
      </c>
      <c r="X24" s="136">
        <v>31356</v>
      </c>
      <c r="Y24" s="136">
        <v>215734</v>
      </c>
      <c r="Z24" s="136">
        <v>215814</v>
      </c>
      <c r="AA24" s="136">
        <v>80</v>
      </c>
      <c r="AB24" s="136">
        <v>47036</v>
      </c>
      <c r="AC24" s="136">
        <v>19328</v>
      </c>
      <c r="AD24" s="136">
        <v>1973948</v>
      </c>
      <c r="AE24" s="136">
        <v>1993276</v>
      </c>
      <c r="AF24" s="129">
        <v>0</v>
      </c>
      <c r="AG24" s="129">
        <v>0</v>
      </c>
      <c r="AH24" s="136">
        <v>504</v>
      </c>
      <c r="AI24" s="136">
        <v>253890</v>
      </c>
    </row>
    <row r="25" spans="1:35" x14ac:dyDescent="0.2">
      <c r="A25" s="119" t="s">
        <v>145</v>
      </c>
      <c r="B25" s="114" t="s">
        <v>146</v>
      </c>
      <c r="C25" s="114" t="s">
        <v>147</v>
      </c>
      <c r="D25" s="115">
        <v>27392</v>
      </c>
      <c r="E25" s="115">
        <v>198</v>
      </c>
      <c r="F25" s="115">
        <v>27590</v>
      </c>
      <c r="G25" s="117">
        <v>-6.1628460648935401E-2</v>
      </c>
      <c r="H25" s="115">
        <v>0</v>
      </c>
      <c r="I25" s="115">
        <v>0</v>
      </c>
      <c r="J25" s="115">
        <v>0</v>
      </c>
      <c r="K25" s="117">
        <v>0</v>
      </c>
      <c r="L25" s="115">
        <v>0</v>
      </c>
      <c r="M25" s="144">
        <v>0</v>
      </c>
      <c r="N25" s="115">
        <v>27590</v>
      </c>
      <c r="O25" s="117">
        <v>-6.1628460648935401E-2</v>
      </c>
      <c r="P25" s="115">
        <v>6279</v>
      </c>
      <c r="Q25" s="115">
        <v>33869</v>
      </c>
      <c r="R25" s="117">
        <v>-4.1434353154275003E-2</v>
      </c>
      <c r="S25" s="120">
        <v>5</v>
      </c>
      <c r="T25" s="114" t="s">
        <v>87</v>
      </c>
      <c r="U25" s="114" t="s">
        <v>87</v>
      </c>
      <c r="V25" s="135">
        <v>29338</v>
      </c>
      <c r="W25" s="135">
        <v>29402</v>
      </c>
      <c r="X25" s="135">
        <v>64</v>
      </c>
      <c r="Y25" s="135">
        <v>0</v>
      </c>
      <c r="Z25" s="135">
        <v>0</v>
      </c>
      <c r="AA25" s="135">
        <v>0</v>
      </c>
      <c r="AB25" s="135">
        <v>0</v>
      </c>
      <c r="AC25" s="135">
        <v>5931</v>
      </c>
      <c r="AD25" s="135">
        <v>29402</v>
      </c>
      <c r="AE25" s="135">
        <v>35333</v>
      </c>
      <c r="AF25" s="114" t="s">
        <v>148</v>
      </c>
      <c r="AG25" s="114" t="s">
        <v>149</v>
      </c>
      <c r="AH25" s="135">
        <v>56</v>
      </c>
      <c r="AI25" s="135">
        <v>28210</v>
      </c>
    </row>
    <row r="26" spans="1:35" x14ac:dyDescent="0.2">
      <c r="A26" s="121"/>
      <c r="B26" s="114" t="s">
        <v>150</v>
      </c>
      <c r="C26" s="114" t="s">
        <v>151</v>
      </c>
      <c r="D26" s="115">
        <v>3383</v>
      </c>
      <c r="E26" s="115">
        <v>58</v>
      </c>
      <c r="F26" s="115">
        <v>3441</v>
      </c>
      <c r="G26" s="117">
        <v>-4.1237113402061897E-2</v>
      </c>
      <c r="H26" s="115">
        <v>0</v>
      </c>
      <c r="I26" s="115">
        <v>0</v>
      </c>
      <c r="J26" s="115">
        <v>0</v>
      </c>
      <c r="K26" s="117">
        <v>0</v>
      </c>
      <c r="L26" s="115">
        <v>0</v>
      </c>
      <c r="M26" s="144">
        <v>0</v>
      </c>
      <c r="N26" s="115">
        <v>3441</v>
      </c>
      <c r="O26" s="117">
        <v>-4.1237113402061897E-2</v>
      </c>
      <c r="P26" s="115">
        <v>4863</v>
      </c>
      <c r="Q26" s="115">
        <v>8304</v>
      </c>
      <c r="R26" s="117">
        <v>1.34244569196973E-2</v>
      </c>
      <c r="S26" s="122">
        <v>0</v>
      </c>
      <c r="T26" s="114" t="s">
        <v>87</v>
      </c>
      <c r="U26" s="114" t="s">
        <v>87</v>
      </c>
      <c r="V26" s="135">
        <v>3551</v>
      </c>
      <c r="W26" s="135">
        <v>3589</v>
      </c>
      <c r="X26" s="135">
        <v>38</v>
      </c>
      <c r="Y26" s="135">
        <v>0</v>
      </c>
      <c r="Z26" s="135">
        <v>0</v>
      </c>
      <c r="AA26" s="135">
        <v>0</v>
      </c>
      <c r="AB26" s="135">
        <v>0</v>
      </c>
      <c r="AC26" s="135">
        <v>4605</v>
      </c>
      <c r="AD26" s="135">
        <v>3589</v>
      </c>
      <c r="AE26" s="135">
        <v>8194</v>
      </c>
      <c r="AF26" s="114" t="s">
        <v>152</v>
      </c>
      <c r="AG26" s="114" t="s">
        <v>149</v>
      </c>
      <c r="AH26" s="135">
        <v>56</v>
      </c>
      <c r="AI26" s="135">
        <v>28210</v>
      </c>
    </row>
    <row r="27" spans="1:35" x14ac:dyDescent="0.2">
      <c r="A27" s="121"/>
      <c r="B27" s="114" t="s">
        <v>153</v>
      </c>
      <c r="C27" s="114" t="s">
        <v>154</v>
      </c>
      <c r="D27" s="115">
        <v>51862</v>
      </c>
      <c r="E27" s="115">
        <v>1542</v>
      </c>
      <c r="F27" s="115">
        <v>53404</v>
      </c>
      <c r="G27" s="117">
        <v>-0.10017017978399001</v>
      </c>
      <c r="H27" s="115">
        <v>0</v>
      </c>
      <c r="I27" s="115">
        <v>0</v>
      </c>
      <c r="J27" s="115">
        <v>0</v>
      </c>
      <c r="K27" s="117">
        <v>0</v>
      </c>
      <c r="L27" s="115">
        <v>6833</v>
      </c>
      <c r="M27" s="144">
        <v>-0.384025962318579</v>
      </c>
      <c r="N27" s="115">
        <v>60237</v>
      </c>
      <c r="O27" s="117">
        <v>-0.14487095766730101</v>
      </c>
      <c r="P27" s="115">
        <v>16017</v>
      </c>
      <c r="Q27" s="115">
        <v>76254</v>
      </c>
      <c r="R27" s="117">
        <v>-0.102461187160866</v>
      </c>
      <c r="S27" s="122">
        <v>0</v>
      </c>
      <c r="T27" s="114" t="s">
        <v>87</v>
      </c>
      <c r="U27" s="114" t="s">
        <v>87</v>
      </c>
      <c r="V27" s="135">
        <v>58141</v>
      </c>
      <c r="W27" s="135">
        <v>59349</v>
      </c>
      <c r="X27" s="135">
        <v>1208</v>
      </c>
      <c r="Y27" s="135">
        <v>0</v>
      </c>
      <c r="Z27" s="135">
        <v>0</v>
      </c>
      <c r="AA27" s="135">
        <v>0</v>
      </c>
      <c r="AB27" s="135">
        <v>11093</v>
      </c>
      <c r="AC27" s="135">
        <v>14517</v>
      </c>
      <c r="AD27" s="135">
        <v>70442</v>
      </c>
      <c r="AE27" s="135">
        <v>84959</v>
      </c>
      <c r="AF27" s="114" t="s">
        <v>155</v>
      </c>
      <c r="AG27" s="114" t="s">
        <v>149</v>
      </c>
      <c r="AH27" s="135">
        <v>56</v>
      </c>
      <c r="AI27" s="135">
        <v>28210</v>
      </c>
    </row>
    <row r="28" spans="1:35" x14ac:dyDescent="0.2">
      <c r="A28" s="121"/>
      <c r="B28" s="114" t="s">
        <v>156</v>
      </c>
      <c r="C28" s="114" t="s">
        <v>157</v>
      </c>
      <c r="D28" s="115">
        <v>7077</v>
      </c>
      <c r="E28" s="115">
        <v>144</v>
      </c>
      <c r="F28" s="115">
        <v>7221</v>
      </c>
      <c r="G28" s="117">
        <v>-1.3389807350731002E-2</v>
      </c>
      <c r="H28" s="115">
        <v>0</v>
      </c>
      <c r="I28" s="115">
        <v>0</v>
      </c>
      <c r="J28" s="115">
        <v>0</v>
      </c>
      <c r="K28" s="117">
        <v>0</v>
      </c>
      <c r="L28" s="115">
        <v>0</v>
      </c>
      <c r="M28" s="144">
        <v>0</v>
      </c>
      <c r="N28" s="115">
        <v>7221</v>
      </c>
      <c r="O28" s="117">
        <v>-1.3389807350731002E-2</v>
      </c>
      <c r="P28" s="115">
        <v>7785</v>
      </c>
      <c r="Q28" s="115">
        <v>15006</v>
      </c>
      <c r="R28" s="117">
        <v>-1.6709258895223102E-2</v>
      </c>
      <c r="S28" s="122">
        <v>0</v>
      </c>
      <c r="T28" s="114" t="s">
        <v>87</v>
      </c>
      <c r="U28" s="114" t="s">
        <v>87</v>
      </c>
      <c r="V28" s="135">
        <v>7051</v>
      </c>
      <c r="W28" s="135">
        <v>7319</v>
      </c>
      <c r="X28" s="135">
        <v>268</v>
      </c>
      <c r="Y28" s="135">
        <v>0</v>
      </c>
      <c r="Z28" s="135">
        <v>0</v>
      </c>
      <c r="AA28" s="135">
        <v>0</v>
      </c>
      <c r="AB28" s="135">
        <v>0</v>
      </c>
      <c r="AC28" s="135">
        <v>7942</v>
      </c>
      <c r="AD28" s="135">
        <v>7319</v>
      </c>
      <c r="AE28" s="135">
        <v>15261</v>
      </c>
      <c r="AF28" s="114" t="s">
        <v>158</v>
      </c>
      <c r="AG28" s="114" t="s">
        <v>149</v>
      </c>
      <c r="AH28" s="135">
        <v>56</v>
      </c>
      <c r="AI28" s="135">
        <v>28210</v>
      </c>
    </row>
    <row r="29" spans="1:35" x14ac:dyDescent="0.2">
      <c r="A29" s="121"/>
      <c r="B29" s="114" t="s">
        <v>159</v>
      </c>
      <c r="C29" s="114" t="s">
        <v>160</v>
      </c>
      <c r="D29" s="115">
        <v>1823</v>
      </c>
      <c r="E29" s="115">
        <v>0</v>
      </c>
      <c r="F29" s="115">
        <v>1823</v>
      </c>
      <c r="G29" s="117">
        <v>-0.15051258154706401</v>
      </c>
      <c r="H29" s="115">
        <v>2270</v>
      </c>
      <c r="I29" s="115">
        <v>0</v>
      </c>
      <c r="J29" s="115">
        <v>2270</v>
      </c>
      <c r="K29" s="117">
        <v>-7.91075050709939E-2</v>
      </c>
      <c r="L29" s="115">
        <v>0</v>
      </c>
      <c r="M29" s="144">
        <v>0</v>
      </c>
      <c r="N29" s="115">
        <v>4093</v>
      </c>
      <c r="O29" s="117">
        <v>-0.11234005638690099</v>
      </c>
      <c r="P29" s="115">
        <v>0</v>
      </c>
      <c r="Q29" s="115">
        <v>4093</v>
      </c>
      <c r="R29" s="117">
        <v>-0.113109425785482</v>
      </c>
      <c r="S29" s="122">
        <v>0</v>
      </c>
      <c r="T29" s="114" t="s">
        <v>87</v>
      </c>
      <c r="U29" s="114" t="s">
        <v>87</v>
      </c>
      <c r="V29" s="135">
        <v>2146</v>
      </c>
      <c r="W29" s="135">
        <v>2146</v>
      </c>
      <c r="X29" s="135">
        <v>0</v>
      </c>
      <c r="Y29" s="135">
        <v>2465</v>
      </c>
      <c r="Z29" s="135">
        <v>2465</v>
      </c>
      <c r="AA29" s="135">
        <v>0</v>
      </c>
      <c r="AB29" s="135">
        <v>0</v>
      </c>
      <c r="AC29" s="135">
        <v>4</v>
      </c>
      <c r="AD29" s="135">
        <v>4611</v>
      </c>
      <c r="AE29" s="135">
        <v>4615</v>
      </c>
      <c r="AF29" s="114" t="s">
        <v>161</v>
      </c>
      <c r="AG29" s="114" t="s">
        <v>149</v>
      </c>
      <c r="AH29" s="135">
        <v>56</v>
      </c>
      <c r="AI29" s="135">
        <v>28210</v>
      </c>
    </row>
    <row r="30" spans="1:35" x14ac:dyDescent="0.2">
      <c r="A30" s="121"/>
      <c r="B30" s="114" t="s">
        <v>162</v>
      </c>
      <c r="C30" s="114" t="s">
        <v>163</v>
      </c>
      <c r="D30" s="115">
        <v>74117</v>
      </c>
      <c r="E30" s="115">
        <v>1036</v>
      </c>
      <c r="F30" s="115">
        <v>75153</v>
      </c>
      <c r="G30" s="117">
        <v>-0.11494117508508701</v>
      </c>
      <c r="H30" s="115">
        <v>0</v>
      </c>
      <c r="I30" s="115">
        <v>0</v>
      </c>
      <c r="J30" s="115">
        <v>0</v>
      </c>
      <c r="K30" s="117">
        <v>-1</v>
      </c>
      <c r="L30" s="115">
        <v>25944</v>
      </c>
      <c r="M30" s="144">
        <v>-0.18838766189075903</v>
      </c>
      <c r="N30" s="115">
        <v>101097</v>
      </c>
      <c r="O30" s="117">
        <v>-0.13596738628788299</v>
      </c>
      <c r="P30" s="115">
        <v>3003</v>
      </c>
      <c r="Q30" s="115">
        <v>104100</v>
      </c>
      <c r="R30" s="117">
        <v>-0.133604654066066</v>
      </c>
      <c r="S30" s="122">
        <v>0</v>
      </c>
      <c r="T30" s="114" t="s">
        <v>87</v>
      </c>
      <c r="U30" s="114" t="s">
        <v>87</v>
      </c>
      <c r="V30" s="135">
        <v>84083</v>
      </c>
      <c r="W30" s="135">
        <v>84913</v>
      </c>
      <c r="X30" s="135">
        <v>830</v>
      </c>
      <c r="Y30" s="135">
        <v>127</v>
      </c>
      <c r="Z30" s="135">
        <v>127</v>
      </c>
      <c r="AA30" s="135">
        <v>0</v>
      </c>
      <c r="AB30" s="135">
        <v>31966</v>
      </c>
      <c r="AC30" s="135">
        <v>3147</v>
      </c>
      <c r="AD30" s="135">
        <v>117006</v>
      </c>
      <c r="AE30" s="135">
        <v>120153</v>
      </c>
      <c r="AF30" s="114" t="s">
        <v>164</v>
      </c>
      <c r="AG30" s="114" t="s">
        <v>149</v>
      </c>
      <c r="AH30" s="135">
        <v>56</v>
      </c>
      <c r="AI30" s="135">
        <v>28210</v>
      </c>
    </row>
    <row r="31" spans="1:35" x14ac:dyDescent="0.2">
      <c r="A31" s="121"/>
      <c r="B31" s="114" t="s">
        <v>165</v>
      </c>
      <c r="C31" s="114" t="s">
        <v>166</v>
      </c>
      <c r="D31" s="115">
        <v>45026</v>
      </c>
      <c r="E31" s="115">
        <v>298</v>
      </c>
      <c r="F31" s="115">
        <v>45324</v>
      </c>
      <c r="G31" s="117">
        <v>-2.2009321595028501E-2</v>
      </c>
      <c r="H31" s="115">
        <v>0</v>
      </c>
      <c r="I31" s="115">
        <v>0</v>
      </c>
      <c r="J31" s="115">
        <v>0</v>
      </c>
      <c r="K31" s="117">
        <v>0</v>
      </c>
      <c r="L31" s="115">
        <v>0</v>
      </c>
      <c r="M31" s="144">
        <v>0</v>
      </c>
      <c r="N31" s="115">
        <v>45324</v>
      </c>
      <c r="O31" s="117">
        <v>-2.2009321595028501E-2</v>
      </c>
      <c r="P31" s="115">
        <v>1460</v>
      </c>
      <c r="Q31" s="115">
        <v>46784</v>
      </c>
      <c r="R31" s="117">
        <v>-3.7722654161010304E-2</v>
      </c>
      <c r="S31" s="122">
        <v>0</v>
      </c>
      <c r="T31" s="114" t="s">
        <v>87</v>
      </c>
      <c r="U31" s="114" t="s">
        <v>87</v>
      </c>
      <c r="V31" s="135">
        <v>46230</v>
      </c>
      <c r="W31" s="135">
        <v>46344</v>
      </c>
      <c r="X31" s="135">
        <v>114</v>
      </c>
      <c r="Y31" s="135">
        <v>0</v>
      </c>
      <c r="Z31" s="135">
        <v>0</v>
      </c>
      <c r="AA31" s="135">
        <v>0</v>
      </c>
      <c r="AB31" s="135">
        <v>0</v>
      </c>
      <c r="AC31" s="135">
        <v>2274</v>
      </c>
      <c r="AD31" s="135">
        <v>46344</v>
      </c>
      <c r="AE31" s="135">
        <v>48618</v>
      </c>
      <c r="AF31" s="114" t="s">
        <v>167</v>
      </c>
      <c r="AG31" s="114" t="s">
        <v>149</v>
      </c>
      <c r="AH31" s="135">
        <v>56</v>
      </c>
      <c r="AI31" s="135">
        <v>28210</v>
      </c>
    </row>
    <row r="32" spans="1:35" x14ac:dyDescent="0.2">
      <c r="A32" s="121"/>
      <c r="B32" s="114" t="s">
        <v>168</v>
      </c>
      <c r="C32" s="114" t="s">
        <v>169</v>
      </c>
      <c r="D32" s="115">
        <v>58973</v>
      </c>
      <c r="E32" s="115">
        <v>5850</v>
      </c>
      <c r="F32" s="115">
        <v>64823</v>
      </c>
      <c r="G32" s="117">
        <v>-0.16439362689491599</v>
      </c>
      <c r="H32" s="115">
        <v>0</v>
      </c>
      <c r="I32" s="115">
        <v>0</v>
      </c>
      <c r="J32" s="115">
        <v>0</v>
      </c>
      <c r="K32" s="117">
        <v>0</v>
      </c>
      <c r="L32" s="115">
        <v>12746</v>
      </c>
      <c r="M32" s="144">
        <v>-8.7812209260717103E-2</v>
      </c>
      <c r="N32" s="115">
        <v>77569</v>
      </c>
      <c r="O32" s="117">
        <v>-0.15270510873958201</v>
      </c>
      <c r="P32" s="115">
        <v>15801</v>
      </c>
      <c r="Q32" s="115">
        <v>93370</v>
      </c>
      <c r="R32" s="117">
        <v>-0.13184565318456501</v>
      </c>
      <c r="S32" s="122">
        <v>0</v>
      </c>
      <c r="T32" s="114" t="s">
        <v>87</v>
      </c>
      <c r="U32" s="114" t="s">
        <v>87</v>
      </c>
      <c r="V32" s="135">
        <v>70382</v>
      </c>
      <c r="W32" s="135">
        <v>77576</v>
      </c>
      <c r="X32" s="135">
        <v>7194</v>
      </c>
      <c r="Y32" s="135">
        <v>0</v>
      </c>
      <c r="Z32" s="135">
        <v>0</v>
      </c>
      <c r="AA32" s="135">
        <v>0</v>
      </c>
      <c r="AB32" s="135">
        <v>13973</v>
      </c>
      <c r="AC32" s="135">
        <v>16001</v>
      </c>
      <c r="AD32" s="135">
        <v>91549</v>
      </c>
      <c r="AE32" s="135">
        <v>107550</v>
      </c>
      <c r="AF32" s="114" t="s">
        <v>170</v>
      </c>
      <c r="AG32" s="114" t="s">
        <v>149</v>
      </c>
      <c r="AH32" s="135">
        <v>56</v>
      </c>
      <c r="AI32" s="135">
        <v>28210</v>
      </c>
    </row>
    <row r="33" spans="1:35" x14ac:dyDescent="0.2">
      <c r="A33" s="121"/>
      <c r="B33" s="114" t="s">
        <v>171</v>
      </c>
      <c r="C33" s="114" t="s">
        <v>172</v>
      </c>
      <c r="D33" s="115">
        <v>4631</v>
      </c>
      <c r="E33" s="115">
        <v>10</v>
      </c>
      <c r="F33" s="115">
        <v>4641</v>
      </c>
      <c r="G33" s="117">
        <v>2.8134692069118301E-2</v>
      </c>
      <c r="H33" s="115">
        <v>0</v>
      </c>
      <c r="I33" s="115">
        <v>0</v>
      </c>
      <c r="J33" s="115">
        <v>0</v>
      </c>
      <c r="K33" s="117">
        <v>0</v>
      </c>
      <c r="L33" s="115">
        <v>0</v>
      </c>
      <c r="M33" s="144">
        <v>0</v>
      </c>
      <c r="N33" s="115">
        <v>4641</v>
      </c>
      <c r="O33" s="117">
        <v>2.8134692069118301E-2</v>
      </c>
      <c r="P33" s="115">
        <v>3777</v>
      </c>
      <c r="Q33" s="115">
        <v>8418</v>
      </c>
      <c r="R33" s="117">
        <v>-1.1855851625777701E-2</v>
      </c>
      <c r="S33" s="122">
        <v>0</v>
      </c>
      <c r="T33" s="114" t="s">
        <v>87</v>
      </c>
      <c r="U33" s="114" t="s">
        <v>87</v>
      </c>
      <c r="V33" s="135">
        <v>4510</v>
      </c>
      <c r="W33" s="135">
        <v>4514</v>
      </c>
      <c r="X33" s="135">
        <v>4</v>
      </c>
      <c r="Y33" s="135">
        <v>0</v>
      </c>
      <c r="Z33" s="135">
        <v>0</v>
      </c>
      <c r="AA33" s="135">
        <v>0</v>
      </c>
      <c r="AB33" s="135">
        <v>0</v>
      </c>
      <c r="AC33" s="135">
        <v>4005</v>
      </c>
      <c r="AD33" s="135">
        <v>4514</v>
      </c>
      <c r="AE33" s="135">
        <v>8519</v>
      </c>
      <c r="AF33" s="114" t="s">
        <v>173</v>
      </c>
      <c r="AG33" s="114" t="s">
        <v>149</v>
      </c>
      <c r="AH33" s="135">
        <v>56</v>
      </c>
      <c r="AI33" s="135">
        <v>28210</v>
      </c>
    </row>
    <row r="34" spans="1:35" x14ac:dyDescent="0.2">
      <c r="A34" s="121"/>
      <c r="B34" s="114" t="s">
        <v>174</v>
      </c>
      <c r="C34" s="114" t="s">
        <v>175</v>
      </c>
      <c r="D34" s="115">
        <v>7135</v>
      </c>
      <c r="E34" s="115">
        <v>82</v>
      </c>
      <c r="F34" s="115">
        <v>7217</v>
      </c>
      <c r="G34" s="117">
        <v>-0.113281729942253</v>
      </c>
      <c r="H34" s="115">
        <v>0</v>
      </c>
      <c r="I34" s="115">
        <v>0</v>
      </c>
      <c r="J34" s="115">
        <v>0</v>
      </c>
      <c r="K34" s="117">
        <v>0</v>
      </c>
      <c r="L34" s="115">
        <v>0</v>
      </c>
      <c r="M34" s="144">
        <v>0</v>
      </c>
      <c r="N34" s="115">
        <v>7217</v>
      </c>
      <c r="O34" s="117">
        <v>-0.113281729942253</v>
      </c>
      <c r="P34" s="115">
        <v>6015</v>
      </c>
      <c r="Q34" s="115">
        <v>13232</v>
      </c>
      <c r="R34" s="117">
        <v>-8.5366696619893587E-2</v>
      </c>
      <c r="S34" s="122">
        <v>0</v>
      </c>
      <c r="T34" s="114" t="s">
        <v>87</v>
      </c>
      <c r="U34" s="114" t="s">
        <v>87</v>
      </c>
      <c r="V34" s="135">
        <v>8001</v>
      </c>
      <c r="W34" s="135">
        <v>8139</v>
      </c>
      <c r="X34" s="135">
        <v>138</v>
      </c>
      <c r="Y34" s="135">
        <v>0</v>
      </c>
      <c r="Z34" s="135">
        <v>0</v>
      </c>
      <c r="AA34" s="135">
        <v>0</v>
      </c>
      <c r="AB34" s="135">
        <v>0</v>
      </c>
      <c r="AC34" s="135">
        <v>6328</v>
      </c>
      <c r="AD34" s="135">
        <v>8139</v>
      </c>
      <c r="AE34" s="135">
        <v>14467</v>
      </c>
      <c r="AF34" s="114" t="s">
        <v>176</v>
      </c>
      <c r="AG34" s="114" t="s">
        <v>149</v>
      </c>
      <c r="AH34" s="135">
        <v>56</v>
      </c>
      <c r="AI34" s="135">
        <v>28210</v>
      </c>
    </row>
    <row r="35" spans="1:35" x14ac:dyDescent="0.2">
      <c r="A35" s="121"/>
      <c r="B35" s="114" t="s">
        <v>177</v>
      </c>
      <c r="C35" s="114" t="s">
        <v>178</v>
      </c>
      <c r="D35" s="115">
        <v>57830</v>
      </c>
      <c r="E35" s="115">
        <v>370</v>
      </c>
      <c r="F35" s="115">
        <v>58200</v>
      </c>
      <c r="G35" s="117">
        <v>-3.1452820768846701E-2</v>
      </c>
      <c r="H35" s="115">
        <v>0</v>
      </c>
      <c r="I35" s="115">
        <v>0</v>
      </c>
      <c r="J35" s="115">
        <v>0</v>
      </c>
      <c r="K35" s="117">
        <v>0</v>
      </c>
      <c r="L35" s="115">
        <v>0</v>
      </c>
      <c r="M35" s="144">
        <v>0</v>
      </c>
      <c r="N35" s="115">
        <v>58200</v>
      </c>
      <c r="O35" s="117">
        <v>-3.1452820768846701E-2</v>
      </c>
      <c r="P35" s="115">
        <v>2842</v>
      </c>
      <c r="Q35" s="115">
        <v>61042</v>
      </c>
      <c r="R35" s="117">
        <v>-3.1632717812043902E-2</v>
      </c>
      <c r="S35" s="122">
        <v>0</v>
      </c>
      <c r="T35" s="114" t="s">
        <v>87</v>
      </c>
      <c r="U35" s="114" t="s">
        <v>87</v>
      </c>
      <c r="V35" s="135">
        <v>59862</v>
      </c>
      <c r="W35" s="135">
        <v>60090</v>
      </c>
      <c r="X35" s="135">
        <v>228</v>
      </c>
      <c r="Y35" s="135">
        <v>0</v>
      </c>
      <c r="Z35" s="135">
        <v>0</v>
      </c>
      <c r="AA35" s="135">
        <v>0</v>
      </c>
      <c r="AB35" s="135">
        <v>0</v>
      </c>
      <c r="AC35" s="135">
        <v>2946</v>
      </c>
      <c r="AD35" s="135">
        <v>60090</v>
      </c>
      <c r="AE35" s="135">
        <v>63036</v>
      </c>
      <c r="AF35" s="114" t="s">
        <v>179</v>
      </c>
      <c r="AG35" s="114" t="s">
        <v>149</v>
      </c>
      <c r="AH35" s="135">
        <v>56</v>
      </c>
      <c r="AI35" s="135">
        <v>28210</v>
      </c>
    </row>
    <row r="36" spans="1:35" x14ac:dyDescent="0.2">
      <c r="A36" s="121"/>
      <c r="B36" s="114" t="s">
        <v>180</v>
      </c>
      <c r="C36" s="114" t="s">
        <v>181</v>
      </c>
      <c r="D36" s="115">
        <v>7884</v>
      </c>
      <c r="E36" s="115">
        <v>34</v>
      </c>
      <c r="F36" s="115">
        <v>7918</v>
      </c>
      <c r="G36" s="117">
        <v>-7.0766341978640998E-2</v>
      </c>
      <c r="H36" s="115">
        <v>0</v>
      </c>
      <c r="I36" s="115">
        <v>0</v>
      </c>
      <c r="J36" s="115">
        <v>0</v>
      </c>
      <c r="K36" s="117">
        <v>0</v>
      </c>
      <c r="L36" s="115">
        <v>0</v>
      </c>
      <c r="M36" s="144">
        <v>0</v>
      </c>
      <c r="N36" s="115">
        <v>7918</v>
      </c>
      <c r="O36" s="117">
        <v>-7.0766341978640998E-2</v>
      </c>
      <c r="P36" s="115">
        <v>5070</v>
      </c>
      <c r="Q36" s="115">
        <v>12988</v>
      </c>
      <c r="R36" s="117">
        <v>-4.6682325308279503E-2</v>
      </c>
      <c r="S36" s="122">
        <v>0</v>
      </c>
      <c r="T36" s="114" t="s">
        <v>87</v>
      </c>
      <c r="U36" s="114" t="s">
        <v>87</v>
      </c>
      <c r="V36" s="135">
        <v>8507</v>
      </c>
      <c r="W36" s="135">
        <v>8521</v>
      </c>
      <c r="X36" s="135">
        <v>14</v>
      </c>
      <c r="Y36" s="135">
        <v>0</v>
      </c>
      <c r="Z36" s="135">
        <v>0</v>
      </c>
      <c r="AA36" s="135">
        <v>0</v>
      </c>
      <c r="AB36" s="135">
        <v>0</v>
      </c>
      <c r="AC36" s="135">
        <v>5103</v>
      </c>
      <c r="AD36" s="135">
        <v>8521</v>
      </c>
      <c r="AE36" s="135">
        <v>13624</v>
      </c>
      <c r="AF36" s="114" t="s">
        <v>182</v>
      </c>
      <c r="AG36" s="114" t="s">
        <v>149</v>
      </c>
      <c r="AH36" s="135">
        <v>56</v>
      </c>
      <c r="AI36" s="135">
        <v>28210</v>
      </c>
    </row>
    <row r="37" spans="1:35" x14ac:dyDescent="0.2">
      <c r="A37" s="121"/>
      <c r="B37" s="114" t="s">
        <v>183</v>
      </c>
      <c r="C37" s="114" t="s">
        <v>184</v>
      </c>
      <c r="D37" s="115">
        <v>55925</v>
      </c>
      <c r="E37" s="115">
        <v>758</v>
      </c>
      <c r="F37" s="115">
        <v>56683</v>
      </c>
      <c r="G37" s="117">
        <v>-5.2313916939744499E-2</v>
      </c>
      <c r="H37" s="115">
        <v>0</v>
      </c>
      <c r="I37" s="115">
        <v>0</v>
      </c>
      <c r="J37" s="115">
        <v>0</v>
      </c>
      <c r="K37" s="117">
        <v>-1</v>
      </c>
      <c r="L37" s="115">
        <v>0</v>
      </c>
      <c r="M37" s="144">
        <v>0</v>
      </c>
      <c r="N37" s="115">
        <v>56683</v>
      </c>
      <c r="O37" s="117">
        <v>-5.2361447797375199E-2</v>
      </c>
      <c r="P37" s="115">
        <v>9271</v>
      </c>
      <c r="Q37" s="115">
        <v>65954</v>
      </c>
      <c r="R37" s="117">
        <v>-4.7925628662990404E-2</v>
      </c>
      <c r="S37" s="122">
        <v>0</v>
      </c>
      <c r="T37" s="114" t="s">
        <v>87</v>
      </c>
      <c r="U37" s="114" t="s">
        <v>87</v>
      </c>
      <c r="V37" s="135">
        <v>59260</v>
      </c>
      <c r="W37" s="135">
        <v>59812</v>
      </c>
      <c r="X37" s="135">
        <v>552</v>
      </c>
      <c r="Y37" s="135">
        <v>3</v>
      </c>
      <c r="Z37" s="135">
        <v>3</v>
      </c>
      <c r="AA37" s="135">
        <v>0</v>
      </c>
      <c r="AB37" s="135">
        <v>0</v>
      </c>
      <c r="AC37" s="135">
        <v>9459</v>
      </c>
      <c r="AD37" s="135">
        <v>59815</v>
      </c>
      <c r="AE37" s="135">
        <v>69274</v>
      </c>
      <c r="AF37" s="114" t="s">
        <v>185</v>
      </c>
      <c r="AG37" s="114" t="s">
        <v>149</v>
      </c>
      <c r="AH37" s="135">
        <v>56</v>
      </c>
      <c r="AI37" s="135">
        <v>28210</v>
      </c>
    </row>
    <row r="38" spans="1:35" x14ac:dyDescent="0.2">
      <c r="A38" s="121"/>
      <c r="B38" s="114" t="s">
        <v>186</v>
      </c>
      <c r="C38" s="114" t="s">
        <v>187</v>
      </c>
      <c r="D38" s="115">
        <v>32567</v>
      </c>
      <c r="E38" s="115">
        <v>264</v>
      </c>
      <c r="F38" s="115">
        <v>32831</v>
      </c>
      <c r="G38" s="117">
        <v>-8.5156184690835093E-2</v>
      </c>
      <c r="H38" s="115">
        <v>0</v>
      </c>
      <c r="I38" s="115">
        <v>0</v>
      </c>
      <c r="J38" s="115">
        <v>0</v>
      </c>
      <c r="K38" s="117">
        <v>0</v>
      </c>
      <c r="L38" s="115">
        <v>0</v>
      </c>
      <c r="M38" s="144">
        <v>0</v>
      </c>
      <c r="N38" s="115">
        <v>32831</v>
      </c>
      <c r="O38" s="117">
        <v>-8.5156184690835093E-2</v>
      </c>
      <c r="P38" s="115">
        <v>14560</v>
      </c>
      <c r="Q38" s="115">
        <v>47391</v>
      </c>
      <c r="R38" s="117">
        <v>-4.4786648660633303E-2</v>
      </c>
      <c r="S38" s="122">
        <v>0</v>
      </c>
      <c r="T38" s="114" t="s">
        <v>87</v>
      </c>
      <c r="U38" s="114" t="s">
        <v>87</v>
      </c>
      <c r="V38" s="135">
        <v>35695</v>
      </c>
      <c r="W38" s="135">
        <v>35887</v>
      </c>
      <c r="X38" s="135">
        <v>192</v>
      </c>
      <c r="Y38" s="135">
        <v>0</v>
      </c>
      <c r="Z38" s="135">
        <v>0</v>
      </c>
      <c r="AA38" s="135">
        <v>0</v>
      </c>
      <c r="AB38" s="135">
        <v>0</v>
      </c>
      <c r="AC38" s="135">
        <v>13726</v>
      </c>
      <c r="AD38" s="135">
        <v>35887</v>
      </c>
      <c r="AE38" s="135">
        <v>49613</v>
      </c>
      <c r="AF38" s="114" t="s">
        <v>188</v>
      </c>
      <c r="AG38" s="114" t="s">
        <v>149</v>
      </c>
      <c r="AH38" s="135">
        <v>56</v>
      </c>
      <c r="AI38" s="135">
        <v>28210</v>
      </c>
    </row>
    <row r="39" spans="1:35" x14ac:dyDescent="0.2">
      <c r="A39" s="121"/>
      <c r="B39" s="114" t="s">
        <v>189</v>
      </c>
      <c r="C39" s="114" t="s">
        <v>190</v>
      </c>
      <c r="D39" s="115">
        <v>15841</v>
      </c>
      <c r="E39" s="115">
        <v>172</v>
      </c>
      <c r="F39" s="115">
        <v>16013</v>
      </c>
      <c r="G39" s="117">
        <v>-1.93520729989589E-2</v>
      </c>
      <c r="H39" s="115">
        <v>0</v>
      </c>
      <c r="I39" s="115">
        <v>0</v>
      </c>
      <c r="J39" s="115">
        <v>0</v>
      </c>
      <c r="K39" s="117">
        <v>0</v>
      </c>
      <c r="L39" s="115">
        <v>0</v>
      </c>
      <c r="M39" s="144">
        <v>0</v>
      </c>
      <c r="N39" s="115">
        <v>16013</v>
      </c>
      <c r="O39" s="117">
        <v>-1.93520729989589E-2</v>
      </c>
      <c r="P39" s="115">
        <v>10247</v>
      </c>
      <c r="Q39" s="115">
        <v>26260</v>
      </c>
      <c r="R39" s="117">
        <v>-7.22089902083097E-3</v>
      </c>
      <c r="S39" s="122">
        <v>0</v>
      </c>
      <c r="T39" s="114" t="s">
        <v>87</v>
      </c>
      <c r="U39" s="114" t="s">
        <v>87</v>
      </c>
      <c r="V39" s="135">
        <v>16189</v>
      </c>
      <c r="W39" s="135">
        <v>16329</v>
      </c>
      <c r="X39" s="135">
        <v>140</v>
      </c>
      <c r="Y39" s="135">
        <v>0</v>
      </c>
      <c r="Z39" s="135">
        <v>0</v>
      </c>
      <c r="AA39" s="135">
        <v>0</v>
      </c>
      <c r="AB39" s="135">
        <v>0</v>
      </c>
      <c r="AC39" s="135">
        <v>10122</v>
      </c>
      <c r="AD39" s="135">
        <v>16329</v>
      </c>
      <c r="AE39" s="135">
        <v>26451</v>
      </c>
      <c r="AF39" s="114" t="s">
        <v>191</v>
      </c>
      <c r="AG39" s="114" t="s">
        <v>149</v>
      </c>
      <c r="AH39" s="135">
        <v>56</v>
      </c>
      <c r="AI39" s="135">
        <v>28210</v>
      </c>
    </row>
    <row r="40" spans="1:35" x14ac:dyDescent="0.2">
      <c r="A40" s="121"/>
      <c r="B40" s="114" t="s">
        <v>192</v>
      </c>
      <c r="C40" s="114" t="s">
        <v>193</v>
      </c>
      <c r="D40" s="115">
        <v>14250</v>
      </c>
      <c r="E40" s="115">
        <v>40</v>
      </c>
      <c r="F40" s="115">
        <v>14290</v>
      </c>
      <c r="G40" s="117">
        <v>-7.50210369603211E-2</v>
      </c>
      <c r="H40" s="115">
        <v>0</v>
      </c>
      <c r="I40" s="115">
        <v>0</v>
      </c>
      <c r="J40" s="115">
        <v>0</v>
      </c>
      <c r="K40" s="117">
        <v>0</v>
      </c>
      <c r="L40" s="115">
        <v>0</v>
      </c>
      <c r="M40" s="144">
        <v>0</v>
      </c>
      <c r="N40" s="115">
        <v>14290</v>
      </c>
      <c r="O40" s="117">
        <v>-7.50210369603211E-2</v>
      </c>
      <c r="P40" s="115">
        <v>37</v>
      </c>
      <c r="Q40" s="115">
        <v>14327</v>
      </c>
      <c r="R40" s="117">
        <v>-7.5737049222630803E-2</v>
      </c>
      <c r="S40" s="122">
        <v>0</v>
      </c>
      <c r="T40" s="114" t="s">
        <v>87</v>
      </c>
      <c r="U40" s="114" t="s">
        <v>87</v>
      </c>
      <c r="V40" s="135">
        <v>15423</v>
      </c>
      <c r="W40" s="135">
        <v>15449</v>
      </c>
      <c r="X40" s="135">
        <v>26</v>
      </c>
      <c r="Y40" s="135">
        <v>0</v>
      </c>
      <c r="Z40" s="135">
        <v>0</v>
      </c>
      <c r="AA40" s="135">
        <v>0</v>
      </c>
      <c r="AB40" s="135">
        <v>0</v>
      </c>
      <c r="AC40" s="135">
        <v>52</v>
      </c>
      <c r="AD40" s="135">
        <v>15449</v>
      </c>
      <c r="AE40" s="135">
        <v>15501</v>
      </c>
      <c r="AF40" s="114" t="s">
        <v>194</v>
      </c>
      <c r="AG40" s="114" t="s">
        <v>149</v>
      </c>
      <c r="AH40" s="135">
        <v>56</v>
      </c>
      <c r="AI40" s="135">
        <v>28210</v>
      </c>
    </row>
    <row r="41" spans="1:35" x14ac:dyDescent="0.2">
      <c r="A41" s="121"/>
      <c r="B41" s="114" t="s">
        <v>195</v>
      </c>
      <c r="C41" s="114" t="s">
        <v>196</v>
      </c>
      <c r="D41" s="115">
        <v>11745</v>
      </c>
      <c r="E41" s="115">
        <v>0</v>
      </c>
      <c r="F41" s="115">
        <v>11745</v>
      </c>
      <c r="G41" s="117">
        <v>-4.8910842983237501E-2</v>
      </c>
      <c r="H41" s="115">
        <v>0</v>
      </c>
      <c r="I41" s="115">
        <v>0</v>
      </c>
      <c r="J41" s="115">
        <v>0</v>
      </c>
      <c r="K41" s="117">
        <v>-1</v>
      </c>
      <c r="L41" s="115">
        <v>0</v>
      </c>
      <c r="M41" s="144">
        <v>0</v>
      </c>
      <c r="N41" s="115">
        <v>11745</v>
      </c>
      <c r="O41" s="117">
        <v>-7.2641136991709404E-2</v>
      </c>
      <c r="P41" s="115">
        <v>22</v>
      </c>
      <c r="Q41" s="115">
        <v>11767</v>
      </c>
      <c r="R41" s="117">
        <v>-7.0904066324516402E-2</v>
      </c>
      <c r="S41" s="122">
        <v>0</v>
      </c>
      <c r="T41" s="114" t="s">
        <v>87</v>
      </c>
      <c r="U41" s="114" t="s">
        <v>87</v>
      </c>
      <c r="V41" s="135">
        <v>12343</v>
      </c>
      <c r="W41" s="135">
        <v>12349</v>
      </c>
      <c r="X41" s="135">
        <v>6</v>
      </c>
      <c r="Y41" s="135">
        <v>316</v>
      </c>
      <c r="Z41" s="135">
        <v>316</v>
      </c>
      <c r="AA41" s="135">
        <v>0</v>
      </c>
      <c r="AB41" s="135">
        <v>0</v>
      </c>
      <c r="AC41" s="135">
        <v>0</v>
      </c>
      <c r="AD41" s="135">
        <v>12665</v>
      </c>
      <c r="AE41" s="135">
        <v>12665</v>
      </c>
      <c r="AF41" s="114" t="s">
        <v>197</v>
      </c>
      <c r="AG41" s="114" t="s">
        <v>149</v>
      </c>
      <c r="AH41" s="135">
        <v>56</v>
      </c>
      <c r="AI41" s="135">
        <v>28210</v>
      </c>
    </row>
    <row r="42" spans="1:35" x14ac:dyDescent="0.2">
      <c r="A42" s="121"/>
      <c r="B42" s="114" t="s">
        <v>198</v>
      </c>
      <c r="C42" s="114" t="s">
        <v>199</v>
      </c>
      <c r="D42" s="115">
        <v>19260</v>
      </c>
      <c r="E42" s="115">
        <v>52</v>
      </c>
      <c r="F42" s="115">
        <v>19312</v>
      </c>
      <c r="G42" s="117">
        <v>8.81057268722467E-4</v>
      </c>
      <c r="H42" s="115">
        <v>0</v>
      </c>
      <c r="I42" s="115">
        <v>0</v>
      </c>
      <c r="J42" s="115">
        <v>0</v>
      </c>
      <c r="K42" s="117">
        <v>0</v>
      </c>
      <c r="L42" s="115">
        <v>0</v>
      </c>
      <c r="M42" s="144">
        <v>0</v>
      </c>
      <c r="N42" s="115">
        <v>19312</v>
      </c>
      <c r="O42" s="117">
        <v>8.81057268722467E-4</v>
      </c>
      <c r="P42" s="115">
        <v>8871</v>
      </c>
      <c r="Q42" s="115">
        <v>28183</v>
      </c>
      <c r="R42" s="117">
        <v>-1.6128469191831002E-2</v>
      </c>
      <c r="S42" s="122">
        <v>0</v>
      </c>
      <c r="T42" s="114" t="s">
        <v>87</v>
      </c>
      <c r="U42" s="114" t="s">
        <v>87</v>
      </c>
      <c r="V42" s="135">
        <v>19233</v>
      </c>
      <c r="W42" s="135">
        <v>19295</v>
      </c>
      <c r="X42" s="135">
        <v>62</v>
      </c>
      <c r="Y42" s="135">
        <v>0</v>
      </c>
      <c r="Z42" s="135">
        <v>0</v>
      </c>
      <c r="AA42" s="135">
        <v>0</v>
      </c>
      <c r="AB42" s="135">
        <v>0</v>
      </c>
      <c r="AC42" s="135">
        <v>9350</v>
      </c>
      <c r="AD42" s="135">
        <v>19295</v>
      </c>
      <c r="AE42" s="135">
        <v>28645</v>
      </c>
      <c r="AF42" s="114" t="s">
        <v>200</v>
      </c>
      <c r="AG42" s="114" t="s">
        <v>149</v>
      </c>
      <c r="AH42" s="135">
        <v>56</v>
      </c>
      <c r="AI42" s="135">
        <v>28210</v>
      </c>
    </row>
    <row r="43" spans="1:35" x14ac:dyDescent="0.2">
      <c r="A43" s="121"/>
      <c r="B43" s="114" t="s">
        <v>201</v>
      </c>
      <c r="C43" s="114" t="s">
        <v>202</v>
      </c>
      <c r="D43" s="115">
        <v>5373</v>
      </c>
      <c r="E43" s="115">
        <v>12</v>
      </c>
      <c r="F43" s="115">
        <v>5385</v>
      </c>
      <c r="G43" s="117">
        <v>-0.110211500330469</v>
      </c>
      <c r="H43" s="115">
        <v>0</v>
      </c>
      <c r="I43" s="115">
        <v>0</v>
      </c>
      <c r="J43" s="115">
        <v>0</v>
      </c>
      <c r="K43" s="117">
        <v>0</v>
      </c>
      <c r="L43" s="115">
        <v>0</v>
      </c>
      <c r="M43" s="144">
        <v>0</v>
      </c>
      <c r="N43" s="115">
        <v>5385</v>
      </c>
      <c r="O43" s="117">
        <v>-0.110211500330469</v>
      </c>
      <c r="P43" s="115">
        <v>3458</v>
      </c>
      <c r="Q43" s="115">
        <v>8843</v>
      </c>
      <c r="R43" s="117">
        <v>-4.7808764940239001E-2</v>
      </c>
      <c r="S43" s="122">
        <v>0</v>
      </c>
      <c r="T43" s="114" t="s">
        <v>87</v>
      </c>
      <c r="U43" s="114" t="s">
        <v>87</v>
      </c>
      <c r="V43" s="135">
        <v>6046</v>
      </c>
      <c r="W43" s="135">
        <v>6052</v>
      </c>
      <c r="X43" s="135">
        <v>6</v>
      </c>
      <c r="Y43" s="135">
        <v>0</v>
      </c>
      <c r="Z43" s="135">
        <v>0</v>
      </c>
      <c r="AA43" s="135">
        <v>0</v>
      </c>
      <c r="AB43" s="135">
        <v>0</v>
      </c>
      <c r="AC43" s="135">
        <v>3235</v>
      </c>
      <c r="AD43" s="135">
        <v>6052</v>
      </c>
      <c r="AE43" s="135">
        <v>9287</v>
      </c>
      <c r="AF43" s="114" t="s">
        <v>203</v>
      </c>
      <c r="AG43" s="114" t="s">
        <v>149</v>
      </c>
      <c r="AH43" s="135">
        <v>56</v>
      </c>
      <c r="AI43" s="135">
        <v>28210</v>
      </c>
    </row>
    <row r="44" spans="1:35" x14ac:dyDescent="0.2">
      <c r="A44" s="121"/>
      <c r="B44" s="114" t="s">
        <v>204</v>
      </c>
      <c r="C44" s="114" t="s">
        <v>205</v>
      </c>
      <c r="D44" s="115">
        <v>19814</v>
      </c>
      <c r="E44" s="115">
        <v>58</v>
      </c>
      <c r="F44" s="115">
        <v>19872</v>
      </c>
      <c r="G44" s="117">
        <v>-9.4958327640388002E-2</v>
      </c>
      <c r="H44" s="115">
        <v>0</v>
      </c>
      <c r="I44" s="115">
        <v>0</v>
      </c>
      <c r="J44" s="115">
        <v>0</v>
      </c>
      <c r="K44" s="117">
        <v>0</v>
      </c>
      <c r="L44" s="115">
        <v>0</v>
      </c>
      <c r="M44" s="144">
        <v>0</v>
      </c>
      <c r="N44" s="115">
        <v>19872</v>
      </c>
      <c r="O44" s="117">
        <v>-9.4958327640388002E-2</v>
      </c>
      <c r="P44" s="115">
        <v>3282</v>
      </c>
      <c r="Q44" s="115">
        <v>23154</v>
      </c>
      <c r="R44" s="117">
        <v>-9.3528559683670701E-2</v>
      </c>
      <c r="S44" s="122">
        <v>0</v>
      </c>
      <c r="T44" s="114" t="s">
        <v>87</v>
      </c>
      <c r="U44" s="114" t="s">
        <v>87</v>
      </c>
      <c r="V44" s="135">
        <v>21923</v>
      </c>
      <c r="W44" s="135">
        <v>21957</v>
      </c>
      <c r="X44" s="135">
        <v>34</v>
      </c>
      <c r="Y44" s="135">
        <v>0</v>
      </c>
      <c r="Z44" s="135">
        <v>0</v>
      </c>
      <c r="AA44" s="135">
        <v>0</v>
      </c>
      <c r="AB44" s="135">
        <v>0</v>
      </c>
      <c r="AC44" s="135">
        <v>3586</v>
      </c>
      <c r="AD44" s="135">
        <v>21957</v>
      </c>
      <c r="AE44" s="135">
        <v>25543</v>
      </c>
      <c r="AF44" s="114" t="s">
        <v>206</v>
      </c>
      <c r="AG44" s="114" t="s">
        <v>149</v>
      </c>
      <c r="AH44" s="135">
        <v>56</v>
      </c>
      <c r="AI44" s="135">
        <v>28210</v>
      </c>
    </row>
    <row r="45" spans="1:35" x14ac:dyDescent="0.2">
      <c r="A45" s="121"/>
      <c r="B45" s="114" t="s">
        <v>207</v>
      </c>
      <c r="C45" s="114" t="s">
        <v>208</v>
      </c>
      <c r="D45" s="115">
        <v>43369</v>
      </c>
      <c r="E45" s="115">
        <v>422</v>
      </c>
      <c r="F45" s="115">
        <v>43791</v>
      </c>
      <c r="G45" s="117">
        <v>3.9993350274301204E-2</v>
      </c>
      <c r="H45" s="115">
        <v>0</v>
      </c>
      <c r="I45" s="115">
        <v>0</v>
      </c>
      <c r="J45" s="115">
        <v>0</v>
      </c>
      <c r="K45" s="117">
        <v>0</v>
      </c>
      <c r="L45" s="115">
        <v>0</v>
      </c>
      <c r="M45" s="144">
        <v>0</v>
      </c>
      <c r="N45" s="115">
        <v>43791</v>
      </c>
      <c r="O45" s="117">
        <v>3.9993350274301204E-2</v>
      </c>
      <c r="P45" s="115">
        <v>14608</v>
      </c>
      <c r="Q45" s="115">
        <v>58399</v>
      </c>
      <c r="R45" s="117">
        <v>6.0854874747951801E-2</v>
      </c>
      <c r="S45" s="122">
        <v>0</v>
      </c>
      <c r="T45" s="114" t="s">
        <v>87</v>
      </c>
      <c r="U45" s="114" t="s">
        <v>87</v>
      </c>
      <c r="V45" s="135">
        <v>41783</v>
      </c>
      <c r="W45" s="135">
        <v>42107</v>
      </c>
      <c r="X45" s="135">
        <v>324</v>
      </c>
      <c r="Y45" s="135">
        <v>0</v>
      </c>
      <c r="Z45" s="135">
        <v>0</v>
      </c>
      <c r="AA45" s="135">
        <v>0</v>
      </c>
      <c r="AB45" s="135">
        <v>0</v>
      </c>
      <c r="AC45" s="135">
        <v>12942</v>
      </c>
      <c r="AD45" s="135">
        <v>42107</v>
      </c>
      <c r="AE45" s="135">
        <v>55049</v>
      </c>
      <c r="AF45" s="114" t="s">
        <v>209</v>
      </c>
      <c r="AG45" s="114" t="s">
        <v>149</v>
      </c>
      <c r="AH45" s="135">
        <v>56</v>
      </c>
      <c r="AI45" s="135">
        <v>28210</v>
      </c>
    </row>
    <row r="46" spans="1:35" x14ac:dyDescent="0.2">
      <c r="A46" s="121"/>
      <c r="B46" s="114" t="s">
        <v>210</v>
      </c>
      <c r="C46" s="114" t="s">
        <v>211</v>
      </c>
      <c r="D46" s="115">
        <v>29193</v>
      </c>
      <c r="E46" s="115">
        <v>6546</v>
      </c>
      <c r="F46" s="115">
        <v>35739</v>
      </c>
      <c r="G46" s="117">
        <v>-0.12139538314034999</v>
      </c>
      <c r="H46" s="115">
        <v>0</v>
      </c>
      <c r="I46" s="115">
        <v>0</v>
      </c>
      <c r="J46" s="115">
        <v>0</v>
      </c>
      <c r="K46" s="117">
        <v>0</v>
      </c>
      <c r="L46" s="115">
        <v>0</v>
      </c>
      <c r="M46" s="144">
        <v>0</v>
      </c>
      <c r="N46" s="115">
        <v>35739</v>
      </c>
      <c r="O46" s="117">
        <v>-0.12139538314034999</v>
      </c>
      <c r="P46" s="115">
        <v>12415</v>
      </c>
      <c r="Q46" s="115">
        <v>48154</v>
      </c>
      <c r="R46" s="117">
        <v>-0.11449062155204101</v>
      </c>
      <c r="S46" s="122">
        <v>0</v>
      </c>
      <c r="T46" s="114" t="s">
        <v>87</v>
      </c>
      <c r="U46" s="114" t="s">
        <v>87</v>
      </c>
      <c r="V46" s="135">
        <v>33313</v>
      </c>
      <c r="W46" s="135">
        <v>40677</v>
      </c>
      <c r="X46" s="135">
        <v>7364</v>
      </c>
      <c r="Y46" s="135">
        <v>0</v>
      </c>
      <c r="Z46" s="135">
        <v>0</v>
      </c>
      <c r="AA46" s="135">
        <v>0</v>
      </c>
      <c r="AB46" s="135">
        <v>0</v>
      </c>
      <c r="AC46" s="135">
        <v>13703</v>
      </c>
      <c r="AD46" s="135">
        <v>40677</v>
      </c>
      <c r="AE46" s="135">
        <v>54380</v>
      </c>
      <c r="AF46" s="114" t="s">
        <v>212</v>
      </c>
      <c r="AG46" s="114" t="s">
        <v>149</v>
      </c>
      <c r="AH46" s="135">
        <v>56</v>
      </c>
      <c r="AI46" s="135">
        <v>28210</v>
      </c>
    </row>
    <row r="47" spans="1:35" x14ac:dyDescent="0.2">
      <c r="A47" s="121"/>
      <c r="B47" s="114" t="s">
        <v>213</v>
      </c>
      <c r="C47" s="114" t="s">
        <v>214</v>
      </c>
      <c r="D47" s="115">
        <v>53645</v>
      </c>
      <c r="E47" s="115">
        <v>960</v>
      </c>
      <c r="F47" s="115">
        <v>54605</v>
      </c>
      <c r="G47" s="117">
        <v>-2.1117544771704602E-2</v>
      </c>
      <c r="H47" s="115">
        <v>0</v>
      </c>
      <c r="I47" s="115">
        <v>0</v>
      </c>
      <c r="J47" s="115">
        <v>0</v>
      </c>
      <c r="K47" s="117">
        <v>0</v>
      </c>
      <c r="L47" s="115">
        <v>0</v>
      </c>
      <c r="M47" s="144">
        <v>0</v>
      </c>
      <c r="N47" s="115">
        <v>54605</v>
      </c>
      <c r="O47" s="117">
        <v>-2.1117544771704602E-2</v>
      </c>
      <c r="P47" s="115">
        <v>7403</v>
      </c>
      <c r="Q47" s="115">
        <v>62008</v>
      </c>
      <c r="R47" s="117">
        <v>-5.9793847485612606E-3</v>
      </c>
      <c r="S47" s="122">
        <v>0</v>
      </c>
      <c r="T47" s="114" t="s">
        <v>87</v>
      </c>
      <c r="U47" s="114" t="s">
        <v>87</v>
      </c>
      <c r="V47" s="135">
        <v>55005</v>
      </c>
      <c r="W47" s="135">
        <v>55783</v>
      </c>
      <c r="X47" s="135">
        <v>778</v>
      </c>
      <c r="Y47" s="135">
        <v>0</v>
      </c>
      <c r="Z47" s="135">
        <v>0</v>
      </c>
      <c r="AA47" s="135">
        <v>0</v>
      </c>
      <c r="AB47" s="135">
        <v>0</v>
      </c>
      <c r="AC47" s="135">
        <v>6598</v>
      </c>
      <c r="AD47" s="135">
        <v>55783</v>
      </c>
      <c r="AE47" s="135">
        <v>62381</v>
      </c>
      <c r="AF47" s="114" t="s">
        <v>215</v>
      </c>
      <c r="AG47" s="114" t="s">
        <v>149</v>
      </c>
      <c r="AH47" s="135">
        <v>56</v>
      </c>
      <c r="AI47" s="135">
        <v>28210</v>
      </c>
    </row>
    <row r="48" spans="1:35" x14ac:dyDescent="0.2">
      <c r="A48" s="121"/>
      <c r="B48" s="114" t="s">
        <v>216</v>
      </c>
      <c r="C48" s="114" t="s">
        <v>217</v>
      </c>
      <c r="D48" s="115">
        <v>45994</v>
      </c>
      <c r="E48" s="115">
        <v>96</v>
      </c>
      <c r="F48" s="115">
        <v>46090</v>
      </c>
      <c r="G48" s="117">
        <v>3.7525606104945597E-2</v>
      </c>
      <c r="H48" s="115">
        <v>0</v>
      </c>
      <c r="I48" s="115">
        <v>0</v>
      </c>
      <c r="J48" s="115">
        <v>0</v>
      </c>
      <c r="K48" s="117">
        <v>0</v>
      </c>
      <c r="L48" s="115">
        <v>0</v>
      </c>
      <c r="M48" s="144">
        <v>0</v>
      </c>
      <c r="N48" s="115">
        <v>46090</v>
      </c>
      <c r="O48" s="117">
        <v>3.7525606104945597E-2</v>
      </c>
      <c r="P48" s="115">
        <v>2285</v>
      </c>
      <c r="Q48" s="115">
        <v>48375</v>
      </c>
      <c r="R48" s="117">
        <v>3.61556750273095E-2</v>
      </c>
      <c r="S48" s="122">
        <v>0</v>
      </c>
      <c r="T48" s="114" t="s">
        <v>87</v>
      </c>
      <c r="U48" s="114" t="s">
        <v>87</v>
      </c>
      <c r="V48" s="135">
        <v>44395</v>
      </c>
      <c r="W48" s="135">
        <v>44423</v>
      </c>
      <c r="X48" s="135">
        <v>28</v>
      </c>
      <c r="Y48" s="135">
        <v>0</v>
      </c>
      <c r="Z48" s="135">
        <v>0</v>
      </c>
      <c r="AA48" s="135">
        <v>0</v>
      </c>
      <c r="AB48" s="135">
        <v>0</v>
      </c>
      <c r="AC48" s="135">
        <v>2264</v>
      </c>
      <c r="AD48" s="135">
        <v>44423</v>
      </c>
      <c r="AE48" s="135">
        <v>46687</v>
      </c>
      <c r="AF48" s="114" t="s">
        <v>218</v>
      </c>
      <c r="AG48" s="114" t="s">
        <v>149</v>
      </c>
      <c r="AH48" s="135">
        <v>56</v>
      </c>
      <c r="AI48" s="135">
        <v>28210</v>
      </c>
    </row>
    <row r="49" spans="1:35" x14ac:dyDescent="0.2">
      <c r="A49" s="121"/>
      <c r="B49" s="114" t="s">
        <v>219</v>
      </c>
      <c r="C49" s="114" t="s">
        <v>220</v>
      </c>
      <c r="D49" s="115">
        <v>8168</v>
      </c>
      <c r="E49" s="115">
        <v>24</v>
      </c>
      <c r="F49" s="115">
        <v>8192</v>
      </c>
      <c r="G49" s="117">
        <v>-0.107430812813249</v>
      </c>
      <c r="H49" s="115">
        <v>0</v>
      </c>
      <c r="I49" s="115">
        <v>0</v>
      </c>
      <c r="J49" s="115">
        <v>0</v>
      </c>
      <c r="K49" s="117">
        <v>0</v>
      </c>
      <c r="L49" s="115">
        <v>0</v>
      </c>
      <c r="M49" s="144">
        <v>0</v>
      </c>
      <c r="N49" s="115">
        <v>8192</v>
      </c>
      <c r="O49" s="117">
        <v>-0.107430812813249</v>
      </c>
      <c r="P49" s="115">
        <v>5909</v>
      </c>
      <c r="Q49" s="115">
        <v>14101</v>
      </c>
      <c r="R49" s="117">
        <v>-0.12110446272749899</v>
      </c>
      <c r="S49" s="122">
        <v>0</v>
      </c>
      <c r="T49" s="114" t="s">
        <v>87</v>
      </c>
      <c r="U49" s="114" t="s">
        <v>87</v>
      </c>
      <c r="V49" s="135">
        <v>9134</v>
      </c>
      <c r="W49" s="135">
        <v>9178</v>
      </c>
      <c r="X49" s="135">
        <v>44</v>
      </c>
      <c r="Y49" s="135">
        <v>0</v>
      </c>
      <c r="Z49" s="135">
        <v>0</v>
      </c>
      <c r="AA49" s="135">
        <v>0</v>
      </c>
      <c r="AB49" s="135">
        <v>0</v>
      </c>
      <c r="AC49" s="135">
        <v>6866</v>
      </c>
      <c r="AD49" s="135">
        <v>9178</v>
      </c>
      <c r="AE49" s="135">
        <v>16044</v>
      </c>
      <c r="AF49" s="114" t="s">
        <v>221</v>
      </c>
      <c r="AG49" s="114" t="s">
        <v>149</v>
      </c>
      <c r="AH49" s="135">
        <v>56</v>
      </c>
      <c r="AI49" s="135">
        <v>28210</v>
      </c>
    </row>
    <row r="50" spans="1:35" x14ac:dyDescent="0.2">
      <c r="A50" s="121"/>
      <c r="B50" s="114" t="s">
        <v>222</v>
      </c>
      <c r="C50" s="114" t="s">
        <v>223</v>
      </c>
      <c r="D50" s="115">
        <v>34688</v>
      </c>
      <c r="E50" s="115">
        <v>8464</v>
      </c>
      <c r="F50" s="115">
        <v>43152</v>
      </c>
      <c r="G50" s="117">
        <v>-1.6366537497150703E-2</v>
      </c>
      <c r="H50" s="115">
        <v>0</v>
      </c>
      <c r="I50" s="115">
        <v>0</v>
      </c>
      <c r="J50" s="115">
        <v>0</v>
      </c>
      <c r="K50" s="117">
        <v>0</v>
      </c>
      <c r="L50" s="115">
        <v>0</v>
      </c>
      <c r="M50" s="144">
        <v>0</v>
      </c>
      <c r="N50" s="115">
        <v>43152</v>
      </c>
      <c r="O50" s="117">
        <v>-1.6366537497150703E-2</v>
      </c>
      <c r="P50" s="115">
        <v>14724</v>
      </c>
      <c r="Q50" s="115">
        <v>57876</v>
      </c>
      <c r="R50" s="117">
        <v>-1.9314340898116901E-3</v>
      </c>
      <c r="S50" s="122">
        <v>0</v>
      </c>
      <c r="T50" s="114" t="s">
        <v>87</v>
      </c>
      <c r="U50" s="114" t="s">
        <v>87</v>
      </c>
      <c r="V50" s="135">
        <v>35698</v>
      </c>
      <c r="W50" s="135">
        <v>43870</v>
      </c>
      <c r="X50" s="135">
        <v>8172</v>
      </c>
      <c r="Y50" s="135">
        <v>0</v>
      </c>
      <c r="Z50" s="135">
        <v>0</v>
      </c>
      <c r="AA50" s="135">
        <v>0</v>
      </c>
      <c r="AB50" s="135">
        <v>0</v>
      </c>
      <c r="AC50" s="135">
        <v>14118</v>
      </c>
      <c r="AD50" s="135">
        <v>43870</v>
      </c>
      <c r="AE50" s="135">
        <v>57988</v>
      </c>
      <c r="AF50" s="114" t="s">
        <v>224</v>
      </c>
      <c r="AG50" s="114" t="s">
        <v>149</v>
      </c>
      <c r="AH50" s="135">
        <v>56</v>
      </c>
      <c r="AI50" s="135">
        <v>28210</v>
      </c>
    </row>
    <row r="51" spans="1:35" x14ac:dyDescent="0.2">
      <c r="A51" s="121"/>
      <c r="B51" s="114" t="s">
        <v>225</v>
      </c>
      <c r="C51" s="114" t="s">
        <v>226</v>
      </c>
      <c r="D51" s="115">
        <v>6758</v>
      </c>
      <c r="E51" s="115">
        <v>146</v>
      </c>
      <c r="F51" s="115">
        <v>6904</v>
      </c>
      <c r="G51" s="117">
        <v>-0.170889876305993</v>
      </c>
      <c r="H51" s="115">
        <v>0</v>
      </c>
      <c r="I51" s="115">
        <v>0</v>
      </c>
      <c r="J51" s="115">
        <v>0</v>
      </c>
      <c r="K51" s="117">
        <v>0</v>
      </c>
      <c r="L51" s="115">
        <v>0</v>
      </c>
      <c r="M51" s="144">
        <v>0</v>
      </c>
      <c r="N51" s="115">
        <v>6904</v>
      </c>
      <c r="O51" s="117">
        <v>-0.170889876305993</v>
      </c>
      <c r="P51" s="115">
        <v>10437</v>
      </c>
      <c r="Q51" s="115">
        <v>17341</v>
      </c>
      <c r="R51" s="117">
        <v>-2.6388187075402799E-2</v>
      </c>
      <c r="S51" s="122">
        <v>0</v>
      </c>
      <c r="T51" s="114" t="s">
        <v>87</v>
      </c>
      <c r="U51" s="114" t="s">
        <v>87</v>
      </c>
      <c r="V51" s="135">
        <v>8255</v>
      </c>
      <c r="W51" s="135">
        <v>8327</v>
      </c>
      <c r="X51" s="135">
        <v>72</v>
      </c>
      <c r="Y51" s="135">
        <v>0</v>
      </c>
      <c r="Z51" s="135">
        <v>0</v>
      </c>
      <c r="AA51" s="135">
        <v>0</v>
      </c>
      <c r="AB51" s="135">
        <v>0</v>
      </c>
      <c r="AC51" s="135">
        <v>9484</v>
      </c>
      <c r="AD51" s="135">
        <v>8327</v>
      </c>
      <c r="AE51" s="135">
        <v>17811</v>
      </c>
      <c r="AF51" s="114" t="s">
        <v>227</v>
      </c>
      <c r="AG51" s="114" t="s">
        <v>149</v>
      </c>
      <c r="AH51" s="135">
        <v>56</v>
      </c>
      <c r="AI51" s="135">
        <v>28210</v>
      </c>
    </row>
    <row r="52" spans="1:35" x14ac:dyDescent="0.2">
      <c r="A52" s="121"/>
      <c r="B52" s="114" t="s">
        <v>228</v>
      </c>
      <c r="C52" s="114" t="s">
        <v>229</v>
      </c>
      <c r="D52" s="115">
        <v>5213</v>
      </c>
      <c r="E52" s="115">
        <v>0</v>
      </c>
      <c r="F52" s="115">
        <v>5213</v>
      </c>
      <c r="G52" s="117">
        <v>-2.4878413767302699E-2</v>
      </c>
      <c r="H52" s="115">
        <v>0</v>
      </c>
      <c r="I52" s="115">
        <v>0</v>
      </c>
      <c r="J52" s="115">
        <v>0</v>
      </c>
      <c r="K52" s="117">
        <v>0</v>
      </c>
      <c r="L52" s="115">
        <v>0</v>
      </c>
      <c r="M52" s="144">
        <v>0</v>
      </c>
      <c r="N52" s="115">
        <v>5213</v>
      </c>
      <c r="O52" s="117">
        <v>-2.4878413767302699E-2</v>
      </c>
      <c r="P52" s="115">
        <v>0</v>
      </c>
      <c r="Q52" s="115">
        <v>5213</v>
      </c>
      <c r="R52" s="117">
        <v>-2.4878413767302699E-2</v>
      </c>
      <c r="S52" s="122">
        <v>0</v>
      </c>
      <c r="T52" s="114" t="s">
        <v>87</v>
      </c>
      <c r="U52" s="114" t="s">
        <v>87</v>
      </c>
      <c r="V52" s="135">
        <v>5346</v>
      </c>
      <c r="W52" s="135">
        <v>5346</v>
      </c>
      <c r="X52" s="135">
        <v>0</v>
      </c>
      <c r="Y52" s="135">
        <v>0</v>
      </c>
      <c r="Z52" s="135">
        <v>0</v>
      </c>
      <c r="AA52" s="135">
        <v>0</v>
      </c>
      <c r="AB52" s="135">
        <v>0</v>
      </c>
      <c r="AC52" s="135">
        <v>0</v>
      </c>
      <c r="AD52" s="135">
        <v>5346</v>
      </c>
      <c r="AE52" s="135">
        <v>5346</v>
      </c>
      <c r="AF52" s="114" t="s">
        <v>230</v>
      </c>
      <c r="AG52" s="114" t="s">
        <v>149</v>
      </c>
      <c r="AH52" s="135">
        <v>56</v>
      </c>
      <c r="AI52" s="135">
        <v>28210</v>
      </c>
    </row>
    <row r="53" spans="1:35" x14ac:dyDescent="0.2">
      <c r="A53" s="123"/>
      <c r="B53" s="114" t="s">
        <v>231</v>
      </c>
      <c r="C53" s="114" t="s">
        <v>232</v>
      </c>
      <c r="D53" s="115">
        <v>64245</v>
      </c>
      <c r="E53" s="115">
        <v>468</v>
      </c>
      <c r="F53" s="115">
        <v>64713</v>
      </c>
      <c r="G53" s="117">
        <v>-5.6799300393528603E-2</v>
      </c>
      <c r="H53" s="115">
        <v>0</v>
      </c>
      <c r="I53" s="115">
        <v>0</v>
      </c>
      <c r="J53" s="115">
        <v>0</v>
      </c>
      <c r="K53" s="117">
        <v>0</v>
      </c>
      <c r="L53" s="115">
        <v>0</v>
      </c>
      <c r="M53" s="144">
        <v>0</v>
      </c>
      <c r="N53" s="115">
        <v>64713</v>
      </c>
      <c r="O53" s="117">
        <v>-5.6799300393528603E-2</v>
      </c>
      <c r="P53" s="115">
        <v>1618</v>
      </c>
      <c r="Q53" s="115">
        <v>66331</v>
      </c>
      <c r="R53" s="117">
        <v>-5.8065890372053397E-2</v>
      </c>
      <c r="S53" s="122">
        <v>0</v>
      </c>
      <c r="T53" s="114" t="s">
        <v>87</v>
      </c>
      <c r="U53" s="114" t="s">
        <v>87</v>
      </c>
      <c r="V53" s="135">
        <v>68342</v>
      </c>
      <c r="W53" s="135">
        <v>68610</v>
      </c>
      <c r="X53" s="135">
        <v>268</v>
      </c>
      <c r="Y53" s="135">
        <v>0</v>
      </c>
      <c r="Z53" s="135">
        <v>0</v>
      </c>
      <c r="AA53" s="135">
        <v>0</v>
      </c>
      <c r="AB53" s="135">
        <v>0</v>
      </c>
      <c r="AC53" s="135">
        <v>1810</v>
      </c>
      <c r="AD53" s="135">
        <v>68610</v>
      </c>
      <c r="AE53" s="135">
        <v>70420</v>
      </c>
      <c r="AF53" s="114" t="s">
        <v>233</v>
      </c>
      <c r="AG53" s="114" t="s">
        <v>149</v>
      </c>
      <c r="AH53" s="135">
        <v>56</v>
      </c>
      <c r="AI53" s="135">
        <v>28210</v>
      </c>
    </row>
    <row r="54" spans="1:35" x14ac:dyDescent="0.2">
      <c r="A54" s="124" t="s">
        <v>101</v>
      </c>
      <c r="B54" s="124">
        <v>0</v>
      </c>
      <c r="C54" s="124">
        <v>0</v>
      </c>
      <c r="D54" s="125">
        <v>813181</v>
      </c>
      <c r="E54" s="125">
        <v>28104</v>
      </c>
      <c r="F54" s="125">
        <v>841285</v>
      </c>
      <c r="G54" s="127">
        <v>-6.2481542937952002E-2</v>
      </c>
      <c r="H54" s="125">
        <v>2270</v>
      </c>
      <c r="I54" s="125">
        <v>0</v>
      </c>
      <c r="J54" s="125">
        <v>2270</v>
      </c>
      <c r="K54" s="127">
        <v>-0.22019924424596402</v>
      </c>
      <c r="L54" s="125">
        <v>45523</v>
      </c>
      <c r="M54" s="145">
        <v>-0.20179899004067903</v>
      </c>
      <c r="N54" s="125">
        <v>889078</v>
      </c>
      <c r="O54" s="127">
        <v>-7.1261135531747802E-2</v>
      </c>
      <c r="P54" s="125">
        <v>192059</v>
      </c>
      <c r="Q54" s="125">
        <v>1081137</v>
      </c>
      <c r="R54" s="127">
        <v>-5.7762063213452203E-2</v>
      </c>
      <c r="S54" s="128">
        <v>0</v>
      </c>
      <c r="T54" s="129">
        <v>0</v>
      </c>
      <c r="U54" s="129">
        <v>0</v>
      </c>
      <c r="V54" s="136">
        <v>869185</v>
      </c>
      <c r="W54" s="136">
        <v>897353</v>
      </c>
      <c r="X54" s="136">
        <v>28168</v>
      </c>
      <c r="Y54" s="136">
        <v>2911</v>
      </c>
      <c r="Z54" s="136">
        <v>2911</v>
      </c>
      <c r="AA54" s="136">
        <v>0</v>
      </c>
      <c r="AB54" s="136">
        <v>57032</v>
      </c>
      <c r="AC54" s="136">
        <v>190118</v>
      </c>
      <c r="AD54" s="136">
        <v>957296</v>
      </c>
      <c r="AE54" s="136">
        <v>1147414</v>
      </c>
      <c r="AF54" s="129">
        <v>0</v>
      </c>
      <c r="AG54" s="129">
        <v>0</v>
      </c>
      <c r="AH54" s="136">
        <v>1624</v>
      </c>
      <c r="AI54" s="136">
        <v>818090</v>
      </c>
    </row>
    <row r="55" spans="1:35" s="133" customFormat="1" ht="22.5" x14ac:dyDescent="0.2">
      <c r="A55" s="130" t="s">
        <v>234</v>
      </c>
      <c r="B55" s="131"/>
      <c r="C55" s="131"/>
      <c r="D55" s="126">
        <f>D54+D24+D14</f>
        <v>4833460</v>
      </c>
      <c r="E55" s="126">
        <f>E54+E24+E14</f>
        <v>542546</v>
      </c>
      <c r="F55" s="126">
        <f>F54+F24+F14</f>
        <v>5376006</v>
      </c>
      <c r="G55" s="143">
        <f>((F54+F24+F14)-(W54+W24+W14))/(W54+W24+W14)</f>
        <v>-1.299355086740255E-2</v>
      </c>
      <c r="H55" s="126">
        <f>H54+H24+H14</f>
        <v>678896</v>
      </c>
      <c r="I55" s="126">
        <f>I54+I24+I14</f>
        <v>1948</v>
      </c>
      <c r="J55" s="126">
        <f>J54+J24+J14</f>
        <v>680844</v>
      </c>
      <c r="K55" s="143">
        <f>((J54+J24+J14)-(Z54+Z24+Z14))/(Z54+Z24+Z14)</f>
        <v>-3.87048769020285E-2</v>
      </c>
      <c r="L55" s="126">
        <f>L54+L24+L14</f>
        <v>89855</v>
      </c>
      <c r="M55" s="143">
        <f>((L54+L24+L14)-(AB54+AB24+AB14))/(AB54+AB24+AB14)</f>
        <v>-0.13696393411131921</v>
      </c>
      <c r="N55" s="126">
        <f>N54+N24+N14</f>
        <v>6146705</v>
      </c>
      <c r="O55" s="143">
        <f>((N54+N24+N14)-(AD54+AD24+AD14))/(AD54+AD24+AD14)</f>
        <v>-1.79650562831924E-2</v>
      </c>
      <c r="P55" s="126">
        <f>P54+P24+P14</f>
        <v>341656</v>
      </c>
      <c r="Q55" s="126">
        <f>Q54+Q24+Q14</f>
        <v>6488361</v>
      </c>
      <c r="R55" s="143">
        <f>((Q54+Q24+Q14)-(AE54+AE24+AE14))/(AE54+AE24+AE14)</f>
        <v>-1.6387575095191193E-2</v>
      </c>
    </row>
    <row r="56" spans="1:35" s="133" customFormat="1" x14ac:dyDescent="0.2">
      <c r="A56" s="130" t="s">
        <v>235</v>
      </c>
      <c r="B56" s="131"/>
      <c r="C56" s="131"/>
      <c r="D56" s="126">
        <f>D54+D24+D14+D9</f>
        <v>9635693</v>
      </c>
      <c r="E56" s="126">
        <f t="shared" ref="E56:Q56" si="0">E54+E24+E14+E9</f>
        <v>1024354</v>
      </c>
      <c r="F56" s="126">
        <f t="shared" si="0"/>
        <v>10660047</v>
      </c>
      <c r="G56" s="143">
        <f>((F54+F24+F14+F9)-(W54+W24+W14+W9))/(W54+W24+W14+W9)</f>
        <v>-2.2910538688309928E-2</v>
      </c>
      <c r="H56" s="126">
        <f t="shared" si="0"/>
        <v>3541942</v>
      </c>
      <c r="I56" s="126">
        <f t="shared" si="0"/>
        <v>95658</v>
      </c>
      <c r="J56" s="126">
        <f t="shared" si="0"/>
        <v>3637600</v>
      </c>
      <c r="K56" s="143">
        <f>((J54+J24+J14+J9)-(Z54+Z24+Z14+Z9))/(Z54+Z24+Z14+Z9)</f>
        <v>-2.5261316572486946E-2</v>
      </c>
      <c r="L56" s="126">
        <f t="shared" si="0"/>
        <v>361667</v>
      </c>
      <c r="M56" s="143">
        <f>((L54+L24+L14+L9)-(AB54+AB24+AB14+AB9))/(AB54+AB24+AB14+AB9)</f>
        <v>-0.1174548560273304</v>
      </c>
      <c r="N56" s="126">
        <f t="shared" si="0"/>
        <v>14659314</v>
      </c>
      <c r="O56" s="143">
        <f>((N54+N24+N14+N9)-(AD54+AD24+AD14+AD9))/(AD54+AD24+AD14+AD9)</f>
        <v>-2.6067467716047246E-2</v>
      </c>
      <c r="P56" s="126">
        <f t="shared" si="0"/>
        <v>400769</v>
      </c>
      <c r="Q56" s="126">
        <f t="shared" si="0"/>
        <v>15060083</v>
      </c>
      <c r="R56" s="143">
        <f>((Q54+Q24+Q14+Q9)-(AE54+AE24+AE14+AE9))/(AE54+AE24+AE14+AE9)</f>
        <v>-2.7659512514037039E-2</v>
      </c>
    </row>
    <row r="57" spans="1:35" s="133" customFormat="1" x14ac:dyDescent="0.2">
      <c r="A57" s="130" t="s">
        <v>236</v>
      </c>
      <c r="B57" s="131"/>
      <c r="C57" s="131"/>
      <c r="D57" s="126">
        <f>D54+D24+D14+D9+D5</f>
        <v>14084512</v>
      </c>
      <c r="E57" s="126">
        <f t="shared" ref="E57:Q57" si="1">E54+E24+E14+E9+E5</f>
        <v>2817688</v>
      </c>
      <c r="F57" s="126">
        <f t="shared" si="1"/>
        <v>16902200</v>
      </c>
      <c r="G57" s="143">
        <f>((F54+F24+F14+F9+F5)-(W54+W24+W14+W9+W5))/(W54+W24+W14+W9+W5)</f>
        <v>-1.5818741833887286E-2</v>
      </c>
      <c r="H57" s="126">
        <f t="shared" si="1"/>
        <v>10023608</v>
      </c>
      <c r="I57" s="126">
        <f t="shared" si="1"/>
        <v>1584098</v>
      </c>
      <c r="J57" s="126">
        <f t="shared" si="1"/>
        <v>11607706</v>
      </c>
      <c r="K57" s="143">
        <f>((J54+J24+J14+J9+J5)-(Z54+Z24+Z14+Z9+Z5))/(Z54+Z24+Z14+Z9+Z5)</f>
        <v>7.276909587839062E-3</v>
      </c>
      <c r="L57" s="126">
        <f t="shared" si="1"/>
        <v>361667</v>
      </c>
      <c r="M57" s="143">
        <f>((L54+L24+L14+L9+L5)-(AB54+AB24+AB14+AB9+AB5))/(AB54+AB24+AB14+AB9+AB5)</f>
        <v>-0.1174548560273304</v>
      </c>
      <c r="N57" s="126">
        <f t="shared" si="1"/>
        <v>28871573</v>
      </c>
      <c r="O57" s="143">
        <f>((N54+N24+N14+N9+N5)-(AD54+AD24+AD14+AD9+AD5))/(AD54+AD24+AD14+AD9+AD5)</f>
        <v>-8.1059473399946822E-3</v>
      </c>
      <c r="P57" s="126">
        <f t="shared" si="1"/>
        <v>413105</v>
      </c>
      <c r="Q57" s="126">
        <f t="shared" si="1"/>
        <v>29284678</v>
      </c>
      <c r="R57" s="143">
        <f>((Q54+Q24+Q14+Q9+Q5)-(AE54+AE24+AE14+AE9+AE5))/(AE54+AE24+AE14+AE9+AE5)</f>
        <v>-9.7736767796762266E-3</v>
      </c>
    </row>
    <row r="58" spans="1:35" x14ac:dyDescent="0.2">
      <c r="A58" s="119" t="s">
        <v>237</v>
      </c>
      <c r="B58" s="114" t="s">
        <v>238</v>
      </c>
      <c r="C58" s="114" t="s">
        <v>239</v>
      </c>
      <c r="D58" s="115">
        <v>314</v>
      </c>
      <c r="E58" s="115">
        <v>0</v>
      </c>
      <c r="F58" s="115">
        <v>314</v>
      </c>
      <c r="G58" s="117">
        <v>0</v>
      </c>
      <c r="H58" s="115">
        <v>954956</v>
      </c>
      <c r="I58" s="115">
        <v>0</v>
      </c>
      <c r="J58" s="115">
        <v>954956</v>
      </c>
      <c r="K58" s="117">
        <v>-0.11858893893524301</v>
      </c>
      <c r="L58" s="115">
        <v>0</v>
      </c>
      <c r="M58" s="144">
        <v>0</v>
      </c>
      <c r="N58" s="115">
        <v>955270</v>
      </c>
      <c r="O58" s="117">
        <v>-0.11829912131728601</v>
      </c>
      <c r="P58" s="115">
        <v>0</v>
      </c>
      <c r="Q58" s="115">
        <v>955270</v>
      </c>
      <c r="R58" s="117">
        <v>-0.11829912131728601</v>
      </c>
      <c r="S58" s="120">
        <v>6</v>
      </c>
      <c r="T58" s="114" t="s">
        <v>88</v>
      </c>
      <c r="U58" s="114" t="s">
        <v>88</v>
      </c>
      <c r="V58" s="135">
        <v>0</v>
      </c>
      <c r="W58" s="135">
        <v>0</v>
      </c>
      <c r="X58" s="135">
        <v>0</v>
      </c>
      <c r="Y58" s="135">
        <v>1083440</v>
      </c>
      <c r="Z58" s="135">
        <v>1083440</v>
      </c>
      <c r="AA58" s="135">
        <v>0</v>
      </c>
      <c r="AB58" s="135">
        <v>0</v>
      </c>
      <c r="AC58" s="135">
        <v>0</v>
      </c>
      <c r="AD58" s="135">
        <v>1083440</v>
      </c>
      <c r="AE58" s="135">
        <v>1083440</v>
      </c>
      <c r="AF58" s="114" t="s">
        <v>240</v>
      </c>
      <c r="AG58" s="114" t="s">
        <v>241</v>
      </c>
      <c r="AH58" s="135">
        <v>56</v>
      </c>
      <c r="AI58" s="135">
        <v>28210</v>
      </c>
    </row>
    <row r="59" spans="1:35" x14ac:dyDescent="0.2">
      <c r="A59" s="121"/>
      <c r="B59" s="114" t="s">
        <v>242</v>
      </c>
      <c r="C59" s="114" t="s">
        <v>243</v>
      </c>
      <c r="D59" s="115">
        <v>2987</v>
      </c>
      <c r="E59" s="115">
        <v>0</v>
      </c>
      <c r="F59" s="115">
        <v>2987</v>
      </c>
      <c r="G59" s="117">
        <v>-0.160483417650365</v>
      </c>
      <c r="H59" s="115">
        <v>0</v>
      </c>
      <c r="I59" s="115">
        <v>0</v>
      </c>
      <c r="J59" s="115">
        <v>0</v>
      </c>
      <c r="K59" s="117">
        <v>-1</v>
      </c>
      <c r="L59" s="115">
        <v>0</v>
      </c>
      <c r="M59" s="144">
        <v>0</v>
      </c>
      <c r="N59" s="115">
        <v>2987</v>
      </c>
      <c r="O59" s="117">
        <v>-0.16330532212885202</v>
      </c>
      <c r="P59" s="115">
        <v>0</v>
      </c>
      <c r="Q59" s="115">
        <v>2987</v>
      </c>
      <c r="R59" s="117">
        <v>-0.16330532212885202</v>
      </c>
      <c r="S59" s="122">
        <v>0</v>
      </c>
      <c r="T59" s="114" t="s">
        <v>88</v>
      </c>
      <c r="U59" s="114" t="s">
        <v>88</v>
      </c>
      <c r="V59" s="135">
        <v>3558</v>
      </c>
      <c r="W59" s="135">
        <v>3558</v>
      </c>
      <c r="X59" s="135">
        <v>0</v>
      </c>
      <c r="Y59" s="135">
        <v>12</v>
      </c>
      <c r="Z59" s="135">
        <v>12</v>
      </c>
      <c r="AA59" s="135">
        <v>0</v>
      </c>
      <c r="AB59" s="135">
        <v>0</v>
      </c>
      <c r="AC59" s="135">
        <v>0</v>
      </c>
      <c r="AD59" s="135">
        <v>3570</v>
      </c>
      <c r="AE59" s="135">
        <v>3570</v>
      </c>
      <c r="AF59" s="114" t="s">
        <v>244</v>
      </c>
      <c r="AG59" s="114" t="s">
        <v>241</v>
      </c>
      <c r="AH59" s="135">
        <v>56</v>
      </c>
      <c r="AI59" s="135">
        <v>28210</v>
      </c>
    </row>
    <row r="60" spans="1:35" x14ac:dyDescent="0.2">
      <c r="A60" s="121"/>
      <c r="B60" s="114" t="s">
        <v>245</v>
      </c>
      <c r="C60" s="114" t="s">
        <v>246</v>
      </c>
      <c r="D60" s="115">
        <v>291909</v>
      </c>
      <c r="E60" s="115">
        <v>2304</v>
      </c>
      <c r="F60" s="115">
        <v>294213</v>
      </c>
      <c r="G60" s="117">
        <v>-0.20314340888962298</v>
      </c>
      <c r="H60" s="115">
        <v>613714</v>
      </c>
      <c r="I60" s="115">
        <v>716</v>
      </c>
      <c r="J60" s="115">
        <v>614430</v>
      </c>
      <c r="K60" s="117">
        <v>-4.11965731941389E-2</v>
      </c>
      <c r="L60" s="115">
        <v>886</v>
      </c>
      <c r="M60" s="144">
        <v>0</v>
      </c>
      <c r="N60" s="115">
        <v>909529</v>
      </c>
      <c r="O60" s="117">
        <v>-9.9518141235011806E-2</v>
      </c>
      <c r="P60" s="115">
        <v>3198</v>
      </c>
      <c r="Q60" s="115">
        <v>912727</v>
      </c>
      <c r="R60" s="117">
        <v>-9.8509181561023396E-2</v>
      </c>
      <c r="S60" s="122">
        <v>0</v>
      </c>
      <c r="T60" s="114" t="s">
        <v>88</v>
      </c>
      <c r="U60" s="114" t="s">
        <v>88</v>
      </c>
      <c r="V60" s="135">
        <v>367737</v>
      </c>
      <c r="W60" s="135">
        <v>369217</v>
      </c>
      <c r="X60" s="135">
        <v>1480</v>
      </c>
      <c r="Y60" s="135">
        <v>640506</v>
      </c>
      <c r="Z60" s="135">
        <v>640830</v>
      </c>
      <c r="AA60" s="135">
        <v>324</v>
      </c>
      <c r="AB60" s="135">
        <v>0</v>
      </c>
      <c r="AC60" s="135">
        <v>2417</v>
      </c>
      <c r="AD60" s="135">
        <v>1010047</v>
      </c>
      <c r="AE60" s="135">
        <v>1012464</v>
      </c>
      <c r="AF60" s="114" t="s">
        <v>247</v>
      </c>
      <c r="AG60" s="114" t="s">
        <v>241</v>
      </c>
      <c r="AH60" s="135">
        <v>56</v>
      </c>
      <c r="AI60" s="135">
        <v>28210</v>
      </c>
    </row>
    <row r="61" spans="1:35" x14ac:dyDescent="0.2">
      <c r="A61" s="121"/>
      <c r="B61" s="114" t="s">
        <v>248</v>
      </c>
      <c r="C61" s="114" t="s">
        <v>249</v>
      </c>
      <c r="D61" s="115">
        <v>13411</v>
      </c>
      <c r="E61" s="115">
        <v>0</v>
      </c>
      <c r="F61" s="115">
        <v>13411</v>
      </c>
      <c r="G61" s="117">
        <v>-0.28164336600782003</v>
      </c>
      <c r="H61" s="115">
        <v>0</v>
      </c>
      <c r="I61" s="115">
        <v>0</v>
      </c>
      <c r="J61" s="115">
        <v>0</v>
      </c>
      <c r="K61" s="117">
        <v>0</v>
      </c>
      <c r="L61" s="115">
        <v>0</v>
      </c>
      <c r="M61" s="144">
        <v>0</v>
      </c>
      <c r="N61" s="115">
        <v>13411</v>
      </c>
      <c r="O61" s="117">
        <v>-0.28164336600782003</v>
      </c>
      <c r="P61" s="115">
        <v>0</v>
      </c>
      <c r="Q61" s="115">
        <v>13411</v>
      </c>
      <c r="R61" s="117">
        <v>-0.28164336600782003</v>
      </c>
      <c r="S61" s="122">
        <v>0</v>
      </c>
      <c r="T61" s="114" t="s">
        <v>88</v>
      </c>
      <c r="U61" s="114" t="s">
        <v>88</v>
      </c>
      <c r="V61" s="135">
        <v>18669</v>
      </c>
      <c r="W61" s="135">
        <v>18669</v>
      </c>
      <c r="X61" s="135">
        <v>0</v>
      </c>
      <c r="Y61" s="135">
        <v>0</v>
      </c>
      <c r="Z61" s="135">
        <v>0</v>
      </c>
      <c r="AA61" s="135">
        <v>0</v>
      </c>
      <c r="AB61" s="135">
        <v>0</v>
      </c>
      <c r="AC61" s="135">
        <v>0</v>
      </c>
      <c r="AD61" s="135">
        <v>18669</v>
      </c>
      <c r="AE61" s="135">
        <v>18669</v>
      </c>
      <c r="AF61" s="114" t="s">
        <v>250</v>
      </c>
      <c r="AG61" s="114" t="s">
        <v>241</v>
      </c>
      <c r="AH61" s="135">
        <v>56</v>
      </c>
      <c r="AI61" s="135">
        <v>28210</v>
      </c>
    </row>
    <row r="62" spans="1:35" x14ac:dyDescent="0.2">
      <c r="A62" s="121"/>
      <c r="B62" s="114" t="s">
        <v>251</v>
      </c>
      <c r="C62" s="114" t="s">
        <v>252</v>
      </c>
      <c r="D62" s="115">
        <v>27881</v>
      </c>
      <c r="E62" s="115">
        <v>0</v>
      </c>
      <c r="F62" s="115">
        <v>27881</v>
      </c>
      <c r="G62" s="117">
        <v>0.375548867729044</v>
      </c>
      <c r="H62" s="115">
        <v>0</v>
      </c>
      <c r="I62" s="115">
        <v>0</v>
      </c>
      <c r="J62" s="115">
        <v>0</v>
      </c>
      <c r="K62" s="117">
        <v>-1</v>
      </c>
      <c r="L62" s="115">
        <v>0</v>
      </c>
      <c r="M62" s="144">
        <v>0</v>
      </c>
      <c r="N62" s="115">
        <v>27881</v>
      </c>
      <c r="O62" s="117">
        <v>0.33555278789039999</v>
      </c>
      <c r="P62" s="115">
        <v>26</v>
      </c>
      <c r="Q62" s="115">
        <v>27907</v>
      </c>
      <c r="R62" s="117">
        <v>0.31848247188887802</v>
      </c>
      <c r="S62" s="122">
        <v>0</v>
      </c>
      <c r="T62" s="114" t="s">
        <v>88</v>
      </c>
      <c r="U62" s="114" t="s">
        <v>88</v>
      </c>
      <c r="V62" s="135">
        <v>20269</v>
      </c>
      <c r="W62" s="135">
        <v>20269</v>
      </c>
      <c r="X62" s="135">
        <v>0</v>
      </c>
      <c r="Y62" s="135">
        <v>607</v>
      </c>
      <c r="Z62" s="135">
        <v>607</v>
      </c>
      <c r="AA62" s="135">
        <v>0</v>
      </c>
      <c r="AB62" s="135">
        <v>0</v>
      </c>
      <c r="AC62" s="135">
        <v>290</v>
      </c>
      <c r="AD62" s="135">
        <v>20876</v>
      </c>
      <c r="AE62" s="135">
        <v>21166</v>
      </c>
      <c r="AF62" s="114" t="s">
        <v>253</v>
      </c>
      <c r="AG62" s="114" t="s">
        <v>241</v>
      </c>
      <c r="AH62" s="135">
        <v>56</v>
      </c>
      <c r="AI62" s="135">
        <v>28210</v>
      </c>
    </row>
    <row r="63" spans="1:35" x14ac:dyDescent="0.2">
      <c r="A63" s="123"/>
      <c r="B63" s="114" t="s">
        <v>254</v>
      </c>
      <c r="C63" s="114" t="s">
        <v>255</v>
      </c>
      <c r="D63" s="115">
        <v>2417</v>
      </c>
      <c r="E63" s="115">
        <v>0</v>
      </c>
      <c r="F63" s="115">
        <v>2417</v>
      </c>
      <c r="G63" s="117">
        <v>-0.19298831385642698</v>
      </c>
      <c r="H63" s="115">
        <v>0</v>
      </c>
      <c r="I63" s="115">
        <v>0</v>
      </c>
      <c r="J63" s="115">
        <v>0</v>
      </c>
      <c r="K63" s="117">
        <v>0</v>
      </c>
      <c r="L63" s="115">
        <v>0</v>
      </c>
      <c r="M63" s="144">
        <v>0</v>
      </c>
      <c r="N63" s="115">
        <v>2417</v>
      </c>
      <c r="O63" s="117">
        <v>-0.19298831385642698</v>
      </c>
      <c r="P63" s="115">
        <v>0</v>
      </c>
      <c r="Q63" s="115">
        <v>2417</v>
      </c>
      <c r="R63" s="117">
        <v>-0.19298831385642698</v>
      </c>
      <c r="S63" s="122">
        <v>0</v>
      </c>
      <c r="T63" s="114" t="s">
        <v>88</v>
      </c>
      <c r="U63" s="114" t="s">
        <v>88</v>
      </c>
      <c r="V63" s="135">
        <v>2995</v>
      </c>
      <c r="W63" s="135">
        <v>2995</v>
      </c>
      <c r="X63" s="135">
        <v>0</v>
      </c>
      <c r="Y63" s="135">
        <v>0</v>
      </c>
      <c r="Z63" s="135">
        <v>0</v>
      </c>
      <c r="AA63" s="135">
        <v>0</v>
      </c>
      <c r="AB63" s="135">
        <v>0</v>
      </c>
      <c r="AC63" s="135">
        <v>0</v>
      </c>
      <c r="AD63" s="135">
        <v>2995</v>
      </c>
      <c r="AE63" s="135">
        <v>2995</v>
      </c>
      <c r="AF63" s="114" t="s">
        <v>256</v>
      </c>
      <c r="AG63" s="114" t="s">
        <v>241</v>
      </c>
      <c r="AH63" s="135">
        <v>56</v>
      </c>
      <c r="AI63" s="135">
        <v>28210</v>
      </c>
    </row>
    <row r="64" spans="1:35" x14ac:dyDescent="0.2">
      <c r="A64" s="124" t="s">
        <v>101</v>
      </c>
      <c r="B64" s="124">
        <v>0</v>
      </c>
      <c r="C64" s="124">
        <v>0</v>
      </c>
      <c r="D64" s="125">
        <v>338919</v>
      </c>
      <c r="E64" s="125">
        <v>2304</v>
      </c>
      <c r="F64" s="125">
        <v>341223</v>
      </c>
      <c r="G64" s="127">
        <v>-0.17719696750484701</v>
      </c>
      <c r="H64" s="125">
        <v>1568670</v>
      </c>
      <c r="I64" s="125">
        <v>716</v>
      </c>
      <c r="J64" s="125">
        <v>1569386</v>
      </c>
      <c r="K64" s="127">
        <v>-9.015246778198481E-2</v>
      </c>
      <c r="L64" s="125">
        <v>886</v>
      </c>
      <c r="M64" s="145">
        <v>0</v>
      </c>
      <c r="N64" s="125">
        <v>1911495</v>
      </c>
      <c r="O64" s="127">
        <v>-0.10660979614385301</v>
      </c>
      <c r="P64" s="125">
        <v>3224</v>
      </c>
      <c r="Q64" s="125">
        <v>1914719</v>
      </c>
      <c r="R64" s="127">
        <v>-0.106233755806832</v>
      </c>
      <c r="S64" s="128">
        <v>0</v>
      </c>
      <c r="T64" s="129">
        <v>0</v>
      </c>
      <c r="U64" s="129">
        <v>0</v>
      </c>
      <c r="V64" s="136">
        <v>413228</v>
      </c>
      <c r="W64" s="136">
        <v>414708</v>
      </c>
      <c r="X64" s="136">
        <v>1480</v>
      </c>
      <c r="Y64" s="136">
        <v>1724565</v>
      </c>
      <c r="Z64" s="136">
        <v>1724889</v>
      </c>
      <c r="AA64" s="136">
        <v>324</v>
      </c>
      <c r="AB64" s="136">
        <v>0</v>
      </c>
      <c r="AC64" s="136">
        <v>2707</v>
      </c>
      <c r="AD64" s="136">
        <v>2139597</v>
      </c>
      <c r="AE64" s="136">
        <v>2142304</v>
      </c>
      <c r="AF64" s="129">
        <v>0</v>
      </c>
      <c r="AG64" s="129">
        <v>0</v>
      </c>
      <c r="AH64" s="136">
        <v>336</v>
      </c>
      <c r="AI64" s="136">
        <v>169260</v>
      </c>
    </row>
    <row r="65" spans="1:35" x14ac:dyDescent="0.2">
      <c r="A65" s="124" t="s">
        <v>257</v>
      </c>
      <c r="B65" s="124">
        <v>0</v>
      </c>
      <c r="C65" s="124">
        <v>0</v>
      </c>
      <c r="D65" s="125">
        <v>14423431</v>
      </c>
      <c r="E65" s="125">
        <v>2819992</v>
      </c>
      <c r="F65" s="125">
        <v>17243423</v>
      </c>
      <c r="G65" s="127">
        <v>-1.9623759215995698E-2</v>
      </c>
      <c r="H65" s="125">
        <v>11592278</v>
      </c>
      <c r="I65" s="125">
        <v>1584814</v>
      </c>
      <c r="J65" s="125">
        <v>13177092</v>
      </c>
      <c r="K65" s="127">
        <v>-5.4076852759625304E-3</v>
      </c>
      <c r="L65" s="125">
        <v>362553</v>
      </c>
      <c r="M65" s="145">
        <v>-0.11529282576866801</v>
      </c>
      <c r="N65" s="125">
        <v>30783068</v>
      </c>
      <c r="O65" s="127">
        <v>-1.4850843505099401E-2</v>
      </c>
      <c r="P65" s="125">
        <v>416329</v>
      </c>
      <c r="Q65" s="125">
        <v>31199397</v>
      </c>
      <c r="R65" s="127">
        <v>-1.62892097515622E-2</v>
      </c>
      <c r="S65" s="134">
        <v>0</v>
      </c>
      <c r="T65" s="129">
        <v>0</v>
      </c>
      <c r="U65" s="129">
        <v>0</v>
      </c>
      <c r="V65" s="136">
        <v>14886231</v>
      </c>
      <c r="W65" s="136">
        <v>17588577</v>
      </c>
      <c r="X65" s="136">
        <v>2702346</v>
      </c>
      <c r="Y65" s="136">
        <v>11747909</v>
      </c>
      <c r="Z65" s="136">
        <v>13248737</v>
      </c>
      <c r="AA65" s="136">
        <v>1500828</v>
      </c>
      <c r="AB65" s="136">
        <v>409800</v>
      </c>
      <c r="AC65" s="136">
        <v>468912</v>
      </c>
      <c r="AD65" s="136">
        <v>31247114</v>
      </c>
      <c r="AE65" s="136">
        <v>31716026</v>
      </c>
      <c r="AF65" s="129">
        <v>0</v>
      </c>
      <c r="AG65" s="129">
        <v>0</v>
      </c>
      <c r="AH65" s="136">
        <v>2912</v>
      </c>
      <c r="AI65" s="136">
        <v>1466920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00" zoomScaleSheetLayoutView="24896" workbookViewId="0">
      <selection activeCell="A2" sqref="A2"/>
    </sheetView>
  </sheetViews>
  <sheetFormatPr defaultRowHeight="11.25" x14ac:dyDescent="0.2"/>
  <cols>
    <col min="1" max="1" width="26.140625" style="111" customWidth="1"/>
    <col min="2" max="2" width="4.7109375" style="111" bestFit="1" customWidth="1"/>
    <col min="3" max="3" width="23.7109375" style="111" bestFit="1" customWidth="1"/>
    <col min="4" max="15" width="15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259</v>
      </c>
    </row>
    <row r="4" spans="1:26" ht="22.5" x14ac:dyDescent="0.2">
      <c r="A4" s="112" t="s">
        <v>61</v>
      </c>
      <c r="B4" s="112" t="s">
        <v>62</v>
      </c>
      <c r="C4" s="112" t="s">
        <v>63</v>
      </c>
      <c r="D4" s="112" t="s">
        <v>260</v>
      </c>
      <c r="E4" s="112" t="s">
        <v>261</v>
      </c>
      <c r="F4" s="112" t="s">
        <v>262</v>
      </c>
      <c r="G4" s="112" t="s">
        <v>263</v>
      </c>
      <c r="H4" s="112" t="s">
        <v>264</v>
      </c>
      <c r="I4" s="112" t="s">
        <v>265</v>
      </c>
      <c r="J4" s="112" t="s">
        <v>266</v>
      </c>
      <c r="K4" s="112" t="s">
        <v>267</v>
      </c>
      <c r="L4" s="112" t="s">
        <v>31</v>
      </c>
      <c r="M4" s="112" t="s">
        <v>268</v>
      </c>
      <c r="N4" s="112" t="s">
        <v>76</v>
      </c>
      <c r="O4" s="112" t="s">
        <v>78</v>
      </c>
      <c r="P4" s="113" t="s">
        <v>79</v>
      </c>
      <c r="Q4" s="113" t="s">
        <v>80</v>
      </c>
      <c r="R4" s="113" t="s">
        <v>81</v>
      </c>
      <c r="S4" s="113" t="s">
        <v>269</v>
      </c>
      <c r="T4" s="113" t="s">
        <v>270</v>
      </c>
      <c r="U4" s="113" t="s">
        <v>271</v>
      </c>
      <c r="V4" s="113" t="s">
        <v>272</v>
      </c>
      <c r="W4" s="113" t="s">
        <v>273</v>
      </c>
      <c r="X4" s="113" t="s">
        <v>274</v>
      </c>
      <c r="Y4" s="113" t="s">
        <v>82</v>
      </c>
      <c r="Z4" s="113" t="s">
        <v>83</v>
      </c>
    </row>
    <row r="5" spans="1:26" x14ac:dyDescent="0.2">
      <c r="A5" s="114" t="s">
        <v>84</v>
      </c>
      <c r="B5" s="114" t="s">
        <v>85</v>
      </c>
      <c r="C5" s="114" t="s">
        <v>86</v>
      </c>
      <c r="D5" s="115">
        <v>8058</v>
      </c>
      <c r="E5" s="117">
        <v>-2.10181022961973E-2</v>
      </c>
      <c r="F5" s="115">
        <v>10915</v>
      </c>
      <c r="G5" s="117">
        <v>-4.5724777058926393E-2</v>
      </c>
      <c r="H5" s="115">
        <v>0</v>
      </c>
      <c r="I5" s="117" t="s">
        <v>275</v>
      </c>
      <c r="J5" s="115">
        <v>18973</v>
      </c>
      <c r="K5" s="117">
        <v>-3.5385632213127301E-2</v>
      </c>
      <c r="L5" s="115">
        <v>717</v>
      </c>
      <c r="M5" s="117">
        <v>-3.3692722371967701E-2</v>
      </c>
      <c r="N5" s="115">
        <v>19690</v>
      </c>
      <c r="O5" s="117">
        <v>-3.5324089951496704E-2</v>
      </c>
      <c r="P5" s="118">
        <v>1</v>
      </c>
      <c r="Q5" s="114" t="s">
        <v>87</v>
      </c>
      <c r="R5" s="114" t="s">
        <v>88</v>
      </c>
      <c r="S5" s="135">
        <v>8231</v>
      </c>
      <c r="T5" s="135">
        <v>11438</v>
      </c>
      <c r="U5" s="135">
        <v>0</v>
      </c>
      <c r="V5" s="135">
        <v>19669</v>
      </c>
      <c r="W5" s="135">
        <v>742</v>
      </c>
      <c r="X5" s="135">
        <v>20411</v>
      </c>
      <c r="Y5" s="114" t="s">
        <v>89</v>
      </c>
      <c r="Z5" s="114" t="s">
        <v>89</v>
      </c>
    </row>
    <row r="6" spans="1:26" x14ac:dyDescent="0.2">
      <c r="A6" s="119" t="s">
        <v>90</v>
      </c>
      <c r="B6" s="114" t="s">
        <v>91</v>
      </c>
      <c r="C6" s="114" t="s">
        <v>92</v>
      </c>
      <c r="D6" s="115">
        <v>3415</v>
      </c>
      <c r="E6" s="117">
        <v>-5.1388888888888894E-2</v>
      </c>
      <c r="F6" s="115">
        <v>2202</v>
      </c>
      <c r="G6" s="117">
        <v>-4.5927209705372604E-2</v>
      </c>
      <c r="H6" s="115">
        <v>1247</v>
      </c>
      <c r="I6" s="117">
        <v>-0.14059269469331501</v>
      </c>
      <c r="J6" s="115">
        <v>6864</v>
      </c>
      <c r="K6" s="117">
        <v>-6.726457399103139E-2</v>
      </c>
      <c r="L6" s="115">
        <v>950</v>
      </c>
      <c r="M6" s="117">
        <v>7.3446327683615795E-2</v>
      </c>
      <c r="N6" s="115">
        <v>7814</v>
      </c>
      <c r="O6" s="117">
        <v>-5.2159146045608902E-2</v>
      </c>
      <c r="P6" s="120">
        <v>2</v>
      </c>
      <c r="Q6" s="114" t="s">
        <v>87</v>
      </c>
      <c r="R6" s="114" t="s">
        <v>87</v>
      </c>
      <c r="S6" s="135">
        <v>3600</v>
      </c>
      <c r="T6" s="135">
        <v>2308</v>
      </c>
      <c r="U6" s="135">
        <v>1451</v>
      </c>
      <c r="V6" s="135">
        <v>7359</v>
      </c>
      <c r="W6" s="135">
        <v>885</v>
      </c>
      <c r="X6" s="135">
        <v>8244</v>
      </c>
      <c r="Y6" s="114" t="s">
        <v>93</v>
      </c>
      <c r="Z6" s="114" t="s">
        <v>94</v>
      </c>
    </row>
    <row r="7" spans="1:26" x14ac:dyDescent="0.2">
      <c r="A7" s="121"/>
      <c r="B7" s="114" t="s">
        <v>95</v>
      </c>
      <c r="C7" s="114" t="s">
        <v>96</v>
      </c>
      <c r="D7" s="115">
        <v>1732</v>
      </c>
      <c r="E7" s="117">
        <v>1.8823529411764701E-2</v>
      </c>
      <c r="F7" s="115">
        <v>2337</v>
      </c>
      <c r="G7" s="117">
        <v>-6.1445783132530102E-2</v>
      </c>
      <c r="H7" s="115">
        <v>1750</v>
      </c>
      <c r="I7" s="117">
        <v>-5.7619816908992996E-2</v>
      </c>
      <c r="J7" s="115">
        <v>5819</v>
      </c>
      <c r="K7" s="117">
        <v>-3.7704646932363195E-2</v>
      </c>
      <c r="L7" s="115">
        <v>1162</v>
      </c>
      <c r="M7" s="117">
        <v>-0.13283582089552198</v>
      </c>
      <c r="N7" s="115">
        <v>6981</v>
      </c>
      <c r="O7" s="117">
        <v>-5.4961418708542001E-2</v>
      </c>
      <c r="P7" s="122"/>
      <c r="Q7" s="114" t="s">
        <v>87</v>
      </c>
      <c r="R7" s="114" t="s">
        <v>87</v>
      </c>
      <c r="S7" s="135">
        <v>1700</v>
      </c>
      <c r="T7" s="135">
        <v>2490</v>
      </c>
      <c r="U7" s="135">
        <v>1857</v>
      </c>
      <c r="V7" s="135">
        <v>6047</v>
      </c>
      <c r="W7" s="135">
        <v>1340</v>
      </c>
      <c r="X7" s="135">
        <v>7387</v>
      </c>
      <c r="Y7" s="114" t="s">
        <v>97</v>
      </c>
      <c r="Z7" s="114" t="s">
        <v>94</v>
      </c>
    </row>
    <row r="8" spans="1:26" x14ac:dyDescent="0.2">
      <c r="A8" s="123"/>
      <c r="B8" s="114" t="s">
        <v>98</v>
      </c>
      <c r="C8" s="114" t="s">
        <v>99</v>
      </c>
      <c r="D8" s="115">
        <v>3072</v>
      </c>
      <c r="E8" s="117">
        <v>-1.15830115830116E-2</v>
      </c>
      <c r="F8" s="115">
        <v>1010</v>
      </c>
      <c r="G8" s="117">
        <v>-0.121739130434783</v>
      </c>
      <c r="H8" s="115">
        <v>0</v>
      </c>
      <c r="I8" s="117" t="s">
        <v>275</v>
      </c>
      <c r="J8" s="115">
        <v>4082</v>
      </c>
      <c r="K8" s="117">
        <v>-4.1333959605448597E-2</v>
      </c>
      <c r="L8" s="115">
        <v>641</v>
      </c>
      <c r="M8" s="117">
        <v>-0.162091503267974</v>
      </c>
      <c r="N8" s="115">
        <v>4723</v>
      </c>
      <c r="O8" s="117">
        <v>-5.9725263786581703E-2</v>
      </c>
      <c r="P8" s="122"/>
      <c r="Q8" s="114" t="s">
        <v>87</v>
      </c>
      <c r="R8" s="114" t="s">
        <v>87</v>
      </c>
      <c r="S8" s="135">
        <v>3108</v>
      </c>
      <c r="T8" s="135">
        <v>1150</v>
      </c>
      <c r="U8" s="135">
        <v>0</v>
      </c>
      <c r="V8" s="135">
        <v>4258</v>
      </c>
      <c r="W8" s="135">
        <v>765</v>
      </c>
      <c r="X8" s="135">
        <v>5023</v>
      </c>
      <c r="Y8" s="114" t="s">
        <v>100</v>
      </c>
      <c r="Z8" s="114" t="s">
        <v>94</v>
      </c>
    </row>
    <row r="9" spans="1:26" x14ac:dyDescent="0.2">
      <c r="A9" s="124" t="s">
        <v>101</v>
      </c>
      <c r="B9" s="124"/>
      <c r="C9" s="124"/>
      <c r="D9" s="125">
        <v>8219</v>
      </c>
      <c r="E9" s="127">
        <v>-2.24785918173168E-2</v>
      </c>
      <c r="F9" s="125">
        <v>5549</v>
      </c>
      <c r="G9" s="127">
        <v>-6.7081371889710806E-2</v>
      </c>
      <c r="H9" s="125">
        <v>2997</v>
      </c>
      <c r="I9" s="127">
        <v>-9.4014510278113694E-2</v>
      </c>
      <c r="J9" s="125">
        <v>16765</v>
      </c>
      <c r="K9" s="127">
        <v>-5.0894474637681202E-2</v>
      </c>
      <c r="L9" s="125">
        <v>2753</v>
      </c>
      <c r="M9" s="127">
        <v>-7.9264214046822698E-2</v>
      </c>
      <c r="N9" s="125">
        <v>19518</v>
      </c>
      <c r="O9" s="127">
        <v>-5.50014525031471E-2</v>
      </c>
      <c r="P9" s="128"/>
      <c r="Q9" s="129"/>
      <c r="R9" s="129"/>
      <c r="S9" s="136">
        <v>8408</v>
      </c>
      <c r="T9" s="136">
        <v>5948</v>
      </c>
      <c r="U9" s="136">
        <v>3308</v>
      </c>
      <c r="V9" s="136">
        <v>17664</v>
      </c>
      <c r="W9" s="136">
        <v>2990</v>
      </c>
      <c r="X9" s="136">
        <v>20654</v>
      </c>
      <c r="Y9" s="129"/>
      <c r="Z9" s="129"/>
    </row>
    <row r="10" spans="1:26" x14ac:dyDescent="0.2">
      <c r="A10" s="119" t="s">
        <v>102</v>
      </c>
      <c r="B10" s="114" t="s">
        <v>103</v>
      </c>
      <c r="C10" s="114" t="s">
        <v>104</v>
      </c>
      <c r="D10" s="115">
        <v>2977</v>
      </c>
      <c r="E10" s="117">
        <v>-4.3380462724935703E-2</v>
      </c>
      <c r="F10" s="115">
        <v>77</v>
      </c>
      <c r="G10" s="117">
        <v>5.4794520547945202E-2</v>
      </c>
      <c r="H10" s="115">
        <v>0</v>
      </c>
      <c r="I10" s="117">
        <v>-1</v>
      </c>
      <c r="J10" s="115">
        <v>3054</v>
      </c>
      <c r="K10" s="117">
        <v>-4.1732036397866303E-2</v>
      </c>
      <c r="L10" s="115">
        <v>582</v>
      </c>
      <c r="M10" s="117">
        <v>-0.28501228501228498</v>
      </c>
      <c r="N10" s="115">
        <v>3636</v>
      </c>
      <c r="O10" s="117">
        <v>-9.12271932016996E-2</v>
      </c>
      <c r="P10" s="120">
        <v>3</v>
      </c>
      <c r="Q10" s="114" t="s">
        <v>87</v>
      </c>
      <c r="R10" s="114" t="s">
        <v>87</v>
      </c>
      <c r="S10" s="135">
        <v>3112</v>
      </c>
      <c r="T10" s="135">
        <v>73</v>
      </c>
      <c r="U10" s="135">
        <v>2</v>
      </c>
      <c r="V10" s="135">
        <v>3187</v>
      </c>
      <c r="W10" s="135">
        <v>814</v>
      </c>
      <c r="X10" s="135">
        <v>4001</v>
      </c>
      <c r="Y10" s="114" t="s">
        <v>105</v>
      </c>
      <c r="Z10" s="114" t="s">
        <v>106</v>
      </c>
    </row>
    <row r="11" spans="1:26" x14ac:dyDescent="0.2">
      <c r="A11" s="121"/>
      <c r="B11" s="114" t="s">
        <v>107</v>
      </c>
      <c r="C11" s="114" t="s">
        <v>108</v>
      </c>
      <c r="D11" s="115">
        <v>745</v>
      </c>
      <c r="E11" s="117">
        <v>1.2228260869565199E-2</v>
      </c>
      <c r="F11" s="115">
        <v>529</v>
      </c>
      <c r="G11" s="117">
        <v>4.3392504930966497E-2</v>
      </c>
      <c r="H11" s="115">
        <v>0</v>
      </c>
      <c r="I11" s="117" t="s">
        <v>275</v>
      </c>
      <c r="J11" s="115">
        <v>1274</v>
      </c>
      <c r="K11" s="117">
        <v>2.4939662107803698E-2</v>
      </c>
      <c r="L11" s="115">
        <v>367</v>
      </c>
      <c r="M11" s="117">
        <v>-0.287378640776699</v>
      </c>
      <c r="N11" s="115">
        <v>1641</v>
      </c>
      <c r="O11" s="117">
        <v>-6.655290102389079E-2</v>
      </c>
      <c r="P11" s="122"/>
      <c r="Q11" s="114" t="s">
        <v>87</v>
      </c>
      <c r="R11" s="114" t="s">
        <v>87</v>
      </c>
      <c r="S11" s="135">
        <v>736</v>
      </c>
      <c r="T11" s="135">
        <v>507</v>
      </c>
      <c r="U11" s="135">
        <v>0</v>
      </c>
      <c r="V11" s="135">
        <v>1243</v>
      </c>
      <c r="W11" s="135">
        <v>515</v>
      </c>
      <c r="X11" s="135">
        <v>1758</v>
      </c>
      <c r="Y11" s="114" t="s">
        <v>109</v>
      </c>
      <c r="Z11" s="114" t="s">
        <v>106</v>
      </c>
    </row>
    <row r="12" spans="1:26" x14ac:dyDescent="0.2">
      <c r="A12" s="121"/>
      <c r="B12" s="114" t="s">
        <v>110</v>
      </c>
      <c r="C12" s="114" t="s">
        <v>111</v>
      </c>
      <c r="D12" s="115">
        <v>2820</v>
      </c>
      <c r="E12" s="117">
        <v>7.0972320794890006E-4</v>
      </c>
      <c r="F12" s="115">
        <v>140</v>
      </c>
      <c r="G12" s="117">
        <v>-0.2</v>
      </c>
      <c r="H12" s="115">
        <v>0</v>
      </c>
      <c r="I12" s="117" t="s">
        <v>275</v>
      </c>
      <c r="J12" s="115">
        <v>2960</v>
      </c>
      <c r="K12" s="117">
        <v>-1.10257266956231E-2</v>
      </c>
      <c r="L12" s="115">
        <v>902</v>
      </c>
      <c r="M12" s="117">
        <v>-0.12427184466019402</v>
      </c>
      <c r="N12" s="115">
        <v>3862</v>
      </c>
      <c r="O12" s="117">
        <v>-4.0019885657469598E-2</v>
      </c>
      <c r="P12" s="122"/>
      <c r="Q12" s="114" t="s">
        <v>87</v>
      </c>
      <c r="R12" s="114" t="s">
        <v>87</v>
      </c>
      <c r="S12" s="135">
        <v>2818</v>
      </c>
      <c r="T12" s="135">
        <v>175</v>
      </c>
      <c r="U12" s="135">
        <v>0</v>
      </c>
      <c r="V12" s="135">
        <v>2993</v>
      </c>
      <c r="W12" s="135">
        <v>1030</v>
      </c>
      <c r="X12" s="135">
        <v>4023</v>
      </c>
      <c r="Y12" s="114" t="s">
        <v>112</v>
      </c>
      <c r="Z12" s="114" t="s">
        <v>106</v>
      </c>
    </row>
    <row r="13" spans="1:26" x14ac:dyDescent="0.2">
      <c r="A13" s="123"/>
      <c r="B13" s="114" t="s">
        <v>113</v>
      </c>
      <c r="C13" s="114" t="s">
        <v>114</v>
      </c>
      <c r="D13" s="115">
        <v>705</v>
      </c>
      <c r="E13" s="117">
        <v>0.14448051948051902</v>
      </c>
      <c r="F13" s="115">
        <v>378</v>
      </c>
      <c r="G13" s="117">
        <v>5.31914893617021E-3</v>
      </c>
      <c r="H13" s="115">
        <v>0</v>
      </c>
      <c r="I13" s="117" t="s">
        <v>275</v>
      </c>
      <c r="J13" s="115">
        <v>1083</v>
      </c>
      <c r="K13" s="117">
        <v>9.1733870967741896E-2</v>
      </c>
      <c r="L13" s="115">
        <v>352</v>
      </c>
      <c r="M13" s="117">
        <v>8.9783281733746112E-2</v>
      </c>
      <c r="N13" s="115">
        <v>1435</v>
      </c>
      <c r="O13" s="117">
        <v>9.1254752851711002E-2</v>
      </c>
      <c r="P13" s="122"/>
      <c r="Q13" s="114" t="s">
        <v>87</v>
      </c>
      <c r="R13" s="114" t="s">
        <v>87</v>
      </c>
      <c r="S13" s="135">
        <v>616</v>
      </c>
      <c r="T13" s="135">
        <v>376</v>
      </c>
      <c r="U13" s="135">
        <v>0</v>
      </c>
      <c r="V13" s="135">
        <v>992</v>
      </c>
      <c r="W13" s="135">
        <v>323</v>
      </c>
      <c r="X13" s="135">
        <v>1315</v>
      </c>
      <c r="Y13" s="114" t="s">
        <v>115</v>
      </c>
      <c r="Z13" s="114" t="s">
        <v>106</v>
      </c>
    </row>
    <row r="14" spans="1:26" x14ac:dyDescent="0.2">
      <c r="A14" s="124" t="s">
        <v>101</v>
      </c>
      <c r="B14" s="124"/>
      <c r="C14" s="124"/>
      <c r="D14" s="125">
        <v>7247</v>
      </c>
      <c r="E14" s="127">
        <v>-4.8063718758582803E-3</v>
      </c>
      <c r="F14" s="125">
        <v>1124</v>
      </c>
      <c r="G14" s="127">
        <v>-6.18921308576481E-3</v>
      </c>
      <c r="H14" s="125">
        <v>0</v>
      </c>
      <c r="I14" s="127">
        <v>-1</v>
      </c>
      <c r="J14" s="125">
        <v>8371</v>
      </c>
      <c r="K14" s="127">
        <v>-5.2287581699346402E-3</v>
      </c>
      <c r="L14" s="125">
        <v>2203</v>
      </c>
      <c r="M14" s="127">
        <v>-0.17859806114839702</v>
      </c>
      <c r="N14" s="125">
        <v>10574</v>
      </c>
      <c r="O14" s="127">
        <v>-4.7129854915743001E-2</v>
      </c>
      <c r="P14" s="128"/>
      <c r="Q14" s="129"/>
      <c r="R14" s="129"/>
      <c r="S14" s="136">
        <v>7282</v>
      </c>
      <c r="T14" s="136">
        <v>1131</v>
      </c>
      <c r="U14" s="136">
        <v>2</v>
      </c>
      <c r="V14" s="136">
        <v>8415</v>
      </c>
      <c r="W14" s="136">
        <v>2682</v>
      </c>
      <c r="X14" s="136">
        <v>11097</v>
      </c>
      <c r="Y14" s="129"/>
      <c r="Z14" s="129"/>
    </row>
    <row r="15" spans="1:26" x14ac:dyDescent="0.2">
      <c r="A15" s="119" t="s">
        <v>116</v>
      </c>
      <c r="B15" s="114" t="s">
        <v>117</v>
      </c>
      <c r="C15" s="114" t="s">
        <v>118</v>
      </c>
      <c r="D15" s="115">
        <v>600</v>
      </c>
      <c r="E15" s="117">
        <v>-4.9128367670364506E-2</v>
      </c>
      <c r="F15" s="115">
        <v>22</v>
      </c>
      <c r="G15" s="117">
        <v>-0.35294117647058798</v>
      </c>
      <c r="H15" s="115">
        <v>77</v>
      </c>
      <c r="I15" s="117">
        <v>0.83333333333333293</v>
      </c>
      <c r="J15" s="115">
        <v>699</v>
      </c>
      <c r="K15" s="117">
        <v>-1.13154172560113E-2</v>
      </c>
      <c r="L15" s="115">
        <v>551</v>
      </c>
      <c r="M15" s="117">
        <v>9.1575091575091614E-3</v>
      </c>
      <c r="N15" s="115">
        <v>1250</v>
      </c>
      <c r="O15" s="117">
        <v>-2.3942537909018404E-3</v>
      </c>
      <c r="P15" s="120">
        <v>4</v>
      </c>
      <c r="Q15" s="114" t="s">
        <v>87</v>
      </c>
      <c r="R15" s="114" t="s">
        <v>87</v>
      </c>
      <c r="S15" s="135">
        <v>631</v>
      </c>
      <c r="T15" s="135">
        <v>34</v>
      </c>
      <c r="U15" s="135">
        <v>42</v>
      </c>
      <c r="V15" s="135">
        <v>707</v>
      </c>
      <c r="W15" s="135">
        <v>546</v>
      </c>
      <c r="X15" s="135">
        <v>1253</v>
      </c>
      <c r="Y15" s="114" t="s">
        <v>119</v>
      </c>
      <c r="Z15" s="114" t="s">
        <v>120</v>
      </c>
    </row>
    <row r="16" spans="1:26" x14ac:dyDescent="0.2">
      <c r="A16" s="121"/>
      <c r="B16" s="114" t="s">
        <v>121</v>
      </c>
      <c r="C16" s="114" t="s">
        <v>122</v>
      </c>
      <c r="D16" s="115">
        <v>179</v>
      </c>
      <c r="E16" s="117">
        <v>-5.5555555555555601E-3</v>
      </c>
      <c r="F16" s="115">
        <v>0</v>
      </c>
      <c r="G16" s="117">
        <v>-1</v>
      </c>
      <c r="H16" s="115">
        <v>0</v>
      </c>
      <c r="I16" s="117" t="s">
        <v>275</v>
      </c>
      <c r="J16" s="115">
        <v>179</v>
      </c>
      <c r="K16" s="117">
        <v>-1.1049723756906101E-2</v>
      </c>
      <c r="L16" s="115">
        <v>462</v>
      </c>
      <c r="M16" s="117">
        <v>0.29411764705882404</v>
      </c>
      <c r="N16" s="115">
        <v>641</v>
      </c>
      <c r="O16" s="117">
        <v>0.191449814126394</v>
      </c>
      <c r="P16" s="122"/>
      <c r="Q16" s="114" t="s">
        <v>87</v>
      </c>
      <c r="R16" s="114" t="s">
        <v>87</v>
      </c>
      <c r="S16" s="135">
        <v>180</v>
      </c>
      <c r="T16" s="135">
        <v>1</v>
      </c>
      <c r="U16" s="135">
        <v>0</v>
      </c>
      <c r="V16" s="135">
        <v>181</v>
      </c>
      <c r="W16" s="135">
        <v>357</v>
      </c>
      <c r="X16" s="135">
        <v>538</v>
      </c>
      <c r="Y16" s="114" t="s">
        <v>123</v>
      </c>
      <c r="Z16" s="114" t="s">
        <v>120</v>
      </c>
    </row>
    <row r="17" spans="1:26" x14ac:dyDescent="0.2">
      <c r="A17" s="121"/>
      <c r="B17" s="114" t="s">
        <v>124</v>
      </c>
      <c r="C17" s="114" t="s">
        <v>125</v>
      </c>
      <c r="D17" s="115">
        <v>769</v>
      </c>
      <c r="E17" s="117">
        <v>-4.23412204234122E-2</v>
      </c>
      <c r="F17" s="115">
        <v>55</v>
      </c>
      <c r="G17" s="117">
        <v>-8.3333333333333301E-2</v>
      </c>
      <c r="H17" s="115">
        <v>0</v>
      </c>
      <c r="I17" s="117" t="s">
        <v>275</v>
      </c>
      <c r="J17" s="115">
        <v>824</v>
      </c>
      <c r="K17" s="117">
        <v>-4.5191193511008101E-2</v>
      </c>
      <c r="L17" s="115">
        <v>319</v>
      </c>
      <c r="M17" s="117">
        <v>0.49065420560747697</v>
      </c>
      <c r="N17" s="115">
        <v>1143</v>
      </c>
      <c r="O17" s="117">
        <v>6.12813370473538E-2</v>
      </c>
      <c r="P17" s="122"/>
      <c r="Q17" s="114" t="s">
        <v>87</v>
      </c>
      <c r="R17" s="114" t="s">
        <v>87</v>
      </c>
      <c r="S17" s="135">
        <v>803</v>
      </c>
      <c r="T17" s="135">
        <v>60</v>
      </c>
      <c r="U17" s="135">
        <v>0</v>
      </c>
      <c r="V17" s="135">
        <v>863</v>
      </c>
      <c r="W17" s="135">
        <v>214</v>
      </c>
      <c r="X17" s="135">
        <v>1077</v>
      </c>
      <c r="Y17" s="114" t="s">
        <v>126</v>
      </c>
      <c r="Z17" s="114" t="s">
        <v>120</v>
      </c>
    </row>
    <row r="18" spans="1:26" x14ac:dyDescent="0.2">
      <c r="A18" s="121"/>
      <c r="B18" s="114" t="s">
        <v>127</v>
      </c>
      <c r="C18" s="114" t="s">
        <v>128</v>
      </c>
      <c r="D18" s="115">
        <v>296</v>
      </c>
      <c r="E18" s="117">
        <v>-7.7881619937694699E-2</v>
      </c>
      <c r="F18" s="115">
        <v>239</v>
      </c>
      <c r="G18" s="117">
        <v>-0.22402597402597399</v>
      </c>
      <c r="H18" s="115">
        <v>0</v>
      </c>
      <c r="I18" s="117" t="s">
        <v>275</v>
      </c>
      <c r="J18" s="115">
        <v>535</v>
      </c>
      <c r="K18" s="117">
        <v>-0.14944356120826699</v>
      </c>
      <c r="L18" s="115">
        <v>307</v>
      </c>
      <c r="M18" s="117">
        <v>0.15413533834586501</v>
      </c>
      <c r="N18" s="115">
        <v>842</v>
      </c>
      <c r="O18" s="117">
        <v>-5.9217877094972095E-2</v>
      </c>
      <c r="P18" s="122"/>
      <c r="Q18" s="114" t="s">
        <v>87</v>
      </c>
      <c r="R18" s="114" t="s">
        <v>87</v>
      </c>
      <c r="S18" s="135">
        <v>321</v>
      </c>
      <c r="T18" s="135">
        <v>308</v>
      </c>
      <c r="U18" s="135">
        <v>0</v>
      </c>
      <c r="V18" s="135">
        <v>629</v>
      </c>
      <c r="W18" s="135">
        <v>266</v>
      </c>
      <c r="X18" s="135">
        <v>895</v>
      </c>
      <c r="Y18" s="114" t="s">
        <v>129</v>
      </c>
      <c r="Z18" s="114" t="s">
        <v>120</v>
      </c>
    </row>
    <row r="19" spans="1:26" x14ac:dyDescent="0.2">
      <c r="A19" s="121"/>
      <c r="B19" s="114" t="s">
        <v>130</v>
      </c>
      <c r="C19" s="114" t="s">
        <v>131</v>
      </c>
      <c r="D19" s="115">
        <v>556</v>
      </c>
      <c r="E19" s="117">
        <v>-6.2394603709949405E-2</v>
      </c>
      <c r="F19" s="115">
        <v>4</v>
      </c>
      <c r="G19" s="117">
        <v>-0.76470588235294101</v>
      </c>
      <c r="H19" s="115">
        <v>0</v>
      </c>
      <c r="I19" s="117" t="s">
        <v>275</v>
      </c>
      <c r="J19" s="115">
        <v>560</v>
      </c>
      <c r="K19" s="117">
        <v>-8.1967213114754092E-2</v>
      </c>
      <c r="L19" s="115">
        <v>148</v>
      </c>
      <c r="M19" s="117">
        <v>-0.221052631578947</v>
      </c>
      <c r="N19" s="115">
        <v>708</v>
      </c>
      <c r="O19" s="117">
        <v>-0.115</v>
      </c>
      <c r="P19" s="122"/>
      <c r="Q19" s="114" t="s">
        <v>87</v>
      </c>
      <c r="R19" s="114" t="s">
        <v>87</v>
      </c>
      <c r="S19" s="135">
        <v>593</v>
      </c>
      <c r="T19" s="135">
        <v>17</v>
      </c>
      <c r="U19" s="135">
        <v>0</v>
      </c>
      <c r="V19" s="135">
        <v>610</v>
      </c>
      <c r="W19" s="135">
        <v>190</v>
      </c>
      <c r="X19" s="135">
        <v>800</v>
      </c>
      <c r="Y19" s="114" t="s">
        <v>132</v>
      </c>
      <c r="Z19" s="114" t="s">
        <v>120</v>
      </c>
    </row>
    <row r="20" spans="1:26" x14ac:dyDescent="0.2">
      <c r="A20" s="121"/>
      <c r="B20" s="114" t="s">
        <v>133</v>
      </c>
      <c r="C20" s="114" t="s">
        <v>134</v>
      </c>
      <c r="D20" s="115">
        <v>445</v>
      </c>
      <c r="E20" s="117">
        <v>-4.7109207708779403E-2</v>
      </c>
      <c r="F20" s="115">
        <v>15</v>
      </c>
      <c r="G20" s="117">
        <v>-0.70000000000000007</v>
      </c>
      <c r="H20" s="115">
        <v>504</v>
      </c>
      <c r="I20" s="117">
        <v>-2.5145067698259201E-2</v>
      </c>
      <c r="J20" s="115">
        <v>964</v>
      </c>
      <c r="K20" s="117">
        <v>-6.7698259187620902E-2</v>
      </c>
      <c r="L20" s="115">
        <v>141</v>
      </c>
      <c r="M20" s="117">
        <v>1.4388489208633101E-2</v>
      </c>
      <c r="N20" s="115">
        <v>1105</v>
      </c>
      <c r="O20" s="117">
        <v>-5.7971014492753603E-2</v>
      </c>
      <c r="P20" s="122"/>
      <c r="Q20" s="114" t="s">
        <v>87</v>
      </c>
      <c r="R20" s="114" t="s">
        <v>87</v>
      </c>
      <c r="S20" s="135">
        <v>467</v>
      </c>
      <c r="T20" s="135">
        <v>50</v>
      </c>
      <c r="U20" s="135">
        <v>517</v>
      </c>
      <c r="V20" s="135">
        <v>1034</v>
      </c>
      <c r="W20" s="135">
        <v>139</v>
      </c>
      <c r="X20" s="135">
        <v>1173</v>
      </c>
      <c r="Y20" s="114" t="s">
        <v>135</v>
      </c>
      <c r="Z20" s="114" t="s">
        <v>120</v>
      </c>
    </row>
    <row r="21" spans="1:26" x14ac:dyDescent="0.2">
      <c r="A21" s="121"/>
      <c r="B21" s="114" t="s">
        <v>136</v>
      </c>
      <c r="C21" s="114" t="s">
        <v>137</v>
      </c>
      <c r="D21" s="115">
        <v>249</v>
      </c>
      <c r="E21" s="117">
        <v>-8.4558823529411797E-2</v>
      </c>
      <c r="F21" s="115">
        <v>7</v>
      </c>
      <c r="G21" s="117">
        <v>-0.53333333333333299</v>
      </c>
      <c r="H21" s="115">
        <v>0</v>
      </c>
      <c r="I21" s="117" t="s">
        <v>275</v>
      </c>
      <c r="J21" s="115">
        <v>256</v>
      </c>
      <c r="K21" s="117">
        <v>-0.10801393728223001</v>
      </c>
      <c r="L21" s="115">
        <v>86</v>
      </c>
      <c r="M21" s="117">
        <v>-2.27272727272727E-2</v>
      </c>
      <c r="N21" s="115">
        <v>342</v>
      </c>
      <c r="O21" s="117">
        <v>-8.8000000000000009E-2</v>
      </c>
      <c r="P21" s="122"/>
      <c r="Q21" s="114" t="s">
        <v>87</v>
      </c>
      <c r="R21" s="114" t="s">
        <v>87</v>
      </c>
      <c r="S21" s="135">
        <v>272</v>
      </c>
      <c r="T21" s="135">
        <v>15</v>
      </c>
      <c r="U21" s="135">
        <v>0</v>
      </c>
      <c r="V21" s="135">
        <v>287</v>
      </c>
      <c r="W21" s="135">
        <v>88</v>
      </c>
      <c r="X21" s="135">
        <v>375</v>
      </c>
      <c r="Y21" s="114" t="s">
        <v>138</v>
      </c>
      <c r="Z21" s="114" t="s">
        <v>120</v>
      </c>
    </row>
    <row r="22" spans="1:26" x14ac:dyDescent="0.2">
      <c r="A22" s="121"/>
      <c r="B22" s="114" t="s">
        <v>139</v>
      </c>
      <c r="C22" s="114" t="s">
        <v>140</v>
      </c>
      <c r="D22" s="115">
        <v>557</v>
      </c>
      <c r="E22" s="117">
        <v>6.9097888675623803E-2</v>
      </c>
      <c r="F22" s="115">
        <v>58</v>
      </c>
      <c r="G22" s="117">
        <v>-4.91803278688525E-2</v>
      </c>
      <c r="H22" s="115">
        <v>0</v>
      </c>
      <c r="I22" s="117">
        <v>-1</v>
      </c>
      <c r="J22" s="115">
        <v>615</v>
      </c>
      <c r="K22" s="117">
        <v>5.3082191780821901E-2</v>
      </c>
      <c r="L22" s="115">
        <v>216</v>
      </c>
      <c r="M22" s="117">
        <v>-0.16923076923076902</v>
      </c>
      <c r="N22" s="115">
        <v>831</v>
      </c>
      <c r="O22" s="117">
        <v>-1.5402843601895701E-2</v>
      </c>
      <c r="P22" s="122"/>
      <c r="Q22" s="114" t="s">
        <v>87</v>
      </c>
      <c r="R22" s="114" t="s">
        <v>87</v>
      </c>
      <c r="S22" s="135">
        <v>521</v>
      </c>
      <c r="T22" s="135">
        <v>61</v>
      </c>
      <c r="U22" s="135">
        <v>2</v>
      </c>
      <c r="V22" s="135">
        <v>584</v>
      </c>
      <c r="W22" s="135">
        <v>260</v>
      </c>
      <c r="X22" s="135">
        <v>844</v>
      </c>
      <c r="Y22" s="114" t="s">
        <v>141</v>
      </c>
      <c r="Z22" s="114" t="s">
        <v>120</v>
      </c>
    </row>
    <row r="23" spans="1:26" x14ac:dyDescent="0.2">
      <c r="A23" s="123"/>
      <c r="B23" s="114" t="s">
        <v>142</v>
      </c>
      <c r="C23" s="114" t="s">
        <v>143</v>
      </c>
      <c r="D23" s="115">
        <v>375</v>
      </c>
      <c r="E23" s="117">
        <v>-0.13394919168591199</v>
      </c>
      <c r="F23" s="115">
        <v>33</v>
      </c>
      <c r="G23" s="117">
        <v>-0.45901639344262302</v>
      </c>
      <c r="H23" s="115">
        <v>0</v>
      </c>
      <c r="I23" s="117" t="s">
        <v>275</v>
      </c>
      <c r="J23" s="115">
        <v>408</v>
      </c>
      <c r="K23" s="117">
        <v>-0.17408906882591099</v>
      </c>
      <c r="L23" s="115">
        <v>260</v>
      </c>
      <c r="M23" s="117">
        <v>3.8610038610038602E-3</v>
      </c>
      <c r="N23" s="115">
        <v>668</v>
      </c>
      <c r="O23" s="117">
        <v>-0.112881806108898</v>
      </c>
      <c r="P23" s="122"/>
      <c r="Q23" s="114" t="s">
        <v>87</v>
      </c>
      <c r="R23" s="114" t="s">
        <v>87</v>
      </c>
      <c r="S23" s="135">
        <v>433</v>
      </c>
      <c r="T23" s="135">
        <v>61</v>
      </c>
      <c r="U23" s="135">
        <v>0</v>
      </c>
      <c r="V23" s="135">
        <v>494</v>
      </c>
      <c r="W23" s="135">
        <v>259</v>
      </c>
      <c r="X23" s="135">
        <v>753</v>
      </c>
      <c r="Y23" s="114" t="s">
        <v>144</v>
      </c>
      <c r="Z23" s="114" t="s">
        <v>120</v>
      </c>
    </row>
    <row r="24" spans="1:26" x14ac:dyDescent="0.2">
      <c r="A24" s="124" t="s">
        <v>101</v>
      </c>
      <c r="B24" s="124"/>
      <c r="C24" s="124"/>
      <c r="D24" s="125">
        <v>4026</v>
      </c>
      <c r="E24" s="127">
        <v>-4.6197583511016299E-2</v>
      </c>
      <c r="F24" s="125">
        <v>433</v>
      </c>
      <c r="G24" s="127">
        <v>-0.28665568369028005</v>
      </c>
      <c r="H24" s="125">
        <v>581</v>
      </c>
      <c r="I24" s="127">
        <v>3.5650623885917998E-2</v>
      </c>
      <c r="J24" s="125">
        <v>5040</v>
      </c>
      <c r="K24" s="127">
        <v>-6.4761551308220394E-2</v>
      </c>
      <c r="L24" s="125">
        <v>2490</v>
      </c>
      <c r="M24" s="127">
        <v>7.3738680465717993E-2</v>
      </c>
      <c r="N24" s="125">
        <v>7530</v>
      </c>
      <c r="O24" s="127">
        <v>-2.3092890503373101E-2</v>
      </c>
      <c r="P24" s="128"/>
      <c r="Q24" s="129"/>
      <c r="R24" s="129"/>
      <c r="S24" s="136">
        <v>4221</v>
      </c>
      <c r="T24" s="136">
        <v>607</v>
      </c>
      <c r="U24" s="136">
        <v>561</v>
      </c>
      <c r="V24" s="136">
        <v>5389</v>
      </c>
      <c r="W24" s="136">
        <v>2319</v>
      </c>
      <c r="X24" s="136">
        <v>7708</v>
      </c>
      <c r="Y24" s="129"/>
      <c r="Z24" s="129"/>
    </row>
    <row r="25" spans="1:26" x14ac:dyDescent="0.2">
      <c r="A25" s="119" t="s">
        <v>145</v>
      </c>
      <c r="B25" s="114" t="s">
        <v>146</v>
      </c>
      <c r="C25" s="114" t="s">
        <v>147</v>
      </c>
      <c r="D25" s="115">
        <v>289</v>
      </c>
      <c r="E25" s="117">
        <v>3.4722222222222199E-3</v>
      </c>
      <c r="F25" s="115">
        <v>0</v>
      </c>
      <c r="G25" s="117">
        <v>-1</v>
      </c>
      <c r="H25" s="115">
        <v>0</v>
      </c>
      <c r="I25" s="117" t="s">
        <v>275</v>
      </c>
      <c r="J25" s="115">
        <v>289</v>
      </c>
      <c r="K25" s="117">
        <v>-3.4482758620689702E-3</v>
      </c>
      <c r="L25" s="115">
        <v>20</v>
      </c>
      <c r="M25" s="117">
        <v>1</v>
      </c>
      <c r="N25" s="115">
        <v>309</v>
      </c>
      <c r="O25" s="117">
        <v>0.03</v>
      </c>
      <c r="P25" s="120">
        <v>5</v>
      </c>
      <c r="Q25" s="114" t="s">
        <v>87</v>
      </c>
      <c r="R25" s="114" t="s">
        <v>87</v>
      </c>
      <c r="S25" s="135">
        <v>288</v>
      </c>
      <c r="T25" s="135">
        <v>2</v>
      </c>
      <c r="U25" s="135">
        <v>0</v>
      </c>
      <c r="V25" s="135">
        <v>290</v>
      </c>
      <c r="W25" s="135">
        <v>10</v>
      </c>
      <c r="X25" s="135">
        <v>300</v>
      </c>
      <c r="Y25" s="114" t="s">
        <v>148</v>
      </c>
      <c r="Z25" s="114" t="s">
        <v>149</v>
      </c>
    </row>
    <row r="26" spans="1:26" x14ac:dyDescent="0.2">
      <c r="A26" s="121"/>
      <c r="B26" s="114" t="s">
        <v>150</v>
      </c>
      <c r="C26" s="114" t="s">
        <v>151</v>
      </c>
      <c r="D26" s="115">
        <v>154</v>
      </c>
      <c r="E26" s="117">
        <v>0.11594202898550701</v>
      </c>
      <c r="F26" s="115">
        <v>0</v>
      </c>
      <c r="G26" s="117" t="s">
        <v>275</v>
      </c>
      <c r="H26" s="115">
        <v>0</v>
      </c>
      <c r="I26" s="117" t="s">
        <v>275</v>
      </c>
      <c r="J26" s="115">
        <v>154</v>
      </c>
      <c r="K26" s="117">
        <v>0.11594202898550701</v>
      </c>
      <c r="L26" s="115">
        <v>10</v>
      </c>
      <c r="M26" s="117">
        <v>0.66666666666666696</v>
      </c>
      <c r="N26" s="115">
        <v>164</v>
      </c>
      <c r="O26" s="117">
        <v>0.13888888888888898</v>
      </c>
      <c r="P26" s="122"/>
      <c r="Q26" s="114" t="s">
        <v>87</v>
      </c>
      <c r="R26" s="114" t="s">
        <v>87</v>
      </c>
      <c r="S26" s="135">
        <v>138</v>
      </c>
      <c r="T26" s="135">
        <v>0</v>
      </c>
      <c r="U26" s="135">
        <v>0</v>
      </c>
      <c r="V26" s="135">
        <v>138</v>
      </c>
      <c r="W26" s="135">
        <v>6</v>
      </c>
      <c r="X26" s="135">
        <v>144</v>
      </c>
      <c r="Y26" s="114" t="s">
        <v>152</v>
      </c>
      <c r="Z26" s="114" t="s">
        <v>149</v>
      </c>
    </row>
    <row r="27" spans="1:26" x14ac:dyDescent="0.2">
      <c r="A27" s="121"/>
      <c r="B27" s="114" t="s">
        <v>153</v>
      </c>
      <c r="C27" s="114" t="s">
        <v>154</v>
      </c>
      <c r="D27" s="115">
        <v>564</v>
      </c>
      <c r="E27" s="117">
        <v>-9.4703049759229496E-2</v>
      </c>
      <c r="F27" s="115">
        <v>0</v>
      </c>
      <c r="G27" s="117" t="s">
        <v>275</v>
      </c>
      <c r="H27" s="115">
        <v>62</v>
      </c>
      <c r="I27" s="117">
        <v>-0.32608695652173897</v>
      </c>
      <c r="J27" s="115">
        <v>626</v>
      </c>
      <c r="K27" s="117">
        <v>-0.124475524475524</v>
      </c>
      <c r="L27" s="115">
        <v>216</v>
      </c>
      <c r="M27" s="117">
        <v>-0.36094674556212997</v>
      </c>
      <c r="N27" s="115">
        <v>842</v>
      </c>
      <c r="O27" s="117">
        <v>-0.20037986704653399</v>
      </c>
      <c r="P27" s="122"/>
      <c r="Q27" s="114" t="s">
        <v>87</v>
      </c>
      <c r="R27" s="114" t="s">
        <v>87</v>
      </c>
      <c r="S27" s="135">
        <v>623</v>
      </c>
      <c r="T27" s="135">
        <v>0</v>
      </c>
      <c r="U27" s="135">
        <v>92</v>
      </c>
      <c r="V27" s="135">
        <v>715</v>
      </c>
      <c r="W27" s="135">
        <v>338</v>
      </c>
      <c r="X27" s="135">
        <v>1053</v>
      </c>
      <c r="Y27" s="114" t="s">
        <v>155</v>
      </c>
      <c r="Z27" s="114" t="s">
        <v>149</v>
      </c>
    </row>
    <row r="28" spans="1:26" x14ac:dyDescent="0.2">
      <c r="A28" s="121"/>
      <c r="B28" s="114" t="s">
        <v>156</v>
      </c>
      <c r="C28" s="114" t="s">
        <v>157</v>
      </c>
      <c r="D28" s="115">
        <v>203</v>
      </c>
      <c r="E28" s="117">
        <v>3.5714285714285698E-2</v>
      </c>
      <c r="F28" s="115">
        <v>0</v>
      </c>
      <c r="G28" s="117" t="s">
        <v>275</v>
      </c>
      <c r="H28" s="115">
        <v>0</v>
      </c>
      <c r="I28" s="117" t="s">
        <v>275</v>
      </c>
      <c r="J28" s="115">
        <v>203</v>
      </c>
      <c r="K28" s="117">
        <v>3.5714285714285698E-2</v>
      </c>
      <c r="L28" s="115">
        <v>24</v>
      </c>
      <c r="M28" s="117">
        <v>1.4000000000000001</v>
      </c>
      <c r="N28" s="115">
        <v>227</v>
      </c>
      <c r="O28" s="117">
        <v>0.101941747572816</v>
      </c>
      <c r="P28" s="122"/>
      <c r="Q28" s="114" t="s">
        <v>87</v>
      </c>
      <c r="R28" s="114" t="s">
        <v>87</v>
      </c>
      <c r="S28" s="135">
        <v>196</v>
      </c>
      <c r="T28" s="135">
        <v>0</v>
      </c>
      <c r="U28" s="135">
        <v>0</v>
      </c>
      <c r="V28" s="135">
        <v>196</v>
      </c>
      <c r="W28" s="135">
        <v>10</v>
      </c>
      <c r="X28" s="135">
        <v>206</v>
      </c>
      <c r="Y28" s="114" t="s">
        <v>158</v>
      </c>
      <c r="Z28" s="114" t="s">
        <v>149</v>
      </c>
    </row>
    <row r="29" spans="1:26" x14ac:dyDescent="0.2">
      <c r="A29" s="121"/>
      <c r="B29" s="114" t="s">
        <v>159</v>
      </c>
      <c r="C29" s="114" t="s">
        <v>160</v>
      </c>
      <c r="D29" s="115">
        <v>88</v>
      </c>
      <c r="E29" s="117">
        <v>-5.3763440860215103E-2</v>
      </c>
      <c r="F29" s="115">
        <v>4</v>
      </c>
      <c r="G29" s="117" t="s">
        <v>275</v>
      </c>
      <c r="H29" s="115">
        <v>0</v>
      </c>
      <c r="I29" s="117" t="s">
        <v>275</v>
      </c>
      <c r="J29" s="115">
        <v>92</v>
      </c>
      <c r="K29" s="117">
        <v>-1.0752688172043001E-2</v>
      </c>
      <c r="L29" s="115">
        <v>91</v>
      </c>
      <c r="M29" s="117">
        <v>-0.3</v>
      </c>
      <c r="N29" s="115">
        <v>183</v>
      </c>
      <c r="O29" s="117">
        <v>-0.179372197309417</v>
      </c>
      <c r="P29" s="122"/>
      <c r="Q29" s="114" t="s">
        <v>87</v>
      </c>
      <c r="R29" s="114" t="s">
        <v>87</v>
      </c>
      <c r="S29" s="135">
        <v>93</v>
      </c>
      <c r="T29" s="135">
        <v>0</v>
      </c>
      <c r="U29" s="135">
        <v>0</v>
      </c>
      <c r="V29" s="135">
        <v>93</v>
      </c>
      <c r="W29" s="135">
        <v>130</v>
      </c>
      <c r="X29" s="135">
        <v>223</v>
      </c>
      <c r="Y29" s="114" t="s">
        <v>161</v>
      </c>
      <c r="Z29" s="114" t="s">
        <v>149</v>
      </c>
    </row>
    <row r="30" spans="1:26" x14ac:dyDescent="0.2">
      <c r="A30" s="121"/>
      <c r="B30" s="114" t="s">
        <v>162</v>
      </c>
      <c r="C30" s="114" t="s">
        <v>163</v>
      </c>
      <c r="D30" s="115">
        <v>487</v>
      </c>
      <c r="E30" s="117">
        <v>-6.1657032755298699E-2</v>
      </c>
      <c r="F30" s="115">
        <v>1</v>
      </c>
      <c r="G30" s="117">
        <v>0</v>
      </c>
      <c r="H30" s="115">
        <v>271</v>
      </c>
      <c r="I30" s="117">
        <v>-0.22349570200573099</v>
      </c>
      <c r="J30" s="115">
        <v>759</v>
      </c>
      <c r="K30" s="117">
        <v>-0.12658227848101297</v>
      </c>
      <c r="L30" s="115">
        <v>33</v>
      </c>
      <c r="M30" s="117">
        <v>-0.282608695652174</v>
      </c>
      <c r="N30" s="115">
        <v>792</v>
      </c>
      <c r="O30" s="117">
        <v>-0.13442622950819702</v>
      </c>
      <c r="P30" s="122"/>
      <c r="Q30" s="114" t="s">
        <v>87</v>
      </c>
      <c r="R30" s="114" t="s">
        <v>87</v>
      </c>
      <c r="S30" s="135">
        <v>519</v>
      </c>
      <c r="T30" s="135">
        <v>1</v>
      </c>
      <c r="U30" s="135">
        <v>349</v>
      </c>
      <c r="V30" s="135">
        <v>869</v>
      </c>
      <c r="W30" s="135">
        <v>46</v>
      </c>
      <c r="X30" s="135">
        <v>915</v>
      </c>
      <c r="Y30" s="114" t="s">
        <v>164</v>
      </c>
      <c r="Z30" s="114" t="s">
        <v>149</v>
      </c>
    </row>
    <row r="31" spans="1:26" x14ac:dyDescent="0.2">
      <c r="A31" s="121"/>
      <c r="B31" s="114" t="s">
        <v>165</v>
      </c>
      <c r="C31" s="114" t="s">
        <v>166</v>
      </c>
      <c r="D31" s="115">
        <v>282</v>
      </c>
      <c r="E31" s="117">
        <v>3.5587188612099603E-3</v>
      </c>
      <c r="F31" s="115">
        <v>0</v>
      </c>
      <c r="G31" s="117">
        <v>-1</v>
      </c>
      <c r="H31" s="115">
        <v>0</v>
      </c>
      <c r="I31" s="117" t="s">
        <v>275</v>
      </c>
      <c r="J31" s="115">
        <v>282</v>
      </c>
      <c r="K31" s="117">
        <v>0</v>
      </c>
      <c r="L31" s="115">
        <v>197</v>
      </c>
      <c r="M31" s="117">
        <v>-0.49872773536895704</v>
      </c>
      <c r="N31" s="115">
        <v>479</v>
      </c>
      <c r="O31" s="117">
        <v>-0.29037037037037</v>
      </c>
      <c r="P31" s="122"/>
      <c r="Q31" s="114" t="s">
        <v>87</v>
      </c>
      <c r="R31" s="114" t="s">
        <v>87</v>
      </c>
      <c r="S31" s="135">
        <v>281</v>
      </c>
      <c r="T31" s="135">
        <v>1</v>
      </c>
      <c r="U31" s="135">
        <v>0</v>
      </c>
      <c r="V31" s="135">
        <v>282</v>
      </c>
      <c r="W31" s="135">
        <v>393</v>
      </c>
      <c r="X31" s="135">
        <v>675</v>
      </c>
      <c r="Y31" s="114" t="s">
        <v>167</v>
      </c>
      <c r="Z31" s="114" t="s">
        <v>149</v>
      </c>
    </row>
    <row r="32" spans="1:26" x14ac:dyDescent="0.2">
      <c r="A32" s="121"/>
      <c r="B32" s="114" t="s">
        <v>168</v>
      </c>
      <c r="C32" s="114" t="s">
        <v>169</v>
      </c>
      <c r="D32" s="115">
        <v>811</v>
      </c>
      <c r="E32" s="117">
        <v>0.13744740532959301</v>
      </c>
      <c r="F32" s="115">
        <v>0</v>
      </c>
      <c r="G32" s="117" t="s">
        <v>275</v>
      </c>
      <c r="H32" s="115">
        <v>300</v>
      </c>
      <c r="I32" s="117">
        <v>0.41509433962264203</v>
      </c>
      <c r="J32" s="115">
        <v>1111</v>
      </c>
      <c r="K32" s="117">
        <v>0.201081081081081</v>
      </c>
      <c r="L32" s="115">
        <v>280</v>
      </c>
      <c r="M32" s="117">
        <v>-0.38189845474613704</v>
      </c>
      <c r="N32" s="115">
        <v>1391</v>
      </c>
      <c r="O32" s="117">
        <v>9.4339622641509396E-3</v>
      </c>
      <c r="P32" s="122"/>
      <c r="Q32" s="114" t="s">
        <v>87</v>
      </c>
      <c r="R32" s="114" t="s">
        <v>87</v>
      </c>
      <c r="S32" s="135">
        <v>713</v>
      </c>
      <c r="T32" s="135">
        <v>0</v>
      </c>
      <c r="U32" s="135">
        <v>212</v>
      </c>
      <c r="V32" s="135">
        <v>925</v>
      </c>
      <c r="W32" s="135">
        <v>453</v>
      </c>
      <c r="X32" s="135">
        <v>1378</v>
      </c>
      <c r="Y32" s="114" t="s">
        <v>170</v>
      </c>
      <c r="Z32" s="114" t="s">
        <v>149</v>
      </c>
    </row>
    <row r="33" spans="1:26" x14ac:dyDescent="0.2">
      <c r="A33" s="121"/>
      <c r="B33" s="114" t="s">
        <v>171</v>
      </c>
      <c r="C33" s="114" t="s">
        <v>172</v>
      </c>
      <c r="D33" s="115">
        <v>103</v>
      </c>
      <c r="E33" s="117">
        <v>0.03</v>
      </c>
      <c r="F33" s="115">
        <v>0</v>
      </c>
      <c r="G33" s="117" t="s">
        <v>275</v>
      </c>
      <c r="H33" s="115">
        <v>0</v>
      </c>
      <c r="I33" s="117" t="s">
        <v>275</v>
      </c>
      <c r="J33" s="115">
        <v>103</v>
      </c>
      <c r="K33" s="117">
        <v>0.03</v>
      </c>
      <c r="L33" s="115">
        <v>6</v>
      </c>
      <c r="M33" s="117">
        <v>-0.72727272727272696</v>
      </c>
      <c r="N33" s="115">
        <v>109</v>
      </c>
      <c r="O33" s="117">
        <v>-0.10655737704917999</v>
      </c>
      <c r="P33" s="122"/>
      <c r="Q33" s="114" t="s">
        <v>87</v>
      </c>
      <c r="R33" s="114" t="s">
        <v>87</v>
      </c>
      <c r="S33" s="135">
        <v>100</v>
      </c>
      <c r="T33" s="135">
        <v>0</v>
      </c>
      <c r="U33" s="135">
        <v>0</v>
      </c>
      <c r="V33" s="135">
        <v>100</v>
      </c>
      <c r="W33" s="135">
        <v>22</v>
      </c>
      <c r="X33" s="135">
        <v>122</v>
      </c>
      <c r="Y33" s="114" t="s">
        <v>173</v>
      </c>
      <c r="Z33" s="114" t="s">
        <v>149</v>
      </c>
    </row>
    <row r="34" spans="1:26" x14ac:dyDescent="0.2">
      <c r="A34" s="121"/>
      <c r="B34" s="114" t="s">
        <v>174</v>
      </c>
      <c r="C34" s="114" t="s">
        <v>175</v>
      </c>
      <c r="D34" s="115">
        <v>212</v>
      </c>
      <c r="E34" s="117">
        <v>0.14594594594594601</v>
      </c>
      <c r="F34" s="115">
        <v>1</v>
      </c>
      <c r="G34" s="117" t="s">
        <v>275</v>
      </c>
      <c r="H34" s="115">
        <v>0</v>
      </c>
      <c r="I34" s="117" t="s">
        <v>275</v>
      </c>
      <c r="J34" s="115">
        <v>213</v>
      </c>
      <c r="K34" s="117">
        <v>0.151351351351351</v>
      </c>
      <c r="L34" s="115">
        <v>39</v>
      </c>
      <c r="M34" s="117">
        <v>0</v>
      </c>
      <c r="N34" s="115">
        <v>252</v>
      </c>
      <c r="O34" s="117">
        <v>0.125</v>
      </c>
      <c r="P34" s="122"/>
      <c r="Q34" s="114" t="s">
        <v>87</v>
      </c>
      <c r="R34" s="114" t="s">
        <v>87</v>
      </c>
      <c r="S34" s="135">
        <v>185</v>
      </c>
      <c r="T34" s="135">
        <v>0</v>
      </c>
      <c r="U34" s="135">
        <v>0</v>
      </c>
      <c r="V34" s="135">
        <v>185</v>
      </c>
      <c r="W34" s="135">
        <v>39</v>
      </c>
      <c r="X34" s="135">
        <v>224</v>
      </c>
      <c r="Y34" s="114" t="s">
        <v>176</v>
      </c>
      <c r="Z34" s="114" t="s">
        <v>149</v>
      </c>
    </row>
    <row r="35" spans="1:26" x14ac:dyDescent="0.2">
      <c r="A35" s="121"/>
      <c r="B35" s="114" t="s">
        <v>177</v>
      </c>
      <c r="C35" s="114" t="s">
        <v>178</v>
      </c>
      <c r="D35" s="115">
        <v>425</v>
      </c>
      <c r="E35" s="117">
        <v>4.72813238770686E-3</v>
      </c>
      <c r="F35" s="115">
        <v>0</v>
      </c>
      <c r="G35" s="117">
        <v>-1</v>
      </c>
      <c r="H35" s="115">
        <v>0</v>
      </c>
      <c r="I35" s="117" t="s">
        <v>275</v>
      </c>
      <c r="J35" s="115">
        <v>425</v>
      </c>
      <c r="K35" s="117">
        <v>0</v>
      </c>
      <c r="L35" s="115">
        <v>163</v>
      </c>
      <c r="M35" s="117">
        <v>6.5359477124182996E-2</v>
      </c>
      <c r="N35" s="115">
        <v>588</v>
      </c>
      <c r="O35" s="117">
        <v>1.73010380622837E-2</v>
      </c>
      <c r="P35" s="122"/>
      <c r="Q35" s="114" t="s">
        <v>87</v>
      </c>
      <c r="R35" s="114" t="s">
        <v>87</v>
      </c>
      <c r="S35" s="135">
        <v>423</v>
      </c>
      <c r="T35" s="135">
        <v>2</v>
      </c>
      <c r="U35" s="135">
        <v>0</v>
      </c>
      <c r="V35" s="135">
        <v>425</v>
      </c>
      <c r="W35" s="135">
        <v>153</v>
      </c>
      <c r="X35" s="135">
        <v>578</v>
      </c>
      <c r="Y35" s="114" t="s">
        <v>179</v>
      </c>
      <c r="Z35" s="114" t="s">
        <v>149</v>
      </c>
    </row>
    <row r="36" spans="1:26" x14ac:dyDescent="0.2">
      <c r="A36" s="121"/>
      <c r="B36" s="114" t="s">
        <v>180</v>
      </c>
      <c r="C36" s="114" t="s">
        <v>181</v>
      </c>
      <c r="D36" s="115">
        <v>218</v>
      </c>
      <c r="E36" s="117">
        <v>0.13541666666666699</v>
      </c>
      <c r="F36" s="115">
        <v>0</v>
      </c>
      <c r="G36" s="117" t="s">
        <v>275</v>
      </c>
      <c r="H36" s="115">
        <v>0</v>
      </c>
      <c r="I36" s="117" t="s">
        <v>275</v>
      </c>
      <c r="J36" s="115">
        <v>218</v>
      </c>
      <c r="K36" s="117">
        <v>0.13541666666666699</v>
      </c>
      <c r="L36" s="115">
        <v>42</v>
      </c>
      <c r="M36" s="117">
        <v>-0.20754716981132101</v>
      </c>
      <c r="N36" s="115">
        <v>260</v>
      </c>
      <c r="O36" s="117">
        <v>6.1224489795918401E-2</v>
      </c>
      <c r="P36" s="122"/>
      <c r="Q36" s="114" t="s">
        <v>87</v>
      </c>
      <c r="R36" s="114" t="s">
        <v>87</v>
      </c>
      <c r="S36" s="135">
        <v>192</v>
      </c>
      <c r="T36" s="135">
        <v>0</v>
      </c>
      <c r="U36" s="135">
        <v>0</v>
      </c>
      <c r="V36" s="135">
        <v>192</v>
      </c>
      <c r="W36" s="135">
        <v>53</v>
      </c>
      <c r="X36" s="135">
        <v>245</v>
      </c>
      <c r="Y36" s="114" t="s">
        <v>182</v>
      </c>
      <c r="Z36" s="114" t="s">
        <v>149</v>
      </c>
    </row>
    <row r="37" spans="1:26" x14ac:dyDescent="0.2">
      <c r="A37" s="121"/>
      <c r="B37" s="114" t="s">
        <v>183</v>
      </c>
      <c r="C37" s="114" t="s">
        <v>184</v>
      </c>
      <c r="D37" s="115">
        <v>488</v>
      </c>
      <c r="E37" s="117">
        <v>-2.00803212851406E-2</v>
      </c>
      <c r="F37" s="115">
        <v>0</v>
      </c>
      <c r="G37" s="117" t="s">
        <v>275</v>
      </c>
      <c r="H37" s="115">
        <v>0</v>
      </c>
      <c r="I37" s="117" t="s">
        <v>275</v>
      </c>
      <c r="J37" s="115">
        <v>488</v>
      </c>
      <c r="K37" s="117">
        <v>-2.00803212851406E-2</v>
      </c>
      <c r="L37" s="115">
        <v>167</v>
      </c>
      <c r="M37" s="117">
        <v>0.24626865671641801</v>
      </c>
      <c r="N37" s="115">
        <v>655</v>
      </c>
      <c r="O37" s="117">
        <v>3.6392405063291097E-2</v>
      </c>
      <c r="P37" s="122"/>
      <c r="Q37" s="114" t="s">
        <v>87</v>
      </c>
      <c r="R37" s="114" t="s">
        <v>87</v>
      </c>
      <c r="S37" s="135">
        <v>498</v>
      </c>
      <c r="T37" s="135">
        <v>0</v>
      </c>
      <c r="U37" s="135">
        <v>0</v>
      </c>
      <c r="V37" s="135">
        <v>498</v>
      </c>
      <c r="W37" s="135">
        <v>134</v>
      </c>
      <c r="X37" s="135">
        <v>632</v>
      </c>
      <c r="Y37" s="114" t="s">
        <v>185</v>
      </c>
      <c r="Z37" s="114" t="s">
        <v>149</v>
      </c>
    </row>
    <row r="38" spans="1:26" x14ac:dyDescent="0.2">
      <c r="A38" s="121"/>
      <c r="B38" s="114" t="s">
        <v>186</v>
      </c>
      <c r="C38" s="114" t="s">
        <v>187</v>
      </c>
      <c r="D38" s="115">
        <v>449</v>
      </c>
      <c r="E38" s="117">
        <v>3.6951501154734397E-2</v>
      </c>
      <c r="F38" s="115">
        <v>0</v>
      </c>
      <c r="G38" s="117" t="s">
        <v>275</v>
      </c>
      <c r="H38" s="115">
        <v>0</v>
      </c>
      <c r="I38" s="117" t="s">
        <v>275</v>
      </c>
      <c r="J38" s="115">
        <v>449</v>
      </c>
      <c r="K38" s="117">
        <v>3.6951501154734397E-2</v>
      </c>
      <c r="L38" s="115">
        <v>52</v>
      </c>
      <c r="M38" s="117">
        <v>6.1224489795918401E-2</v>
      </c>
      <c r="N38" s="115">
        <v>501</v>
      </c>
      <c r="O38" s="117">
        <v>3.9419087136929501E-2</v>
      </c>
      <c r="P38" s="122"/>
      <c r="Q38" s="114" t="s">
        <v>87</v>
      </c>
      <c r="R38" s="114" t="s">
        <v>87</v>
      </c>
      <c r="S38" s="135">
        <v>433</v>
      </c>
      <c r="T38" s="135">
        <v>0</v>
      </c>
      <c r="U38" s="135">
        <v>0</v>
      </c>
      <c r="V38" s="135">
        <v>433</v>
      </c>
      <c r="W38" s="135">
        <v>49</v>
      </c>
      <c r="X38" s="135">
        <v>482</v>
      </c>
      <c r="Y38" s="114" t="s">
        <v>188</v>
      </c>
      <c r="Z38" s="114" t="s">
        <v>149</v>
      </c>
    </row>
    <row r="39" spans="1:26" x14ac:dyDescent="0.2">
      <c r="A39" s="121"/>
      <c r="B39" s="114" t="s">
        <v>189</v>
      </c>
      <c r="C39" s="114" t="s">
        <v>190</v>
      </c>
      <c r="D39" s="115">
        <v>270</v>
      </c>
      <c r="E39" s="117">
        <v>3.0534351145038201E-2</v>
      </c>
      <c r="F39" s="115">
        <v>0</v>
      </c>
      <c r="G39" s="117" t="s">
        <v>275</v>
      </c>
      <c r="H39" s="115">
        <v>0</v>
      </c>
      <c r="I39" s="117" t="s">
        <v>275</v>
      </c>
      <c r="J39" s="115">
        <v>270</v>
      </c>
      <c r="K39" s="117">
        <v>3.0534351145038201E-2</v>
      </c>
      <c r="L39" s="115">
        <v>74</v>
      </c>
      <c r="M39" s="117">
        <v>-0.19565217391304301</v>
      </c>
      <c r="N39" s="115">
        <v>344</v>
      </c>
      <c r="O39" s="117">
        <v>-2.8248587570621504E-2</v>
      </c>
      <c r="P39" s="122"/>
      <c r="Q39" s="114" t="s">
        <v>87</v>
      </c>
      <c r="R39" s="114" t="s">
        <v>87</v>
      </c>
      <c r="S39" s="135">
        <v>262</v>
      </c>
      <c r="T39" s="135">
        <v>0</v>
      </c>
      <c r="U39" s="135">
        <v>0</v>
      </c>
      <c r="V39" s="135">
        <v>262</v>
      </c>
      <c r="W39" s="135">
        <v>92</v>
      </c>
      <c r="X39" s="135">
        <v>354</v>
      </c>
      <c r="Y39" s="114" t="s">
        <v>191</v>
      </c>
      <c r="Z39" s="114" t="s">
        <v>149</v>
      </c>
    </row>
    <row r="40" spans="1:26" x14ac:dyDescent="0.2">
      <c r="A40" s="121"/>
      <c r="B40" s="114" t="s">
        <v>192</v>
      </c>
      <c r="C40" s="114" t="s">
        <v>193</v>
      </c>
      <c r="D40" s="115">
        <v>111</v>
      </c>
      <c r="E40" s="117">
        <v>-2.6315789473684202E-2</v>
      </c>
      <c r="F40" s="115">
        <v>0</v>
      </c>
      <c r="G40" s="117" t="s">
        <v>275</v>
      </c>
      <c r="H40" s="115">
        <v>0</v>
      </c>
      <c r="I40" s="117" t="s">
        <v>275</v>
      </c>
      <c r="J40" s="115">
        <v>111</v>
      </c>
      <c r="K40" s="117">
        <v>-2.6315789473684202E-2</v>
      </c>
      <c r="L40" s="115">
        <v>64</v>
      </c>
      <c r="M40" s="117">
        <v>-0.43362831858407097</v>
      </c>
      <c r="N40" s="115">
        <v>175</v>
      </c>
      <c r="O40" s="117">
        <v>-0.22907488986784103</v>
      </c>
      <c r="P40" s="122"/>
      <c r="Q40" s="114" t="s">
        <v>87</v>
      </c>
      <c r="R40" s="114" t="s">
        <v>87</v>
      </c>
      <c r="S40" s="135">
        <v>114</v>
      </c>
      <c r="T40" s="135">
        <v>0</v>
      </c>
      <c r="U40" s="135">
        <v>0</v>
      </c>
      <c r="V40" s="135">
        <v>114</v>
      </c>
      <c r="W40" s="135">
        <v>113</v>
      </c>
      <c r="X40" s="135">
        <v>227</v>
      </c>
      <c r="Y40" s="114" t="s">
        <v>194</v>
      </c>
      <c r="Z40" s="114" t="s">
        <v>149</v>
      </c>
    </row>
    <row r="41" spans="1:26" x14ac:dyDescent="0.2">
      <c r="A41" s="121"/>
      <c r="B41" s="114" t="s">
        <v>195</v>
      </c>
      <c r="C41" s="114" t="s">
        <v>196</v>
      </c>
      <c r="D41" s="115">
        <v>108</v>
      </c>
      <c r="E41" s="117">
        <v>0</v>
      </c>
      <c r="F41" s="115">
        <v>7</v>
      </c>
      <c r="G41" s="117">
        <v>0.16666666666666699</v>
      </c>
      <c r="H41" s="115">
        <v>0</v>
      </c>
      <c r="I41" s="117" t="s">
        <v>275</v>
      </c>
      <c r="J41" s="115">
        <v>115</v>
      </c>
      <c r="K41" s="117">
        <v>8.7719298245613996E-3</v>
      </c>
      <c r="L41" s="115">
        <v>91</v>
      </c>
      <c r="M41" s="117">
        <v>-0.57674418604651212</v>
      </c>
      <c r="N41" s="115">
        <v>206</v>
      </c>
      <c r="O41" s="117">
        <v>-0.37386018237082097</v>
      </c>
      <c r="P41" s="122"/>
      <c r="Q41" s="114" t="s">
        <v>87</v>
      </c>
      <c r="R41" s="114" t="s">
        <v>87</v>
      </c>
      <c r="S41" s="135">
        <v>108</v>
      </c>
      <c r="T41" s="135">
        <v>6</v>
      </c>
      <c r="U41" s="135">
        <v>0</v>
      </c>
      <c r="V41" s="135">
        <v>114</v>
      </c>
      <c r="W41" s="135">
        <v>215</v>
      </c>
      <c r="X41" s="135">
        <v>329</v>
      </c>
      <c r="Y41" s="114" t="s">
        <v>197</v>
      </c>
      <c r="Z41" s="114" t="s">
        <v>149</v>
      </c>
    </row>
    <row r="42" spans="1:26" x14ac:dyDescent="0.2">
      <c r="A42" s="121"/>
      <c r="B42" s="114" t="s">
        <v>198</v>
      </c>
      <c r="C42" s="114" t="s">
        <v>199</v>
      </c>
      <c r="D42" s="115">
        <v>266</v>
      </c>
      <c r="E42" s="117">
        <v>7.5757575757575803E-3</v>
      </c>
      <c r="F42" s="115">
        <v>0</v>
      </c>
      <c r="G42" s="117" t="s">
        <v>275</v>
      </c>
      <c r="H42" s="115">
        <v>0</v>
      </c>
      <c r="I42" s="117" t="s">
        <v>275</v>
      </c>
      <c r="J42" s="115">
        <v>266</v>
      </c>
      <c r="K42" s="117">
        <v>7.5757575757575803E-3</v>
      </c>
      <c r="L42" s="115">
        <v>32</v>
      </c>
      <c r="M42" s="117">
        <v>-0.34693877551020402</v>
      </c>
      <c r="N42" s="115">
        <v>298</v>
      </c>
      <c r="O42" s="117">
        <v>-4.7923322683706096E-2</v>
      </c>
      <c r="P42" s="122"/>
      <c r="Q42" s="114" t="s">
        <v>87</v>
      </c>
      <c r="R42" s="114" t="s">
        <v>87</v>
      </c>
      <c r="S42" s="135">
        <v>264</v>
      </c>
      <c r="T42" s="135">
        <v>0</v>
      </c>
      <c r="U42" s="135">
        <v>0</v>
      </c>
      <c r="V42" s="135">
        <v>264</v>
      </c>
      <c r="W42" s="135">
        <v>49</v>
      </c>
      <c r="X42" s="135">
        <v>313</v>
      </c>
      <c r="Y42" s="114" t="s">
        <v>200</v>
      </c>
      <c r="Z42" s="114" t="s">
        <v>149</v>
      </c>
    </row>
    <row r="43" spans="1:26" x14ac:dyDescent="0.2">
      <c r="A43" s="121"/>
      <c r="B43" s="114" t="s">
        <v>201</v>
      </c>
      <c r="C43" s="114" t="s">
        <v>202</v>
      </c>
      <c r="D43" s="115">
        <v>108</v>
      </c>
      <c r="E43" s="117">
        <v>0.102040816326531</v>
      </c>
      <c r="F43" s="115">
        <v>0</v>
      </c>
      <c r="G43" s="117" t="s">
        <v>275</v>
      </c>
      <c r="H43" s="115">
        <v>0</v>
      </c>
      <c r="I43" s="117" t="s">
        <v>275</v>
      </c>
      <c r="J43" s="115">
        <v>108</v>
      </c>
      <c r="K43" s="117">
        <v>0.102040816326531</v>
      </c>
      <c r="L43" s="115">
        <v>22</v>
      </c>
      <c r="M43" s="117">
        <v>0.57142857142857095</v>
      </c>
      <c r="N43" s="115">
        <v>130</v>
      </c>
      <c r="O43" s="117">
        <v>0.16071428571428603</v>
      </c>
      <c r="P43" s="122"/>
      <c r="Q43" s="114" t="s">
        <v>87</v>
      </c>
      <c r="R43" s="114" t="s">
        <v>87</v>
      </c>
      <c r="S43" s="135">
        <v>98</v>
      </c>
      <c r="T43" s="135">
        <v>0</v>
      </c>
      <c r="U43" s="135">
        <v>0</v>
      </c>
      <c r="V43" s="135">
        <v>98</v>
      </c>
      <c r="W43" s="135">
        <v>14</v>
      </c>
      <c r="X43" s="135">
        <v>112</v>
      </c>
      <c r="Y43" s="114" t="s">
        <v>203</v>
      </c>
      <c r="Z43" s="114" t="s">
        <v>149</v>
      </c>
    </row>
    <row r="44" spans="1:26" x14ac:dyDescent="0.2">
      <c r="A44" s="121"/>
      <c r="B44" s="114" t="s">
        <v>204</v>
      </c>
      <c r="C44" s="114" t="s">
        <v>205</v>
      </c>
      <c r="D44" s="115">
        <v>178</v>
      </c>
      <c r="E44" s="117">
        <v>4.7058823529411799E-2</v>
      </c>
      <c r="F44" s="115">
        <v>2</v>
      </c>
      <c r="G44" s="117" t="s">
        <v>275</v>
      </c>
      <c r="H44" s="115">
        <v>0</v>
      </c>
      <c r="I44" s="117" t="s">
        <v>275</v>
      </c>
      <c r="J44" s="115">
        <v>180</v>
      </c>
      <c r="K44" s="117">
        <v>5.8823529411764705E-2</v>
      </c>
      <c r="L44" s="115">
        <v>130</v>
      </c>
      <c r="M44" s="117">
        <v>0.625</v>
      </c>
      <c r="N44" s="115">
        <v>310</v>
      </c>
      <c r="O44" s="117">
        <v>0.24</v>
      </c>
      <c r="P44" s="122"/>
      <c r="Q44" s="114" t="s">
        <v>87</v>
      </c>
      <c r="R44" s="114" t="s">
        <v>87</v>
      </c>
      <c r="S44" s="135">
        <v>170</v>
      </c>
      <c r="T44" s="135">
        <v>0</v>
      </c>
      <c r="U44" s="135">
        <v>0</v>
      </c>
      <c r="V44" s="135">
        <v>170</v>
      </c>
      <c r="W44" s="135">
        <v>80</v>
      </c>
      <c r="X44" s="135">
        <v>250</v>
      </c>
      <c r="Y44" s="114" t="s">
        <v>206</v>
      </c>
      <c r="Z44" s="114" t="s">
        <v>149</v>
      </c>
    </row>
    <row r="45" spans="1:26" x14ac:dyDescent="0.2">
      <c r="A45" s="121"/>
      <c r="B45" s="114" t="s">
        <v>207</v>
      </c>
      <c r="C45" s="114" t="s">
        <v>208</v>
      </c>
      <c r="D45" s="115">
        <v>543</v>
      </c>
      <c r="E45" s="117">
        <v>0.12655601659750998</v>
      </c>
      <c r="F45" s="115">
        <v>2</v>
      </c>
      <c r="G45" s="117">
        <v>0</v>
      </c>
      <c r="H45" s="115">
        <v>0</v>
      </c>
      <c r="I45" s="117">
        <v>-1</v>
      </c>
      <c r="J45" s="115">
        <v>545</v>
      </c>
      <c r="K45" s="117">
        <v>0.121399176954733</v>
      </c>
      <c r="L45" s="115">
        <v>70</v>
      </c>
      <c r="M45" s="117">
        <v>-2.7777777777777801E-2</v>
      </c>
      <c r="N45" s="115">
        <v>615</v>
      </c>
      <c r="O45" s="117">
        <v>0.10215053763440901</v>
      </c>
      <c r="P45" s="122"/>
      <c r="Q45" s="114" t="s">
        <v>87</v>
      </c>
      <c r="R45" s="114" t="s">
        <v>87</v>
      </c>
      <c r="S45" s="135">
        <v>482</v>
      </c>
      <c r="T45" s="135">
        <v>2</v>
      </c>
      <c r="U45" s="135">
        <v>2</v>
      </c>
      <c r="V45" s="135">
        <v>486</v>
      </c>
      <c r="W45" s="135">
        <v>72</v>
      </c>
      <c r="X45" s="135">
        <v>558</v>
      </c>
      <c r="Y45" s="114" t="s">
        <v>209</v>
      </c>
      <c r="Z45" s="114" t="s">
        <v>149</v>
      </c>
    </row>
    <row r="46" spans="1:26" x14ac:dyDescent="0.2">
      <c r="A46" s="121"/>
      <c r="B46" s="114" t="s">
        <v>210</v>
      </c>
      <c r="C46" s="114" t="s">
        <v>211</v>
      </c>
      <c r="D46" s="115">
        <v>458</v>
      </c>
      <c r="E46" s="117">
        <v>-3.78151260504202E-2</v>
      </c>
      <c r="F46" s="115">
        <v>2</v>
      </c>
      <c r="G46" s="117" t="s">
        <v>275</v>
      </c>
      <c r="H46" s="115">
        <v>0</v>
      </c>
      <c r="I46" s="117" t="s">
        <v>275</v>
      </c>
      <c r="J46" s="115">
        <v>460</v>
      </c>
      <c r="K46" s="117">
        <v>-3.3613445378151301E-2</v>
      </c>
      <c r="L46" s="115">
        <v>24</v>
      </c>
      <c r="M46" s="117">
        <v>-0.57142857142857095</v>
      </c>
      <c r="N46" s="115">
        <v>484</v>
      </c>
      <c r="O46" s="117">
        <v>-9.0225563909774389E-2</v>
      </c>
      <c r="P46" s="122"/>
      <c r="Q46" s="114" t="s">
        <v>87</v>
      </c>
      <c r="R46" s="114" t="s">
        <v>87</v>
      </c>
      <c r="S46" s="135">
        <v>476</v>
      </c>
      <c r="T46" s="135">
        <v>0</v>
      </c>
      <c r="U46" s="135">
        <v>0</v>
      </c>
      <c r="V46" s="135">
        <v>476</v>
      </c>
      <c r="W46" s="135">
        <v>56</v>
      </c>
      <c r="X46" s="135">
        <v>532</v>
      </c>
      <c r="Y46" s="114" t="s">
        <v>212</v>
      </c>
      <c r="Z46" s="114" t="s">
        <v>149</v>
      </c>
    </row>
    <row r="47" spans="1:26" x14ac:dyDescent="0.2">
      <c r="A47" s="121"/>
      <c r="B47" s="114" t="s">
        <v>213</v>
      </c>
      <c r="C47" s="114" t="s">
        <v>214</v>
      </c>
      <c r="D47" s="115">
        <v>330</v>
      </c>
      <c r="E47" s="117">
        <v>-8.8397790055248601E-2</v>
      </c>
      <c r="F47" s="115">
        <v>0</v>
      </c>
      <c r="G47" s="117" t="s">
        <v>275</v>
      </c>
      <c r="H47" s="115">
        <v>0</v>
      </c>
      <c r="I47" s="117" t="s">
        <v>275</v>
      </c>
      <c r="J47" s="115">
        <v>330</v>
      </c>
      <c r="K47" s="117">
        <v>-8.8397790055248601E-2</v>
      </c>
      <c r="L47" s="115">
        <v>139</v>
      </c>
      <c r="M47" s="117">
        <v>2.2058823529411801E-2</v>
      </c>
      <c r="N47" s="115">
        <v>469</v>
      </c>
      <c r="O47" s="117">
        <v>-5.8232931726907605E-2</v>
      </c>
      <c r="P47" s="122"/>
      <c r="Q47" s="114" t="s">
        <v>87</v>
      </c>
      <c r="R47" s="114" t="s">
        <v>87</v>
      </c>
      <c r="S47" s="135">
        <v>362</v>
      </c>
      <c r="T47" s="135">
        <v>0</v>
      </c>
      <c r="U47" s="135">
        <v>0</v>
      </c>
      <c r="V47" s="135">
        <v>362</v>
      </c>
      <c r="W47" s="135">
        <v>136</v>
      </c>
      <c r="X47" s="135">
        <v>498</v>
      </c>
      <c r="Y47" s="114" t="s">
        <v>215</v>
      </c>
      <c r="Z47" s="114" t="s">
        <v>149</v>
      </c>
    </row>
    <row r="48" spans="1:26" x14ac:dyDescent="0.2">
      <c r="A48" s="121"/>
      <c r="B48" s="114" t="s">
        <v>216</v>
      </c>
      <c r="C48" s="114" t="s">
        <v>217</v>
      </c>
      <c r="D48" s="115">
        <v>344</v>
      </c>
      <c r="E48" s="117">
        <v>8.7976539589442806E-3</v>
      </c>
      <c r="F48" s="115">
        <v>0</v>
      </c>
      <c r="G48" s="117" t="s">
        <v>275</v>
      </c>
      <c r="H48" s="115">
        <v>0</v>
      </c>
      <c r="I48" s="117" t="s">
        <v>275</v>
      </c>
      <c r="J48" s="115">
        <v>344</v>
      </c>
      <c r="K48" s="117">
        <v>8.7976539589442806E-3</v>
      </c>
      <c r="L48" s="115">
        <v>66</v>
      </c>
      <c r="M48" s="117">
        <v>-0.49618320610686995</v>
      </c>
      <c r="N48" s="115">
        <v>410</v>
      </c>
      <c r="O48" s="117">
        <v>-0.13135593220339001</v>
      </c>
      <c r="P48" s="122"/>
      <c r="Q48" s="114" t="s">
        <v>87</v>
      </c>
      <c r="R48" s="114" t="s">
        <v>87</v>
      </c>
      <c r="S48" s="135">
        <v>341</v>
      </c>
      <c r="T48" s="135">
        <v>0</v>
      </c>
      <c r="U48" s="135">
        <v>0</v>
      </c>
      <c r="V48" s="135">
        <v>341</v>
      </c>
      <c r="W48" s="135">
        <v>131</v>
      </c>
      <c r="X48" s="135">
        <v>472</v>
      </c>
      <c r="Y48" s="114" t="s">
        <v>218</v>
      </c>
      <c r="Z48" s="114" t="s">
        <v>149</v>
      </c>
    </row>
    <row r="49" spans="1:26" x14ac:dyDescent="0.2">
      <c r="A49" s="121"/>
      <c r="B49" s="114" t="s">
        <v>219</v>
      </c>
      <c r="C49" s="114" t="s">
        <v>220</v>
      </c>
      <c r="D49" s="115">
        <v>178</v>
      </c>
      <c r="E49" s="117">
        <v>0.1125</v>
      </c>
      <c r="F49" s="115">
        <v>0</v>
      </c>
      <c r="G49" s="117" t="s">
        <v>275</v>
      </c>
      <c r="H49" s="115">
        <v>0</v>
      </c>
      <c r="I49" s="117" t="s">
        <v>275</v>
      </c>
      <c r="J49" s="115">
        <v>178</v>
      </c>
      <c r="K49" s="117">
        <v>0.1125</v>
      </c>
      <c r="L49" s="115">
        <v>42</v>
      </c>
      <c r="M49" s="117">
        <v>0.13513513513513498</v>
      </c>
      <c r="N49" s="115">
        <v>220</v>
      </c>
      <c r="O49" s="117">
        <v>0.116751269035533</v>
      </c>
      <c r="P49" s="122"/>
      <c r="Q49" s="114" t="s">
        <v>87</v>
      </c>
      <c r="R49" s="114" t="s">
        <v>87</v>
      </c>
      <c r="S49" s="135">
        <v>160</v>
      </c>
      <c r="T49" s="135">
        <v>0</v>
      </c>
      <c r="U49" s="135">
        <v>0</v>
      </c>
      <c r="V49" s="135">
        <v>160</v>
      </c>
      <c r="W49" s="135">
        <v>37</v>
      </c>
      <c r="X49" s="135">
        <v>197</v>
      </c>
      <c r="Y49" s="114" t="s">
        <v>221</v>
      </c>
      <c r="Z49" s="114" t="s">
        <v>149</v>
      </c>
    </row>
    <row r="50" spans="1:26" x14ac:dyDescent="0.2">
      <c r="A50" s="121"/>
      <c r="B50" s="114" t="s">
        <v>222</v>
      </c>
      <c r="C50" s="114" t="s">
        <v>223</v>
      </c>
      <c r="D50" s="115">
        <v>578</v>
      </c>
      <c r="E50" s="117">
        <v>5.2823315118397093E-2</v>
      </c>
      <c r="F50" s="115">
        <v>0</v>
      </c>
      <c r="G50" s="117" t="s">
        <v>275</v>
      </c>
      <c r="H50" s="115">
        <v>0</v>
      </c>
      <c r="I50" s="117" t="s">
        <v>275</v>
      </c>
      <c r="J50" s="115">
        <v>578</v>
      </c>
      <c r="K50" s="117">
        <v>5.2823315118397093E-2</v>
      </c>
      <c r="L50" s="115">
        <v>52</v>
      </c>
      <c r="M50" s="117">
        <v>8.3333333333333301E-2</v>
      </c>
      <c r="N50" s="115">
        <v>630</v>
      </c>
      <c r="O50" s="117">
        <v>5.52763819095477E-2</v>
      </c>
      <c r="P50" s="122"/>
      <c r="Q50" s="114" t="s">
        <v>87</v>
      </c>
      <c r="R50" s="114" t="s">
        <v>87</v>
      </c>
      <c r="S50" s="135">
        <v>549</v>
      </c>
      <c r="T50" s="135">
        <v>0</v>
      </c>
      <c r="U50" s="135">
        <v>0</v>
      </c>
      <c r="V50" s="135">
        <v>549</v>
      </c>
      <c r="W50" s="135">
        <v>48</v>
      </c>
      <c r="X50" s="135">
        <v>597</v>
      </c>
      <c r="Y50" s="114" t="s">
        <v>224</v>
      </c>
      <c r="Z50" s="114" t="s">
        <v>149</v>
      </c>
    </row>
    <row r="51" spans="1:26" x14ac:dyDescent="0.2">
      <c r="A51" s="121"/>
      <c r="B51" s="114" t="s">
        <v>225</v>
      </c>
      <c r="C51" s="114" t="s">
        <v>226</v>
      </c>
      <c r="D51" s="115">
        <v>199</v>
      </c>
      <c r="E51" s="117">
        <v>9.3406593406593394E-2</v>
      </c>
      <c r="F51" s="115">
        <v>0</v>
      </c>
      <c r="G51" s="117" t="s">
        <v>275</v>
      </c>
      <c r="H51" s="115">
        <v>0</v>
      </c>
      <c r="I51" s="117" t="s">
        <v>275</v>
      </c>
      <c r="J51" s="115">
        <v>199</v>
      </c>
      <c r="K51" s="117">
        <v>9.3406593406593394E-2</v>
      </c>
      <c r="L51" s="115">
        <v>25</v>
      </c>
      <c r="M51" s="117">
        <v>-0.26470588235294101</v>
      </c>
      <c r="N51" s="115">
        <v>224</v>
      </c>
      <c r="O51" s="117">
        <v>3.7037037037037E-2</v>
      </c>
      <c r="P51" s="122"/>
      <c r="Q51" s="114" t="s">
        <v>87</v>
      </c>
      <c r="R51" s="114" t="s">
        <v>87</v>
      </c>
      <c r="S51" s="135">
        <v>182</v>
      </c>
      <c r="T51" s="135">
        <v>0</v>
      </c>
      <c r="U51" s="135">
        <v>0</v>
      </c>
      <c r="V51" s="135">
        <v>182</v>
      </c>
      <c r="W51" s="135">
        <v>34</v>
      </c>
      <c r="X51" s="135">
        <v>216</v>
      </c>
      <c r="Y51" s="114" t="s">
        <v>227</v>
      </c>
      <c r="Z51" s="114" t="s">
        <v>149</v>
      </c>
    </row>
    <row r="52" spans="1:26" x14ac:dyDescent="0.2">
      <c r="A52" s="121"/>
      <c r="B52" s="114" t="s">
        <v>228</v>
      </c>
      <c r="C52" s="114" t="s">
        <v>229</v>
      </c>
      <c r="D52" s="115">
        <v>105</v>
      </c>
      <c r="E52" s="117">
        <v>-8.6956521739130391E-2</v>
      </c>
      <c r="F52" s="115">
        <v>0</v>
      </c>
      <c r="G52" s="117" t="s">
        <v>275</v>
      </c>
      <c r="H52" s="115">
        <v>0</v>
      </c>
      <c r="I52" s="117" t="s">
        <v>275</v>
      </c>
      <c r="J52" s="115">
        <v>105</v>
      </c>
      <c r="K52" s="117">
        <v>-8.6956521739130391E-2</v>
      </c>
      <c r="L52" s="115">
        <v>4</v>
      </c>
      <c r="M52" s="117">
        <v>3</v>
      </c>
      <c r="N52" s="115">
        <v>109</v>
      </c>
      <c r="O52" s="117">
        <v>-6.0344827586206899E-2</v>
      </c>
      <c r="P52" s="122"/>
      <c r="Q52" s="114" t="s">
        <v>87</v>
      </c>
      <c r="R52" s="114" t="s">
        <v>87</v>
      </c>
      <c r="S52" s="135">
        <v>115</v>
      </c>
      <c r="T52" s="135">
        <v>0</v>
      </c>
      <c r="U52" s="135">
        <v>0</v>
      </c>
      <c r="V52" s="135">
        <v>115</v>
      </c>
      <c r="W52" s="135">
        <v>1</v>
      </c>
      <c r="X52" s="135">
        <v>116</v>
      </c>
      <c r="Y52" s="114" t="s">
        <v>230</v>
      </c>
      <c r="Z52" s="114" t="s">
        <v>149</v>
      </c>
    </row>
    <row r="53" spans="1:26" x14ac:dyDescent="0.2">
      <c r="A53" s="123"/>
      <c r="B53" s="114" t="s">
        <v>231</v>
      </c>
      <c r="C53" s="114" t="s">
        <v>232</v>
      </c>
      <c r="D53" s="115">
        <v>435</v>
      </c>
      <c r="E53" s="117">
        <v>4.0669856459330099E-2</v>
      </c>
      <c r="F53" s="115">
        <v>0</v>
      </c>
      <c r="G53" s="117" t="s">
        <v>275</v>
      </c>
      <c r="H53" s="115">
        <v>0</v>
      </c>
      <c r="I53" s="117" t="s">
        <v>275</v>
      </c>
      <c r="J53" s="115">
        <v>435</v>
      </c>
      <c r="K53" s="117">
        <v>4.0669856459330099E-2</v>
      </c>
      <c r="L53" s="115">
        <v>239</v>
      </c>
      <c r="M53" s="117">
        <v>0.56209150326797397</v>
      </c>
      <c r="N53" s="115">
        <v>674</v>
      </c>
      <c r="O53" s="117">
        <v>0.18038528896672501</v>
      </c>
      <c r="P53" s="122"/>
      <c r="Q53" s="114" t="s">
        <v>87</v>
      </c>
      <c r="R53" s="114" t="s">
        <v>87</v>
      </c>
      <c r="S53" s="135">
        <v>418</v>
      </c>
      <c r="T53" s="135">
        <v>0</v>
      </c>
      <c r="U53" s="135">
        <v>0</v>
      </c>
      <c r="V53" s="135">
        <v>418</v>
      </c>
      <c r="W53" s="135">
        <v>153</v>
      </c>
      <c r="X53" s="135">
        <v>571</v>
      </c>
      <c r="Y53" s="114" t="s">
        <v>233</v>
      </c>
      <c r="Z53" s="114" t="s">
        <v>149</v>
      </c>
    </row>
    <row r="54" spans="1:26" x14ac:dyDescent="0.2">
      <c r="A54" s="124" t="s">
        <v>101</v>
      </c>
      <c r="B54" s="124"/>
      <c r="C54" s="124"/>
      <c r="D54" s="125">
        <v>8984</v>
      </c>
      <c r="E54" s="127">
        <v>2.2885118979847401E-2</v>
      </c>
      <c r="F54" s="125">
        <v>19</v>
      </c>
      <c r="G54" s="127">
        <v>0.35714285714285698</v>
      </c>
      <c r="H54" s="125">
        <v>633</v>
      </c>
      <c r="I54" s="127">
        <v>-3.3587786259541993E-2</v>
      </c>
      <c r="J54" s="125">
        <v>9636</v>
      </c>
      <c r="K54" s="127">
        <v>1.9466779517562403E-2</v>
      </c>
      <c r="L54" s="125">
        <v>2414</v>
      </c>
      <c r="M54" s="127">
        <v>-0.21291164003912599</v>
      </c>
      <c r="N54" s="125">
        <v>12050</v>
      </c>
      <c r="O54" s="127">
        <v>-3.7463056154644896E-2</v>
      </c>
      <c r="P54" s="128"/>
      <c r="Q54" s="129"/>
      <c r="R54" s="129"/>
      <c r="S54" s="136">
        <v>8783</v>
      </c>
      <c r="T54" s="136">
        <v>14</v>
      </c>
      <c r="U54" s="136">
        <v>655</v>
      </c>
      <c r="V54" s="136">
        <v>9452</v>
      </c>
      <c r="W54" s="136">
        <v>3067</v>
      </c>
      <c r="X54" s="136">
        <v>12519</v>
      </c>
      <c r="Y54" s="129"/>
      <c r="Z54" s="129"/>
    </row>
    <row r="55" spans="1:26" s="133" customFormat="1" ht="22.5" x14ac:dyDescent="0.2">
      <c r="A55" s="130" t="s">
        <v>234</v>
      </c>
      <c r="B55" s="131"/>
      <c r="C55" s="131"/>
      <c r="D55" s="126">
        <f>D54+D24+D14</f>
        <v>20257</v>
      </c>
      <c r="E55" s="132">
        <f>((D54+D24+D14)-(S54+S24+S14))/(S54+S24+S14)</f>
        <v>-1.4295573301784481E-3</v>
      </c>
      <c r="F55" s="126">
        <f>F54+F24+F14</f>
        <v>1576</v>
      </c>
      <c r="G55" s="132">
        <f>((F54+F24+F14)-(T54+T24+T14))/(T54+T24+T14)</f>
        <v>-0.1004566210045662</v>
      </c>
      <c r="H55" s="126">
        <f>H54+H24+H14</f>
        <v>1214</v>
      </c>
      <c r="I55" s="132">
        <f>((H54+H24+H14)-(U54+U24+U14))/(U54+U24+U14)</f>
        <v>-3.2840722495894909E-3</v>
      </c>
      <c r="J55" s="126">
        <f>J54+J24+J14</f>
        <v>23047</v>
      </c>
      <c r="K55" s="132">
        <f>((J54+J24+J14)-(V54+V24+V14))/(V54+V24+V14)</f>
        <v>-8.9869281045751627E-3</v>
      </c>
      <c r="L55" s="126">
        <f>L54+L24+L14</f>
        <v>7107</v>
      </c>
      <c r="M55" s="132">
        <f>((L54+L24+L14)-(W54+W24+W14))/(W54+W24+W14)</f>
        <v>-0.11911254338125929</v>
      </c>
      <c r="N55" s="126">
        <f>N54+N24+N14</f>
        <v>30154</v>
      </c>
      <c r="O55" s="132">
        <f>((N54+N24+N14)-(X54+X24+X14))/(X54+X24+X14)</f>
        <v>-3.7351551525986466E-2</v>
      </c>
      <c r="P55" s="137"/>
      <c r="Q55" s="137"/>
      <c r="R55" s="138"/>
      <c r="S55" s="138"/>
      <c r="T55" s="138"/>
      <c r="U55" s="138"/>
      <c r="V55" s="138"/>
      <c r="W55" s="138"/>
      <c r="X55" s="138"/>
    </row>
    <row r="56" spans="1:26" s="133" customFormat="1" x14ac:dyDescent="0.2">
      <c r="A56" s="130" t="s">
        <v>235</v>
      </c>
      <c r="B56" s="131"/>
      <c r="C56" s="131"/>
      <c r="D56" s="126">
        <f>D54+D24+D14+D9</f>
        <v>28476</v>
      </c>
      <c r="E56" s="132">
        <f>((D54+D24+D14+D9)-(S54+S24+S14+S9))/(S54+S24+S14+S9)</f>
        <v>-7.5974071234404406E-3</v>
      </c>
      <c r="F56" s="126">
        <f>F54+F24+F14+F9</f>
        <v>7125</v>
      </c>
      <c r="G56" s="132">
        <f>((F54+F24+F14+F9)-(T54+T24+T14+T9))/(T54+T24+T14+T9)</f>
        <v>-7.4675324675324672E-2</v>
      </c>
      <c r="H56" s="126">
        <f>H54+H24+H14+H9</f>
        <v>4211</v>
      </c>
      <c r="I56" s="132">
        <f>((H54+H24+H14+H9)-(U54+U24+U14+U9))/(U54+U24+U14+U9)</f>
        <v>-6.9597878921785247E-2</v>
      </c>
      <c r="J56" s="126">
        <f>J54+J24+J14+J9</f>
        <v>39812</v>
      </c>
      <c r="K56" s="132">
        <f>((J54+J24+J14+J9)-(V54+V24+V14+V9))/(V54+V24+V14+V9)</f>
        <v>-2.7077223851417399E-2</v>
      </c>
      <c r="L56" s="126">
        <f>L54+L24+L14+L9</f>
        <v>9860</v>
      </c>
      <c r="M56" s="132">
        <f>((L54+L24+L14+L9)-(W54+W24+W14+W9))/(W54+W24+W14+W9)</f>
        <v>-0.10833785494664497</v>
      </c>
      <c r="N56" s="126">
        <f>N54+N24+N14+N9</f>
        <v>49672</v>
      </c>
      <c r="O56" s="132">
        <f>((N54+N24+N14+N9)-(X54+X24+X14+X9))/(X54+X24+X14+X9)</f>
        <v>-4.4364923621532187E-2</v>
      </c>
      <c r="P56" s="137"/>
      <c r="Q56" s="137"/>
      <c r="R56" s="138"/>
      <c r="S56" s="138"/>
      <c r="T56" s="138"/>
      <c r="U56" s="138"/>
      <c r="V56" s="138"/>
      <c r="W56" s="138"/>
      <c r="X56" s="138"/>
    </row>
    <row r="57" spans="1:26" s="133" customFormat="1" x14ac:dyDescent="0.2">
      <c r="A57" s="130" t="s">
        <v>236</v>
      </c>
      <c r="B57" s="131"/>
      <c r="C57" s="131"/>
      <c r="D57" s="126">
        <f>D54+D24+D14+D9+D5</f>
        <v>36534</v>
      </c>
      <c r="E57" s="132">
        <f>((D54+D24+D14+D9+D5)-(S54+S24+S14+S9+S5))/(S54+S24+S14+S9+S5)</f>
        <v>-1.0589031821259309E-2</v>
      </c>
      <c r="F57" s="126">
        <f>F54+F24+F14+F9+F5</f>
        <v>18040</v>
      </c>
      <c r="G57" s="132">
        <f>((F54+F24+F14+F9+F5)-(T54+T24+T14+T9+T5))/(T54+T24+T14+T9+T5)</f>
        <v>-5.7372766224265861E-2</v>
      </c>
      <c r="H57" s="126">
        <f>H54+H24+H14+H9+H5</f>
        <v>4211</v>
      </c>
      <c r="I57" s="132">
        <f>((H54+H24+H14+H9+H5)-(U54+U24+U14+U9+U5))/(U54+U24+U14+U9+U5)</f>
        <v>-6.9597878921785247E-2</v>
      </c>
      <c r="J57" s="126">
        <f>J54+J24+J14+J9+J5</f>
        <v>58785</v>
      </c>
      <c r="K57" s="132">
        <f>((J54+J24+J14+J9+J5)-(V54+V24+V14+V9+V5))/(V54+V24+V14+V9+V5)</f>
        <v>-2.9774381488388981E-2</v>
      </c>
      <c r="L57" s="126">
        <f>L54+L24+L14+L9+L5</f>
        <v>10577</v>
      </c>
      <c r="M57" s="132">
        <f>((L54+L24+L14+L9+L5)-(W54+W24+W14+W9+W5))/(W54+W24+W14+W9+W5)</f>
        <v>-0.10364406779661017</v>
      </c>
      <c r="N57" s="126">
        <f>N54+N24+N14+N9+N5</f>
        <v>69362</v>
      </c>
      <c r="O57" s="132">
        <f>((N54+N24+N14+N9+N5)-(X54+X24+X14+X9+X5))/(X54+X24+X14+X9+X5)</f>
        <v>-4.1815745486192657E-2</v>
      </c>
      <c r="P57" s="137"/>
      <c r="Q57" s="137"/>
      <c r="R57" s="138"/>
      <c r="S57" s="138"/>
      <c r="T57" s="138"/>
      <c r="U57" s="138"/>
      <c r="V57" s="138"/>
      <c r="W57" s="138"/>
      <c r="X57" s="138"/>
    </row>
    <row r="58" spans="1:26" x14ac:dyDescent="0.2">
      <c r="A58" s="119" t="s">
        <v>237</v>
      </c>
      <c r="B58" s="114" t="s">
        <v>238</v>
      </c>
      <c r="C58" s="114" t="s">
        <v>239</v>
      </c>
      <c r="D58" s="115">
        <v>3</v>
      </c>
      <c r="E58" s="117">
        <v>0.5</v>
      </c>
      <c r="F58" s="115">
        <v>1155</v>
      </c>
      <c r="G58" s="117">
        <v>-0.18432203389830501</v>
      </c>
      <c r="H58" s="115">
        <v>0</v>
      </c>
      <c r="I58" s="117" t="s">
        <v>275</v>
      </c>
      <c r="J58" s="115">
        <v>1158</v>
      </c>
      <c r="K58" s="117">
        <v>-0.18335684062059199</v>
      </c>
      <c r="L58" s="115">
        <v>621</v>
      </c>
      <c r="M58" s="117">
        <v>0.39864864864864896</v>
      </c>
      <c r="N58" s="115">
        <v>1779</v>
      </c>
      <c r="O58" s="117">
        <v>-4.4575725026852801E-2</v>
      </c>
      <c r="P58" s="120">
        <v>6</v>
      </c>
      <c r="Q58" s="114" t="s">
        <v>88</v>
      </c>
      <c r="R58" s="114" t="s">
        <v>88</v>
      </c>
      <c r="S58" s="135">
        <v>2</v>
      </c>
      <c r="T58" s="135">
        <v>1416</v>
      </c>
      <c r="U58" s="135">
        <v>0</v>
      </c>
      <c r="V58" s="135">
        <v>1418</v>
      </c>
      <c r="W58" s="135">
        <v>444</v>
      </c>
      <c r="X58" s="135">
        <v>1862</v>
      </c>
      <c r="Y58" s="114" t="s">
        <v>240</v>
      </c>
      <c r="Z58" s="114" t="s">
        <v>241</v>
      </c>
    </row>
    <row r="59" spans="1:26" x14ac:dyDescent="0.2">
      <c r="A59" s="121"/>
      <c r="B59" s="114" t="s">
        <v>242</v>
      </c>
      <c r="C59" s="114" t="s">
        <v>243</v>
      </c>
      <c r="D59" s="115">
        <v>58</v>
      </c>
      <c r="E59" s="117">
        <v>-0.27500000000000002</v>
      </c>
      <c r="F59" s="115">
        <v>0</v>
      </c>
      <c r="G59" s="117" t="s">
        <v>275</v>
      </c>
      <c r="H59" s="115">
        <v>0</v>
      </c>
      <c r="I59" s="117" t="s">
        <v>275</v>
      </c>
      <c r="J59" s="115">
        <v>58</v>
      </c>
      <c r="K59" s="117">
        <v>-0.27500000000000002</v>
      </c>
      <c r="L59" s="115">
        <v>548</v>
      </c>
      <c r="M59" s="117">
        <v>-0.18934911242603603</v>
      </c>
      <c r="N59" s="115">
        <v>606</v>
      </c>
      <c r="O59" s="117">
        <v>-0.19841269841269801</v>
      </c>
      <c r="P59" s="122"/>
      <c r="Q59" s="114" t="s">
        <v>88</v>
      </c>
      <c r="R59" s="114" t="s">
        <v>88</v>
      </c>
      <c r="S59" s="135">
        <v>80</v>
      </c>
      <c r="T59" s="135">
        <v>0</v>
      </c>
      <c r="U59" s="135">
        <v>0</v>
      </c>
      <c r="V59" s="135">
        <v>80</v>
      </c>
      <c r="W59" s="135">
        <v>676</v>
      </c>
      <c r="X59" s="135">
        <v>756</v>
      </c>
      <c r="Y59" s="114" t="s">
        <v>244</v>
      </c>
      <c r="Z59" s="114" t="s">
        <v>241</v>
      </c>
    </row>
    <row r="60" spans="1:26" x14ac:dyDescent="0.2">
      <c r="A60" s="121"/>
      <c r="B60" s="114" t="s">
        <v>245</v>
      </c>
      <c r="C60" s="114" t="s">
        <v>246</v>
      </c>
      <c r="D60" s="115">
        <v>705</v>
      </c>
      <c r="E60" s="117">
        <v>-9.3830334190231401E-2</v>
      </c>
      <c r="F60" s="115">
        <v>916</v>
      </c>
      <c r="G60" s="117">
        <v>-8.8557213930348294E-2</v>
      </c>
      <c r="H60" s="115">
        <v>0</v>
      </c>
      <c r="I60" s="117" t="s">
        <v>275</v>
      </c>
      <c r="J60" s="115">
        <v>1621</v>
      </c>
      <c r="K60" s="117">
        <v>-9.0858104318564198E-2</v>
      </c>
      <c r="L60" s="115">
        <v>1388</v>
      </c>
      <c r="M60" s="117">
        <v>-6.6577000672494988E-2</v>
      </c>
      <c r="N60" s="115">
        <v>3009</v>
      </c>
      <c r="O60" s="117">
        <v>-7.9816513761467908E-2</v>
      </c>
      <c r="P60" s="122"/>
      <c r="Q60" s="114" t="s">
        <v>88</v>
      </c>
      <c r="R60" s="114" t="s">
        <v>88</v>
      </c>
      <c r="S60" s="135">
        <v>778</v>
      </c>
      <c r="T60" s="135">
        <v>1005</v>
      </c>
      <c r="U60" s="135">
        <v>0</v>
      </c>
      <c r="V60" s="135">
        <v>1783</v>
      </c>
      <c r="W60" s="135">
        <v>1487</v>
      </c>
      <c r="X60" s="135">
        <v>3270</v>
      </c>
      <c r="Y60" s="114" t="s">
        <v>247</v>
      </c>
      <c r="Z60" s="114" t="s">
        <v>241</v>
      </c>
    </row>
    <row r="61" spans="1:26" x14ac:dyDescent="0.2">
      <c r="A61" s="121"/>
      <c r="B61" s="114" t="s">
        <v>248</v>
      </c>
      <c r="C61" s="114" t="s">
        <v>249</v>
      </c>
      <c r="D61" s="115">
        <v>0</v>
      </c>
      <c r="E61" s="117">
        <v>-1</v>
      </c>
      <c r="F61" s="115">
        <v>2</v>
      </c>
      <c r="G61" s="117">
        <v>0</v>
      </c>
      <c r="H61" s="115">
        <v>0</v>
      </c>
      <c r="I61" s="117" t="s">
        <v>275</v>
      </c>
      <c r="J61" s="115">
        <v>2</v>
      </c>
      <c r="K61" s="117">
        <v>-0.98</v>
      </c>
      <c r="L61" s="115">
        <v>313</v>
      </c>
      <c r="M61" s="117">
        <v>-0.58761528326745693</v>
      </c>
      <c r="N61" s="115">
        <v>315</v>
      </c>
      <c r="O61" s="117">
        <v>-0.633294528521537</v>
      </c>
      <c r="P61" s="122"/>
      <c r="Q61" s="114" t="s">
        <v>88</v>
      </c>
      <c r="R61" s="114" t="s">
        <v>88</v>
      </c>
      <c r="S61" s="135">
        <v>98</v>
      </c>
      <c r="T61" s="135">
        <v>2</v>
      </c>
      <c r="U61" s="135">
        <v>0</v>
      </c>
      <c r="V61" s="135">
        <v>100</v>
      </c>
      <c r="W61" s="135">
        <v>759</v>
      </c>
      <c r="X61" s="135">
        <v>859</v>
      </c>
      <c r="Y61" s="114" t="s">
        <v>250</v>
      </c>
      <c r="Z61" s="114" t="s">
        <v>241</v>
      </c>
    </row>
    <row r="62" spans="1:26" x14ac:dyDescent="0.2">
      <c r="A62" s="121"/>
      <c r="B62" s="114" t="s">
        <v>251</v>
      </c>
      <c r="C62" s="114" t="s">
        <v>252</v>
      </c>
      <c r="D62" s="115">
        <v>88</v>
      </c>
      <c r="E62" s="117">
        <v>3.5294117647058802E-2</v>
      </c>
      <c r="F62" s="115">
        <v>0</v>
      </c>
      <c r="G62" s="117">
        <v>-1</v>
      </c>
      <c r="H62" s="115">
        <v>0</v>
      </c>
      <c r="I62" s="117" t="s">
        <v>275</v>
      </c>
      <c r="J62" s="115">
        <v>88</v>
      </c>
      <c r="K62" s="117">
        <v>2.3255813953488403E-2</v>
      </c>
      <c r="L62" s="115">
        <v>260</v>
      </c>
      <c r="M62" s="117">
        <v>1.34234234234234</v>
      </c>
      <c r="N62" s="115">
        <v>348</v>
      </c>
      <c r="O62" s="117">
        <v>0.76649746192893398</v>
      </c>
      <c r="P62" s="122"/>
      <c r="Q62" s="114" t="s">
        <v>88</v>
      </c>
      <c r="R62" s="114" t="s">
        <v>88</v>
      </c>
      <c r="S62" s="135">
        <v>85</v>
      </c>
      <c r="T62" s="135">
        <v>1</v>
      </c>
      <c r="U62" s="135">
        <v>0</v>
      </c>
      <c r="V62" s="135">
        <v>86</v>
      </c>
      <c r="W62" s="135">
        <v>111</v>
      </c>
      <c r="X62" s="135">
        <v>197</v>
      </c>
      <c r="Y62" s="114" t="s">
        <v>253</v>
      </c>
      <c r="Z62" s="114" t="s">
        <v>241</v>
      </c>
    </row>
    <row r="63" spans="1:26" x14ac:dyDescent="0.2">
      <c r="A63" s="123"/>
      <c r="B63" s="114" t="s">
        <v>254</v>
      </c>
      <c r="C63" s="114" t="s">
        <v>255</v>
      </c>
      <c r="D63" s="115">
        <v>0</v>
      </c>
      <c r="E63" s="117" t="s">
        <v>275</v>
      </c>
      <c r="F63" s="115">
        <v>4</v>
      </c>
      <c r="G63" s="117" t="s">
        <v>275</v>
      </c>
      <c r="H63" s="115">
        <v>0</v>
      </c>
      <c r="I63" s="117" t="s">
        <v>275</v>
      </c>
      <c r="J63" s="115">
        <v>4</v>
      </c>
      <c r="K63" s="117" t="s">
        <v>275</v>
      </c>
      <c r="L63" s="115">
        <v>133</v>
      </c>
      <c r="M63" s="117">
        <v>1.8297872340425498</v>
      </c>
      <c r="N63" s="115">
        <v>137</v>
      </c>
      <c r="O63" s="117">
        <v>1.91489361702128</v>
      </c>
      <c r="P63" s="122"/>
      <c r="Q63" s="114" t="s">
        <v>88</v>
      </c>
      <c r="R63" s="114" t="s">
        <v>88</v>
      </c>
      <c r="S63" s="135">
        <v>0</v>
      </c>
      <c r="T63" s="135">
        <v>0</v>
      </c>
      <c r="U63" s="135">
        <v>0</v>
      </c>
      <c r="V63" s="135">
        <v>0</v>
      </c>
      <c r="W63" s="135">
        <v>47</v>
      </c>
      <c r="X63" s="135">
        <v>47</v>
      </c>
      <c r="Y63" s="114" t="s">
        <v>256</v>
      </c>
      <c r="Z63" s="114" t="s">
        <v>241</v>
      </c>
    </row>
    <row r="64" spans="1:26" x14ac:dyDescent="0.2">
      <c r="A64" s="124" t="s">
        <v>101</v>
      </c>
      <c r="B64" s="124"/>
      <c r="C64" s="124"/>
      <c r="D64" s="125">
        <v>854</v>
      </c>
      <c r="E64" s="127">
        <v>-0.18120805369127499</v>
      </c>
      <c r="F64" s="125">
        <v>2077</v>
      </c>
      <c r="G64" s="127">
        <v>-0.14315181518151798</v>
      </c>
      <c r="H64" s="125">
        <v>0</v>
      </c>
      <c r="I64" s="127"/>
      <c r="J64" s="125">
        <v>2931</v>
      </c>
      <c r="K64" s="127">
        <v>-0.154600519180848</v>
      </c>
      <c r="L64" s="125">
        <v>3263</v>
      </c>
      <c r="M64" s="127">
        <v>-7.4063564131668591E-2</v>
      </c>
      <c r="N64" s="125">
        <v>6194</v>
      </c>
      <c r="O64" s="127">
        <v>-0.114003719067372</v>
      </c>
      <c r="P64" s="128"/>
      <c r="Q64" s="129"/>
      <c r="R64" s="129"/>
      <c r="S64" s="136">
        <v>1043</v>
      </c>
      <c r="T64" s="136">
        <v>2424</v>
      </c>
      <c r="U64" s="136">
        <v>0</v>
      </c>
      <c r="V64" s="136">
        <v>3467</v>
      </c>
      <c r="W64" s="136">
        <v>3524</v>
      </c>
      <c r="X64" s="136">
        <v>6991</v>
      </c>
      <c r="Y64" s="129"/>
      <c r="Z64" s="129"/>
    </row>
    <row r="65" spans="1:26" x14ac:dyDescent="0.2">
      <c r="A65" s="124" t="s">
        <v>257</v>
      </c>
      <c r="B65" s="124"/>
      <c r="C65" s="124"/>
      <c r="D65" s="125">
        <v>37388</v>
      </c>
      <c r="E65" s="127">
        <v>-1.5276021913190101E-2</v>
      </c>
      <c r="F65" s="125">
        <v>20117</v>
      </c>
      <c r="G65" s="127">
        <v>-6.7016046748910096E-2</v>
      </c>
      <c r="H65" s="125">
        <v>4211</v>
      </c>
      <c r="I65" s="127">
        <v>-6.9597878921785206E-2</v>
      </c>
      <c r="J65" s="125">
        <v>61716</v>
      </c>
      <c r="K65" s="127">
        <v>-3.6530535781191496E-2</v>
      </c>
      <c r="L65" s="125">
        <v>13840</v>
      </c>
      <c r="M65" s="127">
        <v>-9.6841555729574494E-2</v>
      </c>
      <c r="N65" s="125">
        <v>75556</v>
      </c>
      <c r="O65" s="127">
        <v>-4.8173343411438599E-2</v>
      </c>
      <c r="P65" s="134"/>
      <c r="Q65" s="129"/>
      <c r="R65" s="129"/>
      <c r="S65" s="136">
        <v>37968</v>
      </c>
      <c r="T65" s="136">
        <v>21562</v>
      </c>
      <c r="U65" s="136">
        <v>4526</v>
      </c>
      <c r="V65" s="136">
        <v>64056</v>
      </c>
      <c r="W65" s="136">
        <v>15324</v>
      </c>
      <c r="X65" s="136">
        <v>79380</v>
      </c>
      <c r="Y65" s="129"/>
      <c r="Z65" s="129"/>
    </row>
  </sheetData>
  <pageMargins left="0.25" right="0.25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72" zoomScaleSheetLayoutView="32616" workbookViewId="0">
      <selection activeCell="A2" sqref="A2"/>
    </sheetView>
  </sheetViews>
  <sheetFormatPr defaultRowHeight="11.25" x14ac:dyDescent="0.2"/>
  <cols>
    <col min="1" max="1" width="26.28515625" style="111" customWidth="1"/>
    <col min="2" max="2" width="4.7109375" style="111" bestFit="1" customWidth="1"/>
    <col min="3" max="3" width="23.7109375" style="111" bestFit="1" customWidth="1"/>
    <col min="4" max="15" width="15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276</v>
      </c>
    </row>
    <row r="4" spans="1:26" ht="22.5" x14ac:dyDescent="0.2">
      <c r="A4" s="112" t="s">
        <v>61</v>
      </c>
      <c r="B4" s="112" t="s">
        <v>62</v>
      </c>
      <c r="C4" s="112" t="s">
        <v>63</v>
      </c>
      <c r="D4" s="112" t="s">
        <v>260</v>
      </c>
      <c r="E4" s="112" t="s">
        <v>261</v>
      </c>
      <c r="F4" s="112" t="s">
        <v>262</v>
      </c>
      <c r="G4" s="112" t="s">
        <v>263</v>
      </c>
      <c r="H4" s="112" t="s">
        <v>264</v>
      </c>
      <c r="I4" s="112" t="s">
        <v>265</v>
      </c>
      <c r="J4" s="112" t="s">
        <v>266</v>
      </c>
      <c r="K4" s="112" t="s">
        <v>267</v>
      </c>
      <c r="L4" s="112" t="s">
        <v>31</v>
      </c>
      <c r="M4" s="112" t="s">
        <v>268</v>
      </c>
      <c r="N4" s="112" t="s">
        <v>76</v>
      </c>
      <c r="O4" s="112" t="s">
        <v>78</v>
      </c>
      <c r="P4" s="113" t="s">
        <v>79</v>
      </c>
      <c r="Q4" s="113" t="s">
        <v>80</v>
      </c>
      <c r="R4" s="113" t="s">
        <v>81</v>
      </c>
      <c r="S4" s="113" t="s">
        <v>269</v>
      </c>
      <c r="T4" s="113" t="s">
        <v>270</v>
      </c>
      <c r="U4" s="113" t="s">
        <v>271</v>
      </c>
      <c r="V4" s="113" t="s">
        <v>272</v>
      </c>
      <c r="W4" s="113" t="s">
        <v>273</v>
      </c>
      <c r="X4" s="113" t="s">
        <v>274</v>
      </c>
      <c r="Y4" s="113" t="s">
        <v>82</v>
      </c>
      <c r="Z4" s="113" t="s">
        <v>83</v>
      </c>
    </row>
    <row r="5" spans="1:26" x14ac:dyDescent="0.2">
      <c r="A5" s="114" t="s">
        <v>84</v>
      </c>
      <c r="B5" s="114" t="s">
        <v>85</v>
      </c>
      <c r="C5" s="114" t="s">
        <v>86</v>
      </c>
      <c r="D5" s="115">
        <v>66119</v>
      </c>
      <c r="E5" s="117">
        <v>-3.7933242149986897E-2</v>
      </c>
      <c r="F5" s="115">
        <v>67721</v>
      </c>
      <c r="G5" s="117">
        <v>-4.2542061360101795E-2</v>
      </c>
      <c r="H5" s="115">
        <v>0</v>
      </c>
      <c r="I5" s="117" t="s">
        <v>275</v>
      </c>
      <c r="J5" s="115">
        <v>133840</v>
      </c>
      <c r="K5" s="117">
        <v>-4.0270766406608503E-2</v>
      </c>
      <c r="L5" s="115">
        <v>4795</v>
      </c>
      <c r="M5" s="117">
        <v>2.6766595289079199E-2</v>
      </c>
      <c r="N5" s="115">
        <v>138635</v>
      </c>
      <c r="O5" s="117">
        <v>-3.8098608162302407E-2</v>
      </c>
      <c r="P5" s="118">
        <v>1</v>
      </c>
      <c r="Q5" s="114" t="s">
        <v>87</v>
      </c>
      <c r="R5" s="114" t="s">
        <v>88</v>
      </c>
      <c r="S5" s="135">
        <v>68726</v>
      </c>
      <c r="T5" s="135">
        <v>70730</v>
      </c>
      <c r="U5" s="135">
        <v>0</v>
      </c>
      <c r="V5" s="135">
        <v>139456</v>
      </c>
      <c r="W5" s="135">
        <v>4670</v>
      </c>
      <c r="X5" s="135">
        <v>144126</v>
      </c>
      <c r="Y5" s="114" t="s">
        <v>89</v>
      </c>
      <c r="Z5" s="114" t="s">
        <v>89</v>
      </c>
    </row>
    <row r="6" spans="1:26" x14ac:dyDescent="0.2">
      <c r="A6" s="119" t="s">
        <v>90</v>
      </c>
      <c r="B6" s="114" t="s">
        <v>91</v>
      </c>
      <c r="C6" s="114" t="s">
        <v>92</v>
      </c>
      <c r="D6" s="115">
        <v>30794</v>
      </c>
      <c r="E6" s="117">
        <v>-4.6330133168163506E-2</v>
      </c>
      <c r="F6" s="115">
        <v>11739</v>
      </c>
      <c r="G6" s="117">
        <v>-6.1480652382475208E-2</v>
      </c>
      <c r="H6" s="115">
        <v>9239</v>
      </c>
      <c r="I6" s="117">
        <v>-9.3415759003041901E-2</v>
      </c>
      <c r="J6" s="115">
        <v>51772</v>
      </c>
      <c r="K6" s="117">
        <v>-5.8502609612831699E-2</v>
      </c>
      <c r="L6" s="115">
        <v>6008</v>
      </c>
      <c r="M6" s="117">
        <v>8.8997643646909597E-2</v>
      </c>
      <c r="N6" s="115">
        <v>57780</v>
      </c>
      <c r="O6" s="117">
        <v>-4.5053383135556804E-2</v>
      </c>
      <c r="P6" s="120">
        <v>2</v>
      </c>
      <c r="Q6" s="114" t="s">
        <v>87</v>
      </c>
      <c r="R6" s="114" t="s">
        <v>87</v>
      </c>
      <c r="S6" s="135">
        <v>32290</v>
      </c>
      <c r="T6" s="135">
        <v>12508</v>
      </c>
      <c r="U6" s="135">
        <v>10191</v>
      </c>
      <c r="V6" s="135">
        <v>54989</v>
      </c>
      <c r="W6" s="135">
        <v>5517</v>
      </c>
      <c r="X6" s="135">
        <v>60506</v>
      </c>
      <c r="Y6" s="114" t="s">
        <v>93</v>
      </c>
      <c r="Z6" s="114" t="s">
        <v>94</v>
      </c>
    </row>
    <row r="7" spans="1:26" x14ac:dyDescent="0.2">
      <c r="A7" s="121"/>
      <c r="B7" s="114" t="s">
        <v>95</v>
      </c>
      <c r="C7" s="114" t="s">
        <v>96</v>
      </c>
      <c r="D7" s="115">
        <v>17925</v>
      </c>
      <c r="E7" s="117">
        <v>-3.3692722371967701E-2</v>
      </c>
      <c r="F7" s="115">
        <v>14454</v>
      </c>
      <c r="G7" s="117">
        <v>-6.5433854907539099E-2</v>
      </c>
      <c r="H7" s="115">
        <v>10787</v>
      </c>
      <c r="I7" s="117">
        <v>-0.11115688859591299</v>
      </c>
      <c r="J7" s="115">
        <v>43166</v>
      </c>
      <c r="K7" s="117">
        <v>-6.4699254636852097E-2</v>
      </c>
      <c r="L7" s="115">
        <v>6604</v>
      </c>
      <c r="M7" s="117">
        <v>-6.0196385370713E-2</v>
      </c>
      <c r="N7" s="115">
        <v>49770</v>
      </c>
      <c r="O7" s="117">
        <v>-6.4104251678294102E-2</v>
      </c>
      <c r="P7" s="122"/>
      <c r="Q7" s="114" t="s">
        <v>87</v>
      </c>
      <c r="R7" s="114" t="s">
        <v>87</v>
      </c>
      <c r="S7" s="135">
        <v>18550</v>
      </c>
      <c r="T7" s="135">
        <v>15466</v>
      </c>
      <c r="U7" s="135">
        <v>12136</v>
      </c>
      <c r="V7" s="135">
        <v>46152</v>
      </c>
      <c r="W7" s="135">
        <v>7027</v>
      </c>
      <c r="X7" s="135">
        <v>53179</v>
      </c>
      <c r="Y7" s="114" t="s">
        <v>97</v>
      </c>
      <c r="Z7" s="114" t="s">
        <v>94</v>
      </c>
    </row>
    <row r="8" spans="1:26" x14ac:dyDescent="0.2">
      <c r="A8" s="123"/>
      <c r="B8" s="114" t="s">
        <v>98</v>
      </c>
      <c r="C8" s="114" t="s">
        <v>99</v>
      </c>
      <c r="D8" s="115">
        <v>25581</v>
      </c>
      <c r="E8" s="117">
        <v>-1.4832741324798001E-3</v>
      </c>
      <c r="F8" s="115">
        <v>4968</v>
      </c>
      <c r="G8" s="117">
        <v>-0.11883646683221001</v>
      </c>
      <c r="H8" s="115">
        <v>0</v>
      </c>
      <c r="I8" s="117">
        <v>-1</v>
      </c>
      <c r="J8" s="115">
        <v>30549</v>
      </c>
      <c r="K8" s="117">
        <v>-2.2775982854035402E-2</v>
      </c>
      <c r="L8" s="115">
        <v>3948</v>
      </c>
      <c r="M8" s="117">
        <v>-4.9132947976878602E-2</v>
      </c>
      <c r="N8" s="115">
        <v>34497</v>
      </c>
      <c r="O8" s="117">
        <v>-2.58662073249936E-2</v>
      </c>
      <c r="P8" s="122"/>
      <c r="Q8" s="114" t="s">
        <v>87</v>
      </c>
      <c r="R8" s="114" t="s">
        <v>87</v>
      </c>
      <c r="S8" s="135">
        <v>25619</v>
      </c>
      <c r="T8" s="135">
        <v>5638</v>
      </c>
      <c r="U8" s="135">
        <v>4</v>
      </c>
      <c r="V8" s="135">
        <v>31261</v>
      </c>
      <c r="W8" s="135">
        <v>4152</v>
      </c>
      <c r="X8" s="135">
        <v>35413</v>
      </c>
      <c r="Y8" s="114" t="s">
        <v>100</v>
      </c>
      <c r="Z8" s="114" t="s">
        <v>94</v>
      </c>
    </row>
    <row r="9" spans="1:26" x14ac:dyDescent="0.2">
      <c r="A9" s="124" t="s">
        <v>101</v>
      </c>
      <c r="B9" s="124"/>
      <c r="C9" s="124"/>
      <c r="D9" s="125">
        <v>74300</v>
      </c>
      <c r="E9" s="127">
        <v>-2.8237355968558302E-2</v>
      </c>
      <c r="F9" s="125">
        <v>31161</v>
      </c>
      <c r="G9" s="127">
        <v>-7.2920385576579802E-2</v>
      </c>
      <c r="H9" s="125">
        <v>20026</v>
      </c>
      <c r="I9" s="127">
        <v>-0.103219739375756</v>
      </c>
      <c r="J9" s="125">
        <v>125487</v>
      </c>
      <c r="K9" s="127">
        <v>-5.2227307744596004E-2</v>
      </c>
      <c r="L9" s="125">
        <v>16560</v>
      </c>
      <c r="M9" s="127">
        <v>-8.1456636320076693E-3</v>
      </c>
      <c r="N9" s="125">
        <v>142047</v>
      </c>
      <c r="O9" s="127">
        <v>-4.7291043474761596E-2</v>
      </c>
      <c r="P9" s="128"/>
      <c r="Q9" s="129"/>
      <c r="R9" s="129"/>
      <c r="S9" s="136">
        <v>76459</v>
      </c>
      <c r="T9" s="136">
        <v>33612</v>
      </c>
      <c r="U9" s="136">
        <v>22331</v>
      </c>
      <c r="V9" s="136">
        <v>132402</v>
      </c>
      <c r="W9" s="136">
        <v>16696</v>
      </c>
      <c r="X9" s="136">
        <v>149098</v>
      </c>
      <c r="Y9" s="129"/>
      <c r="Z9" s="129"/>
    </row>
    <row r="10" spans="1:26" x14ac:dyDescent="0.2">
      <c r="A10" s="119" t="s">
        <v>102</v>
      </c>
      <c r="B10" s="114" t="s">
        <v>103</v>
      </c>
      <c r="C10" s="114" t="s">
        <v>104</v>
      </c>
      <c r="D10" s="115">
        <v>20651</v>
      </c>
      <c r="E10" s="117">
        <v>-2.00721267913068E-2</v>
      </c>
      <c r="F10" s="115">
        <v>264</v>
      </c>
      <c r="G10" s="117">
        <v>0.128205128205128</v>
      </c>
      <c r="H10" s="115">
        <v>6</v>
      </c>
      <c r="I10" s="117">
        <v>2</v>
      </c>
      <c r="J10" s="115">
        <v>20921</v>
      </c>
      <c r="K10" s="117">
        <v>-1.8254340685124402E-2</v>
      </c>
      <c r="L10" s="115">
        <v>3778</v>
      </c>
      <c r="M10" s="117">
        <v>-7.6175466246388209E-3</v>
      </c>
      <c r="N10" s="115">
        <v>24699</v>
      </c>
      <c r="O10" s="117">
        <v>-1.66421149022574E-2</v>
      </c>
      <c r="P10" s="120">
        <v>3</v>
      </c>
      <c r="Q10" s="114" t="s">
        <v>87</v>
      </c>
      <c r="R10" s="114" t="s">
        <v>87</v>
      </c>
      <c r="S10" s="135">
        <v>21074</v>
      </c>
      <c r="T10" s="135">
        <v>234</v>
      </c>
      <c r="U10" s="135">
        <v>2</v>
      </c>
      <c r="V10" s="135">
        <v>21310</v>
      </c>
      <c r="W10" s="135">
        <v>3807</v>
      </c>
      <c r="X10" s="135">
        <v>25117</v>
      </c>
      <c r="Y10" s="114" t="s">
        <v>105</v>
      </c>
      <c r="Z10" s="114" t="s">
        <v>106</v>
      </c>
    </row>
    <row r="11" spans="1:26" x14ac:dyDescent="0.2">
      <c r="A11" s="121"/>
      <c r="B11" s="114" t="s">
        <v>107</v>
      </c>
      <c r="C11" s="114" t="s">
        <v>108</v>
      </c>
      <c r="D11" s="115">
        <v>6368</v>
      </c>
      <c r="E11" s="117">
        <v>1.7902813299232701E-2</v>
      </c>
      <c r="F11" s="115">
        <v>3130</v>
      </c>
      <c r="G11" s="117">
        <v>-6.5392654523738394E-2</v>
      </c>
      <c r="H11" s="115">
        <v>4</v>
      </c>
      <c r="I11" s="117">
        <v>1</v>
      </c>
      <c r="J11" s="115">
        <v>9502</v>
      </c>
      <c r="K11" s="117">
        <v>-1.09295305506402E-2</v>
      </c>
      <c r="L11" s="115">
        <v>2050</v>
      </c>
      <c r="M11" s="117">
        <v>-4.25035030359645E-2</v>
      </c>
      <c r="N11" s="115">
        <v>11552</v>
      </c>
      <c r="O11" s="117">
        <v>-1.6683690840994202E-2</v>
      </c>
      <c r="P11" s="122"/>
      <c r="Q11" s="114" t="s">
        <v>87</v>
      </c>
      <c r="R11" s="114" t="s">
        <v>87</v>
      </c>
      <c r="S11" s="135">
        <v>6256</v>
      </c>
      <c r="T11" s="135">
        <v>3349</v>
      </c>
      <c r="U11" s="135">
        <v>2</v>
      </c>
      <c r="V11" s="135">
        <v>9607</v>
      </c>
      <c r="W11" s="135">
        <v>2141</v>
      </c>
      <c r="X11" s="135">
        <v>11748</v>
      </c>
      <c r="Y11" s="114" t="s">
        <v>109</v>
      </c>
      <c r="Z11" s="114" t="s">
        <v>106</v>
      </c>
    </row>
    <row r="12" spans="1:26" x14ac:dyDescent="0.2">
      <c r="A12" s="121"/>
      <c r="B12" s="114" t="s">
        <v>110</v>
      </c>
      <c r="C12" s="114" t="s">
        <v>111</v>
      </c>
      <c r="D12" s="115">
        <v>18633</v>
      </c>
      <c r="E12" s="117">
        <v>-5.1079649623141203E-2</v>
      </c>
      <c r="F12" s="115">
        <v>826</v>
      </c>
      <c r="G12" s="117">
        <v>-5.7077625570776301E-2</v>
      </c>
      <c r="H12" s="115">
        <v>9</v>
      </c>
      <c r="I12" s="117">
        <v>0.125</v>
      </c>
      <c r="J12" s="115">
        <v>19468</v>
      </c>
      <c r="K12" s="117">
        <v>-5.1267056530214399E-2</v>
      </c>
      <c r="L12" s="115">
        <v>4912</v>
      </c>
      <c r="M12" s="117">
        <v>-9.5062638172439193E-2</v>
      </c>
      <c r="N12" s="115">
        <v>24380</v>
      </c>
      <c r="O12" s="117">
        <v>-6.04285494065053E-2</v>
      </c>
      <c r="P12" s="122"/>
      <c r="Q12" s="114" t="s">
        <v>87</v>
      </c>
      <c r="R12" s="114" t="s">
        <v>87</v>
      </c>
      <c r="S12" s="135">
        <v>19636</v>
      </c>
      <c r="T12" s="135">
        <v>876</v>
      </c>
      <c r="U12" s="135">
        <v>8</v>
      </c>
      <c r="V12" s="135">
        <v>20520</v>
      </c>
      <c r="W12" s="135">
        <v>5428</v>
      </c>
      <c r="X12" s="135">
        <v>25948</v>
      </c>
      <c r="Y12" s="114" t="s">
        <v>112</v>
      </c>
      <c r="Z12" s="114" t="s">
        <v>106</v>
      </c>
    </row>
    <row r="13" spans="1:26" x14ac:dyDescent="0.2">
      <c r="A13" s="123"/>
      <c r="B13" s="114" t="s">
        <v>113</v>
      </c>
      <c r="C13" s="114" t="s">
        <v>114</v>
      </c>
      <c r="D13" s="115">
        <v>5912</v>
      </c>
      <c r="E13" s="117">
        <v>7.1791153009427094E-2</v>
      </c>
      <c r="F13" s="115">
        <v>2064</v>
      </c>
      <c r="G13" s="117">
        <v>-2.68741159830269E-2</v>
      </c>
      <c r="H13" s="115">
        <v>0</v>
      </c>
      <c r="I13" s="117">
        <v>-1</v>
      </c>
      <c r="J13" s="115">
        <v>7976</v>
      </c>
      <c r="K13" s="117">
        <v>4.4252422100026195E-2</v>
      </c>
      <c r="L13" s="115">
        <v>2033</v>
      </c>
      <c r="M13" s="117">
        <v>-2.58744609487302E-2</v>
      </c>
      <c r="N13" s="115">
        <v>10009</v>
      </c>
      <c r="O13" s="117">
        <v>2.9203084832904899E-2</v>
      </c>
      <c r="P13" s="122"/>
      <c r="Q13" s="114" t="s">
        <v>87</v>
      </c>
      <c r="R13" s="114" t="s">
        <v>87</v>
      </c>
      <c r="S13" s="135">
        <v>5516</v>
      </c>
      <c r="T13" s="135">
        <v>2121</v>
      </c>
      <c r="U13" s="135">
        <v>1</v>
      </c>
      <c r="V13" s="135">
        <v>7638</v>
      </c>
      <c r="W13" s="135">
        <v>2087</v>
      </c>
      <c r="X13" s="135">
        <v>9725</v>
      </c>
      <c r="Y13" s="114" t="s">
        <v>115</v>
      </c>
      <c r="Z13" s="114" t="s">
        <v>106</v>
      </c>
    </row>
    <row r="14" spans="1:26" x14ac:dyDescent="0.2">
      <c r="A14" s="124" t="s">
        <v>101</v>
      </c>
      <c r="B14" s="124"/>
      <c r="C14" s="124"/>
      <c r="D14" s="125">
        <v>51564</v>
      </c>
      <c r="E14" s="127">
        <v>-1.7491711443923599E-2</v>
      </c>
      <c r="F14" s="125">
        <v>6284</v>
      </c>
      <c r="G14" s="127">
        <v>-4.4984802431610897E-2</v>
      </c>
      <c r="H14" s="125">
        <v>19</v>
      </c>
      <c r="I14" s="127">
        <v>0.46153846153846201</v>
      </c>
      <c r="J14" s="125">
        <v>57867</v>
      </c>
      <c r="K14" s="127">
        <v>-2.0448582310622101E-2</v>
      </c>
      <c r="L14" s="125">
        <v>12773</v>
      </c>
      <c r="M14" s="127">
        <v>-5.1251578400059401E-2</v>
      </c>
      <c r="N14" s="125">
        <v>70640</v>
      </c>
      <c r="O14" s="127">
        <v>-2.6165595963494999E-2</v>
      </c>
      <c r="P14" s="128"/>
      <c r="Q14" s="129"/>
      <c r="R14" s="129"/>
      <c r="S14" s="136">
        <v>52482</v>
      </c>
      <c r="T14" s="136">
        <v>6580</v>
      </c>
      <c r="U14" s="136">
        <v>13</v>
      </c>
      <c r="V14" s="136">
        <v>59075</v>
      </c>
      <c r="W14" s="136">
        <v>13463</v>
      </c>
      <c r="X14" s="136">
        <v>72538</v>
      </c>
      <c r="Y14" s="129"/>
      <c r="Z14" s="129"/>
    </row>
    <row r="15" spans="1:26" x14ac:dyDescent="0.2">
      <c r="A15" s="119" t="s">
        <v>116</v>
      </c>
      <c r="B15" s="114" t="s">
        <v>117</v>
      </c>
      <c r="C15" s="114" t="s">
        <v>118</v>
      </c>
      <c r="D15" s="115">
        <v>4095</v>
      </c>
      <c r="E15" s="117">
        <v>-3.2143701252658897E-2</v>
      </c>
      <c r="F15" s="115">
        <v>62</v>
      </c>
      <c r="G15" s="117">
        <v>-0.24390243902439002</v>
      </c>
      <c r="H15" s="115">
        <v>315</v>
      </c>
      <c r="I15" s="117">
        <v>2.0288461538461497</v>
      </c>
      <c r="J15" s="115">
        <v>4472</v>
      </c>
      <c r="K15" s="117">
        <v>1.24518904233643E-2</v>
      </c>
      <c r="L15" s="115">
        <v>2349</v>
      </c>
      <c r="M15" s="117">
        <v>4.86607142857143E-2</v>
      </c>
      <c r="N15" s="115">
        <v>6821</v>
      </c>
      <c r="O15" s="117">
        <v>2.4635721796605101E-2</v>
      </c>
      <c r="P15" s="120">
        <v>4</v>
      </c>
      <c r="Q15" s="114" t="s">
        <v>87</v>
      </c>
      <c r="R15" s="114" t="s">
        <v>87</v>
      </c>
      <c r="S15" s="135">
        <v>4231</v>
      </c>
      <c r="T15" s="135">
        <v>82</v>
      </c>
      <c r="U15" s="135">
        <v>104</v>
      </c>
      <c r="V15" s="135">
        <v>4417</v>
      </c>
      <c r="W15" s="135">
        <v>2240</v>
      </c>
      <c r="X15" s="135">
        <v>6657</v>
      </c>
      <c r="Y15" s="114" t="s">
        <v>119</v>
      </c>
      <c r="Z15" s="114" t="s">
        <v>120</v>
      </c>
    </row>
    <row r="16" spans="1:26" x14ac:dyDescent="0.2">
      <c r="A16" s="121"/>
      <c r="B16" s="114" t="s">
        <v>121</v>
      </c>
      <c r="C16" s="114" t="s">
        <v>122</v>
      </c>
      <c r="D16" s="115">
        <v>1202</v>
      </c>
      <c r="E16" s="117">
        <v>-2.5141930251419298E-2</v>
      </c>
      <c r="F16" s="115">
        <v>11</v>
      </c>
      <c r="G16" s="117">
        <v>-8.3333333333333301E-2</v>
      </c>
      <c r="H16" s="115">
        <v>0</v>
      </c>
      <c r="I16" s="117" t="s">
        <v>275</v>
      </c>
      <c r="J16" s="115">
        <v>1213</v>
      </c>
      <c r="K16" s="117">
        <v>-2.57028112449799E-2</v>
      </c>
      <c r="L16" s="115">
        <v>2574</v>
      </c>
      <c r="M16" s="117">
        <v>0.18019257221458002</v>
      </c>
      <c r="N16" s="115">
        <v>3787</v>
      </c>
      <c r="O16" s="117">
        <v>0.105370694687682</v>
      </c>
      <c r="P16" s="122"/>
      <c r="Q16" s="114" t="s">
        <v>87</v>
      </c>
      <c r="R16" s="114" t="s">
        <v>87</v>
      </c>
      <c r="S16" s="135">
        <v>1233</v>
      </c>
      <c r="T16" s="135">
        <v>12</v>
      </c>
      <c r="U16" s="135">
        <v>0</v>
      </c>
      <c r="V16" s="135">
        <v>1245</v>
      </c>
      <c r="W16" s="135">
        <v>2181</v>
      </c>
      <c r="X16" s="135">
        <v>3426</v>
      </c>
      <c r="Y16" s="114" t="s">
        <v>123</v>
      </c>
      <c r="Z16" s="114" t="s">
        <v>120</v>
      </c>
    </row>
    <row r="17" spans="1:26" x14ac:dyDescent="0.2">
      <c r="A17" s="121"/>
      <c r="B17" s="114" t="s">
        <v>124</v>
      </c>
      <c r="C17" s="114" t="s">
        <v>125</v>
      </c>
      <c r="D17" s="115">
        <v>4716</v>
      </c>
      <c r="E17" s="117">
        <v>-0.11069206109749201</v>
      </c>
      <c r="F17" s="115">
        <v>256</v>
      </c>
      <c r="G17" s="117">
        <v>-5.1851851851851892E-2</v>
      </c>
      <c r="H17" s="115">
        <v>0</v>
      </c>
      <c r="I17" s="117" t="s">
        <v>275</v>
      </c>
      <c r="J17" s="115">
        <v>4972</v>
      </c>
      <c r="K17" s="117">
        <v>-0.107841378072851</v>
      </c>
      <c r="L17" s="115">
        <v>1221</v>
      </c>
      <c r="M17" s="117">
        <v>0.28797468354430394</v>
      </c>
      <c r="N17" s="115">
        <v>6193</v>
      </c>
      <c r="O17" s="117">
        <v>-5.0299033890507598E-2</v>
      </c>
      <c r="P17" s="122"/>
      <c r="Q17" s="114" t="s">
        <v>87</v>
      </c>
      <c r="R17" s="114" t="s">
        <v>87</v>
      </c>
      <c r="S17" s="135">
        <v>5303</v>
      </c>
      <c r="T17" s="135">
        <v>270</v>
      </c>
      <c r="U17" s="135">
        <v>0</v>
      </c>
      <c r="V17" s="135">
        <v>5573</v>
      </c>
      <c r="W17" s="135">
        <v>948</v>
      </c>
      <c r="X17" s="135">
        <v>6521</v>
      </c>
      <c r="Y17" s="114" t="s">
        <v>126</v>
      </c>
      <c r="Z17" s="114" t="s">
        <v>120</v>
      </c>
    </row>
    <row r="18" spans="1:26" x14ac:dyDescent="0.2">
      <c r="A18" s="121"/>
      <c r="B18" s="114" t="s">
        <v>127</v>
      </c>
      <c r="C18" s="114" t="s">
        <v>128</v>
      </c>
      <c r="D18" s="115">
        <v>2983</v>
      </c>
      <c r="E18" s="117">
        <v>-3.6187399030694699E-2</v>
      </c>
      <c r="F18" s="115">
        <v>1272</v>
      </c>
      <c r="G18" s="117">
        <v>-0.121546961325967</v>
      </c>
      <c r="H18" s="115">
        <v>13</v>
      </c>
      <c r="I18" s="117" t="s">
        <v>275</v>
      </c>
      <c r="J18" s="115">
        <v>4268</v>
      </c>
      <c r="K18" s="117">
        <v>-6.0532687651331699E-2</v>
      </c>
      <c r="L18" s="115">
        <v>1641</v>
      </c>
      <c r="M18" s="117">
        <v>6.4892926670992904E-2</v>
      </c>
      <c r="N18" s="115">
        <v>5909</v>
      </c>
      <c r="O18" s="117">
        <v>-2.87639710716634E-2</v>
      </c>
      <c r="P18" s="122"/>
      <c r="Q18" s="114" t="s">
        <v>87</v>
      </c>
      <c r="R18" s="114" t="s">
        <v>87</v>
      </c>
      <c r="S18" s="135">
        <v>3095</v>
      </c>
      <c r="T18" s="135">
        <v>1448</v>
      </c>
      <c r="U18" s="135">
        <v>0</v>
      </c>
      <c r="V18" s="135">
        <v>4543</v>
      </c>
      <c r="W18" s="135">
        <v>1541</v>
      </c>
      <c r="X18" s="135">
        <v>6084</v>
      </c>
      <c r="Y18" s="114" t="s">
        <v>129</v>
      </c>
      <c r="Z18" s="114" t="s">
        <v>120</v>
      </c>
    </row>
    <row r="19" spans="1:26" x14ac:dyDescent="0.2">
      <c r="A19" s="121"/>
      <c r="B19" s="114" t="s">
        <v>130</v>
      </c>
      <c r="C19" s="114" t="s">
        <v>131</v>
      </c>
      <c r="D19" s="115">
        <v>3618</v>
      </c>
      <c r="E19" s="117">
        <v>-2.8203062046736501E-2</v>
      </c>
      <c r="F19" s="115">
        <v>27</v>
      </c>
      <c r="G19" s="117">
        <v>-0.54237288135593209</v>
      </c>
      <c r="H19" s="115">
        <v>0</v>
      </c>
      <c r="I19" s="117" t="s">
        <v>275</v>
      </c>
      <c r="J19" s="115">
        <v>3645</v>
      </c>
      <c r="K19" s="117">
        <v>-3.6224219989423594E-2</v>
      </c>
      <c r="L19" s="115">
        <v>932</v>
      </c>
      <c r="M19" s="117">
        <v>-0.155031731640979</v>
      </c>
      <c r="N19" s="115">
        <v>4577</v>
      </c>
      <c r="O19" s="117">
        <v>-6.3050153531217998E-2</v>
      </c>
      <c r="P19" s="122"/>
      <c r="Q19" s="114" t="s">
        <v>87</v>
      </c>
      <c r="R19" s="114" t="s">
        <v>87</v>
      </c>
      <c r="S19" s="135">
        <v>3723</v>
      </c>
      <c r="T19" s="135">
        <v>59</v>
      </c>
      <c r="U19" s="135">
        <v>0</v>
      </c>
      <c r="V19" s="135">
        <v>3782</v>
      </c>
      <c r="W19" s="135">
        <v>1103</v>
      </c>
      <c r="X19" s="135">
        <v>4885</v>
      </c>
      <c r="Y19" s="114" t="s">
        <v>132</v>
      </c>
      <c r="Z19" s="114" t="s">
        <v>120</v>
      </c>
    </row>
    <row r="20" spans="1:26" x14ac:dyDescent="0.2">
      <c r="A20" s="121"/>
      <c r="B20" s="114" t="s">
        <v>133</v>
      </c>
      <c r="C20" s="114" t="s">
        <v>134</v>
      </c>
      <c r="D20" s="115">
        <v>3599</v>
      </c>
      <c r="E20" s="117">
        <v>-5.3392951078379804E-2</v>
      </c>
      <c r="F20" s="115">
        <v>36</v>
      </c>
      <c r="G20" s="117">
        <v>-0.86466165413533802</v>
      </c>
      <c r="H20" s="115">
        <v>3485</v>
      </c>
      <c r="I20" s="117">
        <v>-2.0517144463181602E-2</v>
      </c>
      <c r="J20" s="115">
        <v>7120</v>
      </c>
      <c r="K20" s="117">
        <v>-6.6351953842119102E-2</v>
      </c>
      <c r="L20" s="115">
        <v>687</v>
      </c>
      <c r="M20" s="117">
        <v>-0.14017521902378</v>
      </c>
      <c r="N20" s="115">
        <v>7807</v>
      </c>
      <c r="O20" s="117">
        <v>-7.3353115727002996E-2</v>
      </c>
      <c r="P20" s="122"/>
      <c r="Q20" s="114" t="s">
        <v>87</v>
      </c>
      <c r="R20" s="114" t="s">
        <v>87</v>
      </c>
      <c r="S20" s="135">
        <v>3802</v>
      </c>
      <c r="T20" s="135">
        <v>266</v>
      </c>
      <c r="U20" s="135">
        <v>3558</v>
      </c>
      <c r="V20" s="135">
        <v>7626</v>
      </c>
      <c r="W20" s="135">
        <v>799</v>
      </c>
      <c r="X20" s="135">
        <v>8425</v>
      </c>
      <c r="Y20" s="114" t="s">
        <v>135</v>
      </c>
      <c r="Z20" s="114" t="s">
        <v>120</v>
      </c>
    </row>
    <row r="21" spans="1:26" x14ac:dyDescent="0.2">
      <c r="A21" s="121"/>
      <c r="B21" s="114" t="s">
        <v>136</v>
      </c>
      <c r="C21" s="114" t="s">
        <v>137</v>
      </c>
      <c r="D21" s="115">
        <v>1561</v>
      </c>
      <c r="E21" s="117">
        <v>-1.2795905310300701E-3</v>
      </c>
      <c r="F21" s="115">
        <v>63</v>
      </c>
      <c r="G21" s="117">
        <v>0.65789473684210498</v>
      </c>
      <c r="H21" s="115">
        <v>0</v>
      </c>
      <c r="I21" s="117">
        <v>-1</v>
      </c>
      <c r="J21" s="115">
        <v>1624</v>
      </c>
      <c r="K21" s="117">
        <v>1.31004366812227E-2</v>
      </c>
      <c r="L21" s="115">
        <v>398</v>
      </c>
      <c r="M21" s="117">
        <v>0.11484593837535</v>
      </c>
      <c r="N21" s="115">
        <v>2022</v>
      </c>
      <c r="O21" s="117">
        <v>3.1632653061224494E-2</v>
      </c>
      <c r="P21" s="122"/>
      <c r="Q21" s="114" t="s">
        <v>87</v>
      </c>
      <c r="R21" s="114" t="s">
        <v>87</v>
      </c>
      <c r="S21" s="135">
        <v>1563</v>
      </c>
      <c r="T21" s="135">
        <v>38</v>
      </c>
      <c r="U21" s="135">
        <v>2</v>
      </c>
      <c r="V21" s="135">
        <v>1603</v>
      </c>
      <c r="W21" s="135">
        <v>357</v>
      </c>
      <c r="X21" s="135">
        <v>1960</v>
      </c>
      <c r="Y21" s="114" t="s">
        <v>138</v>
      </c>
      <c r="Z21" s="114" t="s">
        <v>120</v>
      </c>
    </row>
    <row r="22" spans="1:26" x14ac:dyDescent="0.2">
      <c r="A22" s="121"/>
      <c r="B22" s="114" t="s">
        <v>139</v>
      </c>
      <c r="C22" s="114" t="s">
        <v>140</v>
      </c>
      <c r="D22" s="115">
        <v>4366</v>
      </c>
      <c r="E22" s="117">
        <v>4.9519230769230801E-2</v>
      </c>
      <c r="F22" s="115">
        <v>196</v>
      </c>
      <c r="G22" s="117">
        <v>-0.27941176470588203</v>
      </c>
      <c r="H22" s="115">
        <v>4</v>
      </c>
      <c r="I22" s="117">
        <v>-0.71428571428571397</v>
      </c>
      <c r="J22" s="115">
        <v>4566</v>
      </c>
      <c r="K22" s="117">
        <v>2.6990553306342802E-2</v>
      </c>
      <c r="L22" s="115">
        <v>1006</v>
      </c>
      <c r="M22" s="117">
        <v>-3.0828516377649301E-2</v>
      </c>
      <c r="N22" s="115">
        <v>5572</v>
      </c>
      <c r="O22" s="117">
        <v>1.6046681254558701E-2</v>
      </c>
      <c r="P22" s="122"/>
      <c r="Q22" s="114" t="s">
        <v>87</v>
      </c>
      <c r="R22" s="114" t="s">
        <v>87</v>
      </c>
      <c r="S22" s="135">
        <v>4160</v>
      </c>
      <c r="T22" s="135">
        <v>272</v>
      </c>
      <c r="U22" s="135">
        <v>14</v>
      </c>
      <c r="V22" s="135">
        <v>4446</v>
      </c>
      <c r="W22" s="135">
        <v>1038</v>
      </c>
      <c r="X22" s="135">
        <v>5484</v>
      </c>
      <c r="Y22" s="114" t="s">
        <v>141</v>
      </c>
      <c r="Z22" s="114" t="s">
        <v>120</v>
      </c>
    </row>
    <row r="23" spans="1:26" x14ac:dyDescent="0.2">
      <c r="A23" s="123"/>
      <c r="B23" s="114" t="s">
        <v>142</v>
      </c>
      <c r="C23" s="114" t="s">
        <v>143</v>
      </c>
      <c r="D23" s="115">
        <v>2429</v>
      </c>
      <c r="E23" s="117">
        <v>-6.8277713847334109E-2</v>
      </c>
      <c r="F23" s="115">
        <v>117</v>
      </c>
      <c r="G23" s="117">
        <v>0.31460674157303398</v>
      </c>
      <c r="H23" s="115">
        <v>0</v>
      </c>
      <c r="I23" s="117" t="s">
        <v>275</v>
      </c>
      <c r="J23" s="115">
        <v>2546</v>
      </c>
      <c r="K23" s="117">
        <v>-5.5637982195845703E-2</v>
      </c>
      <c r="L23" s="115">
        <v>1505</v>
      </c>
      <c r="M23" s="117">
        <v>0.13072877535687499</v>
      </c>
      <c r="N23" s="115">
        <v>4051</v>
      </c>
      <c r="O23" s="117">
        <v>5.9597715420908913E-3</v>
      </c>
      <c r="P23" s="122"/>
      <c r="Q23" s="114" t="s">
        <v>87</v>
      </c>
      <c r="R23" s="114" t="s">
        <v>87</v>
      </c>
      <c r="S23" s="135">
        <v>2607</v>
      </c>
      <c r="T23" s="135">
        <v>89</v>
      </c>
      <c r="U23" s="135">
        <v>0</v>
      </c>
      <c r="V23" s="135">
        <v>2696</v>
      </c>
      <c r="W23" s="135">
        <v>1331</v>
      </c>
      <c r="X23" s="135">
        <v>4027</v>
      </c>
      <c r="Y23" s="114" t="s">
        <v>144</v>
      </c>
      <c r="Z23" s="114" t="s">
        <v>120</v>
      </c>
    </row>
    <row r="24" spans="1:26" x14ac:dyDescent="0.2">
      <c r="A24" s="124" t="s">
        <v>101</v>
      </c>
      <c r="B24" s="124"/>
      <c r="C24" s="124"/>
      <c r="D24" s="125">
        <v>28569</v>
      </c>
      <c r="E24" s="127">
        <v>-3.8631086583437092E-2</v>
      </c>
      <c r="F24" s="125">
        <v>2040</v>
      </c>
      <c r="G24" s="127">
        <v>-0.19558359621451099</v>
      </c>
      <c r="H24" s="125">
        <v>3817</v>
      </c>
      <c r="I24" s="127">
        <v>3.7792278412180504E-2</v>
      </c>
      <c r="J24" s="125">
        <v>34426</v>
      </c>
      <c r="K24" s="127">
        <v>-4.18858367426456E-2</v>
      </c>
      <c r="L24" s="125">
        <v>12313</v>
      </c>
      <c r="M24" s="127">
        <v>6.7169353440804297E-2</v>
      </c>
      <c r="N24" s="125">
        <v>46739</v>
      </c>
      <c r="O24" s="127">
        <v>-1.53784575196444E-2</v>
      </c>
      <c r="P24" s="128"/>
      <c r="Q24" s="129"/>
      <c r="R24" s="129"/>
      <c r="S24" s="136">
        <v>29717</v>
      </c>
      <c r="T24" s="136">
        <v>2536</v>
      </c>
      <c r="U24" s="136">
        <v>3678</v>
      </c>
      <c r="V24" s="136">
        <v>35931</v>
      </c>
      <c r="W24" s="136">
        <v>11538</v>
      </c>
      <c r="X24" s="136">
        <v>47469</v>
      </c>
      <c r="Y24" s="129"/>
      <c r="Z24" s="129"/>
    </row>
    <row r="25" spans="1:26" x14ac:dyDescent="0.2">
      <c r="A25" s="119" t="s">
        <v>145</v>
      </c>
      <c r="B25" s="114" t="s">
        <v>146</v>
      </c>
      <c r="C25" s="114" t="s">
        <v>147</v>
      </c>
      <c r="D25" s="115">
        <v>1784</v>
      </c>
      <c r="E25" s="117">
        <v>-6.1281337047353803E-3</v>
      </c>
      <c r="F25" s="115">
        <v>2</v>
      </c>
      <c r="G25" s="117">
        <v>-0.5</v>
      </c>
      <c r="H25" s="115">
        <v>0</v>
      </c>
      <c r="I25" s="117" t="s">
        <v>275</v>
      </c>
      <c r="J25" s="115">
        <v>1786</v>
      </c>
      <c r="K25" s="117">
        <v>-7.22623679822123E-3</v>
      </c>
      <c r="L25" s="115">
        <v>72</v>
      </c>
      <c r="M25" s="117">
        <v>2.8571428571428602E-2</v>
      </c>
      <c r="N25" s="115">
        <v>1858</v>
      </c>
      <c r="O25" s="117">
        <v>-5.8855002675227402E-3</v>
      </c>
      <c r="P25" s="120">
        <v>5</v>
      </c>
      <c r="Q25" s="114" t="s">
        <v>87</v>
      </c>
      <c r="R25" s="114" t="s">
        <v>87</v>
      </c>
      <c r="S25" s="135">
        <v>1795</v>
      </c>
      <c r="T25" s="135">
        <v>4</v>
      </c>
      <c r="U25" s="135">
        <v>0</v>
      </c>
      <c r="V25" s="135">
        <v>1799</v>
      </c>
      <c r="W25" s="135">
        <v>70</v>
      </c>
      <c r="X25" s="135">
        <v>1869</v>
      </c>
      <c r="Y25" s="114" t="s">
        <v>148</v>
      </c>
      <c r="Z25" s="114" t="s">
        <v>149</v>
      </c>
    </row>
    <row r="26" spans="1:26" x14ac:dyDescent="0.2">
      <c r="A26" s="121"/>
      <c r="B26" s="114" t="s">
        <v>150</v>
      </c>
      <c r="C26" s="114" t="s">
        <v>151</v>
      </c>
      <c r="D26" s="115">
        <v>1019</v>
      </c>
      <c r="E26" s="117">
        <v>1.1916583912611699E-2</v>
      </c>
      <c r="F26" s="115">
        <v>0</v>
      </c>
      <c r="G26" s="117" t="s">
        <v>275</v>
      </c>
      <c r="H26" s="115">
        <v>0</v>
      </c>
      <c r="I26" s="117" t="s">
        <v>275</v>
      </c>
      <c r="J26" s="115">
        <v>1019</v>
      </c>
      <c r="K26" s="117">
        <v>1.1916583912611699E-2</v>
      </c>
      <c r="L26" s="115">
        <v>55</v>
      </c>
      <c r="M26" s="117">
        <v>0.27906976744186002</v>
      </c>
      <c r="N26" s="115">
        <v>1074</v>
      </c>
      <c r="O26" s="117">
        <v>2.2857142857142902E-2</v>
      </c>
      <c r="P26" s="122"/>
      <c r="Q26" s="114" t="s">
        <v>87</v>
      </c>
      <c r="R26" s="114" t="s">
        <v>87</v>
      </c>
      <c r="S26" s="135">
        <v>1007</v>
      </c>
      <c r="T26" s="135">
        <v>0</v>
      </c>
      <c r="U26" s="135">
        <v>0</v>
      </c>
      <c r="V26" s="135">
        <v>1007</v>
      </c>
      <c r="W26" s="135">
        <v>43</v>
      </c>
      <c r="X26" s="135">
        <v>1050</v>
      </c>
      <c r="Y26" s="114" t="s">
        <v>152</v>
      </c>
      <c r="Z26" s="114" t="s">
        <v>149</v>
      </c>
    </row>
    <row r="27" spans="1:26" x14ac:dyDescent="0.2">
      <c r="A27" s="121"/>
      <c r="B27" s="114" t="s">
        <v>153</v>
      </c>
      <c r="C27" s="114" t="s">
        <v>154</v>
      </c>
      <c r="D27" s="115">
        <v>3692</v>
      </c>
      <c r="E27" s="117">
        <v>-6.79121433981318E-2</v>
      </c>
      <c r="F27" s="115">
        <v>1</v>
      </c>
      <c r="G27" s="117" t="s">
        <v>275</v>
      </c>
      <c r="H27" s="115">
        <v>560</v>
      </c>
      <c r="I27" s="117">
        <v>-0.30521091811414403</v>
      </c>
      <c r="J27" s="115">
        <v>4253</v>
      </c>
      <c r="K27" s="117">
        <v>-0.10782462764841599</v>
      </c>
      <c r="L27" s="115">
        <v>1454</v>
      </c>
      <c r="M27" s="117">
        <v>-4.2791310072416093E-2</v>
      </c>
      <c r="N27" s="115">
        <v>5707</v>
      </c>
      <c r="O27" s="117">
        <v>-9.2109449570474095E-2</v>
      </c>
      <c r="P27" s="122"/>
      <c r="Q27" s="114" t="s">
        <v>87</v>
      </c>
      <c r="R27" s="114" t="s">
        <v>87</v>
      </c>
      <c r="S27" s="135">
        <v>3961</v>
      </c>
      <c r="T27" s="135">
        <v>0</v>
      </c>
      <c r="U27" s="135">
        <v>806</v>
      </c>
      <c r="V27" s="135">
        <v>4767</v>
      </c>
      <c r="W27" s="135">
        <v>1519</v>
      </c>
      <c r="X27" s="135">
        <v>6286</v>
      </c>
      <c r="Y27" s="114" t="s">
        <v>155</v>
      </c>
      <c r="Z27" s="114" t="s">
        <v>149</v>
      </c>
    </row>
    <row r="28" spans="1:26" x14ac:dyDescent="0.2">
      <c r="A28" s="121"/>
      <c r="B28" s="114" t="s">
        <v>156</v>
      </c>
      <c r="C28" s="114" t="s">
        <v>157</v>
      </c>
      <c r="D28" s="115">
        <v>1348</v>
      </c>
      <c r="E28" s="117">
        <v>-1.4619883040935701E-2</v>
      </c>
      <c r="F28" s="115">
        <v>0</v>
      </c>
      <c r="G28" s="117" t="s">
        <v>275</v>
      </c>
      <c r="H28" s="115">
        <v>0</v>
      </c>
      <c r="I28" s="117" t="s">
        <v>275</v>
      </c>
      <c r="J28" s="115">
        <v>1348</v>
      </c>
      <c r="K28" s="117">
        <v>-1.4619883040935701E-2</v>
      </c>
      <c r="L28" s="115">
        <v>124</v>
      </c>
      <c r="M28" s="117">
        <v>0.19230769230769199</v>
      </c>
      <c r="N28" s="115">
        <v>1472</v>
      </c>
      <c r="O28" s="117">
        <v>0</v>
      </c>
      <c r="P28" s="122"/>
      <c r="Q28" s="114" t="s">
        <v>87</v>
      </c>
      <c r="R28" s="114" t="s">
        <v>87</v>
      </c>
      <c r="S28" s="135">
        <v>1368</v>
      </c>
      <c r="T28" s="135">
        <v>0</v>
      </c>
      <c r="U28" s="135">
        <v>0</v>
      </c>
      <c r="V28" s="135">
        <v>1368</v>
      </c>
      <c r="W28" s="135">
        <v>104</v>
      </c>
      <c r="X28" s="135">
        <v>1472</v>
      </c>
      <c r="Y28" s="114" t="s">
        <v>158</v>
      </c>
      <c r="Z28" s="114" t="s">
        <v>149</v>
      </c>
    </row>
    <row r="29" spans="1:26" x14ac:dyDescent="0.2">
      <c r="A29" s="121"/>
      <c r="B29" s="114" t="s">
        <v>159</v>
      </c>
      <c r="C29" s="114" t="s">
        <v>160</v>
      </c>
      <c r="D29" s="115">
        <v>602</v>
      </c>
      <c r="E29" s="117">
        <v>-3.8338658146964896E-2</v>
      </c>
      <c r="F29" s="115">
        <v>30</v>
      </c>
      <c r="G29" s="117">
        <v>0.15384615384615402</v>
      </c>
      <c r="H29" s="115">
        <v>0</v>
      </c>
      <c r="I29" s="117" t="s">
        <v>275</v>
      </c>
      <c r="J29" s="115">
        <v>632</v>
      </c>
      <c r="K29" s="117">
        <v>-3.0674846625766902E-2</v>
      </c>
      <c r="L29" s="115">
        <v>664</v>
      </c>
      <c r="M29" s="117">
        <v>-1.50375939849624E-3</v>
      </c>
      <c r="N29" s="115">
        <v>1296</v>
      </c>
      <c r="O29" s="117">
        <v>-1.5945330296127602E-2</v>
      </c>
      <c r="P29" s="122"/>
      <c r="Q29" s="114" t="s">
        <v>87</v>
      </c>
      <c r="R29" s="114" t="s">
        <v>87</v>
      </c>
      <c r="S29" s="135">
        <v>626</v>
      </c>
      <c r="T29" s="135">
        <v>26</v>
      </c>
      <c r="U29" s="135">
        <v>0</v>
      </c>
      <c r="V29" s="135">
        <v>652</v>
      </c>
      <c r="W29" s="135">
        <v>665</v>
      </c>
      <c r="X29" s="135">
        <v>1317</v>
      </c>
      <c r="Y29" s="114" t="s">
        <v>161</v>
      </c>
      <c r="Z29" s="114" t="s">
        <v>149</v>
      </c>
    </row>
    <row r="30" spans="1:26" x14ac:dyDescent="0.2">
      <c r="A30" s="121"/>
      <c r="B30" s="114" t="s">
        <v>162</v>
      </c>
      <c r="C30" s="114" t="s">
        <v>163</v>
      </c>
      <c r="D30" s="115">
        <v>4165</v>
      </c>
      <c r="E30" s="117">
        <v>-4.3847566574839299E-2</v>
      </c>
      <c r="F30" s="115">
        <v>2</v>
      </c>
      <c r="G30" s="117">
        <v>-0.81818181818181801</v>
      </c>
      <c r="H30" s="115">
        <v>1825</v>
      </c>
      <c r="I30" s="117">
        <v>-0.19744942832014101</v>
      </c>
      <c r="J30" s="115">
        <v>5992</v>
      </c>
      <c r="K30" s="117">
        <v>-9.7726246047282E-2</v>
      </c>
      <c r="L30" s="115">
        <v>258</v>
      </c>
      <c r="M30" s="117">
        <v>-0.134228187919463</v>
      </c>
      <c r="N30" s="115">
        <v>6250</v>
      </c>
      <c r="O30" s="117">
        <v>-9.9293846375558409E-2</v>
      </c>
      <c r="P30" s="122"/>
      <c r="Q30" s="114" t="s">
        <v>87</v>
      </c>
      <c r="R30" s="114" t="s">
        <v>87</v>
      </c>
      <c r="S30" s="135">
        <v>4356</v>
      </c>
      <c r="T30" s="135">
        <v>11</v>
      </c>
      <c r="U30" s="135">
        <v>2274</v>
      </c>
      <c r="V30" s="135">
        <v>6641</v>
      </c>
      <c r="W30" s="135">
        <v>298</v>
      </c>
      <c r="X30" s="135">
        <v>6939</v>
      </c>
      <c r="Y30" s="114" t="s">
        <v>164</v>
      </c>
      <c r="Z30" s="114" t="s">
        <v>149</v>
      </c>
    </row>
    <row r="31" spans="1:26" x14ac:dyDescent="0.2">
      <c r="A31" s="121"/>
      <c r="B31" s="114" t="s">
        <v>165</v>
      </c>
      <c r="C31" s="114" t="s">
        <v>166</v>
      </c>
      <c r="D31" s="115">
        <v>2277</v>
      </c>
      <c r="E31" s="117">
        <v>-3.5169491525423695E-2</v>
      </c>
      <c r="F31" s="115">
        <v>1</v>
      </c>
      <c r="G31" s="117">
        <v>-0.66666666666666696</v>
      </c>
      <c r="H31" s="115">
        <v>0</v>
      </c>
      <c r="I31" s="117">
        <v>-1</v>
      </c>
      <c r="J31" s="115">
        <v>2278</v>
      </c>
      <c r="K31" s="117">
        <v>-3.63790186125212E-2</v>
      </c>
      <c r="L31" s="115">
        <v>1609</v>
      </c>
      <c r="M31" s="117">
        <v>-0.28329621380846298</v>
      </c>
      <c r="N31" s="115">
        <v>3887</v>
      </c>
      <c r="O31" s="117">
        <v>-0.156650032545021</v>
      </c>
      <c r="P31" s="122"/>
      <c r="Q31" s="114" t="s">
        <v>87</v>
      </c>
      <c r="R31" s="114" t="s">
        <v>87</v>
      </c>
      <c r="S31" s="135">
        <v>2360</v>
      </c>
      <c r="T31" s="135">
        <v>3</v>
      </c>
      <c r="U31" s="135">
        <v>1</v>
      </c>
      <c r="V31" s="135">
        <v>2364</v>
      </c>
      <c r="W31" s="135">
        <v>2245</v>
      </c>
      <c r="X31" s="135">
        <v>4609</v>
      </c>
      <c r="Y31" s="114" t="s">
        <v>167</v>
      </c>
      <c r="Z31" s="114" t="s">
        <v>149</v>
      </c>
    </row>
    <row r="32" spans="1:26" x14ac:dyDescent="0.2">
      <c r="A32" s="121"/>
      <c r="B32" s="114" t="s">
        <v>168</v>
      </c>
      <c r="C32" s="114" t="s">
        <v>169</v>
      </c>
      <c r="D32" s="115">
        <v>4867</v>
      </c>
      <c r="E32" s="117">
        <v>-8.0309901738473202E-2</v>
      </c>
      <c r="F32" s="115">
        <v>1</v>
      </c>
      <c r="G32" s="117">
        <v>-0.83333333333333293</v>
      </c>
      <c r="H32" s="115">
        <v>1283</v>
      </c>
      <c r="I32" s="117">
        <v>3.9708265802269001E-2</v>
      </c>
      <c r="J32" s="115">
        <v>6151</v>
      </c>
      <c r="K32" s="117">
        <v>-5.8328230251071603E-2</v>
      </c>
      <c r="L32" s="115">
        <v>1824</v>
      </c>
      <c r="M32" s="117">
        <v>-0.13758865248227001</v>
      </c>
      <c r="N32" s="115">
        <v>7975</v>
      </c>
      <c r="O32" s="117">
        <v>-7.7714814386492401E-2</v>
      </c>
      <c r="P32" s="122"/>
      <c r="Q32" s="114" t="s">
        <v>87</v>
      </c>
      <c r="R32" s="114" t="s">
        <v>87</v>
      </c>
      <c r="S32" s="135">
        <v>5292</v>
      </c>
      <c r="T32" s="135">
        <v>6</v>
      </c>
      <c r="U32" s="135">
        <v>1234</v>
      </c>
      <c r="V32" s="135">
        <v>6532</v>
      </c>
      <c r="W32" s="135">
        <v>2115</v>
      </c>
      <c r="X32" s="135">
        <v>8647</v>
      </c>
      <c r="Y32" s="114" t="s">
        <v>170</v>
      </c>
      <c r="Z32" s="114" t="s">
        <v>149</v>
      </c>
    </row>
    <row r="33" spans="1:26" x14ac:dyDescent="0.2">
      <c r="A33" s="121"/>
      <c r="B33" s="114" t="s">
        <v>171</v>
      </c>
      <c r="C33" s="114" t="s">
        <v>172</v>
      </c>
      <c r="D33" s="115">
        <v>649</v>
      </c>
      <c r="E33" s="117">
        <v>4.64396284829721E-3</v>
      </c>
      <c r="F33" s="115">
        <v>0</v>
      </c>
      <c r="G33" s="117" t="s">
        <v>275</v>
      </c>
      <c r="H33" s="115">
        <v>0</v>
      </c>
      <c r="I33" s="117" t="s">
        <v>275</v>
      </c>
      <c r="J33" s="115">
        <v>649</v>
      </c>
      <c r="K33" s="117">
        <v>4.64396284829721E-3</v>
      </c>
      <c r="L33" s="115">
        <v>71</v>
      </c>
      <c r="M33" s="117">
        <v>-0.28282828282828298</v>
      </c>
      <c r="N33" s="115">
        <v>720</v>
      </c>
      <c r="O33" s="117">
        <v>-3.35570469798658E-2</v>
      </c>
      <c r="P33" s="122"/>
      <c r="Q33" s="114" t="s">
        <v>87</v>
      </c>
      <c r="R33" s="114" t="s">
        <v>87</v>
      </c>
      <c r="S33" s="135">
        <v>646</v>
      </c>
      <c r="T33" s="135">
        <v>0</v>
      </c>
      <c r="U33" s="135">
        <v>0</v>
      </c>
      <c r="V33" s="135">
        <v>646</v>
      </c>
      <c r="W33" s="135">
        <v>99</v>
      </c>
      <c r="X33" s="135">
        <v>745</v>
      </c>
      <c r="Y33" s="114" t="s">
        <v>173</v>
      </c>
      <c r="Z33" s="114" t="s">
        <v>149</v>
      </c>
    </row>
    <row r="34" spans="1:26" x14ac:dyDescent="0.2">
      <c r="A34" s="121"/>
      <c r="B34" s="114" t="s">
        <v>174</v>
      </c>
      <c r="C34" s="114" t="s">
        <v>175</v>
      </c>
      <c r="D34" s="115">
        <v>1214</v>
      </c>
      <c r="E34" s="117">
        <v>-1.7004048582996003E-2</v>
      </c>
      <c r="F34" s="115">
        <v>2</v>
      </c>
      <c r="G34" s="117" t="s">
        <v>275</v>
      </c>
      <c r="H34" s="115">
        <v>0</v>
      </c>
      <c r="I34" s="117" t="s">
        <v>275</v>
      </c>
      <c r="J34" s="115">
        <v>1216</v>
      </c>
      <c r="K34" s="117">
        <v>-1.5384615384615401E-2</v>
      </c>
      <c r="L34" s="115">
        <v>133</v>
      </c>
      <c r="M34" s="117">
        <v>-4.3165467625899297E-2</v>
      </c>
      <c r="N34" s="115">
        <v>1349</v>
      </c>
      <c r="O34" s="117">
        <v>-1.8195050946142599E-2</v>
      </c>
      <c r="P34" s="122"/>
      <c r="Q34" s="114" t="s">
        <v>87</v>
      </c>
      <c r="R34" s="114" t="s">
        <v>87</v>
      </c>
      <c r="S34" s="135">
        <v>1235</v>
      </c>
      <c r="T34" s="135">
        <v>0</v>
      </c>
      <c r="U34" s="135">
        <v>0</v>
      </c>
      <c r="V34" s="135">
        <v>1235</v>
      </c>
      <c r="W34" s="135">
        <v>139</v>
      </c>
      <c r="X34" s="135">
        <v>1374</v>
      </c>
      <c r="Y34" s="114" t="s">
        <v>176</v>
      </c>
      <c r="Z34" s="114" t="s">
        <v>149</v>
      </c>
    </row>
    <row r="35" spans="1:26" x14ac:dyDescent="0.2">
      <c r="A35" s="121"/>
      <c r="B35" s="114" t="s">
        <v>177</v>
      </c>
      <c r="C35" s="114" t="s">
        <v>178</v>
      </c>
      <c r="D35" s="115">
        <v>2719</v>
      </c>
      <c r="E35" s="117">
        <v>-2.85816362986781E-2</v>
      </c>
      <c r="F35" s="115">
        <v>0</v>
      </c>
      <c r="G35" s="117">
        <v>-1</v>
      </c>
      <c r="H35" s="115">
        <v>0</v>
      </c>
      <c r="I35" s="117" t="s">
        <v>275</v>
      </c>
      <c r="J35" s="115">
        <v>2719</v>
      </c>
      <c r="K35" s="117">
        <v>-2.927525883613E-2</v>
      </c>
      <c r="L35" s="115">
        <v>726</v>
      </c>
      <c r="M35" s="117">
        <v>5.3701015965166903E-2</v>
      </c>
      <c r="N35" s="115">
        <v>3445</v>
      </c>
      <c r="O35" s="117">
        <v>-1.28939828080229E-2</v>
      </c>
      <c r="P35" s="122"/>
      <c r="Q35" s="114" t="s">
        <v>87</v>
      </c>
      <c r="R35" s="114" t="s">
        <v>87</v>
      </c>
      <c r="S35" s="135">
        <v>2799</v>
      </c>
      <c r="T35" s="135">
        <v>2</v>
      </c>
      <c r="U35" s="135">
        <v>0</v>
      </c>
      <c r="V35" s="135">
        <v>2801</v>
      </c>
      <c r="W35" s="135">
        <v>689</v>
      </c>
      <c r="X35" s="135">
        <v>3490</v>
      </c>
      <c r="Y35" s="114" t="s">
        <v>179</v>
      </c>
      <c r="Z35" s="114" t="s">
        <v>149</v>
      </c>
    </row>
    <row r="36" spans="1:26" x14ac:dyDescent="0.2">
      <c r="A36" s="121"/>
      <c r="B36" s="114" t="s">
        <v>180</v>
      </c>
      <c r="C36" s="114" t="s">
        <v>181</v>
      </c>
      <c r="D36" s="115">
        <v>1338</v>
      </c>
      <c r="E36" s="117">
        <v>-1.6899338721528302E-2</v>
      </c>
      <c r="F36" s="115">
        <v>0</v>
      </c>
      <c r="G36" s="117" t="s">
        <v>275</v>
      </c>
      <c r="H36" s="115">
        <v>1</v>
      </c>
      <c r="I36" s="117" t="s">
        <v>275</v>
      </c>
      <c r="J36" s="115">
        <v>1339</v>
      </c>
      <c r="K36" s="117">
        <v>-1.6164584864070502E-2</v>
      </c>
      <c r="L36" s="115">
        <v>260</v>
      </c>
      <c r="M36" s="117">
        <v>-9.4076655052264799E-2</v>
      </c>
      <c r="N36" s="115">
        <v>1599</v>
      </c>
      <c r="O36" s="117">
        <v>-2.9733009708737899E-2</v>
      </c>
      <c r="P36" s="122"/>
      <c r="Q36" s="114" t="s">
        <v>87</v>
      </c>
      <c r="R36" s="114" t="s">
        <v>87</v>
      </c>
      <c r="S36" s="135">
        <v>1361</v>
      </c>
      <c r="T36" s="135">
        <v>0</v>
      </c>
      <c r="U36" s="135">
        <v>0</v>
      </c>
      <c r="V36" s="135">
        <v>1361</v>
      </c>
      <c r="W36" s="135">
        <v>287</v>
      </c>
      <c r="X36" s="135">
        <v>1648</v>
      </c>
      <c r="Y36" s="114" t="s">
        <v>182</v>
      </c>
      <c r="Z36" s="114" t="s">
        <v>149</v>
      </c>
    </row>
    <row r="37" spans="1:26" x14ac:dyDescent="0.2">
      <c r="A37" s="121"/>
      <c r="B37" s="114" t="s">
        <v>183</v>
      </c>
      <c r="C37" s="114" t="s">
        <v>184</v>
      </c>
      <c r="D37" s="115">
        <v>3384</v>
      </c>
      <c r="E37" s="117">
        <v>-4.27157001414427E-2</v>
      </c>
      <c r="F37" s="115">
        <v>0</v>
      </c>
      <c r="G37" s="117">
        <v>-1</v>
      </c>
      <c r="H37" s="115">
        <v>0</v>
      </c>
      <c r="I37" s="117" t="s">
        <v>275</v>
      </c>
      <c r="J37" s="115">
        <v>3384</v>
      </c>
      <c r="K37" s="117">
        <v>-4.3256997455470701E-2</v>
      </c>
      <c r="L37" s="115">
        <v>914</v>
      </c>
      <c r="M37" s="117">
        <v>0.22192513368983999</v>
      </c>
      <c r="N37" s="115">
        <v>4298</v>
      </c>
      <c r="O37" s="117">
        <v>3.0338389731621898E-3</v>
      </c>
      <c r="P37" s="122"/>
      <c r="Q37" s="114" t="s">
        <v>87</v>
      </c>
      <c r="R37" s="114" t="s">
        <v>87</v>
      </c>
      <c r="S37" s="135">
        <v>3535</v>
      </c>
      <c r="T37" s="135">
        <v>2</v>
      </c>
      <c r="U37" s="135">
        <v>0</v>
      </c>
      <c r="V37" s="135">
        <v>3537</v>
      </c>
      <c r="W37" s="135">
        <v>748</v>
      </c>
      <c r="X37" s="135">
        <v>4285</v>
      </c>
      <c r="Y37" s="114" t="s">
        <v>185</v>
      </c>
      <c r="Z37" s="114" t="s">
        <v>149</v>
      </c>
    </row>
    <row r="38" spans="1:26" x14ac:dyDescent="0.2">
      <c r="A38" s="121"/>
      <c r="B38" s="114" t="s">
        <v>186</v>
      </c>
      <c r="C38" s="114" t="s">
        <v>187</v>
      </c>
      <c r="D38" s="115">
        <v>3148</v>
      </c>
      <c r="E38" s="117">
        <v>-2.4178549287042803E-2</v>
      </c>
      <c r="F38" s="115">
        <v>0</v>
      </c>
      <c r="G38" s="117" t="s">
        <v>275</v>
      </c>
      <c r="H38" s="115">
        <v>0</v>
      </c>
      <c r="I38" s="117" t="s">
        <v>275</v>
      </c>
      <c r="J38" s="115">
        <v>3148</v>
      </c>
      <c r="K38" s="117">
        <v>-2.4178549287042803E-2</v>
      </c>
      <c r="L38" s="115">
        <v>335</v>
      </c>
      <c r="M38" s="117">
        <v>-3.1791907514450893E-2</v>
      </c>
      <c r="N38" s="115">
        <v>3483</v>
      </c>
      <c r="O38" s="117">
        <v>-2.4916013437849899E-2</v>
      </c>
      <c r="P38" s="122"/>
      <c r="Q38" s="114" t="s">
        <v>87</v>
      </c>
      <c r="R38" s="114" t="s">
        <v>87</v>
      </c>
      <c r="S38" s="135">
        <v>3226</v>
      </c>
      <c r="T38" s="135">
        <v>0</v>
      </c>
      <c r="U38" s="135">
        <v>0</v>
      </c>
      <c r="V38" s="135">
        <v>3226</v>
      </c>
      <c r="W38" s="135">
        <v>346</v>
      </c>
      <c r="X38" s="135">
        <v>3572</v>
      </c>
      <c r="Y38" s="114" t="s">
        <v>188</v>
      </c>
      <c r="Z38" s="114" t="s">
        <v>149</v>
      </c>
    </row>
    <row r="39" spans="1:26" x14ac:dyDescent="0.2">
      <c r="A39" s="121"/>
      <c r="B39" s="114" t="s">
        <v>189</v>
      </c>
      <c r="C39" s="114" t="s">
        <v>190</v>
      </c>
      <c r="D39" s="115">
        <v>1719</v>
      </c>
      <c r="E39" s="117">
        <v>-8.0784766301211803E-3</v>
      </c>
      <c r="F39" s="115">
        <v>0</v>
      </c>
      <c r="G39" s="117">
        <v>-1</v>
      </c>
      <c r="H39" s="115">
        <v>0</v>
      </c>
      <c r="I39" s="117" t="s">
        <v>275</v>
      </c>
      <c r="J39" s="115">
        <v>1719</v>
      </c>
      <c r="K39" s="117">
        <v>-9.2219020172910702E-3</v>
      </c>
      <c r="L39" s="115">
        <v>359</v>
      </c>
      <c r="M39" s="117">
        <v>0.45934959349593502</v>
      </c>
      <c r="N39" s="115">
        <v>2078</v>
      </c>
      <c r="O39" s="117">
        <v>4.8965169106511899E-2</v>
      </c>
      <c r="P39" s="122"/>
      <c r="Q39" s="114" t="s">
        <v>87</v>
      </c>
      <c r="R39" s="114" t="s">
        <v>87</v>
      </c>
      <c r="S39" s="135">
        <v>1733</v>
      </c>
      <c r="T39" s="135">
        <v>2</v>
      </c>
      <c r="U39" s="135">
        <v>0</v>
      </c>
      <c r="V39" s="135">
        <v>1735</v>
      </c>
      <c r="W39" s="135">
        <v>246</v>
      </c>
      <c r="X39" s="135">
        <v>1981</v>
      </c>
      <c r="Y39" s="114" t="s">
        <v>191</v>
      </c>
      <c r="Z39" s="114" t="s">
        <v>149</v>
      </c>
    </row>
    <row r="40" spans="1:26" x14ac:dyDescent="0.2">
      <c r="A40" s="121"/>
      <c r="B40" s="114" t="s">
        <v>192</v>
      </c>
      <c r="C40" s="114" t="s">
        <v>193</v>
      </c>
      <c r="D40" s="115">
        <v>980</v>
      </c>
      <c r="E40" s="117">
        <v>-6.39923591212989E-2</v>
      </c>
      <c r="F40" s="115">
        <v>0</v>
      </c>
      <c r="G40" s="117" t="s">
        <v>275</v>
      </c>
      <c r="H40" s="115">
        <v>0</v>
      </c>
      <c r="I40" s="117" t="s">
        <v>275</v>
      </c>
      <c r="J40" s="115">
        <v>980</v>
      </c>
      <c r="K40" s="117">
        <v>-6.39923591212989E-2</v>
      </c>
      <c r="L40" s="115">
        <v>443</v>
      </c>
      <c r="M40" s="117">
        <v>-9.0349075975359308E-2</v>
      </c>
      <c r="N40" s="115">
        <v>1423</v>
      </c>
      <c r="O40" s="117">
        <v>-7.2359843546284192E-2</v>
      </c>
      <c r="P40" s="122"/>
      <c r="Q40" s="114" t="s">
        <v>87</v>
      </c>
      <c r="R40" s="114" t="s">
        <v>87</v>
      </c>
      <c r="S40" s="135">
        <v>1047</v>
      </c>
      <c r="T40" s="135">
        <v>0</v>
      </c>
      <c r="U40" s="135">
        <v>0</v>
      </c>
      <c r="V40" s="135">
        <v>1047</v>
      </c>
      <c r="W40" s="135">
        <v>487</v>
      </c>
      <c r="X40" s="135">
        <v>1534</v>
      </c>
      <c r="Y40" s="114" t="s">
        <v>194</v>
      </c>
      <c r="Z40" s="114" t="s">
        <v>149</v>
      </c>
    </row>
    <row r="41" spans="1:26" x14ac:dyDescent="0.2">
      <c r="A41" s="121"/>
      <c r="B41" s="114" t="s">
        <v>195</v>
      </c>
      <c r="C41" s="114" t="s">
        <v>196</v>
      </c>
      <c r="D41" s="115">
        <v>719</v>
      </c>
      <c r="E41" s="117">
        <v>-4.1551246537396098E-3</v>
      </c>
      <c r="F41" s="115">
        <v>39</v>
      </c>
      <c r="G41" s="117">
        <v>0.34482758620689702</v>
      </c>
      <c r="H41" s="115">
        <v>0</v>
      </c>
      <c r="I41" s="117" t="s">
        <v>275</v>
      </c>
      <c r="J41" s="115">
        <v>758</v>
      </c>
      <c r="K41" s="117">
        <v>9.3209054593874803E-3</v>
      </c>
      <c r="L41" s="115">
        <v>858</v>
      </c>
      <c r="M41" s="117">
        <v>-0.158823529411765</v>
      </c>
      <c r="N41" s="115">
        <v>1616</v>
      </c>
      <c r="O41" s="117">
        <v>-8.7521174477696195E-2</v>
      </c>
      <c r="P41" s="122"/>
      <c r="Q41" s="114" t="s">
        <v>87</v>
      </c>
      <c r="R41" s="114" t="s">
        <v>87</v>
      </c>
      <c r="S41" s="135">
        <v>722</v>
      </c>
      <c r="T41" s="135">
        <v>29</v>
      </c>
      <c r="U41" s="135">
        <v>0</v>
      </c>
      <c r="V41" s="135">
        <v>751</v>
      </c>
      <c r="W41" s="135">
        <v>1020</v>
      </c>
      <c r="X41" s="135">
        <v>1771</v>
      </c>
      <c r="Y41" s="114" t="s">
        <v>197</v>
      </c>
      <c r="Z41" s="114" t="s">
        <v>149</v>
      </c>
    </row>
    <row r="42" spans="1:26" x14ac:dyDescent="0.2">
      <c r="A42" s="121"/>
      <c r="B42" s="114" t="s">
        <v>198</v>
      </c>
      <c r="C42" s="114" t="s">
        <v>199</v>
      </c>
      <c r="D42" s="115">
        <v>1708</v>
      </c>
      <c r="E42" s="117">
        <v>-1.2145748987854301E-2</v>
      </c>
      <c r="F42" s="115">
        <v>0</v>
      </c>
      <c r="G42" s="117" t="s">
        <v>275</v>
      </c>
      <c r="H42" s="115">
        <v>0</v>
      </c>
      <c r="I42" s="117" t="s">
        <v>275</v>
      </c>
      <c r="J42" s="115">
        <v>1708</v>
      </c>
      <c r="K42" s="117">
        <v>-1.2145748987854301E-2</v>
      </c>
      <c r="L42" s="115">
        <v>170</v>
      </c>
      <c r="M42" s="117">
        <v>9.6774193548387094E-2</v>
      </c>
      <c r="N42" s="115">
        <v>1878</v>
      </c>
      <c r="O42" s="117">
        <v>-3.1847133757961802E-3</v>
      </c>
      <c r="P42" s="122"/>
      <c r="Q42" s="114" t="s">
        <v>87</v>
      </c>
      <c r="R42" s="114" t="s">
        <v>87</v>
      </c>
      <c r="S42" s="135">
        <v>1729</v>
      </c>
      <c r="T42" s="135">
        <v>0</v>
      </c>
      <c r="U42" s="135">
        <v>0</v>
      </c>
      <c r="V42" s="135">
        <v>1729</v>
      </c>
      <c r="W42" s="135">
        <v>155</v>
      </c>
      <c r="X42" s="135">
        <v>1884</v>
      </c>
      <c r="Y42" s="114" t="s">
        <v>200</v>
      </c>
      <c r="Z42" s="114" t="s">
        <v>149</v>
      </c>
    </row>
    <row r="43" spans="1:26" x14ac:dyDescent="0.2">
      <c r="A43" s="121"/>
      <c r="B43" s="114" t="s">
        <v>201</v>
      </c>
      <c r="C43" s="114" t="s">
        <v>202</v>
      </c>
      <c r="D43" s="115">
        <v>689</v>
      </c>
      <c r="E43" s="117">
        <v>-4.3352601156069403E-3</v>
      </c>
      <c r="F43" s="115">
        <v>0</v>
      </c>
      <c r="G43" s="117" t="s">
        <v>275</v>
      </c>
      <c r="H43" s="115">
        <v>0</v>
      </c>
      <c r="I43" s="117" t="s">
        <v>275</v>
      </c>
      <c r="J43" s="115">
        <v>689</v>
      </c>
      <c r="K43" s="117">
        <v>-4.3352601156069403E-3</v>
      </c>
      <c r="L43" s="115">
        <v>113</v>
      </c>
      <c r="M43" s="117">
        <v>0.28409090909090901</v>
      </c>
      <c r="N43" s="115">
        <v>802</v>
      </c>
      <c r="O43" s="117">
        <v>2.8205128205128199E-2</v>
      </c>
      <c r="P43" s="122"/>
      <c r="Q43" s="114" t="s">
        <v>87</v>
      </c>
      <c r="R43" s="114" t="s">
        <v>87</v>
      </c>
      <c r="S43" s="135">
        <v>692</v>
      </c>
      <c r="T43" s="135">
        <v>0</v>
      </c>
      <c r="U43" s="135">
        <v>0</v>
      </c>
      <c r="V43" s="135">
        <v>692</v>
      </c>
      <c r="W43" s="135">
        <v>88</v>
      </c>
      <c r="X43" s="135">
        <v>780</v>
      </c>
      <c r="Y43" s="114" t="s">
        <v>203</v>
      </c>
      <c r="Z43" s="114" t="s">
        <v>149</v>
      </c>
    </row>
    <row r="44" spans="1:26" x14ac:dyDescent="0.2">
      <c r="A44" s="121"/>
      <c r="B44" s="114" t="s">
        <v>204</v>
      </c>
      <c r="C44" s="114" t="s">
        <v>205</v>
      </c>
      <c r="D44" s="115">
        <v>1344</v>
      </c>
      <c r="E44" s="117">
        <v>3.7341299477221799E-3</v>
      </c>
      <c r="F44" s="115">
        <v>14</v>
      </c>
      <c r="G44" s="117">
        <v>6</v>
      </c>
      <c r="H44" s="115">
        <v>0</v>
      </c>
      <c r="I44" s="117" t="s">
        <v>275</v>
      </c>
      <c r="J44" s="115">
        <v>1358</v>
      </c>
      <c r="K44" s="117">
        <v>1.2677106636838201E-2</v>
      </c>
      <c r="L44" s="115">
        <v>319</v>
      </c>
      <c r="M44" s="117">
        <v>-0.28794642857142899</v>
      </c>
      <c r="N44" s="115">
        <v>1677</v>
      </c>
      <c r="O44" s="117">
        <v>-6.2604807154835102E-2</v>
      </c>
      <c r="P44" s="122"/>
      <c r="Q44" s="114" t="s">
        <v>87</v>
      </c>
      <c r="R44" s="114" t="s">
        <v>87</v>
      </c>
      <c r="S44" s="135">
        <v>1339</v>
      </c>
      <c r="T44" s="135">
        <v>2</v>
      </c>
      <c r="U44" s="135">
        <v>0</v>
      </c>
      <c r="V44" s="135">
        <v>1341</v>
      </c>
      <c r="W44" s="135">
        <v>448</v>
      </c>
      <c r="X44" s="135">
        <v>1789</v>
      </c>
      <c r="Y44" s="114" t="s">
        <v>206</v>
      </c>
      <c r="Z44" s="114" t="s">
        <v>149</v>
      </c>
    </row>
    <row r="45" spans="1:26" x14ac:dyDescent="0.2">
      <c r="A45" s="121"/>
      <c r="B45" s="114" t="s">
        <v>207</v>
      </c>
      <c r="C45" s="114" t="s">
        <v>208</v>
      </c>
      <c r="D45" s="115">
        <v>3416</v>
      </c>
      <c r="E45" s="117">
        <v>3.6722306525037898E-2</v>
      </c>
      <c r="F45" s="115">
        <v>4</v>
      </c>
      <c r="G45" s="117">
        <v>1</v>
      </c>
      <c r="H45" s="115">
        <v>0</v>
      </c>
      <c r="I45" s="117">
        <v>-1</v>
      </c>
      <c r="J45" s="115">
        <v>3420</v>
      </c>
      <c r="K45" s="117">
        <v>3.6049681914571301E-2</v>
      </c>
      <c r="L45" s="115">
        <v>509</v>
      </c>
      <c r="M45" s="117">
        <v>0.14125560538116602</v>
      </c>
      <c r="N45" s="115">
        <v>3929</v>
      </c>
      <c r="O45" s="117">
        <v>4.8572191086202296E-2</v>
      </c>
      <c r="P45" s="122"/>
      <c r="Q45" s="114" t="s">
        <v>87</v>
      </c>
      <c r="R45" s="114" t="s">
        <v>87</v>
      </c>
      <c r="S45" s="135">
        <v>3295</v>
      </c>
      <c r="T45" s="135">
        <v>2</v>
      </c>
      <c r="U45" s="135">
        <v>4</v>
      </c>
      <c r="V45" s="135">
        <v>3301</v>
      </c>
      <c r="W45" s="135">
        <v>446</v>
      </c>
      <c r="X45" s="135">
        <v>3747</v>
      </c>
      <c r="Y45" s="114" t="s">
        <v>209</v>
      </c>
      <c r="Z45" s="114" t="s">
        <v>149</v>
      </c>
    </row>
    <row r="46" spans="1:26" x14ac:dyDescent="0.2">
      <c r="A46" s="121"/>
      <c r="B46" s="114" t="s">
        <v>210</v>
      </c>
      <c r="C46" s="114" t="s">
        <v>211</v>
      </c>
      <c r="D46" s="115">
        <v>2986</v>
      </c>
      <c r="E46" s="117">
        <v>-4.2641872394998392E-2</v>
      </c>
      <c r="F46" s="115">
        <v>2</v>
      </c>
      <c r="G46" s="117" t="s">
        <v>275</v>
      </c>
      <c r="H46" s="115">
        <v>0</v>
      </c>
      <c r="I46" s="117" t="s">
        <v>275</v>
      </c>
      <c r="J46" s="115">
        <v>2988</v>
      </c>
      <c r="K46" s="117">
        <v>-4.2000641231163802E-2</v>
      </c>
      <c r="L46" s="115">
        <v>243</v>
      </c>
      <c r="M46" s="117">
        <v>-0.265861027190332</v>
      </c>
      <c r="N46" s="115">
        <v>3231</v>
      </c>
      <c r="O46" s="117">
        <v>-6.3478260869565192E-2</v>
      </c>
      <c r="P46" s="122"/>
      <c r="Q46" s="114" t="s">
        <v>87</v>
      </c>
      <c r="R46" s="114" t="s">
        <v>87</v>
      </c>
      <c r="S46" s="135">
        <v>3119</v>
      </c>
      <c r="T46" s="135">
        <v>0</v>
      </c>
      <c r="U46" s="135">
        <v>0</v>
      </c>
      <c r="V46" s="135">
        <v>3119</v>
      </c>
      <c r="W46" s="135">
        <v>331</v>
      </c>
      <c r="X46" s="135">
        <v>3450</v>
      </c>
      <c r="Y46" s="114" t="s">
        <v>212</v>
      </c>
      <c r="Z46" s="114" t="s">
        <v>149</v>
      </c>
    </row>
    <row r="47" spans="1:26" x14ac:dyDescent="0.2">
      <c r="A47" s="121"/>
      <c r="B47" s="114" t="s">
        <v>213</v>
      </c>
      <c r="C47" s="114" t="s">
        <v>214</v>
      </c>
      <c r="D47" s="115">
        <v>2881</v>
      </c>
      <c r="E47" s="117">
        <v>-2.20638153428377E-2</v>
      </c>
      <c r="F47" s="115">
        <v>0</v>
      </c>
      <c r="G47" s="117" t="s">
        <v>275</v>
      </c>
      <c r="H47" s="115">
        <v>0</v>
      </c>
      <c r="I47" s="117" t="s">
        <v>275</v>
      </c>
      <c r="J47" s="115">
        <v>2881</v>
      </c>
      <c r="K47" s="117">
        <v>-2.20638153428377E-2</v>
      </c>
      <c r="L47" s="115">
        <v>658</v>
      </c>
      <c r="M47" s="117">
        <v>-3.09278350515464E-2</v>
      </c>
      <c r="N47" s="115">
        <v>3539</v>
      </c>
      <c r="O47" s="117">
        <v>-2.3724137931034499E-2</v>
      </c>
      <c r="P47" s="122"/>
      <c r="Q47" s="114" t="s">
        <v>87</v>
      </c>
      <c r="R47" s="114" t="s">
        <v>87</v>
      </c>
      <c r="S47" s="135">
        <v>2946</v>
      </c>
      <c r="T47" s="135">
        <v>0</v>
      </c>
      <c r="U47" s="135">
        <v>0</v>
      </c>
      <c r="V47" s="135">
        <v>2946</v>
      </c>
      <c r="W47" s="135">
        <v>679</v>
      </c>
      <c r="X47" s="135">
        <v>3625</v>
      </c>
      <c r="Y47" s="114" t="s">
        <v>215</v>
      </c>
      <c r="Z47" s="114" t="s">
        <v>149</v>
      </c>
    </row>
    <row r="48" spans="1:26" x14ac:dyDescent="0.2">
      <c r="A48" s="121"/>
      <c r="B48" s="114" t="s">
        <v>216</v>
      </c>
      <c r="C48" s="114" t="s">
        <v>217</v>
      </c>
      <c r="D48" s="115">
        <v>2193</v>
      </c>
      <c r="E48" s="117">
        <v>-2.6631158455392798E-2</v>
      </c>
      <c r="F48" s="115">
        <v>0</v>
      </c>
      <c r="G48" s="117" t="s">
        <v>275</v>
      </c>
      <c r="H48" s="115">
        <v>0</v>
      </c>
      <c r="I48" s="117" t="s">
        <v>275</v>
      </c>
      <c r="J48" s="115">
        <v>2193</v>
      </c>
      <c r="K48" s="117">
        <v>-2.6631158455392798E-2</v>
      </c>
      <c r="L48" s="115">
        <v>319</v>
      </c>
      <c r="M48" s="117">
        <v>-0.14705882352941202</v>
      </c>
      <c r="N48" s="115">
        <v>2512</v>
      </c>
      <c r="O48" s="117">
        <v>-4.3776170536733904E-2</v>
      </c>
      <c r="P48" s="122"/>
      <c r="Q48" s="114" t="s">
        <v>87</v>
      </c>
      <c r="R48" s="114" t="s">
        <v>87</v>
      </c>
      <c r="S48" s="135">
        <v>2253</v>
      </c>
      <c r="T48" s="135">
        <v>0</v>
      </c>
      <c r="U48" s="135">
        <v>0</v>
      </c>
      <c r="V48" s="135">
        <v>2253</v>
      </c>
      <c r="W48" s="135">
        <v>374</v>
      </c>
      <c r="X48" s="135">
        <v>2627</v>
      </c>
      <c r="Y48" s="114" t="s">
        <v>218</v>
      </c>
      <c r="Z48" s="114" t="s">
        <v>149</v>
      </c>
    </row>
    <row r="49" spans="1:26" x14ac:dyDescent="0.2">
      <c r="A49" s="121"/>
      <c r="B49" s="114" t="s">
        <v>219</v>
      </c>
      <c r="C49" s="114" t="s">
        <v>220</v>
      </c>
      <c r="D49" s="115">
        <v>1172</v>
      </c>
      <c r="E49" s="117">
        <v>-3.3800494641385001E-2</v>
      </c>
      <c r="F49" s="115">
        <v>0</v>
      </c>
      <c r="G49" s="117" t="s">
        <v>275</v>
      </c>
      <c r="H49" s="115">
        <v>0</v>
      </c>
      <c r="I49" s="117" t="s">
        <v>275</v>
      </c>
      <c r="J49" s="115">
        <v>1172</v>
      </c>
      <c r="K49" s="117">
        <v>-3.3800494641385001E-2</v>
      </c>
      <c r="L49" s="115">
        <v>173</v>
      </c>
      <c r="M49" s="117">
        <v>-3.3519553072625698E-2</v>
      </c>
      <c r="N49" s="115">
        <v>1345</v>
      </c>
      <c r="O49" s="117">
        <v>-3.3764367816091996E-2</v>
      </c>
      <c r="P49" s="122"/>
      <c r="Q49" s="114" t="s">
        <v>87</v>
      </c>
      <c r="R49" s="114" t="s">
        <v>87</v>
      </c>
      <c r="S49" s="135">
        <v>1213</v>
      </c>
      <c r="T49" s="135">
        <v>0</v>
      </c>
      <c r="U49" s="135">
        <v>0</v>
      </c>
      <c r="V49" s="135">
        <v>1213</v>
      </c>
      <c r="W49" s="135">
        <v>179</v>
      </c>
      <c r="X49" s="135">
        <v>1392</v>
      </c>
      <c r="Y49" s="114" t="s">
        <v>221</v>
      </c>
      <c r="Z49" s="114" t="s">
        <v>149</v>
      </c>
    </row>
    <row r="50" spans="1:26" x14ac:dyDescent="0.2">
      <c r="A50" s="121"/>
      <c r="B50" s="114" t="s">
        <v>222</v>
      </c>
      <c r="C50" s="114" t="s">
        <v>223</v>
      </c>
      <c r="D50" s="115">
        <v>3766</v>
      </c>
      <c r="E50" s="117">
        <v>-7.9030558482613318E-3</v>
      </c>
      <c r="F50" s="115">
        <v>0</v>
      </c>
      <c r="G50" s="117" t="s">
        <v>275</v>
      </c>
      <c r="H50" s="115">
        <v>0</v>
      </c>
      <c r="I50" s="117" t="s">
        <v>275</v>
      </c>
      <c r="J50" s="115">
        <v>3766</v>
      </c>
      <c r="K50" s="117">
        <v>-7.9030558482613318E-3</v>
      </c>
      <c r="L50" s="115">
        <v>263</v>
      </c>
      <c r="M50" s="117">
        <v>-0.114478114478114</v>
      </c>
      <c r="N50" s="115">
        <v>4029</v>
      </c>
      <c r="O50" s="117">
        <v>-1.5636452479843601E-2</v>
      </c>
      <c r="P50" s="122"/>
      <c r="Q50" s="114" t="s">
        <v>87</v>
      </c>
      <c r="R50" s="114" t="s">
        <v>87</v>
      </c>
      <c r="S50" s="135">
        <v>3796</v>
      </c>
      <c r="T50" s="135">
        <v>0</v>
      </c>
      <c r="U50" s="135">
        <v>0</v>
      </c>
      <c r="V50" s="135">
        <v>3796</v>
      </c>
      <c r="W50" s="135">
        <v>297</v>
      </c>
      <c r="X50" s="135">
        <v>4093</v>
      </c>
      <c r="Y50" s="114" t="s">
        <v>224</v>
      </c>
      <c r="Z50" s="114" t="s">
        <v>149</v>
      </c>
    </row>
    <row r="51" spans="1:26" x14ac:dyDescent="0.2">
      <c r="A51" s="121"/>
      <c r="B51" s="114" t="s">
        <v>225</v>
      </c>
      <c r="C51" s="114" t="s">
        <v>226</v>
      </c>
      <c r="D51" s="115">
        <v>1310</v>
      </c>
      <c r="E51" s="117">
        <v>-1.6516516516516502E-2</v>
      </c>
      <c r="F51" s="115">
        <v>0</v>
      </c>
      <c r="G51" s="117" t="s">
        <v>275</v>
      </c>
      <c r="H51" s="115">
        <v>0</v>
      </c>
      <c r="I51" s="117" t="s">
        <v>275</v>
      </c>
      <c r="J51" s="115">
        <v>1310</v>
      </c>
      <c r="K51" s="117">
        <v>-1.6516516516516502E-2</v>
      </c>
      <c r="L51" s="115">
        <v>101</v>
      </c>
      <c r="M51" s="117">
        <v>-0.34415584415584399</v>
      </c>
      <c r="N51" s="115">
        <v>1411</v>
      </c>
      <c r="O51" s="117">
        <v>-5.04710632570659E-2</v>
      </c>
      <c r="P51" s="122"/>
      <c r="Q51" s="114" t="s">
        <v>87</v>
      </c>
      <c r="R51" s="114" t="s">
        <v>87</v>
      </c>
      <c r="S51" s="135">
        <v>1332</v>
      </c>
      <c r="T51" s="135">
        <v>0</v>
      </c>
      <c r="U51" s="135">
        <v>0</v>
      </c>
      <c r="V51" s="135">
        <v>1332</v>
      </c>
      <c r="W51" s="135">
        <v>154</v>
      </c>
      <c r="X51" s="135">
        <v>1486</v>
      </c>
      <c r="Y51" s="114" t="s">
        <v>227</v>
      </c>
      <c r="Z51" s="114" t="s">
        <v>149</v>
      </c>
    </row>
    <row r="52" spans="1:26" x14ac:dyDescent="0.2">
      <c r="A52" s="121"/>
      <c r="B52" s="114" t="s">
        <v>228</v>
      </c>
      <c r="C52" s="114" t="s">
        <v>229</v>
      </c>
      <c r="D52" s="115">
        <v>689</v>
      </c>
      <c r="E52" s="117">
        <v>-4.9655172413793101E-2</v>
      </c>
      <c r="F52" s="115">
        <v>0</v>
      </c>
      <c r="G52" s="117" t="s">
        <v>275</v>
      </c>
      <c r="H52" s="115">
        <v>0</v>
      </c>
      <c r="I52" s="117" t="s">
        <v>275</v>
      </c>
      <c r="J52" s="115">
        <v>689</v>
      </c>
      <c r="K52" s="117">
        <v>-4.9655172413793101E-2</v>
      </c>
      <c r="L52" s="115">
        <v>10</v>
      </c>
      <c r="M52" s="117">
        <v>0</v>
      </c>
      <c r="N52" s="115">
        <v>699</v>
      </c>
      <c r="O52" s="117">
        <v>-4.8979591836734698E-2</v>
      </c>
      <c r="P52" s="122"/>
      <c r="Q52" s="114" t="s">
        <v>87</v>
      </c>
      <c r="R52" s="114" t="s">
        <v>87</v>
      </c>
      <c r="S52" s="135">
        <v>725</v>
      </c>
      <c r="T52" s="135">
        <v>0</v>
      </c>
      <c r="U52" s="135">
        <v>0</v>
      </c>
      <c r="V52" s="135">
        <v>725</v>
      </c>
      <c r="W52" s="135">
        <v>10</v>
      </c>
      <c r="X52" s="135">
        <v>735</v>
      </c>
      <c r="Y52" s="114" t="s">
        <v>230</v>
      </c>
      <c r="Z52" s="114" t="s">
        <v>149</v>
      </c>
    </row>
    <row r="53" spans="1:26" x14ac:dyDescent="0.2">
      <c r="A53" s="123"/>
      <c r="B53" s="114" t="s">
        <v>231</v>
      </c>
      <c r="C53" s="114" t="s">
        <v>232</v>
      </c>
      <c r="D53" s="115">
        <v>2847</v>
      </c>
      <c r="E53" s="117">
        <v>1.4973262032085601E-2</v>
      </c>
      <c r="F53" s="115">
        <v>0</v>
      </c>
      <c r="G53" s="117">
        <v>-1</v>
      </c>
      <c r="H53" s="115">
        <v>0</v>
      </c>
      <c r="I53" s="117" t="s">
        <v>275</v>
      </c>
      <c r="J53" s="115">
        <v>2847</v>
      </c>
      <c r="K53" s="117">
        <v>1.42500890630566E-2</v>
      </c>
      <c r="L53" s="115">
        <v>1164</v>
      </c>
      <c r="M53" s="117">
        <v>0.18172588832487302</v>
      </c>
      <c r="N53" s="115">
        <v>4011</v>
      </c>
      <c r="O53" s="117">
        <v>5.7753164556962E-2</v>
      </c>
      <c r="P53" s="122"/>
      <c r="Q53" s="114" t="s">
        <v>87</v>
      </c>
      <c r="R53" s="114" t="s">
        <v>87</v>
      </c>
      <c r="S53" s="135">
        <v>2805</v>
      </c>
      <c r="T53" s="135">
        <v>2</v>
      </c>
      <c r="U53" s="135">
        <v>0</v>
      </c>
      <c r="V53" s="135">
        <v>2807</v>
      </c>
      <c r="W53" s="135">
        <v>985</v>
      </c>
      <c r="X53" s="135">
        <v>3792</v>
      </c>
      <c r="Y53" s="114" t="s">
        <v>233</v>
      </c>
      <c r="Z53" s="114" t="s">
        <v>149</v>
      </c>
    </row>
    <row r="54" spans="1:26" x14ac:dyDescent="0.2">
      <c r="A54" s="124" t="s">
        <v>101</v>
      </c>
      <c r="B54" s="124"/>
      <c r="C54" s="124"/>
      <c r="D54" s="125">
        <v>60625</v>
      </c>
      <c r="E54" s="127">
        <v>-2.7089050438913201E-2</v>
      </c>
      <c r="F54" s="125">
        <v>98</v>
      </c>
      <c r="G54" s="127">
        <v>7.69230769230769E-2</v>
      </c>
      <c r="H54" s="125">
        <v>3669</v>
      </c>
      <c r="I54" s="127">
        <v>-0.150497800416763</v>
      </c>
      <c r="J54" s="125">
        <v>64392</v>
      </c>
      <c r="K54" s="127">
        <v>-3.4935479519805801E-2</v>
      </c>
      <c r="L54" s="125">
        <v>14201</v>
      </c>
      <c r="M54" s="127">
        <v>-6.9762871741124097E-2</v>
      </c>
      <c r="N54" s="125">
        <v>78593</v>
      </c>
      <c r="O54" s="127">
        <v>-4.1420190513361502E-2</v>
      </c>
      <c r="P54" s="128"/>
      <c r="Q54" s="129"/>
      <c r="R54" s="129"/>
      <c r="S54" s="136">
        <v>62313</v>
      </c>
      <c r="T54" s="136">
        <v>91</v>
      </c>
      <c r="U54" s="136">
        <v>4319</v>
      </c>
      <c r="V54" s="136">
        <v>66723</v>
      </c>
      <c r="W54" s="136">
        <v>15266</v>
      </c>
      <c r="X54" s="136">
        <v>81989</v>
      </c>
      <c r="Y54" s="129"/>
      <c r="Z54" s="129"/>
    </row>
    <row r="55" spans="1:26" s="133" customFormat="1" ht="22.5" x14ac:dyDescent="0.2">
      <c r="A55" s="130" t="s">
        <v>234</v>
      </c>
      <c r="B55" s="131"/>
      <c r="C55" s="131"/>
      <c r="D55" s="126">
        <f>D54+D24+D14</f>
        <v>140758</v>
      </c>
      <c r="E55" s="132">
        <f>((D54+D24+D14)-(S54+S24+S14))/(S54+S24+S14)</f>
        <v>-2.5977081488042515E-2</v>
      </c>
      <c r="F55" s="126">
        <f>F54+F24+F14</f>
        <v>8422</v>
      </c>
      <c r="G55" s="132">
        <f>((F54+F24+F14)-(T54+T24+T14))/(T54+T24+T14)</f>
        <v>-8.5261214293472359E-2</v>
      </c>
      <c r="H55" s="126">
        <f>H54+H24+H14</f>
        <v>7505</v>
      </c>
      <c r="I55" s="132">
        <f>((H54+H24+H14)-(U54+U24+U14))/(U54+U24+U14)</f>
        <v>-6.3046192259675407E-2</v>
      </c>
      <c r="J55" s="126">
        <f>J54+J24+J14</f>
        <v>156685</v>
      </c>
      <c r="K55" s="132">
        <f>((J54+J24+J14)-(V54+V24+V14))/(V54+V24+V14)</f>
        <v>-3.1187974945742568E-2</v>
      </c>
      <c r="L55" s="126">
        <f>L54+L24+L14</f>
        <v>39287</v>
      </c>
      <c r="M55" s="132">
        <f>((L54+L24+L14)-(W54+W24+W14))/(W54+W24+W14)</f>
        <v>-2.4337546874611964E-2</v>
      </c>
      <c r="N55" s="126">
        <f>N54+N24+N14</f>
        <v>195972</v>
      </c>
      <c r="O55" s="132">
        <f>((N54+N24+N14)-(X54+X24+X14))/(X54+X24+X14)</f>
        <v>-2.9822372720251886E-2</v>
      </c>
      <c r="P55" s="137"/>
      <c r="Q55" s="137"/>
      <c r="R55" s="138"/>
      <c r="S55" s="138"/>
      <c r="T55" s="138"/>
      <c r="U55" s="138"/>
      <c r="V55" s="138"/>
      <c r="W55" s="138"/>
      <c r="X55" s="138"/>
    </row>
    <row r="56" spans="1:26" s="133" customFormat="1" x14ac:dyDescent="0.2">
      <c r="A56" s="130" t="s">
        <v>235</v>
      </c>
      <c r="B56" s="131"/>
      <c r="C56" s="131"/>
      <c r="D56" s="126">
        <f>D54+D24+D14+D9</f>
        <v>215058</v>
      </c>
      <c r="E56" s="132">
        <f>((D54+D24+D14+D9)-(S54+S24+S14+S9))/(S54+S24+S14+S9)</f>
        <v>-2.6759167492566897E-2</v>
      </c>
      <c r="F56" s="126">
        <f>F54+F24+F14+F9</f>
        <v>39583</v>
      </c>
      <c r="G56" s="132">
        <f>((F54+F24+F14+F9)-(T54+T24+T14+T9))/(T54+T24+T14+T9)</f>
        <v>-7.5573927462107948E-2</v>
      </c>
      <c r="H56" s="126">
        <f>H54+H24+H14+H9</f>
        <v>27531</v>
      </c>
      <c r="I56" s="132">
        <f>((H54+H24+H14+H9)-(U54+U24+U14+U9))/(U54+U24+U14+U9)</f>
        <v>-9.261395471474243E-2</v>
      </c>
      <c r="J56" s="126">
        <f>J54+J24+J14+J9</f>
        <v>282172</v>
      </c>
      <c r="K56" s="132">
        <f>((J54+J24+J14+J9)-(V54+V24+V14+V9))/(V54+V24+V14+V9)</f>
        <v>-4.0658754092564198E-2</v>
      </c>
      <c r="L56" s="126">
        <f>L54+L24+L14+L9</f>
        <v>55847</v>
      </c>
      <c r="M56" s="132">
        <f>((L54+L24+L14+L9)-(W54+W24+W14+W9))/(W54+W24+W14+W9)</f>
        <v>-1.9591664764847357E-2</v>
      </c>
      <c r="N56" s="126">
        <f>N54+N24+N14+N9</f>
        <v>338019</v>
      </c>
      <c r="O56" s="132">
        <f>((N54+N24+N14+N9)-(X54+X24+X14+X9))/(X54+X24+X14+X9)</f>
        <v>-3.72407389474044E-2</v>
      </c>
      <c r="P56" s="137"/>
      <c r="Q56" s="137"/>
      <c r="R56" s="138"/>
      <c r="S56" s="138"/>
      <c r="T56" s="138"/>
      <c r="U56" s="138"/>
      <c r="V56" s="138"/>
      <c r="W56" s="138"/>
      <c r="X56" s="138"/>
    </row>
    <row r="57" spans="1:26" s="133" customFormat="1" x14ac:dyDescent="0.2">
      <c r="A57" s="130" t="s">
        <v>236</v>
      </c>
      <c r="B57" s="131"/>
      <c r="C57" s="131"/>
      <c r="D57" s="126">
        <f>D54+D24+D14+D9+D5</f>
        <v>281177</v>
      </c>
      <c r="E57" s="132">
        <f>((D54+D24+D14+D9+D5)-(S54+S24+S14+S9+S5))/(S54+S24+S14+S9+S5)</f>
        <v>-2.9410038764640295E-2</v>
      </c>
      <c r="F57" s="126">
        <f>F54+F24+F14+F9+F5</f>
        <v>107304</v>
      </c>
      <c r="G57" s="132">
        <f>((F54+F24+F14+F9+F5)-(T54+T24+T14+T9+T5))/(T54+T24+T14+T9+T5)</f>
        <v>-5.4998282679724175E-2</v>
      </c>
      <c r="H57" s="126">
        <f>H54+H24+H14+H9+H5</f>
        <v>27531</v>
      </c>
      <c r="I57" s="132">
        <f>((H54+H24+H14+H9+H5)-(U54+U24+U14+U9+U5))/(U54+U24+U14+U9+U5)</f>
        <v>-9.261395471474243E-2</v>
      </c>
      <c r="J57" s="126">
        <f>J54+J24+J14+J9+J5</f>
        <v>416012</v>
      </c>
      <c r="K57" s="132">
        <f>((J54+J24+J14+J9+J5)-(V54+V24+V14+V9+V5))/(V54+V24+V14+V9+V5)</f>
        <v>-4.0533964348562108E-2</v>
      </c>
      <c r="L57" s="126">
        <f>L54+L24+L14+L9+L5</f>
        <v>60642</v>
      </c>
      <c r="M57" s="132">
        <f>((L54+L24+L14+L9+L5)-(W54+W24+W14+W9+W5))/(W54+W24+W14+W9+W5)</f>
        <v>-1.6079048561647168E-2</v>
      </c>
      <c r="N57" s="126">
        <f>N54+N24+N14+N9+N5</f>
        <v>476654</v>
      </c>
      <c r="O57" s="132">
        <f>((N54+N24+N14+N9+N5)-(X54+X24+X14+X9+X5))/(X54+X24+X14+X9+X5)</f>
        <v>-3.7490408303380317E-2</v>
      </c>
      <c r="P57" s="137"/>
      <c r="Q57" s="137"/>
      <c r="R57" s="138"/>
      <c r="S57" s="138"/>
      <c r="T57" s="138"/>
      <c r="U57" s="138"/>
      <c r="V57" s="138"/>
      <c r="W57" s="138"/>
      <c r="X57" s="138"/>
    </row>
    <row r="58" spans="1:26" x14ac:dyDescent="0.2">
      <c r="A58" s="119" t="s">
        <v>237</v>
      </c>
      <c r="B58" s="114" t="s">
        <v>238</v>
      </c>
      <c r="C58" s="114" t="s">
        <v>239</v>
      </c>
      <c r="D58" s="115">
        <v>67</v>
      </c>
      <c r="E58" s="117">
        <v>3.4666666666666703</v>
      </c>
      <c r="F58" s="115">
        <v>6622</v>
      </c>
      <c r="G58" s="117">
        <v>-0.21063297174871901</v>
      </c>
      <c r="H58" s="115">
        <v>0</v>
      </c>
      <c r="I58" s="117" t="s">
        <v>275</v>
      </c>
      <c r="J58" s="115">
        <v>6689</v>
      </c>
      <c r="K58" s="117">
        <v>-0.20406949071870498</v>
      </c>
      <c r="L58" s="115">
        <v>3185</v>
      </c>
      <c r="M58" s="117">
        <v>0.103986135181976</v>
      </c>
      <c r="N58" s="115">
        <v>9874</v>
      </c>
      <c r="O58" s="117">
        <v>-0.12534325449552697</v>
      </c>
      <c r="P58" s="120">
        <v>6</v>
      </c>
      <c r="Q58" s="114" t="s">
        <v>88</v>
      </c>
      <c r="R58" s="114" t="s">
        <v>88</v>
      </c>
      <c r="S58" s="135">
        <v>15</v>
      </c>
      <c r="T58" s="135">
        <v>8389</v>
      </c>
      <c r="U58" s="135">
        <v>0</v>
      </c>
      <c r="V58" s="135">
        <v>8404</v>
      </c>
      <c r="W58" s="135">
        <v>2885</v>
      </c>
      <c r="X58" s="135">
        <v>11289</v>
      </c>
      <c r="Y58" s="114" t="s">
        <v>240</v>
      </c>
      <c r="Z58" s="114" t="s">
        <v>241</v>
      </c>
    </row>
    <row r="59" spans="1:26" x14ac:dyDescent="0.2">
      <c r="A59" s="121"/>
      <c r="B59" s="114" t="s">
        <v>242</v>
      </c>
      <c r="C59" s="114" t="s">
        <v>243</v>
      </c>
      <c r="D59" s="115">
        <v>563</v>
      </c>
      <c r="E59" s="117">
        <v>-0.159701492537313</v>
      </c>
      <c r="F59" s="115">
        <v>2</v>
      </c>
      <c r="G59" s="117" t="s">
        <v>275</v>
      </c>
      <c r="H59" s="115">
        <v>0</v>
      </c>
      <c r="I59" s="117" t="s">
        <v>275</v>
      </c>
      <c r="J59" s="115">
        <v>565</v>
      </c>
      <c r="K59" s="117">
        <v>-0.15671641791044802</v>
      </c>
      <c r="L59" s="115">
        <v>3053</v>
      </c>
      <c r="M59" s="117">
        <v>-0.11043123543123501</v>
      </c>
      <c r="N59" s="115">
        <v>3618</v>
      </c>
      <c r="O59" s="117">
        <v>-0.11799122379327201</v>
      </c>
      <c r="P59" s="122"/>
      <c r="Q59" s="114" t="s">
        <v>88</v>
      </c>
      <c r="R59" s="114" t="s">
        <v>88</v>
      </c>
      <c r="S59" s="135">
        <v>670</v>
      </c>
      <c r="T59" s="135">
        <v>0</v>
      </c>
      <c r="U59" s="135">
        <v>0</v>
      </c>
      <c r="V59" s="135">
        <v>670</v>
      </c>
      <c r="W59" s="135">
        <v>3432</v>
      </c>
      <c r="X59" s="135">
        <v>4102</v>
      </c>
      <c r="Y59" s="114" t="s">
        <v>244</v>
      </c>
      <c r="Z59" s="114" t="s">
        <v>241</v>
      </c>
    </row>
    <row r="60" spans="1:26" x14ac:dyDescent="0.2">
      <c r="A60" s="121"/>
      <c r="B60" s="114" t="s">
        <v>245</v>
      </c>
      <c r="C60" s="114" t="s">
        <v>246</v>
      </c>
      <c r="D60" s="115">
        <v>5804</v>
      </c>
      <c r="E60" s="117">
        <v>-8.6703383162863898E-2</v>
      </c>
      <c r="F60" s="115">
        <v>5801</v>
      </c>
      <c r="G60" s="117">
        <v>-8.8179817667400198E-2</v>
      </c>
      <c r="H60" s="115">
        <v>1</v>
      </c>
      <c r="I60" s="117" t="s">
        <v>275</v>
      </c>
      <c r="J60" s="115">
        <v>11606</v>
      </c>
      <c r="K60" s="117">
        <v>-8.7363371864433395E-2</v>
      </c>
      <c r="L60" s="115">
        <v>10991</v>
      </c>
      <c r="M60" s="117">
        <v>0.10573440643863201</v>
      </c>
      <c r="N60" s="115">
        <v>22597</v>
      </c>
      <c r="O60" s="117">
        <v>-2.6481881979079302E-3</v>
      </c>
      <c r="P60" s="122"/>
      <c r="Q60" s="114" t="s">
        <v>88</v>
      </c>
      <c r="R60" s="114" t="s">
        <v>88</v>
      </c>
      <c r="S60" s="135">
        <v>6355</v>
      </c>
      <c r="T60" s="135">
        <v>6362</v>
      </c>
      <c r="U60" s="135">
        <v>0</v>
      </c>
      <c r="V60" s="135">
        <v>12717</v>
      </c>
      <c r="W60" s="135">
        <v>9940</v>
      </c>
      <c r="X60" s="135">
        <v>22657</v>
      </c>
      <c r="Y60" s="114" t="s">
        <v>247</v>
      </c>
      <c r="Z60" s="114" t="s">
        <v>241</v>
      </c>
    </row>
    <row r="61" spans="1:26" x14ac:dyDescent="0.2">
      <c r="A61" s="121"/>
      <c r="B61" s="114" t="s">
        <v>248</v>
      </c>
      <c r="C61" s="114" t="s">
        <v>249</v>
      </c>
      <c r="D61" s="115">
        <v>533</v>
      </c>
      <c r="E61" s="117">
        <v>-0.36320191158900805</v>
      </c>
      <c r="F61" s="115">
        <v>2</v>
      </c>
      <c r="G61" s="117">
        <v>-0.66666666666666696</v>
      </c>
      <c r="H61" s="115">
        <v>0</v>
      </c>
      <c r="I61" s="117" t="s">
        <v>275</v>
      </c>
      <c r="J61" s="115">
        <v>535</v>
      </c>
      <c r="K61" s="117">
        <v>-0.365361803084223</v>
      </c>
      <c r="L61" s="115">
        <v>2878</v>
      </c>
      <c r="M61" s="117">
        <v>-0.17958950969213203</v>
      </c>
      <c r="N61" s="115">
        <v>3413</v>
      </c>
      <c r="O61" s="117">
        <v>-0.21558262468398098</v>
      </c>
      <c r="P61" s="122"/>
      <c r="Q61" s="114" t="s">
        <v>88</v>
      </c>
      <c r="R61" s="114" t="s">
        <v>88</v>
      </c>
      <c r="S61" s="135">
        <v>837</v>
      </c>
      <c r="T61" s="135">
        <v>6</v>
      </c>
      <c r="U61" s="135">
        <v>0</v>
      </c>
      <c r="V61" s="135">
        <v>843</v>
      </c>
      <c r="W61" s="135">
        <v>3508</v>
      </c>
      <c r="X61" s="135">
        <v>4351</v>
      </c>
      <c r="Y61" s="114" t="s">
        <v>250</v>
      </c>
      <c r="Z61" s="114" t="s">
        <v>241</v>
      </c>
    </row>
    <row r="62" spans="1:26" x14ac:dyDescent="0.2">
      <c r="A62" s="121"/>
      <c r="B62" s="114" t="s">
        <v>251</v>
      </c>
      <c r="C62" s="114" t="s">
        <v>252</v>
      </c>
      <c r="D62" s="115">
        <v>977</v>
      </c>
      <c r="E62" s="117">
        <v>0.11784897025171601</v>
      </c>
      <c r="F62" s="115">
        <v>2</v>
      </c>
      <c r="G62" s="117">
        <v>-0.92307692307692302</v>
      </c>
      <c r="H62" s="115">
        <v>0</v>
      </c>
      <c r="I62" s="117" t="s">
        <v>275</v>
      </c>
      <c r="J62" s="115">
        <v>979</v>
      </c>
      <c r="K62" s="117">
        <v>8.7777777777777802E-2</v>
      </c>
      <c r="L62" s="115">
        <v>1484</v>
      </c>
      <c r="M62" s="117">
        <v>0.10828976848394301</v>
      </c>
      <c r="N62" s="115">
        <v>2463</v>
      </c>
      <c r="O62" s="117">
        <v>0.10004466279589101</v>
      </c>
      <c r="P62" s="122"/>
      <c r="Q62" s="114" t="s">
        <v>88</v>
      </c>
      <c r="R62" s="114" t="s">
        <v>88</v>
      </c>
      <c r="S62" s="135">
        <v>874</v>
      </c>
      <c r="T62" s="135">
        <v>26</v>
      </c>
      <c r="U62" s="135">
        <v>0</v>
      </c>
      <c r="V62" s="135">
        <v>900</v>
      </c>
      <c r="W62" s="135">
        <v>1339</v>
      </c>
      <c r="X62" s="135">
        <v>2239</v>
      </c>
      <c r="Y62" s="114" t="s">
        <v>253</v>
      </c>
      <c r="Z62" s="114" t="s">
        <v>241</v>
      </c>
    </row>
    <row r="63" spans="1:26" x14ac:dyDescent="0.2">
      <c r="A63" s="123"/>
      <c r="B63" s="114" t="s">
        <v>254</v>
      </c>
      <c r="C63" s="114" t="s">
        <v>255</v>
      </c>
      <c r="D63" s="115">
        <v>388</v>
      </c>
      <c r="E63" s="117">
        <v>0.15820895522388101</v>
      </c>
      <c r="F63" s="115">
        <v>79</v>
      </c>
      <c r="G63" s="117">
        <v>0.680851063829787</v>
      </c>
      <c r="H63" s="115">
        <v>6</v>
      </c>
      <c r="I63" s="117" t="s">
        <v>275</v>
      </c>
      <c r="J63" s="115">
        <v>473</v>
      </c>
      <c r="K63" s="117">
        <v>0.23821989528795801</v>
      </c>
      <c r="L63" s="115">
        <v>719</v>
      </c>
      <c r="M63" s="117">
        <v>1.0196629213483099</v>
      </c>
      <c r="N63" s="115">
        <v>1192</v>
      </c>
      <c r="O63" s="117">
        <v>0.61517615176151808</v>
      </c>
      <c r="P63" s="122"/>
      <c r="Q63" s="114" t="s">
        <v>88</v>
      </c>
      <c r="R63" s="114" t="s">
        <v>88</v>
      </c>
      <c r="S63" s="135">
        <v>335</v>
      </c>
      <c r="T63" s="135">
        <v>47</v>
      </c>
      <c r="U63" s="135">
        <v>0</v>
      </c>
      <c r="V63" s="135">
        <v>382</v>
      </c>
      <c r="W63" s="135">
        <v>356</v>
      </c>
      <c r="X63" s="135">
        <v>738</v>
      </c>
      <c r="Y63" s="114" t="s">
        <v>256</v>
      </c>
      <c r="Z63" s="114" t="s">
        <v>241</v>
      </c>
    </row>
    <row r="64" spans="1:26" x14ac:dyDescent="0.2">
      <c r="A64" s="124" t="s">
        <v>101</v>
      </c>
      <c r="B64" s="124"/>
      <c r="C64" s="124"/>
      <c r="D64" s="125">
        <v>8332</v>
      </c>
      <c r="E64" s="127">
        <v>-8.2984811798371111E-2</v>
      </c>
      <c r="F64" s="125">
        <v>12508</v>
      </c>
      <c r="G64" s="127">
        <v>-0.15657451112609599</v>
      </c>
      <c r="H64" s="125">
        <v>7</v>
      </c>
      <c r="I64" s="127"/>
      <c r="J64" s="125">
        <v>20847</v>
      </c>
      <c r="K64" s="127">
        <v>-0.12832413447064703</v>
      </c>
      <c r="L64" s="125">
        <v>22310</v>
      </c>
      <c r="M64" s="127">
        <v>3.9608574091332706E-2</v>
      </c>
      <c r="N64" s="125">
        <v>43157</v>
      </c>
      <c r="O64" s="127">
        <v>-4.89025035260931E-2</v>
      </c>
      <c r="P64" s="128"/>
      <c r="Q64" s="129"/>
      <c r="R64" s="129"/>
      <c r="S64" s="136">
        <v>9086</v>
      </c>
      <c r="T64" s="136">
        <v>14830</v>
      </c>
      <c r="U64" s="136">
        <v>0</v>
      </c>
      <c r="V64" s="136">
        <v>23916</v>
      </c>
      <c r="W64" s="136">
        <v>21460</v>
      </c>
      <c r="X64" s="136">
        <v>45376</v>
      </c>
      <c r="Y64" s="129"/>
      <c r="Z64" s="129"/>
    </row>
    <row r="65" spans="1:26" x14ac:dyDescent="0.2">
      <c r="A65" s="124" t="s">
        <v>257</v>
      </c>
      <c r="B65" s="124"/>
      <c r="C65" s="124"/>
      <c r="D65" s="125">
        <v>289509</v>
      </c>
      <c r="E65" s="127">
        <v>-3.1039249221006499E-2</v>
      </c>
      <c r="F65" s="125">
        <v>119812</v>
      </c>
      <c r="G65" s="127">
        <v>-6.6732097928789008E-2</v>
      </c>
      <c r="H65" s="125">
        <v>27538</v>
      </c>
      <c r="I65" s="127">
        <v>-9.2383243795524206E-2</v>
      </c>
      <c r="J65" s="125">
        <v>436859</v>
      </c>
      <c r="K65" s="127">
        <v>-4.51232013779145E-2</v>
      </c>
      <c r="L65" s="125">
        <v>82952</v>
      </c>
      <c r="M65" s="127">
        <v>-1.69689384183987E-3</v>
      </c>
      <c r="N65" s="125">
        <v>519811</v>
      </c>
      <c r="O65" s="127">
        <v>-3.8448305203886098E-2</v>
      </c>
      <c r="P65" s="134"/>
      <c r="Q65" s="129"/>
      <c r="R65" s="129"/>
      <c r="S65" s="136">
        <v>298783</v>
      </c>
      <c r="T65" s="136">
        <v>128379</v>
      </c>
      <c r="U65" s="136">
        <v>30341</v>
      </c>
      <c r="V65" s="136">
        <v>457503</v>
      </c>
      <c r="W65" s="136">
        <v>83093</v>
      </c>
      <c r="X65" s="136">
        <v>540596</v>
      </c>
      <c r="Y65" s="129"/>
      <c r="Z65" s="129"/>
    </row>
  </sheetData>
  <pageMargins left="0.25" right="0.25" top="0.75" bottom="0.75" header="0.3" footer="0.3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6.140625" style="11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32.42578125" style="111" hidden="1" customWidth="1"/>
    <col min="23" max="23" width="23.28515625" style="111" hidden="1" customWidth="1"/>
    <col min="24" max="16384" width="9.140625" style="111"/>
  </cols>
  <sheetData>
    <row r="1" spans="1:23" ht="15.75" x14ac:dyDescent="0.25">
      <c r="A1" s="110" t="s">
        <v>60</v>
      </c>
    </row>
    <row r="4" spans="1:23" ht="22.5" x14ac:dyDescent="0.2">
      <c r="A4" s="112" t="s">
        <v>61</v>
      </c>
      <c r="B4" s="112" t="s">
        <v>62</v>
      </c>
      <c r="C4" s="112" t="s">
        <v>63</v>
      </c>
      <c r="D4" s="112" t="s">
        <v>64</v>
      </c>
      <c r="E4" s="112" t="s">
        <v>65</v>
      </c>
      <c r="F4" s="112" t="s">
        <v>66</v>
      </c>
      <c r="G4" s="112" t="s">
        <v>67</v>
      </c>
      <c r="H4" s="112" t="s">
        <v>68</v>
      </c>
      <c r="I4" s="112" t="s">
        <v>69</v>
      </c>
      <c r="J4" s="112" t="s">
        <v>70</v>
      </c>
      <c r="K4" s="112" t="s">
        <v>71</v>
      </c>
      <c r="L4" s="112" t="s">
        <v>72</v>
      </c>
      <c r="M4" s="112" t="s">
        <v>73</v>
      </c>
      <c r="N4" s="112" t="s">
        <v>74</v>
      </c>
      <c r="O4" s="112" t="s">
        <v>75</v>
      </c>
      <c r="P4" s="112" t="s">
        <v>76</v>
      </c>
      <c r="Q4" s="112" t="s">
        <v>77</v>
      </c>
      <c r="R4" s="112" t="s">
        <v>78</v>
      </c>
      <c r="S4" s="113" t="s">
        <v>79</v>
      </c>
      <c r="T4" s="113" t="s">
        <v>80</v>
      </c>
      <c r="U4" s="113" t="s">
        <v>81</v>
      </c>
      <c r="V4" s="113" t="s">
        <v>82</v>
      </c>
      <c r="W4" s="113" t="s">
        <v>83</v>
      </c>
    </row>
    <row r="5" spans="1:23" x14ac:dyDescent="0.2">
      <c r="A5" s="114" t="s">
        <v>84</v>
      </c>
      <c r="B5" s="114" t="s">
        <v>85</v>
      </c>
      <c r="C5" s="114" t="s">
        <v>86</v>
      </c>
      <c r="D5" s="115">
        <v>577068</v>
      </c>
      <c r="E5" s="116">
        <v>637893</v>
      </c>
      <c r="F5" s="117">
        <v>-9.5352982396734204E-2</v>
      </c>
      <c r="G5" s="115">
        <v>7337045</v>
      </c>
      <c r="H5" s="116">
        <v>8019704</v>
      </c>
      <c r="I5" s="117">
        <v>-8.5122717746191109E-2</v>
      </c>
      <c r="J5" s="116">
        <v>1482869</v>
      </c>
      <c r="K5" s="116">
        <v>1687897</v>
      </c>
      <c r="L5" s="117">
        <v>-0.121469497250128</v>
      </c>
      <c r="M5" s="115">
        <v>437112</v>
      </c>
      <c r="N5" s="116">
        <v>484536</v>
      </c>
      <c r="O5" s="117">
        <v>-9.7875080489375405E-2</v>
      </c>
      <c r="P5" s="115">
        <v>9834094</v>
      </c>
      <c r="Q5" s="116">
        <v>10830030</v>
      </c>
      <c r="R5" s="117">
        <v>-9.1960594753661806E-2</v>
      </c>
      <c r="S5" s="118">
        <v>1</v>
      </c>
      <c r="T5" s="114" t="s">
        <v>87</v>
      </c>
      <c r="U5" s="114" t="s">
        <v>88</v>
      </c>
      <c r="V5" s="114" t="s">
        <v>89</v>
      </c>
      <c r="W5" s="114" t="s">
        <v>89</v>
      </c>
    </row>
    <row r="6" spans="1:23" x14ac:dyDescent="0.2">
      <c r="A6" s="119" t="s">
        <v>90</v>
      </c>
      <c r="B6" s="114" t="s">
        <v>91</v>
      </c>
      <c r="C6" s="114" t="s">
        <v>92</v>
      </c>
      <c r="D6" s="115">
        <v>237068</v>
      </c>
      <c r="E6" s="116">
        <v>231258</v>
      </c>
      <c r="F6" s="117">
        <v>2.5123455188577302E-2</v>
      </c>
      <c r="G6" s="115">
        <v>42367</v>
      </c>
      <c r="H6" s="116">
        <v>91307</v>
      </c>
      <c r="I6" s="117">
        <v>-0.53599395446132303</v>
      </c>
      <c r="J6" s="116">
        <v>327408</v>
      </c>
      <c r="K6" s="116">
        <v>392380</v>
      </c>
      <c r="L6" s="117">
        <v>-0.16558438248636501</v>
      </c>
      <c r="M6" s="115">
        <v>3</v>
      </c>
      <c r="N6" s="116">
        <v>2897</v>
      </c>
      <c r="O6" s="117">
        <v>-0.99896444597859912</v>
      </c>
      <c r="P6" s="115">
        <v>606846</v>
      </c>
      <c r="Q6" s="116">
        <v>717842</v>
      </c>
      <c r="R6" s="117">
        <v>-0.15462455526425001</v>
      </c>
      <c r="S6" s="120">
        <v>2</v>
      </c>
      <c r="T6" s="114" t="s">
        <v>87</v>
      </c>
      <c r="U6" s="114" t="s">
        <v>87</v>
      </c>
      <c r="V6" s="114" t="s">
        <v>93</v>
      </c>
      <c r="W6" s="114" t="s">
        <v>94</v>
      </c>
    </row>
    <row r="7" spans="1:23" x14ac:dyDescent="0.2">
      <c r="A7" s="121"/>
      <c r="B7" s="114" t="s">
        <v>95</v>
      </c>
      <c r="C7" s="114" t="s">
        <v>96</v>
      </c>
      <c r="D7" s="115">
        <v>86794</v>
      </c>
      <c r="E7" s="116">
        <v>100990</v>
      </c>
      <c r="F7" s="117">
        <v>-0.14056837310624798</v>
      </c>
      <c r="G7" s="115">
        <v>347725</v>
      </c>
      <c r="H7" s="116">
        <v>208678</v>
      </c>
      <c r="I7" s="117">
        <v>0.66632323484028</v>
      </c>
      <c r="J7" s="116">
        <v>113469</v>
      </c>
      <c r="K7" s="116">
        <v>153234</v>
      </c>
      <c r="L7" s="117">
        <v>-0.25950507067622097</v>
      </c>
      <c r="M7" s="115">
        <v>3197</v>
      </c>
      <c r="N7" s="116">
        <v>3817</v>
      </c>
      <c r="O7" s="117">
        <v>-0.16243122871364904</v>
      </c>
      <c r="P7" s="115">
        <v>551185</v>
      </c>
      <c r="Q7" s="116">
        <v>466719</v>
      </c>
      <c r="R7" s="117">
        <v>0.18097827600761898</v>
      </c>
      <c r="S7" s="122">
        <v>0</v>
      </c>
      <c r="T7" s="114" t="s">
        <v>87</v>
      </c>
      <c r="U7" s="114" t="s">
        <v>87</v>
      </c>
      <c r="V7" s="114" t="s">
        <v>97</v>
      </c>
      <c r="W7" s="114" t="s">
        <v>94</v>
      </c>
    </row>
    <row r="8" spans="1:23" x14ac:dyDescent="0.2">
      <c r="A8" s="123"/>
      <c r="B8" s="114" t="s">
        <v>98</v>
      </c>
      <c r="C8" s="114" t="s">
        <v>99</v>
      </c>
      <c r="D8" s="115">
        <v>93838</v>
      </c>
      <c r="E8" s="116">
        <v>70716</v>
      </c>
      <c r="F8" s="117">
        <v>0.32696985123592998</v>
      </c>
      <c r="G8" s="115">
        <v>6131</v>
      </c>
      <c r="H8" s="116">
        <v>2812</v>
      </c>
      <c r="I8" s="117">
        <v>1.1802987197723998</v>
      </c>
      <c r="J8" s="116">
        <v>293069</v>
      </c>
      <c r="K8" s="116">
        <v>255950</v>
      </c>
      <c r="L8" s="117">
        <v>0.145024418831803</v>
      </c>
      <c r="M8" s="115">
        <v>0</v>
      </c>
      <c r="N8" s="116">
        <v>0</v>
      </c>
      <c r="O8" s="117">
        <v>0</v>
      </c>
      <c r="P8" s="115">
        <v>393038</v>
      </c>
      <c r="Q8" s="116">
        <v>329478</v>
      </c>
      <c r="R8" s="117">
        <v>0.19291121106720299</v>
      </c>
      <c r="S8" s="122">
        <v>0</v>
      </c>
      <c r="T8" s="114" t="s">
        <v>87</v>
      </c>
      <c r="U8" s="114" t="s">
        <v>87</v>
      </c>
      <c r="V8" s="114" t="s">
        <v>100</v>
      </c>
      <c r="W8" s="114" t="s">
        <v>94</v>
      </c>
    </row>
    <row r="9" spans="1:23" x14ac:dyDescent="0.2">
      <c r="A9" s="124" t="s">
        <v>101</v>
      </c>
      <c r="B9" s="124">
        <v>0</v>
      </c>
      <c r="C9" s="124">
        <v>0</v>
      </c>
      <c r="D9" s="125">
        <v>417700</v>
      </c>
      <c r="E9" s="126">
        <v>402964</v>
      </c>
      <c r="F9" s="127">
        <v>3.6569023535601194E-2</v>
      </c>
      <c r="G9" s="125">
        <v>396223</v>
      </c>
      <c r="H9" s="126">
        <v>302797</v>
      </c>
      <c r="I9" s="127">
        <v>0.30854334752325802</v>
      </c>
      <c r="J9" s="126">
        <v>733946</v>
      </c>
      <c r="K9" s="126">
        <v>801564</v>
      </c>
      <c r="L9" s="127">
        <v>-8.4357580929283305E-2</v>
      </c>
      <c r="M9" s="125">
        <v>3200</v>
      </c>
      <c r="N9" s="126">
        <v>6714</v>
      </c>
      <c r="O9" s="127">
        <v>-0.52338397378611912</v>
      </c>
      <c r="P9" s="125">
        <v>1551069</v>
      </c>
      <c r="Q9" s="126">
        <v>1514039</v>
      </c>
      <c r="R9" s="127">
        <v>2.4457758353648801E-2</v>
      </c>
      <c r="S9" s="128">
        <v>0</v>
      </c>
      <c r="T9" s="129">
        <v>0</v>
      </c>
      <c r="U9" s="129">
        <v>0</v>
      </c>
      <c r="V9" s="129">
        <v>0</v>
      </c>
      <c r="W9" s="129">
        <v>0</v>
      </c>
    </row>
    <row r="10" spans="1:23" x14ac:dyDescent="0.2">
      <c r="A10" s="119" t="s">
        <v>102</v>
      </c>
      <c r="B10" s="114" t="s">
        <v>103</v>
      </c>
      <c r="C10" s="114" t="s">
        <v>104</v>
      </c>
      <c r="D10" s="115">
        <v>87336</v>
      </c>
      <c r="E10" s="116">
        <v>62216</v>
      </c>
      <c r="F10" s="117">
        <v>0.40375466118040398</v>
      </c>
      <c r="G10" s="115">
        <v>2552</v>
      </c>
      <c r="H10" s="116">
        <v>3087</v>
      </c>
      <c r="I10" s="117">
        <v>-0.17330741820537698</v>
      </c>
      <c r="J10" s="116">
        <v>230936</v>
      </c>
      <c r="K10" s="116">
        <v>216726</v>
      </c>
      <c r="L10" s="117">
        <v>6.5566660206897193E-2</v>
      </c>
      <c r="M10" s="115">
        <v>0</v>
      </c>
      <c r="N10" s="116">
        <v>0</v>
      </c>
      <c r="O10" s="117">
        <v>0</v>
      </c>
      <c r="P10" s="115">
        <v>320824</v>
      </c>
      <c r="Q10" s="116">
        <v>282029</v>
      </c>
      <c r="R10" s="117">
        <v>0.137556776076219</v>
      </c>
      <c r="S10" s="120">
        <v>3</v>
      </c>
      <c r="T10" s="114" t="s">
        <v>87</v>
      </c>
      <c r="U10" s="114" t="s">
        <v>87</v>
      </c>
      <c r="V10" s="114" t="s">
        <v>105</v>
      </c>
      <c r="W10" s="114" t="s">
        <v>106</v>
      </c>
    </row>
    <row r="11" spans="1:23" x14ac:dyDescent="0.2">
      <c r="A11" s="121"/>
      <c r="B11" s="114" t="s">
        <v>107</v>
      </c>
      <c r="C11" s="114" t="s">
        <v>108</v>
      </c>
      <c r="D11" s="115">
        <v>21714</v>
      </c>
      <c r="E11" s="116">
        <v>12067</v>
      </c>
      <c r="F11" s="117">
        <v>0.7994530537830451</v>
      </c>
      <c r="G11" s="115">
        <v>1480</v>
      </c>
      <c r="H11" s="116">
        <v>0</v>
      </c>
      <c r="I11" s="117">
        <v>0</v>
      </c>
      <c r="J11" s="116">
        <v>51</v>
      </c>
      <c r="K11" s="116">
        <v>61144</v>
      </c>
      <c r="L11" s="117">
        <v>-0.99916590344105705</v>
      </c>
      <c r="M11" s="115">
        <v>0</v>
      </c>
      <c r="N11" s="116">
        <v>0</v>
      </c>
      <c r="O11" s="117">
        <v>0</v>
      </c>
      <c r="P11" s="115">
        <v>23245</v>
      </c>
      <c r="Q11" s="116">
        <v>73211</v>
      </c>
      <c r="R11" s="117">
        <v>-0.68249306798158693</v>
      </c>
      <c r="S11" s="122">
        <v>0</v>
      </c>
      <c r="T11" s="114" t="s">
        <v>87</v>
      </c>
      <c r="U11" s="114" t="s">
        <v>87</v>
      </c>
      <c r="V11" s="114" t="s">
        <v>109</v>
      </c>
      <c r="W11" s="114" t="s">
        <v>106</v>
      </c>
    </row>
    <row r="12" spans="1:23" x14ac:dyDescent="0.2">
      <c r="A12" s="121"/>
      <c r="B12" s="114" t="s">
        <v>110</v>
      </c>
      <c r="C12" s="114" t="s">
        <v>111</v>
      </c>
      <c r="D12" s="115">
        <v>131402</v>
      </c>
      <c r="E12" s="116">
        <v>100408</v>
      </c>
      <c r="F12" s="117">
        <v>0.30868058322046099</v>
      </c>
      <c r="G12" s="115">
        <v>2255</v>
      </c>
      <c r="H12" s="116">
        <v>2271</v>
      </c>
      <c r="I12" s="117">
        <v>-7.0453544693967404E-3</v>
      </c>
      <c r="J12" s="116">
        <v>193708</v>
      </c>
      <c r="K12" s="116">
        <v>249306</v>
      </c>
      <c r="L12" s="117">
        <v>-0.223011078754623</v>
      </c>
      <c r="M12" s="115">
        <v>0</v>
      </c>
      <c r="N12" s="116">
        <v>0</v>
      </c>
      <c r="O12" s="117">
        <v>0</v>
      </c>
      <c r="P12" s="115">
        <v>327365</v>
      </c>
      <c r="Q12" s="116">
        <v>351985</v>
      </c>
      <c r="R12" s="117">
        <v>-6.9946162478514706E-2</v>
      </c>
      <c r="S12" s="122">
        <v>0</v>
      </c>
      <c r="T12" s="114" t="s">
        <v>87</v>
      </c>
      <c r="U12" s="114" t="s">
        <v>87</v>
      </c>
      <c r="V12" s="114" t="s">
        <v>112</v>
      </c>
      <c r="W12" s="114" t="s">
        <v>106</v>
      </c>
    </row>
    <row r="13" spans="1:23" x14ac:dyDescent="0.2">
      <c r="A13" s="123"/>
      <c r="B13" s="114" t="s">
        <v>113</v>
      </c>
      <c r="C13" s="114" t="s">
        <v>114</v>
      </c>
      <c r="D13" s="115">
        <v>22777</v>
      </c>
      <c r="E13" s="116">
        <v>24417</v>
      </c>
      <c r="F13" s="117">
        <v>-6.7166318548552206E-2</v>
      </c>
      <c r="G13" s="115">
        <v>120</v>
      </c>
      <c r="H13" s="116">
        <v>943</v>
      </c>
      <c r="I13" s="117">
        <v>-0.87274655355249198</v>
      </c>
      <c r="J13" s="116">
        <v>289</v>
      </c>
      <c r="K13" s="116">
        <v>20</v>
      </c>
      <c r="L13" s="117">
        <v>13.450000000000001</v>
      </c>
      <c r="M13" s="115">
        <v>0</v>
      </c>
      <c r="N13" s="116">
        <v>0</v>
      </c>
      <c r="O13" s="117">
        <v>0</v>
      </c>
      <c r="P13" s="115">
        <v>23186</v>
      </c>
      <c r="Q13" s="116">
        <v>25380</v>
      </c>
      <c r="R13" s="117">
        <v>-8.6446020488573694E-2</v>
      </c>
      <c r="S13" s="122">
        <v>0</v>
      </c>
      <c r="T13" s="114" t="s">
        <v>87</v>
      </c>
      <c r="U13" s="114" t="s">
        <v>87</v>
      </c>
      <c r="V13" s="114" t="s">
        <v>115</v>
      </c>
      <c r="W13" s="114" t="s">
        <v>106</v>
      </c>
    </row>
    <row r="14" spans="1:23" x14ac:dyDescent="0.2">
      <c r="A14" s="124" t="s">
        <v>101</v>
      </c>
      <c r="B14" s="124">
        <v>0</v>
      </c>
      <c r="C14" s="124">
        <v>0</v>
      </c>
      <c r="D14" s="125">
        <v>263229</v>
      </c>
      <c r="E14" s="126">
        <v>199108</v>
      </c>
      <c r="F14" s="127">
        <v>0.32204130421680704</v>
      </c>
      <c r="G14" s="125">
        <v>6407</v>
      </c>
      <c r="H14" s="126">
        <v>6301</v>
      </c>
      <c r="I14" s="127">
        <v>1.6822726551341101E-2</v>
      </c>
      <c r="J14" s="126">
        <v>424984</v>
      </c>
      <c r="K14" s="126">
        <v>527196</v>
      </c>
      <c r="L14" s="127">
        <v>-0.19387855750043601</v>
      </c>
      <c r="M14" s="125">
        <v>0</v>
      </c>
      <c r="N14" s="126">
        <v>0</v>
      </c>
      <c r="O14" s="127">
        <v>0</v>
      </c>
      <c r="P14" s="125">
        <v>694620</v>
      </c>
      <c r="Q14" s="126">
        <v>732605</v>
      </c>
      <c r="R14" s="127">
        <v>-5.1849222978276197E-2</v>
      </c>
      <c r="S14" s="128">
        <v>0</v>
      </c>
      <c r="T14" s="129">
        <v>0</v>
      </c>
      <c r="U14" s="129">
        <v>0</v>
      </c>
      <c r="V14" s="129">
        <v>0</v>
      </c>
      <c r="W14" s="129">
        <v>0</v>
      </c>
    </row>
    <row r="15" spans="1:23" x14ac:dyDescent="0.2">
      <c r="A15" s="119" t="s">
        <v>116</v>
      </c>
      <c r="B15" s="114" t="s">
        <v>117</v>
      </c>
      <c r="C15" s="114" t="s">
        <v>118</v>
      </c>
      <c r="D15" s="115">
        <v>39081</v>
      </c>
      <c r="E15" s="116">
        <v>26103</v>
      </c>
      <c r="F15" s="117">
        <v>0.49718423169750603</v>
      </c>
      <c r="G15" s="115">
        <v>0</v>
      </c>
      <c r="H15" s="116">
        <v>0</v>
      </c>
      <c r="I15" s="117">
        <v>0</v>
      </c>
      <c r="J15" s="116">
        <v>16857</v>
      </c>
      <c r="K15" s="116">
        <v>0</v>
      </c>
      <c r="L15" s="117">
        <v>0</v>
      </c>
      <c r="M15" s="115">
        <v>0</v>
      </c>
      <c r="N15" s="116">
        <v>0</v>
      </c>
      <c r="O15" s="117">
        <v>0</v>
      </c>
      <c r="P15" s="115">
        <v>55938</v>
      </c>
      <c r="Q15" s="116">
        <v>26103</v>
      </c>
      <c r="R15" s="117">
        <v>1.1429720721756098</v>
      </c>
      <c r="S15" s="120">
        <v>4</v>
      </c>
      <c r="T15" s="114" t="s">
        <v>87</v>
      </c>
      <c r="U15" s="114" t="s">
        <v>87</v>
      </c>
      <c r="V15" s="114" t="s">
        <v>119</v>
      </c>
      <c r="W15" s="114" t="s">
        <v>120</v>
      </c>
    </row>
    <row r="16" spans="1:23" x14ac:dyDescent="0.2">
      <c r="A16" s="121"/>
      <c r="B16" s="114" t="s">
        <v>121</v>
      </c>
      <c r="C16" s="114" t="s">
        <v>122</v>
      </c>
      <c r="D16" s="115">
        <v>4949</v>
      </c>
      <c r="E16" s="116">
        <v>3725</v>
      </c>
      <c r="F16" s="117">
        <v>0.32859060402684598</v>
      </c>
      <c r="G16" s="115">
        <v>0</v>
      </c>
      <c r="H16" s="116">
        <v>0</v>
      </c>
      <c r="I16" s="117">
        <v>0</v>
      </c>
      <c r="J16" s="116">
        <v>0</v>
      </c>
      <c r="K16" s="116">
        <v>0</v>
      </c>
      <c r="L16" s="117">
        <v>0</v>
      </c>
      <c r="M16" s="115">
        <v>0</v>
      </c>
      <c r="N16" s="116">
        <v>0</v>
      </c>
      <c r="O16" s="117">
        <v>0</v>
      </c>
      <c r="P16" s="115">
        <v>4949</v>
      </c>
      <c r="Q16" s="116">
        <v>3725</v>
      </c>
      <c r="R16" s="117">
        <v>0.32859060402684598</v>
      </c>
      <c r="S16" s="122">
        <v>0</v>
      </c>
      <c r="T16" s="114" t="s">
        <v>87</v>
      </c>
      <c r="U16" s="114" t="s">
        <v>87</v>
      </c>
      <c r="V16" s="114" t="s">
        <v>123</v>
      </c>
      <c r="W16" s="114" t="s">
        <v>120</v>
      </c>
    </row>
    <row r="17" spans="1:23" x14ac:dyDescent="0.2">
      <c r="A17" s="121"/>
      <c r="B17" s="114" t="s">
        <v>124</v>
      </c>
      <c r="C17" s="114" t="s">
        <v>125</v>
      </c>
      <c r="D17" s="115">
        <v>24696</v>
      </c>
      <c r="E17" s="116">
        <v>26579</v>
      </c>
      <c r="F17" s="117">
        <v>-7.0845404266526205E-2</v>
      </c>
      <c r="G17" s="115">
        <v>341</v>
      </c>
      <c r="H17" s="116">
        <v>0</v>
      </c>
      <c r="I17" s="117">
        <v>0</v>
      </c>
      <c r="J17" s="116">
        <v>160</v>
      </c>
      <c r="K17" s="116">
        <v>47042</v>
      </c>
      <c r="L17" s="117">
        <v>-0.996598784065303</v>
      </c>
      <c r="M17" s="115">
        <v>0</v>
      </c>
      <c r="N17" s="116">
        <v>0</v>
      </c>
      <c r="O17" s="117">
        <v>0</v>
      </c>
      <c r="P17" s="115">
        <v>25197</v>
      </c>
      <c r="Q17" s="116">
        <v>73621</v>
      </c>
      <c r="R17" s="117">
        <v>-0.65774711019953491</v>
      </c>
      <c r="S17" s="122">
        <v>0</v>
      </c>
      <c r="T17" s="114" t="s">
        <v>87</v>
      </c>
      <c r="U17" s="114" t="s">
        <v>87</v>
      </c>
      <c r="V17" s="114" t="s">
        <v>126</v>
      </c>
      <c r="W17" s="114" t="s">
        <v>120</v>
      </c>
    </row>
    <row r="18" spans="1:23" x14ac:dyDescent="0.2">
      <c r="A18" s="121"/>
      <c r="B18" s="114" t="s">
        <v>127</v>
      </c>
      <c r="C18" s="114" t="s">
        <v>128</v>
      </c>
      <c r="D18" s="115">
        <v>22637</v>
      </c>
      <c r="E18" s="116">
        <v>13588</v>
      </c>
      <c r="F18" s="117">
        <v>0.66595525463644401</v>
      </c>
      <c r="G18" s="115">
        <v>362</v>
      </c>
      <c r="H18" s="116">
        <v>40</v>
      </c>
      <c r="I18" s="117">
        <v>8.0500000000000007</v>
      </c>
      <c r="J18" s="116">
        <v>0</v>
      </c>
      <c r="K18" s="116">
        <v>0</v>
      </c>
      <c r="L18" s="117">
        <v>0</v>
      </c>
      <c r="M18" s="115">
        <v>0</v>
      </c>
      <c r="N18" s="116">
        <v>0</v>
      </c>
      <c r="O18" s="117">
        <v>0</v>
      </c>
      <c r="P18" s="115">
        <v>22999</v>
      </c>
      <c r="Q18" s="116">
        <v>13628</v>
      </c>
      <c r="R18" s="117">
        <v>0.68762841209274994</v>
      </c>
      <c r="S18" s="122">
        <v>0</v>
      </c>
      <c r="T18" s="114" t="s">
        <v>87</v>
      </c>
      <c r="U18" s="114" t="s">
        <v>87</v>
      </c>
      <c r="V18" s="114" t="s">
        <v>129</v>
      </c>
      <c r="W18" s="114" t="s">
        <v>120</v>
      </c>
    </row>
    <row r="19" spans="1:23" x14ac:dyDescent="0.2">
      <c r="A19" s="121"/>
      <c r="B19" s="114" t="s">
        <v>130</v>
      </c>
      <c r="C19" s="114" t="s">
        <v>131</v>
      </c>
      <c r="D19" s="115">
        <v>39840</v>
      </c>
      <c r="E19" s="116">
        <v>55184</v>
      </c>
      <c r="F19" s="117">
        <v>-0.278051609162076</v>
      </c>
      <c r="G19" s="115">
        <v>0</v>
      </c>
      <c r="H19" s="116">
        <v>0</v>
      </c>
      <c r="I19" s="117">
        <v>0</v>
      </c>
      <c r="J19" s="116">
        <v>11730</v>
      </c>
      <c r="K19" s="116">
        <v>619</v>
      </c>
      <c r="L19" s="117">
        <v>17.9499192245557</v>
      </c>
      <c r="M19" s="115">
        <v>0</v>
      </c>
      <c r="N19" s="116">
        <v>0</v>
      </c>
      <c r="O19" s="117">
        <v>0</v>
      </c>
      <c r="P19" s="115">
        <v>51570</v>
      </c>
      <c r="Q19" s="116">
        <v>55803</v>
      </c>
      <c r="R19" s="117">
        <v>-7.5856136766840498E-2</v>
      </c>
      <c r="S19" s="122">
        <v>0</v>
      </c>
      <c r="T19" s="114" t="s">
        <v>87</v>
      </c>
      <c r="U19" s="114" t="s">
        <v>87</v>
      </c>
      <c r="V19" s="114" t="s">
        <v>132</v>
      </c>
      <c r="W19" s="114" t="s">
        <v>120</v>
      </c>
    </row>
    <row r="20" spans="1:23" x14ac:dyDescent="0.2">
      <c r="A20" s="121"/>
      <c r="B20" s="114" t="s">
        <v>133</v>
      </c>
      <c r="C20" s="114" t="s">
        <v>134</v>
      </c>
      <c r="D20" s="115">
        <v>11320</v>
      </c>
      <c r="E20" s="116">
        <v>11321</v>
      </c>
      <c r="F20" s="117">
        <v>-8.83314194859111E-5</v>
      </c>
      <c r="G20" s="115">
        <v>0</v>
      </c>
      <c r="H20" s="116">
        <v>0</v>
      </c>
      <c r="I20" s="117">
        <v>0</v>
      </c>
      <c r="J20" s="116">
        <v>14</v>
      </c>
      <c r="K20" s="116">
        <v>52</v>
      </c>
      <c r="L20" s="117">
        <v>-0.73076923076923106</v>
      </c>
      <c r="M20" s="115">
        <v>0</v>
      </c>
      <c r="N20" s="116">
        <v>0</v>
      </c>
      <c r="O20" s="117">
        <v>0</v>
      </c>
      <c r="P20" s="115">
        <v>11334</v>
      </c>
      <c r="Q20" s="116">
        <v>11373</v>
      </c>
      <c r="R20" s="117">
        <v>-3.4291743603270903E-3</v>
      </c>
      <c r="S20" s="122">
        <v>0</v>
      </c>
      <c r="T20" s="114" t="s">
        <v>87</v>
      </c>
      <c r="U20" s="114" t="s">
        <v>87</v>
      </c>
      <c r="V20" s="114" t="s">
        <v>135</v>
      </c>
      <c r="W20" s="114" t="s">
        <v>120</v>
      </c>
    </row>
    <row r="21" spans="1:23" x14ac:dyDescent="0.2">
      <c r="A21" s="121"/>
      <c r="B21" s="114" t="s">
        <v>136</v>
      </c>
      <c r="C21" s="114" t="s">
        <v>137</v>
      </c>
      <c r="D21" s="115">
        <v>15944</v>
      </c>
      <c r="E21" s="116">
        <v>52022</v>
      </c>
      <c r="F21" s="117">
        <v>-0.69351428241897706</v>
      </c>
      <c r="G21" s="115">
        <v>0</v>
      </c>
      <c r="H21" s="116">
        <v>0</v>
      </c>
      <c r="I21" s="117">
        <v>0</v>
      </c>
      <c r="J21" s="116">
        <v>10269</v>
      </c>
      <c r="K21" s="116">
        <v>9852</v>
      </c>
      <c r="L21" s="117">
        <v>4.2326431181485998E-2</v>
      </c>
      <c r="M21" s="115">
        <v>0</v>
      </c>
      <c r="N21" s="116">
        <v>0</v>
      </c>
      <c r="O21" s="117">
        <v>0</v>
      </c>
      <c r="P21" s="115">
        <v>26213</v>
      </c>
      <c r="Q21" s="116">
        <v>61874</v>
      </c>
      <c r="R21" s="117">
        <v>-0.57634870866599908</v>
      </c>
      <c r="S21" s="122">
        <v>0</v>
      </c>
      <c r="T21" s="114" t="s">
        <v>87</v>
      </c>
      <c r="U21" s="114" t="s">
        <v>87</v>
      </c>
      <c r="V21" s="114" t="s">
        <v>138</v>
      </c>
      <c r="W21" s="114" t="s">
        <v>120</v>
      </c>
    </row>
    <row r="22" spans="1:23" x14ac:dyDescent="0.2">
      <c r="A22" s="121"/>
      <c r="B22" s="114" t="s">
        <v>139</v>
      </c>
      <c r="C22" s="114" t="s">
        <v>140</v>
      </c>
      <c r="D22" s="115">
        <v>22810</v>
      </c>
      <c r="E22" s="116">
        <v>26703</v>
      </c>
      <c r="F22" s="117">
        <v>-0.14578886267460597</v>
      </c>
      <c r="G22" s="115">
        <v>280</v>
      </c>
      <c r="H22" s="116">
        <v>460</v>
      </c>
      <c r="I22" s="117">
        <v>-0.39130434782608703</v>
      </c>
      <c r="J22" s="116">
        <v>175607</v>
      </c>
      <c r="K22" s="116">
        <v>449304</v>
      </c>
      <c r="L22" s="117">
        <v>-0.60915771949504094</v>
      </c>
      <c r="M22" s="115">
        <v>0</v>
      </c>
      <c r="N22" s="116">
        <v>420</v>
      </c>
      <c r="O22" s="117">
        <v>-1</v>
      </c>
      <c r="P22" s="115">
        <v>198697</v>
      </c>
      <c r="Q22" s="116">
        <v>476887</v>
      </c>
      <c r="R22" s="117">
        <v>-0.58334574018583008</v>
      </c>
      <c r="S22" s="122">
        <v>0</v>
      </c>
      <c r="T22" s="114" t="s">
        <v>87</v>
      </c>
      <c r="U22" s="114" t="s">
        <v>87</v>
      </c>
      <c r="V22" s="114" t="s">
        <v>141</v>
      </c>
      <c r="W22" s="114" t="s">
        <v>120</v>
      </c>
    </row>
    <row r="23" spans="1:23" x14ac:dyDescent="0.2">
      <c r="A23" s="123"/>
      <c r="B23" s="114" t="s">
        <v>142</v>
      </c>
      <c r="C23" s="114" t="s">
        <v>143</v>
      </c>
      <c r="D23" s="115">
        <v>31897</v>
      </c>
      <c r="E23" s="116">
        <v>27690</v>
      </c>
      <c r="F23" s="117">
        <v>0.15193210545323202</v>
      </c>
      <c r="G23" s="115">
        <v>3570</v>
      </c>
      <c r="H23" s="116">
        <v>15387</v>
      </c>
      <c r="I23" s="117">
        <v>-0.76798596217586301</v>
      </c>
      <c r="J23" s="116">
        <v>0</v>
      </c>
      <c r="K23" s="116">
        <v>187</v>
      </c>
      <c r="L23" s="117">
        <v>-1</v>
      </c>
      <c r="M23" s="115">
        <v>0</v>
      </c>
      <c r="N23" s="116">
        <v>0</v>
      </c>
      <c r="O23" s="117">
        <v>0</v>
      </c>
      <c r="P23" s="115">
        <v>35467</v>
      </c>
      <c r="Q23" s="116">
        <v>43264</v>
      </c>
      <c r="R23" s="117">
        <v>-0.18021911982248501</v>
      </c>
      <c r="S23" s="122">
        <v>0</v>
      </c>
      <c r="T23" s="114" t="s">
        <v>87</v>
      </c>
      <c r="U23" s="114" t="s">
        <v>87</v>
      </c>
      <c r="V23" s="114" t="s">
        <v>144</v>
      </c>
      <c r="W23" s="114" t="s">
        <v>120</v>
      </c>
    </row>
    <row r="24" spans="1:23" x14ac:dyDescent="0.2">
      <c r="A24" s="124" t="s">
        <v>101</v>
      </c>
      <c r="B24" s="124">
        <v>0</v>
      </c>
      <c r="C24" s="124">
        <v>0</v>
      </c>
      <c r="D24" s="125">
        <v>213174</v>
      </c>
      <c r="E24" s="126">
        <v>242915</v>
      </c>
      <c r="F24" s="127">
        <v>-0.12243377313051899</v>
      </c>
      <c r="G24" s="125">
        <v>4553</v>
      </c>
      <c r="H24" s="126">
        <v>15887</v>
      </c>
      <c r="I24" s="127">
        <v>-0.713413482721722</v>
      </c>
      <c r="J24" s="126">
        <v>214637</v>
      </c>
      <c r="K24" s="126">
        <v>507056</v>
      </c>
      <c r="L24" s="127">
        <v>-0.57669961503265899</v>
      </c>
      <c r="M24" s="125">
        <v>0</v>
      </c>
      <c r="N24" s="126">
        <v>420</v>
      </c>
      <c r="O24" s="127">
        <v>-1</v>
      </c>
      <c r="P24" s="125">
        <v>432364</v>
      </c>
      <c r="Q24" s="126">
        <v>766278</v>
      </c>
      <c r="R24" s="127">
        <v>-0.43576091183617405</v>
      </c>
      <c r="S24" s="128">
        <v>0</v>
      </c>
      <c r="T24" s="129">
        <v>0</v>
      </c>
      <c r="U24" s="129">
        <v>0</v>
      </c>
      <c r="V24" s="129">
        <v>0</v>
      </c>
      <c r="W24" s="129">
        <v>0</v>
      </c>
    </row>
    <row r="25" spans="1:23" x14ac:dyDescent="0.2">
      <c r="A25" s="119" t="s">
        <v>145</v>
      </c>
      <c r="B25" s="114" t="s">
        <v>146</v>
      </c>
      <c r="C25" s="114" t="s">
        <v>147</v>
      </c>
      <c r="D25" s="115">
        <v>1137</v>
      </c>
      <c r="E25" s="116">
        <v>52</v>
      </c>
      <c r="F25" s="117">
        <v>20.865384615384599</v>
      </c>
      <c r="G25" s="115">
        <v>0</v>
      </c>
      <c r="H25" s="116">
        <v>0</v>
      </c>
      <c r="I25" s="117">
        <v>0</v>
      </c>
      <c r="J25" s="116">
        <v>10</v>
      </c>
      <c r="K25" s="116">
        <v>0</v>
      </c>
      <c r="L25" s="117">
        <v>0</v>
      </c>
      <c r="M25" s="115">
        <v>0</v>
      </c>
      <c r="N25" s="116">
        <v>0</v>
      </c>
      <c r="O25" s="117">
        <v>0</v>
      </c>
      <c r="P25" s="115">
        <v>1147</v>
      </c>
      <c r="Q25" s="116">
        <v>52</v>
      </c>
      <c r="R25" s="117">
        <v>21.057692307692299</v>
      </c>
      <c r="S25" s="120">
        <v>5</v>
      </c>
      <c r="T25" s="114" t="s">
        <v>87</v>
      </c>
      <c r="U25" s="114" t="s">
        <v>87</v>
      </c>
      <c r="V25" s="114" t="s">
        <v>148</v>
      </c>
      <c r="W25" s="114" t="s">
        <v>149</v>
      </c>
    </row>
    <row r="26" spans="1:23" x14ac:dyDescent="0.2">
      <c r="A26" s="121"/>
      <c r="B26" s="114" t="s">
        <v>150</v>
      </c>
      <c r="C26" s="114" t="s">
        <v>151</v>
      </c>
      <c r="D26" s="115">
        <v>544</v>
      </c>
      <c r="E26" s="116">
        <v>0</v>
      </c>
      <c r="F26" s="117">
        <v>0</v>
      </c>
      <c r="G26" s="115">
        <v>0</v>
      </c>
      <c r="H26" s="116">
        <v>0</v>
      </c>
      <c r="I26" s="117">
        <v>0</v>
      </c>
      <c r="J26" s="116">
        <v>1342</v>
      </c>
      <c r="K26" s="116">
        <v>0</v>
      </c>
      <c r="L26" s="117">
        <v>0</v>
      </c>
      <c r="M26" s="115">
        <v>0</v>
      </c>
      <c r="N26" s="116">
        <v>0</v>
      </c>
      <c r="O26" s="117">
        <v>0</v>
      </c>
      <c r="P26" s="115">
        <v>1886</v>
      </c>
      <c r="Q26" s="116">
        <v>0</v>
      </c>
      <c r="R26" s="117">
        <v>0</v>
      </c>
      <c r="S26" s="122">
        <v>0</v>
      </c>
      <c r="T26" s="114" t="s">
        <v>87</v>
      </c>
      <c r="U26" s="114" t="s">
        <v>87</v>
      </c>
      <c r="V26" s="114" t="s">
        <v>152</v>
      </c>
      <c r="W26" s="114" t="s">
        <v>149</v>
      </c>
    </row>
    <row r="27" spans="1:23" x14ac:dyDescent="0.2">
      <c r="A27" s="121"/>
      <c r="B27" s="114" t="s">
        <v>153</v>
      </c>
      <c r="C27" s="114" t="s">
        <v>154</v>
      </c>
      <c r="D27" s="115">
        <v>1479</v>
      </c>
      <c r="E27" s="116">
        <v>0</v>
      </c>
      <c r="F27" s="117">
        <v>0</v>
      </c>
      <c r="G27" s="115">
        <v>0</v>
      </c>
      <c r="H27" s="116">
        <v>0</v>
      </c>
      <c r="I27" s="117">
        <v>0</v>
      </c>
      <c r="J27" s="116">
        <v>13356</v>
      </c>
      <c r="K27" s="116">
        <v>0</v>
      </c>
      <c r="L27" s="117">
        <v>0</v>
      </c>
      <c r="M27" s="115">
        <v>0</v>
      </c>
      <c r="N27" s="116">
        <v>0</v>
      </c>
      <c r="O27" s="117">
        <v>0</v>
      </c>
      <c r="P27" s="115">
        <v>14835</v>
      </c>
      <c r="Q27" s="116">
        <v>0</v>
      </c>
      <c r="R27" s="117">
        <v>0</v>
      </c>
      <c r="S27" s="122">
        <v>0</v>
      </c>
      <c r="T27" s="114" t="s">
        <v>87</v>
      </c>
      <c r="U27" s="114" t="s">
        <v>87</v>
      </c>
      <c r="V27" s="114" t="s">
        <v>155</v>
      </c>
      <c r="W27" s="114" t="s">
        <v>149</v>
      </c>
    </row>
    <row r="28" spans="1:23" x14ac:dyDescent="0.2">
      <c r="A28" s="121"/>
      <c r="B28" s="114" t="s">
        <v>156</v>
      </c>
      <c r="C28" s="114" t="s">
        <v>157</v>
      </c>
      <c r="D28" s="115">
        <v>1282</v>
      </c>
      <c r="E28" s="116">
        <v>0</v>
      </c>
      <c r="F28" s="117">
        <v>0</v>
      </c>
      <c r="G28" s="115">
        <v>0</v>
      </c>
      <c r="H28" s="116">
        <v>0</v>
      </c>
      <c r="I28" s="117">
        <v>0</v>
      </c>
      <c r="J28" s="116">
        <v>1841</v>
      </c>
      <c r="K28" s="116">
        <v>0</v>
      </c>
      <c r="L28" s="117">
        <v>0</v>
      </c>
      <c r="M28" s="115">
        <v>0</v>
      </c>
      <c r="N28" s="116">
        <v>0</v>
      </c>
      <c r="O28" s="117">
        <v>0</v>
      </c>
      <c r="P28" s="115">
        <v>3123</v>
      </c>
      <c r="Q28" s="116">
        <v>0</v>
      </c>
      <c r="R28" s="117">
        <v>0</v>
      </c>
      <c r="S28" s="122">
        <v>0</v>
      </c>
      <c r="T28" s="114" t="s">
        <v>87</v>
      </c>
      <c r="U28" s="114" t="s">
        <v>87</v>
      </c>
      <c r="V28" s="114" t="s">
        <v>158</v>
      </c>
      <c r="W28" s="114" t="s">
        <v>149</v>
      </c>
    </row>
    <row r="29" spans="1:23" x14ac:dyDescent="0.2">
      <c r="A29" s="121"/>
      <c r="B29" s="114" t="s">
        <v>159</v>
      </c>
      <c r="C29" s="114" t="s">
        <v>160</v>
      </c>
      <c r="D29" s="115">
        <v>0</v>
      </c>
      <c r="E29" s="116">
        <v>33</v>
      </c>
      <c r="F29" s="117">
        <v>-1</v>
      </c>
      <c r="G29" s="115">
        <v>0</v>
      </c>
      <c r="H29" s="116">
        <v>0</v>
      </c>
      <c r="I29" s="117">
        <v>0</v>
      </c>
      <c r="J29" s="116">
        <v>0</v>
      </c>
      <c r="K29" s="116">
        <v>0</v>
      </c>
      <c r="L29" s="117">
        <v>0</v>
      </c>
      <c r="M29" s="115">
        <v>0</v>
      </c>
      <c r="N29" s="116">
        <v>0</v>
      </c>
      <c r="O29" s="117">
        <v>0</v>
      </c>
      <c r="P29" s="115">
        <v>0</v>
      </c>
      <c r="Q29" s="116">
        <v>33</v>
      </c>
      <c r="R29" s="117">
        <v>-1</v>
      </c>
      <c r="S29" s="122">
        <v>0</v>
      </c>
      <c r="T29" s="114" t="s">
        <v>87</v>
      </c>
      <c r="U29" s="114" t="s">
        <v>87</v>
      </c>
      <c r="V29" s="114" t="s">
        <v>161</v>
      </c>
      <c r="W29" s="114" t="s">
        <v>149</v>
      </c>
    </row>
    <row r="30" spans="1:23" x14ac:dyDescent="0.2">
      <c r="A30" s="121"/>
      <c r="B30" s="114" t="s">
        <v>162</v>
      </c>
      <c r="C30" s="114" t="s">
        <v>163</v>
      </c>
      <c r="D30" s="115">
        <v>3526</v>
      </c>
      <c r="E30" s="116">
        <v>0</v>
      </c>
      <c r="F30" s="117">
        <v>0</v>
      </c>
      <c r="G30" s="115">
        <v>0</v>
      </c>
      <c r="H30" s="116">
        <v>0</v>
      </c>
      <c r="I30" s="117">
        <v>0</v>
      </c>
      <c r="J30" s="116">
        <v>330</v>
      </c>
      <c r="K30" s="116">
        <v>0</v>
      </c>
      <c r="L30" s="117">
        <v>0</v>
      </c>
      <c r="M30" s="115">
        <v>0</v>
      </c>
      <c r="N30" s="116">
        <v>0</v>
      </c>
      <c r="O30" s="117">
        <v>0</v>
      </c>
      <c r="P30" s="115">
        <v>3856</v>
      </c>
      <c r="Q30" s="116">
        <v>0</v>
      </c>
      <c r="R30" s="117">
        <v>0</v>
      </c>
      <c r="S30" s="122">
        <v>0</v>
      </c>
      <c r="T30" s="114" t="s">
        <v>87</v>
      </c>
      <c r="U30" s="114" t="s">
        <v>87</v>
      </c>
      <c r="V30" s="114" t="s">
        <v>164</v>
      </c>
      <c r="W30" s="114" t="s">
        <v>149</v>
      </c>
    </row>
    <row r="31" spans="1:23" x14ac:dyDescent="0.2">
      <c r="A31" s="121"/>
      <c r="B31" s="114" t="s">
        <v>165</v>
      </c>
      <c r="C31" s="114" t="s">
        <v>166</v>
      </c>
      <c r="D31" s="115">
        <v>2773</v>
      </c>
      <c r="E31" s="116">
        <v>0</v>
      </c>
      <c r="F31" s="117">
        <v>0</v>
      </c>
      <c r="G31" s="115">
        <v>0</v>
      </c>
      <c r="H31" s="116">
        <v>0</v>
      </c>
      <c r="I31" s="117">
        <v>0</v>
      </c>
      <c r="J31" s="116">
        <v>6</v>
      </c>
      <c r="K31" s="116">
        <v>0</v>
      </c>
      <c r="L31" s="117">
        <v>0</v>
      </c>
      <c r="M31" s="115">
        <v>0</v>
      </c>
      <c r="N31" s="116">
        <v>0</v>
      </c>
      <c r="O31" s="117">
        <v>0</v>
      </c>
      <c r="P31" s="115">
        <v>2779</v>
      </c>
      <c r="Q31" s="116">
        <v>0</v>
      </c>
      <c r="R31" s="117">
        <v>0</v>
      </c>
      <c r="S31" s="122">
        <v>0</v>
      </c>
      <c r="T31" s="114" t="s">
        <v>87</v>
      </c>
      <c r="U31" s="114" t="s">
        <v>87</v>
      </c>
      <c r="V31" s="114" t="s">
        <v>167</v>
      </c>
      <c r="W31" s="114" t="s">
        <v>149</v>
      </c>
    </row>
    <row r="32" spans="1:23" x14ac:dyDescent="0.2">
      <c r="A32" s="121"/>
      <c r="B32" s="114" t="s">
        <v>168</v>
      </c>
      <c r="C32" s="114" t="s">
        <v>169</v>
      </c>
      <c r="D32" s="115">
        <v>14741</v>
      </c>
      <c r="E32" s="116">
        <v>0</v>
      </c>
      <c r="F32" s="117">
        <v>0</v>
      </c>
      <c r="G32" s="115">
        <v>0</v>
      </c>
      <c r="H32" s="116">
        <v>0</v>
      </c>
      <c r="I32" s="117">
        <v>0</v>
      </c>
      <c r="J32" s="116">
        <v>10910</v>
      </c>
      <c r="K32" s="116">
        <v>0</v>
      </c>
      <c r="L32" s="117">
        <v>0</v>
      </c>
      <c r="M32" s="115">
        <v>0</v>
      </c>
      <c r="N32" s="116">
        <v>0</v>
      </c>
      <c r="O32" s="117">
        <v>0</v>
      </c>
      <c r="P32" s="115">
        <v>25651</v>
      </c>
      <c r="Q32" s="116">
        <v>0</v>
      </c>
      <c r="R32" s="117">
        <v>0</v>
      </c>
      <c r="S32" s="122">
        <v>0</v>
      </c>
      <c r="T32" s="114" t="s">
        <v>87</v>
      </c>
      <c r="U32" s="114" t="s">
        <v>87</v>
      </c>
      <c r="V32" s="114" t="s">
        <v>170</v>
      </c>
      <c r="W32" s="114" t="s">
        <v>149</v>
      </c>
    </row>
    <row r="33" spans="1:23" x14ac:dyDescent="0.2">
      <c r="A33" s="121"/>
      <c r="B33" s="114" t="s">
        <v>171</v>
      </c>
      <c r="C33" s="114" t="s">
        <v>172</v>
      </c>
      <c r="D33" s="115">
        <v>234</v>
      </c>
      <c r="E33" s="116">
        <v>0</v>
      </c>
      <c r="F33" s="117">
        <v>0</v>
      </c>
      <c r="G33" s="115">
        <v>0</v>
      </c>
      <c r="H33" s="116">
        <v>0</v>
      </c>
      <c r="I33" s="117">
        <v>0</v>
      </c>
      <c r="J33" s="116">
        <v>2111</v>
      </c>
      <c r="K33" s="116">
        <v>0</v>
      </c>
      <c r="L33" s="117">
        <v>0</v>
      </c>
      <c r="M33" s="115">
        <v>0</v>
      </c>
      <c r="N33" s="116">
        <v>0</v>
      </c>
      <c r="O33" s="117">
        <v>0</v>
      </c>
      <c r="P33" s="115">
        <v>2345</v>
      </c>
      <c r="Q33" s="116">
        <v>0</v>
      </c>
      <c r="R33" s="117">
        <v>0</v>
      </c>
      <c r="S33" s="122">
        <v>0</v>
      </c>
      <c r="T33" s="114" t="s">
        <v>87</v>
      </c>
      <c r="U33" s="114" t="s">
        <v>87</v>
      </c>
      <c r="V33" s="114" t="s">
        <v>173</v>
      </c>
      <c r="W33" s="114" t="s">
        <v>149</v>
      </c>
    </row>
    <row r="34" spans="1:23" x14ac:dyDescent="0.2">
      <c r="A34" s="121"/>
      <c r="B34" s="114" t="s">
        <v>174</v>
      </c>
      <c r="C34" s="114" t="s">
        <v>175</v>
      </c>
      <c r="D34" s="115">
        <v>1916</v>
      </c>
      <c r="E34" s="116">
        <v>1469</v>
      </c>
      <c r="F34" s="117">
        <v>0.30428863172226001</v>
      </c>
      <c r="G34" s="115">
        <v>0</v>
      </c>
      <c r="H34" s="116">
        <v>0</v>
      </c>
      <c r="I34" s="117">
        <v>0</v>
      </c>
      <c r="J34" s="116">
        <v>949</v>
      </c>
      <c r="K34" s="116">
        <v>868</v>
      </c>
      <c r="L34" s="117">
        <v>9.3317972350230399E-2</v>
      </c>
      <c r="M34" s="115">
        <v>0</v>
      </c>
      <c r="N34" s="116">
        <v>0</v>
      </c>
      <c r="O34" s="117">
        <v>0</v>
      </c>
      <c r="P34" s="115">
        <v>2865</v>
      </c>
      <c r="Q34" s="116">
        <v>2337</v>
      </c>
      <c r="R34" s="117">
        <v>0.22593068035943498</v>
      </c>
      <c r="S34" s="122">
        <v>0</v>
      </c>
      <c r="T34" s="114" t="s">
        <v>87</v>
      </c>
      <c r="U34" s="114" t="s">
        <v>87</v>
      </c>
      <c r="V34" s="114" t="s">
        <v>176</v>
      </c>
      <c r="W34" s="114" t="s">
        <v>149</v>
      </c>
    </row>
    <row r="35" spans="1:23" x14ac:dyDescent="0.2">
      <c r="A35" s="121"/>
      <c r="B35" s="114" t="s">
        <v>177</v>
      </c>
      <c r="C35" s="114" t="s">
        <v>178</v>
      </c>
      <c r="D35" s="115">
        <v>4022</v>
      </c>
      <c r="E35" s="116">
        <v>0</v>
      </c>
      <c r="F35" s="117">
        <v>0</v>
      </c>
      <c r="G35" s="115">
        <v>0</v>
      </c>
      <c r="H35" s="116">
        <v>0</v>
      </c>
      <c r="I35" s="117">
        <v>0</v>
      </c>
      <c r="J35" s="116">
        <v>10347</v>
      </c>
      <c r="K35" s="116">
        <v>0</v>
      </c>
      <c r="L35" s="117">
        <v>0</v>
      </c>
      <c r="M35" s="115">
        <v>0</v>
      </c>
      <c r="N35" s="116">
        <v>0</v>
      </c>
      <c r="O35" s="117">
        <v>0</v>
      </c>
      <c r="P35" s="115">
        <v>14369</v>
      </c>
      <c r="Q35" s="116">
        <v>0</v>
      </c>
      <c r="R35" s="117">
        <v>0</v>
      </c>
      <c r="S35" s="122">
        <v>0</v>
      </c>
      <c r="T35" s="114" t="s">
        <v>87</v>
      </c>
      <c r="U35" s="114" t="s">
        <v>87</v>
      </c>
      <c r="V35" s="114" t="s">
        <v>179</v>
      </c>
      <c r="W35" s="114" t="s">
        <v>149</v>
      </c>
    </row>
    <row r="36" spans="1:23" x14ac:dyDescent="0.2">
      <c r="A36" s="121"/>
      <c r="B36" s="114" t="s">
        <v>180</v>
      </c>
      <c r="C36" s="114" t="s">
        <v>181</v>
      </c>
      <c r="D36" s="115">
        <v>700</v>
      </c>
      <c r="E36" s="116">
        <v>0</v>
      </c>
      <c r="F36" s="117">
        <v>0</v>
      </c>
      <c r="G36" s="115">
        <v>0</v>
      </c>
      <c r="H36" s="116">
        <v>0</v>
      </c>
      <c r="I36" s="117">
        <v>0</v>
      </c>
      <c r="J36" s="116">
        <v>2457</v>
      </c>
      <c r="K36" s="116">
        <v>0</v>
      </c>
      <c r="L36" s="117">
        <v>0</v>
      </c>
      <c r="M36" s="115">
        <v>0</v>
      </c>
      <c r="N36" s="116">
        <v>0</v>
      </c>
      <c r="O36" s="117">
        <v>0</v>
      </c>
      <c r="P36" s="115">
        <v>3157</v>
      </c>
      <c r="Q36" s="116">
        <v>0</v>
      </c>
      <c r="R36" s="117">
        <v>0</v>
      </c>
      <c r="S36" s="122">
        <v>0</v>
      </c>
      <c r="T36" s="114" t="s">
        <v>87</v>
      </c>
      <c r="U36" s="114" t="s">
        <v>87</v>
      </c>
      <c r="V36" s="114" t="s">
        <v>182</v>
      </c>
      <c r="W36" s="114" t="s">
        <v>149</v>
      </c>
    </row>
    <row r="37" spans="1:23" x14ac:dyDescent="0.2">
      <c r="A37" s="121"/>
      <c r="B37" s="114" t="s">
        <v>183</v>
      </c>
      <c r="C37" s="114" t="s">
        <v>184</v>
      </c>
      <c r="D37" s="115">
        <v>14028</v>
      </c>
      <c r="E37" s="116">
        <v>0</v>
      </c>
      <c r="F37" s="117">
        <v>0</v>
      </c>
      <c r="G37" s="115">
        <v>0</v>
      </c>
      <c r="H37" s="116">
        <v>0</v>
      </c>
      <c r="I37" s="117">
        <v>0</v>
      </c>
      <c r="J37" s="116">
        <v>1606</v>
      </c>
      <c r="K37" s="116">
        <v>0</v>
      </c>
      <c r="L37" s="117">
        <v>0</v>
      </c>
      <c r="M37" s="115">
        <v>0</v>
      </c>
      <c r="N37" s="116">
        <v>0</v>
      </c>
      <c r="O37" s="117">
        <v>0</v>
      </c>
      <c r="P37" s="115">
        <v>15634</v>
      </c>
      <c r="Q37" s="116">
        <v>0</v>
      </c>
      <c r="R37" s="117">
        <v>0</v>
      </c>
      <c r="S37" s="122">
        <v>0</v>
      </c>
      <c r="T37" s="114" t="s">
        <v>87</v>
      </c>
      <c r="U37" s="114" t="s">
        <v>87</v>
      </c>
      <c r="V37" s="114" t="s">
        <v>185</v>
      </c>
      <c r="W37" s="114" t="s">
        <v>149</v>
      </c>
    </row>
    <row r="38" spans="1:23" x14ac:dyDescent="0.2">
      <c r="A38" s="121"/>
      <c r="B38" s="114" t="s">
        <v>186</v>
      </c>
      <c r="C38" s="114" t="s">
        <v>187</v>
      </c>
      <c r="D38" s="115">
        <v>6136</v>
      </c>
      <c r="E38" s="116">
        <v>0</v>
      </c>
      <c r="F38" s="117">
        <v>0</v>
      </c>
      <c r="G38" s="115">
        <v>0</v>
      </c>
      <c r="H38" s="116">
        <v>0</v>
      </c>
      <c r="I38" s="117">
        <v>0</v>
      </c>
      <c r="J38" s="116">
        <v>11700</v>
      </c>
      <c r="K38" s="116">
        <v>0</v>
      </c>
      <c r="L38" s="117">
        <v>0</v>
      </c>
      <c r="M38" s="115">
        <v>0</v>
      </c>
      <c r="N38" s="116">
        <v>0</v>
      </c>
      <c r="O38" s="117">
        <v>0</v>
      </c>
      <c r="P38" s="115">
        <v>17836</v>
      </c>
      <c r="Q38" s="116">
        <v>0</v>
      </c>
      <c r="R38" s="117">
        <v>0</v>
      </c>
      <c r="S38" s="122">
        <v>0</v>
      </c>
      <c r="T38" s="114" t="s">
        <v>87</v>
      </c>
      <c r="U38" s="114" t="s">
        <v>87</v>
      </c>
      <c r="V38" s="114" t="s">
        <v>188</v>
      </c>
      <c r="W38" s="114" t="s">
        <v>149</v>
      </c>
    </row>
    <row r="39" spans="1:23" x14ac:dyDescent="0.2">
      <c r="A39" s="121"/>
      <c r="B39" s="114" t="s">
        <v>189</v>
      </c>
      <c r="C39" s="114" t="s">
        <v>190</v>
      </c>
      <c r="D39" s="115">
        <v>560</v>
      </c>
      <c r="E39" s="116">
        <v>402</v>
      </c>
      <c r="F39" s="117">
        <v>0.39303482587064698</v>
      </c>
      <c r="G39" s="115">
        <v>0</v>
      </c>
      <c r="H39" s="116">
        <v>0</v>
      </c>
      <c r="I39" s="117">
        <v>0</v>
      </c>
      <c r="J39" s="116">
        <v>0</v>
      </c>
      <c r="K39" s="116">
        <v>0</v>
      </c>
      <c r="L39" s="117">
        <v>0</v>
      </c>
      <c r="M39" s="115">
        <v>0</v>
      </c>
      <c r="N39" s="116">
        <v>0</v>
      </c>
      <c r="O39" s="117">
        <v>0</v>
      </c>
      <c r="P39" s="115">
        <v>560</v>
      </c>
      <c r="Q39" s="116">
        <v>402</v>
      </c>
      <c r="R39" s="117">
        <v>0.39303482587064698</v>
      </c>
      <c r="S39" s="122">
        <v>0</v>
      </c>
      <c r="T39" s="114" t="s">
        <v>87</v>
      </c>
      <c r="U39" s="114" t="s">
        <v>87</v>
      </c>
      <c r="V39" s="114" t="s">
        <v>191</v>
      </c>
      <c r="W39" s="114" t="s">
        <v>149</v>
      </c>
    </row>
    <row r="40" spans="1:23" x14ac:dyDescent="0.2">
      <c r="A40" s="121"/>
      <c r="B40" s="114" t="s">
        <v>192</v>
      </c>
      <c r="C40" s="114" t="s">
        <v>193</v>
      </c>
      <c r="D40" s="115">
        <v>1118</v>
      </c>
      <c r="E40" s="116">
        <v>0</v>
      </c>
      <c r="F40" s="117">
        <v>0</v>
      </c>
      <c r="G40" s="115">
        <v>0</v>
      </c>
      <c r="H40" s="116">
        <v>0</v>
      </c>
      <c r="I40" s="117">
        <v>0</v>
      </c>
      <c r="J40" s="116">
        <v>0</v>
      </c>
      <c r="K40" s="116">
        <v>0</v>
      </c>
      <c r="L40" s="117">
        <v>0</v>
      </c>
      <c r="M40" s="115">
        <v>0</v>
      </c>
      <c r="N40" s="116">
        <v>0</v>
      </c>
      <c r="O40" s="117">
        <v>0</v>
      </c>
      <c r="P40" s="115">
        <v>1118</v>
      </c>
      <c r="Q40" s="116">
        <v>0</v>
      </c>
      <c r="R40" s="117">
        <v>0</v>
      </c>
      <c r="S40" s="122">
        <v>0</v>
      </c>
      <c r="T40" s="114" t="s">
        <v>87</v>
      </c>
      <c r="U40" s="114" t="s">
        <v>87</v>
      </c>
      <c r="V40" s="114" t="s">
        <v>194</v>
      </c>
      <c r="W40" s="114" t="s">
        <v>149</v>
      </c>
    </row>
    <row r="41" spans="1:23" x14ac:dyDescent="0.2">
      <c r="A41" s="121"/>
      <c r="B41" s="114" t="s">
        <v>195</v>
      </c>
      <c r="C41" s="114" t="s">
        <v>196</v>
      </c>
      <c r="D41" s="115">
        <v>159</v>
      </c>
      <c r="E41" s="116">
        <v>0</v>
      </c>
      <c r="F41" s="117">
        <v>0</v>
      </c>
      <c r="G41" s="115">
        <v>0</v>
      </c>
      <c r="H41" s="116">
        <v>0</v>
      </c>
      <c r="I41" s="117">
        <v>0</v>
      </c>
      <c r="J41" s="116">
        <v>0</v>
      </c>
      <c r="K41" s="116">
        <v>0</v>
      </c>
      <c r="L41" s="117">
        <v>0</v>
      </c>
      <c r="M41" s="115">
        <v>0</v>
      </c>
      <c r="N41" s="116">
        <v>0</v>
      </c>
      <c r="O41" s="117">
        <v>0</v>
      </c>
      <c r="P41" s="115">
        <v>159</v>
      </c>
      <c r="Q41" s="116">
        <v>0</v>
      </c>
      <c r="R41" s="117">
        <v>0</v>
      </c>
      <c r="S41" s="122">
        <v>0</v>
      </c>
      <c r="T41" s="114" t="s">
        <v>87</v>
      </c>
      <c r="U41" s="114" t="s">
        <v>87</v>
      </c>
      <c r="V41" s="114" t="s">
        <v>197</v>
      </c>
      <c r="W41" s="114" t="s">
        <v>149</v>
      </c>
    </row>
    <row r="42" spans="1:23" x14ac:dyDescent="0.2">
      <c r="A42" s="121"/>
      <c r="B42" s="114" t="s">
        <v>198</v>
      </c>
      <c r="C42" s="114" t="s">
        <v>199</v>
      </c>
      <c r="D42" s="115">
        <v>384</v>
      </c>
      <c r="E42" s="116">
        <v>324</v>
      </c>
      <c r="F42" s="117">
        <v>0.18518518518518498</v>
      </c>
      <c r="G42" s="115">
        <v>0</v>
      </c>
      <c r="H42" s="116">
        <v>0</v>
      </c>
      <c r="I42" s="117">
        <v>0</v>
      </c>
      <c r="J42" s="116">
        <v>585</v>
      </c>
      <c r="K42" s="116">
        <v>571</v>
      </c>
      <c r="L42" s="117">
        <v>2.4518388791593699E-2</v>
      </c>
      <c r="M42" s="115">
        <v>0</v>
      </c>
      <c r="N42" s="116">
        <v>0</v>
      </c>
      <c r="O42" s="117">
        <v>0</v>
      </c>
      <c r="P42" s="115">
        <v>969</v>
      </c>
      <c r="Q42" s="116">
        <v>895</v>
      </c>
      <c r="R42" s="117">
        <v>8.2681564245810094E-2</v>
      </c>
      <c r="S42" s="122">
        <v>0</v>
      </c>
      <c r="T42" s="114" t="s">
        <v>87</v>
      </c>
      <c r="U42" s="114" t="s">
        <v>87</v>
      </c>
      <c r="V42" s="114" t="s">
        <v>200</v>
      </c>
      <c r="W42" s="114" t="s">
        <v>149</v>
      </c>
    </row>
    <row r="43" spans="1:23" x14ac:dyDescent="0.2">
      <c r="A43" s="121"/>
      <c r="B43" s="114" t="s">
        <v>201</v>
      </c>
      <c r="C43" s="114" t="s">
        <v>202</v>
      </c>
      <c r="D43" s="115">
        <v>69</v>
      </c>
      <c r="E43" s="116">
        <v>0</v>
      </c>
      <c r="F43" s="117">
        <v>0</v>
      </c>
      <c r="G43" s="115">
        <v>0</v>
      </c>
      <c r="H43" s="116">
        <v>0</v>
      </c>
      <c r="I43" s="117">
        <v>0</v>
      </c>
      <c r="J43" s="116">
        <v>1521</v>
      </c>
      <c r="K43" s="116">
        <v>0</v>
      </c>
      <c r="L43" s="117">
        <v>0</v>
      </c>
      <c r="M43" s="115">
        <v>0</v>
      </c>
      <c r="N43" s="116">
        <v>0</v>
      </c>
      <c r="O43" s="117">
        <v>0</v>
      </c>
      <c r="P43" s="115">
        <v>1590</v>
      </c>
      <c r="Q43" s="116">
        <v>0</v>
      </c>
      <c r="R43" s="117">
        <v>0</v>
      </c>
      <c r="S43" s="122">
        <v>0</v>
      </c>
      <c r="T43" s="114" t="s">
        <v>87</v>
      </c>
      <c r="U43" s="114" t="s">
        <v>87</v>
      </c>
      <c r="V43" s="114" t="s">
        <v>203</v>
      </c>
      <c r="W43" s="114" t="s">
        <v>149</v>
      </c>
    </row>
    <row r="44" spans="1:23" x14ac:dyDescent="0.2">
      <c r="A44" s="121"/>
      <c r="B44" s="114" t="s">
        <v>204</v>
      </c>
      <c r="C44" s="114" t="s">
        <v>205</v>
      </c>
      <c r="D44" s="115">
        <v>1371</v>
      </c>
      <c r="E44" s="116">
        <v>0</v>
      </c>
      <c r="F44" s="117">
        <v>0</v>
      </c>
      <c r="G44" s="115">
        <v>0</v>
      </c>
      <c r="H44" s="116">
        <v>0</v>
      </c>
      <c r="I44" s="117">
        <v>0</v>
      </c>
      <c r="J44" s="116">
        <v>0</v>
      </c>
      <c r="K44" s="116">
        <v>0</v>
      </c>
      <c r="L44" s="117">
        <v>0</v>
      </c>
      <c r="M44" s="115">
        <v>0</v>
      </c>
      <c r="N44" s="116">
        <v>0</v>
      </c>
      <c r="O44" s="117">
        <v>0</v>
      </c>
      <c r="P44" s="115">
        <v>1371</v>
      </c>
      <c r="Q44" s="116">
        <v>0</v>
      </c>
      <c r="R44" s="117">
        <v>0</v>
      </c>
      <c r="S44" s="122">
        <v>0</v>
      </c>
      <c r="T44" s="114" t="s">
        <v>87</v>
      </c>
      <c r="U44" s="114" t="s">
        <v>87</v>
      </c>
      <c r="V44" s="114" t="s">
        <v>206</v>
      </c>
      <c r="W44" s="114" t="s">
        <v>149</v>
      </c>
    </row>
    <row r="45" spans="1:23" x14ac:dyDescent="0.2">
      <c r="A45" s="121"/>
      <c r="B45" s="114" t="s">
        <v>207</v>
      </c>
      <c r="C45" s="114" t="s">
        <v>208</v>
      </c>
      <c r="D45" s="115">
        <v>2926</v>
      </c>
      <c r="E45" s="116">
        <v>3746</v>
      </c>
      <c r="F45" s="117">
        <v>-0.21890016017084901</v>
      </c>
      <c r="G45" s="115">
        <v>0</v>
      </c>
      <c r="H45" s="116">
        <v>0</v>
      </c>
      <c r="I45" s="117">
        <v>0</v>
      </c>
      <c r="J45" s="116">
        <v>14030</v>
      </c>
      <c r="K45" s="116">
        <v>12029</v>
      </c>
      <c r="L45" s="117">
        <v>0.16634799235181602</v>
      </c>
      <c r="M45" s="115">
        <v>0</v>
      </c>
      <c r="N45" s="116">
        <v>0</v>
      </c>
      <c r="O45" s="117">
        <v>0</v>
      </c>
      <c r="P45" s="115">
        <v>16956</v>
      </c>
      <c r="Q45" s="116">
        <v>15775</v>
      </c>
      <c r="R45" s="117">
        <v>7.4865293185419998E-2</v>
      </c>
      <c r="S45" s="122">
        <v>0</v>
      </c>
      <c r="T45" s="114" t="s">
        <v>87</v>
      </c>
      <c r="U45" s="114" t="s">
        <v>87</v>
      </c>
      <c r="V45" s="114" t="s">
        <v>209</v>
      </c>
      <c r="W45" s="114" t="s">
        <v>149</v>
      </c>
    </row>
    <row r="46" spans="1:23" x14ac:dyDescent="0.2">
      <c r="A46" s="121"/>
      <c r="B46" s="114" t="s">
        <v>210</v>
      </c>
      <c r="C46" s="114" t="s">
        <v>211</v>
      </c>
      <c r="D46" s="115">
        <v>3072</v>
      </c>
      <c r="E46" s="116">
        <v>0</v>
      </c>
      <c r="F46" s="117">
        <v>0</v>
      </c>
      <c r="G46" s="115">
        <v>0</v>
      </c>
      <c r="H46" s="116">
        <v>0</v>
      </c>
      <c r="I46" s="117">
        <v>0</v>
      </c>
      <c r="J46" s="116">
        <v>0</v>
      </c>
      <c r="K46" s="116">
        <v>0</v>
      </c>
      <c r="L46" s="117">
        <v>0</v>
      </c>
      <c r="M46" s="115">
        <v>0</v>
      </c>
      <c r="N46" s="116">
        <v>0</v>
      </c>
      <c r="O46" s="117">
        <v>0</v>
      </c>
      <c r="P46" s="115">
        <v>3072</v>
      </c>
      <c r="Q46" s="116">
        <v>0</v>
      </c>
      <c r="R46" s="117">
        <v>0</v>
      </c>
      <c r="S46" s="122">
        <v>0</v>
      </c>
      <c r="T46" s="114" t="s">
        <v>87</v>
      </c>
      <c r="U46" s="114" t="s">
        <v>87</v>
      </c>
      <c r="V46" s="114" t="s">
        <v>212</v>
      </c>
      <c r="W46" s="114" t="s">
        <v>149</v>
      </c>
    </row>
    <row r="47" spans="1:23" x14ac:dyDescent="0.2">
      <c r="A47" s="121"/>
      <c r="B47" s="114" t="s">
        <v>213</v>
      </c>
      <c r="C47" s="114" t="s">
        <v>214</v>
      </c>
      <c r="D47" s="115">
        <v>2484</v>
      </c>
      <c r="E47" s="116">
        <v>0</v>
      </c>
      <c r="F47" s="117">
        <v>0</v>
      </c>
      <c r="G47" s="115">
        <v>0</v>
      </c>
      <c r="H47" s="116">
        <v>0</v>
      </c>
      <c r="I47" s="117">
        <v>0</v>
      </c>
      <c r="J47" s="116">
        <v>19</v>
      </c>
      <c r="K47" s="116">
        <v>0</v>
      </c>
      <c r="L47" s="117">
        <v>0</v>
      </c>
      <c r="M47" s="115">
        <v>0</v>
      </c>
      <c r="N47" s="116">
        <v>0</v>
      </c>
      <c r="O47" s="117">
        <v>0</v>
      </c>
      <c r="P47" s="115">
        <v>2503</v>
      </c>
      <c r="Q47" s="116">
        <v>0</v>
      </c>
      <c r="R47" s="117">
        <v>0</v>
      </c>
      <c r="S47" s="122">
        <v>0</v>
      </c>
      <c r="T47" s="114" t="s">
        <v>87</v>
      </c>
      <c r="U47" s="114" t="s">
        <v>87</v>
      </c>
      <c r="V47" s="114" t="s">
        <v>215</v>
      </c>
      <c r="W47" s="114" t="s">
        <v>149</v>
      </c>
    </row>
    <row r="48" spans="1:23" x14ac:dyDescent="0.2">
      <c r="A48" s="121"/>
      <c r="B48" s="114" t="s">
        <v>216</v>
      </c>
      <c r="C48" s="114" t="s">
        <v>217</v>
      </c>
      <c r="D48" s="115">
        <v>2114</v>
      </c>
      <c r="E48" s="116">
        <v>0</v>
      </c>
      <c r="F48" s="117">
        <v>0</v>
      </c>
      <c r="G48" s="115">
        <v>0</v>
      </c>
      <c r="H48" s="116">
        <v>0</v>
      </c>
      <c r="I48" s="117">
        <v>0</v>
      </c>
      <c r="J48" s="116">
        <v>8227</v>
      </c>
      <c r="K48" s="116">
        <v>0</v>
      </c>
      <c r="L48" s="117">
        <v>0</v>
      </c>
      <c r="M48" s="115">
        <v>0</v>
      </c>
      <c r="N48" s="116">
        <v>0</v>
      </c>
      <c r="O48" s="117">
        <v>0</v>
      </c>
      <c r="P48" s="115">
        <v>10341</v>
      </c>
      <c r="Q48" s="116">
        <v>0</v>
      </c>
      <c r="R48" s="117">
        <v>0</v>
      </c>
      <c r="S48" s="122">
        <v>0</v>
      </c>
      <c r="T48" s="114" t="s">
        <v>87</v>
      </c>
      <c r="U48" s="114" t="s">
        <v>87</v>
      </c>
      <c r="V48" s="114" t="s">
        <v>218</v>
      </c>
      <c r="W48" s="114" t="s">
        <v>149</v>
      </c>
    </row>
    <row r="49" spans="1:23" x14ac:dyDescent="0.2">
      <c r="A49" s="121"/>
      <c r="B49" s="114" t="s">
        <v>219</v>
      </c>
      <c r="C49" s="114" t="s">
        <v>220</v>
      </c>
      <c r="D49" s="115">
        <v>1252</v>
      </c>
      <c r="E49" s="116">
        <v>0</v>
      </c>
      <c r="F49" s="117">
        <v>0</v>
      </c>
      <c r="G49" s="115">
        <v>0</v>
      </c>
      <c r="H49" s="116">
        <v>0</v>
      </c>
      <c r="I49" s="117">
        <v>0</v>
      </c>
      <c r="J49" s="116">
        <v>0</v>
      </c>
      <c r="K49" s="116">
        <v>0</v>
      </c>
      <c r="L49" s="117">
        <v>0</v>
      </c>
      <c r="M49" s="115">
        <v>0</v>
      </c>
      <c r="N49" s="116">
        <v>0</v>
      </c>
      <c r="O49" s="117">
        <v>0</v>
      </c>
      <c r="P49" s="115">
        <v>1252</v>
      </c>
      <c r="Q49" s="116">
        <v>0</v>
      </c>
      <c r="R49" s="117">
        <v>0</v>
      </c>
      <c r="S49" s="122">
        <v>0</v>
      </c>
      <c r="T49" s="114" t="s">
        <v>87</v>
      </c>
      <c r="U49" s="114" t="s">
        <v>87</v>
      </c>
      <c r="V49" s="114" t="s">
        <v>221</v>
      </c>
      <c r="W49" s="114" t="s">
        <v>149</v>
      </c>
    </row>
    <row r="50" spans="1:23" x14ac:dyDescent="0.2">
      <c r="A50" s="121"/>
      <c r="B50" s="114" t="s">
        <v>222</v>
      </c>
      <c r="C50" s="114" t="s">
        <v>223</v>
      </c>
      <c r="D50" s="115">
        <v>8336</v>
      </c>
      <c r="E50" s="116">
        <v>8557</v>
      </c>
      <c r="F50" s="117">
        <v>-2.5826808460909199E-2</v>
      </c>
      <c r="G50" s="115">
        <v>0</v>
      </c>
      <c r="H50" s="116">
        <v>0</v>
      </c>
      <c r="I50" s="117">
        <v>0</v>
      </c>
      <c r="J50" s="116">
        <v>7946</v>
      </c>
      <c r="K50" s="116">
        <v>9305</v>
      </c>
      <c r="L50" s="117">
        <v>-0.146050510478238</v>
      </c>
      <c r="M50" s="115">
        <v>0</v>
      </c>
      <c r="N50" s="116">
        <v>0</v>
      </c>
      <c r="O50" s="117">
        <v>0</v>
      </c>
      <c r="P50" s="115">
        <v>16282</v>
      </c>
      <c r="Q50" s="116">
        <v>17862</v>
      </c>
      <c r="R50" s="117">
        <v>-8.84559399843243E-2</v>
      </c>
      <c r="S50" s="122">
        <v>0</v>
      </c>
      <c r="T50" s="114" t="s">
        <v>87</v>
      </c>
      <c r="U50" s="114" t="s">
        <v>87</v>
      </c>
      <c r="V50" s="114" t="s">
        <v>224</v>
      </c>
      <c r="W50" s="114" t="s">
        <v>149</v>
      </c>
    </row>
    <row r="51" spans="1:23" x14ac:dyDescent="0.2">
      <c r="A51" s="121"/>
      <c r="B51" s="114" t="s">
        <v>225</v>
      </c>
      <c r="C51" s="114" t="s">
        <v>226</v>
      </c>
      <c r="D51" s="115">
        <v>1995</v>
      </c>
      <c r="E51" s="116">
        <v>0</v>
      </c>
      <c r="F51" s="117">
        <v>0</v>
      </c>
      <c r="G51" s="115">
        <v>0</v>
      </c>
      <c r="H51" s="116">
        <v>0</v>
      </c>
      <c r="I51" s="117">
        <v>0</v>
      </c>
      <c r="J51" s="116">
        <v>589</v>
      </c>
      <c r="K51" s="116">
        <v>0</v>
      </c>
      <c r="L51" s="117">
        <v>0</v>
      </c>
      <c r="M51" s="115">
        <v>0</v>
      </c>
      <c r="N51" s="116">
        <v>0</v>
      </c>
      <c r="O51" s="117">
        <v>0</v>
      </c>
      <c r="P51" s="115">
        <v>2584</v>
      </c>
      <c r="Q51" s="116">
        <v>0</v>
      </c>
      <c r="R51" s="117">
        <v>0</v>
      </c>
      <c r="S51" s="122">
        <v>0</v>
      </c>
      <c r="T51" s="114" t="s">
        <v>87</v>
      </c>
      <c r="U51" s="114" t="s">
        <v>87</v>
      </c>
      <c r="V51" s="114" t="s">
        <v>227</v>
      </c>
      <c r="W51" s="114" t="s">
        <v>149</v>
      </c>
    </row>
    <row r="52" spans="1:23" x14ac:dyDescent="0.2">
      <c r="A52" s="121"/>
      <c r="B52" s="114" t="s">
        <v>228</v>
      </c>
      <c r="C52" s="114" t="s">
        <v>229</v>
      </c>
      <c r="D52" s="115">
        <v>303</v>
      </c>
      <c r="E52" s="116">
        <v>172</v>
      </c>
      <c r="F52" s="117">
        <v>0.76162790697674398</v>
      </c>
      <c r="G52" s="115">
        <v>0</v>
      </c>
      <c r="H52" s="116">
        <v>0</v>
      </c>
      <c r="I52" s="117">
        <v>0</v>
      </c>
      <c r="J52" s="116">
        <v>2167</v>
      </c>
      <c r="K52" s="116">
        <v>2070</v>
      </c>
      <c r="L52" s="117">
        <v>4.6859903381642504E-2</v>
      </c>
      <c r="M52" s="115">
        <v>0</v>
      </c>
      <c r="N52" s="116">
        <v>0</v>
      </c>
      <c r="O52" s="117">
        <v>0</v>
      </c>
      <c r="P52" s="115">
        <v>2470</v>
      </c>
      <c r="Q52" s="116">
        <v>2242</v>
      </c>
      <c r="R52" s="117">
        <v>0.101694915254237</v>
      </c>
      <c r="S52" s="122">
        <v>0</v>
      </c>
      <c r="T52" s="114" t="s">
        <v>87</v>
      </c>
      <c r="U52" s="114" t="s">
        <v>87</v>
      </c>
      <c r="V52" s="114" t="s">
        <v>230</v>
      </c>
      <c r="W52" s="114" t="s">
        <v>149</v>
      </c>
    </row>
    <row r="53" spans="1:23" x14ac:dyDescent="0.2">
      <c r="A53" s="123"/>
      <c r="B53" s="114" t="s">
        <v>231</v>
      </c>
      <c r="C53" s="114" t="s">
        <v>232</v>
      </c>
      <c r="D53" s="115">
        <v>1316</v>
      </c>
      <c r="E53" s="116">
        <v>0</v>
      </c>
      <c r="F53" s="117">
        <v>0</v>
      </c>
      <c r="G53" s="115">
        <v>0</v>
      </c>
      <c r="H53" s="116">
        <v>0</v>
      </c>
      <c r="I53" s="117">
        <v>0</v>
      </c>
      <c r="J53" s="116">
        <v>60</v>
      </c>
      <c r="K53" s="116">
        <v>0</v>
      </c>
      <c r="L53" s="117">
        <v>0</v>
      </c>
      <c r="M53" s="115">
        <v>0</v>
      </c>
      <c r="N53" s="116">
        <v>0</v>
      </c>
      <c r="O53" s="117">
        <v>0</v>
      </c>
      <c r="P53" s="115">
        <v>1376</v>
      </c>
      <c r="Q53" s="116">
        <v>0</v>
      </c>
      <c r="R53" s="117">
        <v>0</v>
      </c>
      <c r="S53" s="122">
        <v>0</v>
      </c>
      <c r="T53" s="114" t="s">
        <v>87</v>
      </c>
      <c r="U53" s="114" t="s">
        <v>87</v>
      </c>
      <c r="V53" s="114" t="s">
        <v>233</v>
      </c>
      <c r="W53" s="114" t="s">
        <v>149</v>
      </c>
    </row>
    <row r="54" spans="1:23" x14ac:dyDescent="0.2">
      <c r="A54" s="124" t="s">
        <v>101</v>
      </c>
      <c r="B54" s="124">
        <v>0</v>
      </c>
      <c r="C54" s="124">
        <v>0</v>
      </c>
      <c r="D54" s="125">
        <v>79977</v>
      </c>
      <c r="E54" s="126">
        <v>14755</v>
      </c>
      <c r="F54" s="127">
        <v>4.4203320908166699</v>
      </c>
      <c r="G54" s="125">
        <v>0</v>
      </c>
      <c r="H54" s="126">
        <v>0</v>
      </c>
      <c r="I54" s="127">
        <v>0</v>
      </c>
      <c r="J54" s="126">
        <v>92109</v>
      </c>
      <c r="K54" s="126">
        <v>24843</v>
      </c>
      <c r="L54" s="127">
        <v>2.7076440043472996</v>
      </c>
      <c r="M54" s="125">
        <v>0</v>
      </c>
      <c r="N54" s="126">
        <v>0</v>
      </c>
      <c r="O54" s="127">
        <v>0</v>
      </c>
      <c r="P54" s="125">
        <v>172086</v>
      </c>
      <c r="Q54" s="126">
        <v>39598</v>
      </c>
      <c r="R54" s="127">
        <v>3.3458255467447904</v>
      </c>
      <c r="S54" s="128">
        <v>0</v>
      </c>
      <c r="T54" s="129">
        <v>0</v>
      </c>
      <c r="U54" s="129">
        <v>0</v>
      </c>
      <c r="V54" s="129">
        <v>0</v>
      </c>
      <c r="W54" s="129">
        <v>0</v>
      </c>
    </row>
    <row r="55" spans="1:23" s="133" customFormat="1" ht="22.5" x14ac:dyDescent="0.2">
      <c r="A55" s="130" t="s">
        <v>234</v>
      </c>
      <c r="B55" s="131"/>
      <c r="C55" s="131"/>
      <c r="D55" s="126">
        <f>D54+D24+D14</f>
        <v>556380</v>
      </c>
      <c r="E55" s="126">
        <f>E54+E24+E14</f>
        <v>456778</v>
      </c>
      <c r="F55" s="132">
        <f>((D54+D24+D14)-(E54+E24+E14))/(E54+E24+E14)</f>
        <v>0.21805340887695993</v>
      </c>
      <c r="G55" s="126">
        <f>G54+G24+G14</f>
        <v>10960</v>
      </c>
      <c r="H55" s="126">
        <f>H54+H24+H14</f>
        <v>22188</v>
      </c>
      <c r="I55" s="132">
        <f>((G54+G24+G14)-(H54+H24+H14))/(H54+H24+H14)</f>
        <v>-0.5060393005228051</v>
      </c>
      <c r="J55" s="126">
        <f>J54+J24+J14</f>
        <v>731730</v>
      </c>
      <c r="K55" s="126">
        <f>K54+K24+K14</f>
        <v>1059095</v>
      </c>
      <c r="L55" s="132">
        <f>((J54+J24+J14)-(K54+K24+K14))/(K54+K24+K14)</f>
        <v>-0.30909880605611395</v>
      </c>
      <c r="M55" s="126">
        <f>M54+M24+M14</f>
        <v>0</v>
      </c>
      <c r="N55" s="126">
        <f>N54+N24+N14</f>
        <v>420</v>
      </c>
      <c r="O55" s="132">
        <f>((M54+M24+M14)-(N54+N24+N14))/(N54+N24+N14)</f>
        <v>-1</v>
      </c>
      <c r="P55" s="126">
        <f>P54+P24+P14</f>
        <v>1299070</v>
      </c>
      <c r="Q55" s="126">
        <f>Q54+Q24+Q14</f>
        <v>1538481</v>
      </c>
      <c r="R55" s="132">
        <f>((P54+P24+P14)-(Q54+Q24+Q14))/(Q54+Q24+Q14)</f>
        <v>-0.15561518146795442</v>
      </c>
    </row>
    <row r="56" spans="1:23" s="133" customFormat="1" x14ac:dyDescent="0.2">
      <c r="A56" s="130" t="s">
        <v>235</v>
      </c>
      <c r="B56" s="131"/>
      <c r="C56" s="131"/>
      <c r="D56" s="126">
        <f>D54+D24+D14+D9</f>
        <v>974080</v>
      </c>
      <c r="E56" s="126">
        <f>E54+E24+E14+E9</f>
        <v>859742</v>
      </c>
      <c r="F56" s="132">
        <f>((D54+D24+D14+D9)-(E54+E24+E14+E9))/(E54+E24+E14+E9)</f>
        <v>0.1329910601087303</v>
      </c>
      <c r="G56" s="126">
        <f>G54+G24+G14+G9</f>
        <v>407183</v>
      </c>
      <c r="H56" s="126">
        <f>H54+H24+H14+H9</f>
        <v>324985</v>
      </c>
      <c r="I56" s="132">
        <f>((G54+G24+G14+G9)-(H54+H24+H14+H9))/(H54+H24+H14+H9)</f>
        <v>0.25292859670446327</v>
      </c>
      <c r="J56" s="126">
        <f>J54+J24+J14+J9</f>
        <v>1465676</v>
      </c>
      <c r="K56" s="126">
        <f>K54+K24+K14+K9</f>
        <v>1860659</v>
      </c>
      <c r="L56" s="132">
        <f>((J54+J24+J14+J9)-(K54+K24+K14+K9))/(K54+K24+K14+K9)</f>
        <v>-0.21228124014126179</v>
      </c>
      <c r="M56" s="126">
        <f>M54+M24+M14+M9</f>
        <v>3200</v>
      </c>
      <c r="N56" s="126">
        <f>N54+N24+N14+N9</f>
        <v>7134</v>
      </c>
      <c r="O56" s="132">
        <f>((M54+M24+M14+M9)-(N54+N24+N14+N9))/(N54+N24+N14+N9)</f>
        <v>-0.55144379029997193</v>
      </c>
      <c r="P56" s="126">
        <f>P54+P24+P14+P9</f>
        <v>2850139</v>
      </c>
      <c r="Q56" s="126">
        <f>Q54+Q24+Q14+Q9</f>
        <v>3052520</v>
      </c>
      <c r="R56" s="132">
        <f>((P54+P24+P14+P9)-(Q54+Q24+Q14+Q9))/(Q54+Q24+Q14+Q9)</f>
        <v>-6.6299647504357059E-2</v>
      </c>
    </row>
    <row r="57" spans="1:23" s="133" customFormat="1" x14ac:dyDescent="0.2">
      <c r="A57" s="130" t="s">
        <v>236</v>
      </c>
      <c r="B57" s="131"/>
      <c r="C57" s="131"/>
      <c r="D57" s="126">
        <f>D54+D24+D14+D9+D5</f>
        <v>1551148</v>
      </c>
      <c r="E57" s="126">
        <f>E54+E24+E14+E9+E5</f>
        <v>1497635</v>
      </c>
      <c r="F57" s="132">
        <f>((D54+D24+D14+D9+D5)-(E54+E24+E14+E9+E5))/(E54+E24+E14+E9+E5)</f>
        <v>3.5731670266787301E-2</v>
      </c>
      <c r="G57" s="126">
        <f>G54+G24+G14+G9+G5</f>
        <v>7744228</v>
      </c>
      <c r="H57" s="126">
        <f>H54+H24+H14+H9+H5</f>
        <v>8344689</v>
      </c>
      <c r="I57" s="132">
        <f>((G54+G24+G14+G9+G5)-(H54+H24+H14+H9+H5))/(H54+H24+H14+H9+H5)</f>
        <v>-7.195726527375676E-2</v>
      </c>
      <c r="J57" s="126">
        <f>J54+J24+J14+J9+J5</f>
        <v>2948545</v>
      </c>
      <c r="K57" s="126">
        <f>K54+K24+K14+K9+K5</f>
        <v>3548556</v>
      </c>
      <c r="L57" s="132">
        <f>((J54+J24+J14+J9+J5)-(K54+K24+K14+K9+K5))/(K54+K24+K14+K9+K5)</f>
        <v>-0.16908596059918457</v>
      </c>
      <c r="M57" s="126">
        <f>M54+M24+M14+M9+M5</f>
        <v>440312</v>
      </c>
      <c r="N57" s="126">
        <f>N54+N24+N14+N9+N5</f>
        <v>491670</v>
      </c>
      <c r="O57" s="132">
        <f>((M54+M24+M14+M9+M5)-(N54+N24+N14+N9+N5))/(N54+N24+N14+N9+N5)</f>
        <v>-0.10445624097463746</v>
      </c>
      <c r="P57" s="126">
        <f>P54+P24+P14+P9+P5</f>
        <v>12684233</v>
      </c>
      <c r="Q57" s="126">
        <f>Q54+Q24+Q14+Q9+Q5</f>
        <v>13882550</v>
      </c>
      <c r="R57" s="132">
        <f>((P54+P24+P14+P9+P5)-(Q54+Q24+Q14+Q9+Q5))/(Q54+Q24+Q14+Q9+Q5)</f>
        <v>-8.6318219635441618E-2</v>
      </c>
    </row>
    <row r="58" spans="1:23" x14ac:dyDescent="0.2">
      <c r="A58" s="119" t="s">
        <v>237</v>
      </c>
      <c r="B58" s="114" t="s">
        <v>238</v>
      </c>
      <c r="C58" s="114" t="s">
        <v>239</v>
      </c>
      <c r="D58" s="115">
        <v>0</v>
      </c>
      <c r="E58" s="116">
        <v>0</v>
      </c>
      <c r="F58" s="117">
        <v>0</v>
      </c>
      <c r="G58" s="115">
        <v>0</v>
      </c>
      <c r="H58" s="116">
        <v>0</v>
      </c>
      <c r="I58" s="117">
        <v>0</v>
      </c>
      <c r="J58" s="116">
        <v>0</v>
      </c>
      <c r="K58" s="116">
        <v>0</v>
      </c>
      <c r="L58" s="117">
        <v>0</v>
      </c>
      <c r="M58" s="115">
        <v>0</v>
      </c>
      <c r="N58" s="116">
        <v>0</v>
      </c>
      <c r="O58" s="117">
        <v>0</v>
      </c>
      <c r="P58" s="115">
        <v>0</v>
      </c>
      <c r="Q58" s="116">
        <v>0</v>
      </c>
      <c r="R58" s="117">
        <v>0</v>
      </c>
      <c r="S58" s="120">
        <v>6</v>
      </c>
      <c r="T58" s="114" t="s">
        <v>88</v>
      </c>
      <c r="U58" s="114" t="s">
        <v>88</v>
      </c>
      <c r="V58" s="114" t="s">
        <v>240</v>
      </c>
      <c r="W58" s="114" t="s">
        <v>241</v>
      </c>
    </row>
    <row r="59" spans="1:23" x14ac:dyDescent="0.2">
      <c r="A59" s="121"/>
      <c r="B59" s="114" t="s">
        <v>242</v>
      </c>
      <c r="C59" s="114" t="s">
        <v>243</v>
      </c>
      <c r="D59" s="115">
        <v>0</v>
      </c>
      <c r="E59" s="116">
        <v>0</v>
      </c>
      <c r="F59" s="117">
        <v>0</v>
      </c>
      <c r="G59" s="115">
        <v>0</v>
      </c>
      <c r="H59" s="116">
        <v>0</v>
      </c>
      <c r="I59" s="117">
        <v>0</v>
      </c>
      <c r="J59" s="116">
        <v>0</v>
      </c>
      <c r="K59" s="116">
        <v>0</v>
      </c>
      <c r="L59" s="117">
        <v>0</v>
      </c>
      <c r="M59" s="115">
        <v>0</v>
      </c>
      <c r="N59" s="116">
        <v>0</v>
      </c>
      <c r="O59" s="117">
        <v>0</v>
      </c>
      <c r="P59" s="115">
        <v>0</v>
      </c>
      <c r="Q59" s="116">
        <v>0</v>
      </c>
      <c r="R59" s="117">
        <v>0</v>
      </c>
      <c r="S59" s="122">
        <v>0</v>
      </c>
      <c r="T59" s="114" t="s">
        <v>88</v>
      </c>
      <c r="U59" s="114" t="s">
        <v>88</v>
      </c>
      <c r="V59" s="114" t="s">
        <v>244</v>
      </c>
      <c r="W59" s="114" t="s">
        <v>241</v>
      </c>
    </row>
    <row r="60" spans="1:23" x14ac:dyDescent="0.2">
      <c r="A60" s="121"/>
      <c r="B60" s="114" t="s">
        <v>245</v>
      </c>
      <c r="C60" s="114" t="s">
        <v>246</v>
      </c>
      <c r="D60" s="115">
        <v>0</v>
      </c>
      <c r="E60" s="116">
        <v>0</v>
      </c>
      <c r="F60" s="117">
        <v>0</v>
      </c>
      <c r="G60" s="115">
        <v>0</v>
      </c>
      <c r="H60" s="116">
        <v>0</v>
      </c>
      <c r="I60" s="117">
        <v>0</v>
      </c>
      <c r="J60" s="116">
        <v>0</v>
      </c>
      <c r="K60" s="116">
        <v>0</v>
      </c>
      <c r="L60" s="117">
        <v>0</v>
      </c>
      <c r="M60" s="115">
        <v>0</v>
      </c>
      <c r="N60" s="116">
        <v>0</v>
      </c>
      <c r="O60" s="117">
        <v>0</v>
      </c>
      <c r="P60" s="115">
        <v>0</v>
      </c>
      <c r="Q60" s="116">
        <v>0</v>
      </c>
      <c r="R60" s="117">
        <v>0</v>
      </c>
      <c r="S60" s="122">
        <v>0</v>
      </c>
      <c r="T60" s="114" t="s">
        <v>88</v>
      </c>
      <c r="U60" s="114" t="s">
        <v>88</v>
      </c>
      <c r="V60" s="114" t="s">
        <v>247</v>
      </c>
      <c r="W60" s="114" t="s">
        <v>241</v>
      </c>
    </row>
    <row r="61" spans="1:23" x14ac:dyDescent="0.2">
      <c r="A61" s="121"/>
      <c r="B61" s="114" t="s">
        <v>248</v>
      </c>
      <c r="C61" s="114" t="s">
        <v>249</v>
      </c>
      <c r="D61" s="115">
        <v>0</v>
      </c>
      <c r="E61" s="116">
        <v>0</v>
      </c>
      <c r="F61" s="117">
        <v>0</v>
      </c>
      <c r="G61" s="115">
        <v>0</v>
      </c>
      <c r="H61" s="116">
        <v>0</v>
      </c>
      <c r="I61" s="117">
        <v>0</v>
      </c>
      <c r="J61" s="116">
        <v>0</v>
      </c>
      <c r="K61" s="116">
        <v>0</v>
      </c>
      <c r="L61" s="117">
        <v>0</v>
      </c>
      <c r="M61" s="115">
        <v>0</v>
      </c>
      <c r="N61" s="116">
        <v>0</v>
      </c>
      <c r="O61" s="117">
        <v>0</v>
      </c>
      <c r="P61" s="115">
        <v>0</v>
      </c>
      <c r="Q61" s="116">
        <v>0</v>
      </c>
      <c r="R61" s="117">
        <v>0</v>
      </c>
      <c r="S61" s="122">
        <v>0</v>
      </c>
      <c r="T61" s="114" t="s">
        <v>88</v>
      </c>
      <c r="U61" s="114" t="s">
        <v>88</v>
      </c>
      <c r="V61" s="114" t="s">
        <v>250</v>
      </c>
      <c r="W61" s="114" t="s">
        <v>241</v>
      </c>
    </row>
    <row r="62" spans="1:23" x14ac:dyDescent="0.2">
      <c r="A62" s="121"/>
      <c r="B62" s="114" t="s">
        <v>251</v>
      </c>
      <c r="C62" s="114" t="s">
        <v>252</v>
      </c>
      <c r="D62" s="115">
        <v>256</v>
      </c>
      <c r="E62" s="116">
        <v>784</v>
      </c>
      <c r="F62" s="117">
        <v>-0.67346938775510201</v>
      </c>
      <c r="G62" s="115">
        <v>0</v>
      </c>
      <c r="H62" s="116">
        <v>0</v>
      </c>
      <c r="I62" s="117">
        <v>0</v>
      </c>
      <c r="J62" s="116">
        <v>0</v>
      </c>
      <c r="K62" s="116">
        <v>0</v>
      </c>
      <c r="L62" s="117">
        <v>0</v>
      </c>
      <c r="M62" s="115">
        <v>0</v>
      </c>
      <c r="N62" s="116">
        <v>0</v>
      </c>
      <c r="O62" s="117">
        <v>0</v>
      </c>
      <c r="P62" s="115">
        <v>256</v>
      </c>
      <c r="Q62" s="116">
        <v>784</v>
      </c>
      <c r="R62" s="117">
        <v>-0.67346938775510201</v>
      </c>
      <c r="S62" s="122">
        <v>0</v>
      </c>
      <c r="T62" s="114" t="s">
        <v>88</v>
      </c>
      <c r="U62" s="114" t="s">
        <v>88</v>
      </c>
      <c r="V62" s="114" t="s">
        <v>253</v>
      </c>
      <c r="W62" s="114" t="s">
        <v>241</v>
      </c>
    </row>
    <row r="63" spans="1:23" x14ac:dyDescent="0.2">
      <c r="A63" s="123"/>
      <c r="B63" s="114" t="s">
        <v>254</v>
      </c>
      <c r="C63" s="114" t="s">
        <v>255</v>
      </c>
      <c r="D63" s="115">
        <v>0</v>
      </c>
      <c r="E63" s="116">
        <v>0</v>
      </c>
      <c r="F63" s="117">
        <v>0</v>
      </c>
      <c r="G63" s="115">
        <v>0</v>
      </c>
      <c r="H63" s="116">
        <v>0</v>
      </c>
      <c r="I63" s="117">
        <v>0</v>
      </c>
      <c r="J63" s="116">
        <v>0</v>
      </c>
      <c r="K63" s="116">
        <v>0</v>
      </c>
      <c r="L63" s="117">
        <v>0</v>
      </c>
      <c r="M63" s="115">
        <v>0</v>
      </c>
      <c r="N63" s="116">
        <v>0</v>
      </c>
      <c r="O63" s="117">
        <v>0</v>
      </c>
      <c r="P63" s="115">
        <v>0</v>
      </c>
      <c r="Q63" s="116">
        <v>0</v>
      </c>
      <c r="R63" s="117">
        <v>0</v>
      </c>
      <c r="S63" s="122">
        <v>0</v>
      </c>
      <c r="T63" s="114" t="s">
        <v>88</v>
      </c>
      <c r="U63" s="114" t="s">
        <v>88</v>
      </c>
      <c r="V63" s="114" t="s">
        <v>256</v>
      </c>
      <c r="W63" s="114" t="s">
        <v>241</v>
      </c>
    </row>
    <row r="64" spans="1:23" x14ac:dyDescent="0.2">
      <c r="A64" s="124" t="s">
        <v>101</v>
      </c>
      <c r="B64" s="124">
        <v>0</v>
      </c>
      <c r="C64" s="124">
        <v>0</v>
      </c>
      <c r="D64" s="125">
        <v>256</v>
      </c>
      <c r="E64" s="126">
        <v>784</v>
      </c>
      <c r="F64" s="127">
        <v>-0.67346938775510201</v>
      </c>
      <c r="G64" s="125">
        <v>0</v>
      </c>
      <c r="H64" s="126">
        <v>0</v>
      </c>
      <c r="I64" s="127">
        <v>0</v>
      </c>
      <c r="J64" s="126">
        <v>0</v>
      </c>
      <c r="K64" s="126">
        <v>0</v>
      </c>
      <c r="L64" s="127">
        <v>0</v>
      </c>
      <c r="M64" s="125">
        <v>0</v>
      </c>
      <c r="N64" s="126">
        <v>0</v>
      </c>
      <c r="O64" s="127">
        <v>0</v>
      </c>
      <c r="P64" s="125">
        <v>256</v>
      </c>
      <c r="Q64" s="126">
        <v>784</v>
      </c>
      <c r="R64" s="127">
        <v>-0.67346938775510201</v>
      </c>
      <c r="S64" s="128">
        <v>0</v>
      </c>
      <c r="T64" s="129">
        <v>0</v>
      </c>
      <c r="U64" s="129">
        <v>0</v>
      </c>
      <c r="V64" s="129">
        <v>0</v>
      </c>
      <c r="W64" s="129">
        <v>0</v>
      </c>
    </row>
    <row r="65" spans="1:23" x14ac:dyDescent="0.2">
      <c r="A65" s="124" t="s">
        <v>257</v>
      </c>
      <c r="B65" s="124">
        <v>0</v>
      </c>
      <c r="C65" s="124">
        <v>0</v>
      </c>
      <c r="D65" s="125">
        <v>1551404</v>
      </c>
      <c r="E65" s="126">
        <v>1498419</v>
      </c>
      <c r="F65" s="127">
        <v>3.5360603409326799E-2</v>
      </c>
      <c r="G65" s="125">
        <v>7744228</v>
      </c>
      <c r="H65" s="126">
        <v>8344689</v>
      </c>
      <c r="I65" s="127">
        <v>-7.1957265273756787E-2</v>
      </c>
      <c r="J65" s="126">
        <v>2948545</v>
      </c>
      <c r="K65" s="126">
        <v>3548556</v>
      </c>
      <c r="L65" s="127">
        <v>-0.16908596059918501</v>
      </c>
      <c r="M65" s="125">
        <v>440312</v>
      </c>
      <c r="N65" s="126">
        <v>491670</v>
      </c>
      <c r="O65" s="127">
        <v>-0.104456240974637</v>
      </c>
      <c r="P65" s="125">
        <v>12684489</v>
      </c>
      <c r="Q65" s="126">
        <v>13883334</v>
      </c>
      <c r="R65" s="127">
        <v>-8.6351376405696192E-2</v>
      </c>
      <c r="S65" s="134">
        <v>0</v>
      </c>
      <c r="T65" s="129">
        <v>0</v>
      </c>
      <c r="U65" s="129">
        <v>0</v>
      </c>
      <c r="V65" s="129">
        <v>0</v>
      </c>
      <c r="W65" s="129">
        <v>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6.5703125" style="11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23.28515625" style="111" hidden="1" customWidth="1"/>
    <col min="23" max="23" width="32.42578125" style="111" hidden="1" customWidth="1"/>
    <col min="24" max="16384" width="9.140625" style="111"/>
  </cols>
  <sheetData>
    <row r="1" spans="1:23" ht="15.75" x14ac:dyDescent="0.25">
      <c r="A1" s="110" t="s">
        <v>258</v>
      </c>
    </row>
    <row r="4" spans="1:23" ht="22.5" x14ac:dyDescent="0.2">
      <c r="A4" s="112" t="s">
        <v>61</v>
      </c>
      <c r="B4" s="112" t="s">
        <v>62</v>
      </c>
      <c r="C4" s="112" t="s">
        <v>63</v>
      </c>
      <c r="D4" s="112" t="s">
        <v>64</v>
      </c>
      <c r="E4" s="112" t="s">
        <v>65</v>
      </c>
      <c r="F4" s="112" t="s">
        <v>66</v>
      </c>
      <c r="G4" s="112" t="s">
        <v>67</v>
      </c>
      <c r="H4" s="112" t="s">
        <v>68</v>
      </c>
      <c r="I4" s="112" t="s">
        <v>69</v>
      </c>
      <c r="J4" s="112" t="s">
        <v>70</v>
      </c>
      <c r="K4" s="112" t="s">
        <v>71</v>
      </c>
      <c r="L4" s="112" t="s">
        <v>72</v>
      </c>
      <c r="M4" s="112" t="s">
        <v>73</v>
      </c>
      <c r="N4" s="112" t="s">
        <v>74</v>
      </c>
      <c r="O4" s="112" t="s">
        <v>75</v>
      </c>
      <c r="P4" s="112" t="s">
        <v>76</v>
      </c>
      <c r="Q4" s="112" t="s">
        <v>77</v>
      </c>
      <c r="R4" s="112" t="s">
        <v>78</v>
      </c>
      <c r="S4" s="113" t="s">
        <v>79</v>
      </c>
      <c r="T4" s="113" t="s">
        <v>80</v>
      </c>
      <c r="U4" s="113" t="s">
        <v>81</v>
      </c>
      <c r="V4" s="113" t="s">
        <v>83</v>
      </c>
      <c r="W4" s="113" t="s">
        <v>82</v>
      </c>
    </row>
    <row r="5" spans="1:23" x14ac:dyDescent="0.2">
      <c r="A5" s="114" t="s">
        <v>84</v>
      </c>
      <c r="B5" s="114" t="s">
        <v>85</v>
      </c>
      <c r="C5" s="114" t="s">
        <v>86</v>
      </c>
      <c r="D5" s="116">
        <v>4083622</v>
      </c>
      <c r="E5" s="115">
        <v>4504456</v>
      </c>
      <c r="F5" s="117">
        <v>-9.3426154012826404E-2</v>
      </c>
      <c r="G5" s="116">
        <v>52906531</v>
      </c>
      <c r="H5" s="115">
        <v>52978659</v>
      </c>
      <c r="I5" s="117">
        <v>-1.3614538639039502E-3</v>
      </c>
      <c r="J5" s="116">
        <v>11028408</v>
      </c>
      <c r="K5" s="115">
        <v>11695779</v>
      </c>
      <c r="L5" s="117">
        <v>-5.7060842206406295E-2</v>
      </c>
      <c r="M5" s="116">
        <v>3027618</v>
      </c>
      <c r="N5" s="115">
        <v>3574617</v>
      </c>
      <c r="O5" s="117">
        <v>-0.15302310709091399</v>
      </c>
      <c r="P5" s="116">
        <v>71046179</v>
      </c>
      <c r="Q5" s="115">
        <v>72753511</v>
      </c>
      <c r="R5" s="117">
        <v>-2.3467348537997E-2</v>
      </c>
      <c r="S5" s="118">
        <v>1</v>
      </c>
      <c r="T5" s="114" t="s">
        <v>87</v>
      </c>
      <c r="U5" s="114" t="s">
        <v>88</v>
      </c>
      <c r="V5" s="114" t="s">
        <v>89</v>
      </c>
      <c r="W5" s="114" t="s">
        <v>89</v>
      </c>
    </row>
    <row r="6" spans="1:23" x14ac:dyDescent="0.2">
      <c r="A6" s="119" t="s">
        <v>90</v>
      </c>
      <c r="B6" s="114" t="s">
        <v>91</v>
      </c>
      <c r="C6" s="114" t="s">
        <v>92</v>
      </c>
      <c r="D6" s="116">
        <v>1707307</v>
      </c>
      <c r="E6" s="115">
        <v>2166766</v>
      </c>
      <c r="F6" s="117">
        <v>-0.21204827840200602</v>
      </c>
      <c r="G6" s="116">
        <v>239196</v>
      </c>
      <c r="H6" s="115">
        <v>345190</v>
      </c>
      <c r="I6" s="117">
        <v>-0.30705988006605101</v>
      </c>
      <c r="J6" s="116">
        <v>2096489</v>
      </c>
      <c r="K6" s="115">
        <v>2420062</v>
      </c>
      <c r="L6" s="117">
        <v>-0.13370442575438099</v>
      </c>
      <c r="M6" s="116">
        <v>709</v>
      </c>
      <c r="N6" s="115">
        <v>2961</v>
      </c>
      <c r="O6" s="117">
        <v>-0.76055386693684612</v>
      </c>
      <c r="P6" s="116">
        <v>4043701</v>
      </c>
      <c r="Q6" s="115">
        <v>4934979</v>
      </c>
      <c r="R6" s="117">
        <v>-0.18060421331073503</v>
      </c>
      <c r="S6" s="120">
        <v>2</v>
      </c>
      <c r="T6" s="114" t="s">
        <v>87</v>
      </c>
      <c r="U6" s="114" t="s">
        <v>87</v>
      </c>
      <c r="V6" s="114" t="s">
        <v>94</v>
      </c>
      <c r="W6" s="114" t="s">
        <v>93</v>
      </c>
    </row>
    <row r="7" spans="1:23" x14ac:dyDescent="0.2">
      <c r="A7" s="121"/>
      <c r="B7" s="114" t="s">
        <v>95</v>
      </c>
      <c r="C7" s="114" t="s">
        <v>96</v>
      </c>
      <c r="D7" s="116">
        <v>643922</v>
      </c>
      <c r="E7" s="115">
        <v>900114</v>
      </c>
      <c r="F7" s="117">
        <v>-0.28462172569252303</v>
      </c>
      <c r="G7" s="116">
        <v>2661239</v>
      </c>
      <c r="H7" s="115">
        <v>1501327</v>
      </c>
      <c r="I7" s="117">
        <v>0.77259118100187407</v>
      </c>
      <c r="J7" s="116">
        <v>1020452</v>
      </c>
      <c r="K7" s="115">
        <v>1337597</v>
      </c>
      <c r="L7" s="117">
        <v>-0.23710056167889101</v>
      </c>
      <c r="M7" s="116">
        <v>21371</v>
      </c>
      <c r="N7" s="115">
        <v>26330</v>
      </c>
      <c r="O7" s="117">
        <v>-0.18834029624002999</v>
      </c>
      <c r="P7" s="116">
        <v>4346984</v>
      </c>
      <c r="Q7" s="115">
        <v>3765368</v>
      </c>
      <c r="R7" s="117">
        <v>0.15446458354136997</v>
      </c>
      <c r="S7" s="122">
        <v>0</v>
      </c>
      <c r="T7" s="114" t="s">
        <v>87</v>
      </c>
      <c r="U7" s="114" t="s">
        <v>87</v>
      </c>
      <c r="V7" s="114" t="s">
        <v>94</v>
      </c>
      <c r="W7" s="114" t="s">
        <v>97</v>
      </c>
    </row>
    <row r="8" spans="1:23" x14ac:dyDescent="0.2">
      <c r="A8" s="123"/>
      <c r="B8" s="114" t="s">
        <v>98</v>
      </c>
      <c r="C8" s="114" t="s">
        <v>99</v>
      </c>
      <c r="D8" s="116">
        <v>1000543</v>
      </c>
      <c r="E8" s="115">
        <v>642323</v>
      </c>
      <c r="F8" s="117">
        <v>0.55769449326896303</v>
      </c>
      <c r="G8" s="116">
        <v>21009</v>
      </c>
      <c r="H8" s="115">
        <v>16458</v>
      </c>
      <c r="I8" s="117">
        <v>0.27652205614290898</v>
      </c>
      <c r="J8" s="116">
        <v>1919561</v>
      </c>
      <c r="K8" s="115">
        <v>2298354</v>
      </c>
      <c r="L8" s="117">
        <v>-0.16481055572814299</v>
      </c>
      <c r="M8" s="116">
        <v>28</v>
      </c>
      <c r="N8" s="115">
        <v>0</v>
      </c>
      <c r="O8" s="117">
        <v>0</v>
      </c>
      <c r="P8" s="116">
        <v>2941141</v>
      </c>
      <c r="Q8" s="115">
        <v>2957135</v>
      </c>
      <c r="R8" s="117">
        <v>-5.4086134045283705E-3</v>
      </c>
      <c r="S8" s="122">
        <v>0</v>
      </c>
      <c r="T8" s="114" t="s">
        <v>87</v>
      </c>
      <c r="U8" s="114" t="s">
        <v>87</v>
      </c>
      <c r="V8" s="114" t="s">
        <v>94</v>
      </c>
      <c r="W8" s="114" t="s">
        <v>100</v>
      </c>
    </row>
    <row r="9" spans="1:23" x14ac:dyDescent="0.2">
      <c r="A9" s="124" t="s">
        <v>101</v>
      </c>
      <c r="B9" s="124">
        <v>0</v>
      </c>
      <c r="C9" s="124">
        <v>0</v>
      </c>
      <c r="D9" s="126">
        <v>3351772</v>
      </c>
      <c r="E9" s="125">
        <v>3709203</v>
      </c>
      <c r="F9" s="127">
        <v>-9.6363288825119589E-2</v>
      </c>
      <c r="G9" s="126">
        <v>2921444</v>
      </c>
      <c r="H9" s="125">
        <v>1862975</v>
      </c>
      <c r="I9" s="127">
        <v>0.568160603336062</v>
      </c>
      <c r="J9" s="126">
        <v>5036502</v>
      </c>
      <c r="K9" s="125">
        <v>6056013</v>
      </c>
      <c r="L9" s="127">
        <v>-0.16834689753803397</v>
      </c>
      <c r="M9" s="126">
        <v>22108</v>
      </c>
      <c r="N9" s="125">
        <v>29291</v>
      </c>
      <c r="O9" s="127">
        <v>-0.24522890990406601</v>
      </c>
      <c r="P9" s="126">
        <v>11331826</v>
      </c>
      <c r="Q9" s="125">
        <v>11657482</v>
      </c>
      <c r="R9" s="127">
        <v>-2.7935363743216601E-2</v>
      </c>
      <c r="S9" s="128">
        <v>0</v>
      </c>
      <c r="T9" s="129">
        <v>0</v>
      </c>
      <c r="U9" s="129">
        <v>0</v>
      </c>
      <c r="V9" s="129">
        <v>0</v>
      </c>
      <c r="W9" s="129">
        <v>0</v>
      </c>
    </row>
    <row r="10" spans="1:23" x14ac:dyDescent="0.2">
      <c r="A10" s="119" t="s">
        <v>102</v>
      </c>
      <c r="B10" s="114" t="s">
        <v>103</v>
      </c>
      <c r="C10" s="114" t="s">
        <v>104</v>
      </c>
      <c r="D10" s="116">
        <v>565771</v>
      </c>
      <c r="E10" s="115">
        <v>443999</v>
      </c>
      <c r="F10" s="117">
        <v>0.27426187896819604</v>
      </c>
      <c r="G10" s="116">
        <v>7159</v>
      </c>
      <c r="H10" s="115">
        <v>7185</v>
      </c>
      <c r="I10" s="117">
        <v>-3.6186499652052901E-3</v>
      </c>
      <c r="J10" s="116">
        <v>1182374</v>
      </c>
      <c r="K10" s="115">
        <v>788877</v>
      </c>
      <c r="L10" s="117">
        <v>0.49880653130969699</v>
      </c>
      <c r="M10" s="116">
        <v>0</v>
      </c>
      <c r="N10" s="115">
        <v>0</v>
      </c>
      <c r="O10" s="117">
        <v>0</v>
      </c>
      <c r="P10" s="116">
        <v>1755304</v>
      </c>
      <c r="Q10" s="115">
        <v>1240061</v>
      </c>
      <c r="R10" s="117">
        <v>0.415498108560789</v>
      </c>
      <c r="S10" s="120">
        <v>3</v>
      </c>
      <c r="T10" s="114" t="s">
        <v>87</v>
      </c>
      <c r="U10" s="114" t="s">
        <v>87</v>
      </c>
      <c r="V10" s="114" t="s">
        <v>106</v>
      </c>
      <c r="W10" s="114" t="s">
        <v>105</v>
      </c>
    </row>
    <row r="11" spans="1:23" x14ac:dyDescent="0.2">
      <c r="A11" s="121"/>
      <c r="B11" s="114" t="s">
        <v>107</v>
      </c>
      <c r="C11" s="114" t="s">
        <v>108</v>
      </c>
      <c r="D11" s="116">
        <v>149629</v>
      </c>
      <c r="E11" s="115">
        <v>289423</v>
      </c>
      <c r="F11" s="117">
        <v>-0.48300929780978002</v>
      </c>
      <c r="G11" s="116">
        <v>424342</v>
      </c>
      <c r="H11" s="115">
        <v>2189</v>
      </c>
      <c r="I11" s="117">
        <v>192.85198720877099</v>
      </c>
      <c r="J11" s="116">
        <v>961</v>
      </c>
      <c r="K11" s="115">
        <v>186004</v>
      </c>
      <c r="L11" s="117">
        <v>-0.99483344444205501</v>
      </c>
      <c r="M11" s="116">
        <v>0</v>
      </c>
      <c r="N11" s="115">
        <v>136527</v>
      </c>
      <c r="O11" s="117">
        <v>-1</v>
      </c>
      <c r="P11" s="116">
        <v>574932</v>
      </c>
      <c r="Q11" s="115">
        <v>614143</v>
      </c>
      <c r="R11" s="117">
        <v>-6.38466936853469E-2</v>
      </c>
      <c r="S11" s="122">
        <v>0</v>
      </c>
      <c r="T11" s="114" t="s">
        <v>87</v>
      </c>
      <c r="U11" s="114" t="s">
        <v>87</v>
      </c>
      <c r="V11" s="114" t="s">
        <v>106</v>
      </c>
      <c r="W11" s="114" t="s">
        <v>109</v>
      </c>
    </row>
    <row r="12" spans="1:23" x14ac:dyDescent="0.2">
      <c r="A12" s="121"/>
      <c r="B12" s="114" t="s">
        <v>110</v>
      </c>
      <c r="C12" s="114" t="s">
        <v>111</v>
      </c>
      <c r="D12" s="116">
        <v>874341</v>
      </c>
      <c r="E12" s="115">
        <v>746719</v>
      </c>
      <c r="F12" s="117">
        <v>0.17091034244474801</v>
      </c>
      <c r="G12" s="116">
        <v>5334</v>
      </c>
      <c r="H12" s="115">
        <v>8488</v>
      </c>
      <c r="I12" s="117">
        <v>-0.37158341187558902</v>
      </c>
      <c r="J12" s="116">
        <v>864270</v>
      </c>
      <c r="K12" s="115">
        <v>897531</v>
      </c>
      <c r="L12" s="117">
        <v>-3.7058330018684596E-2</v>
      </c>
      <c r="M12" s="116">
        <v>0</v>
      </c>
      <c r="N12" s="115">
        <v>0</v>
      </c>
      <c r="O12" s="117">
        <v>0</v>
      </c>
      <c r="P12" s="116">
        <v>1743945</v>
      </c>
      <c r="Q12" s="115">
        <v>1652738</v>
      </c>
      <c r="R12" s="117">
        <v>5.5185395386322597E-2</v>
      </c>
      <c r="S12" s="122">
        <v>0</v>
      </c>
      <c r="T12" s="114" t="s">
        <v>87</v>
      </c>
      <c r="U12" s="114" t="s">
        <v>87</v>
      </c>
      <c r="V12" s="114" t="s">
        <v>106</v>
      </c>
      <c r="W12" s="114" t="s">
        <v>112</v>
      </c>
    </row>
    <row r="13" spans="1:23" x14ac:dyDescent="0.2">
      <c r="A13" s="123"/>
      <c r="B13" s="114" t="s">
        <v>113</v>
      </c>
      <c r="C13" s="114" t="s">
        <v>114</v>
      </c>
      <c r="D13" s="116">
        <v>183683</v>
      </c>
      <c r="E13" s="115">
        <v>225007</v>
      </c>
      <c r="F13" s="117">
        <v>-0.183656508464181</v>
      </c>
      <c r="G13" s="116">
        <v>3736</v>
      </c>
      <c r="H13" s="115">
        <v>7294</v>
      </c>
      <c r="I13" s="117">
        <v>-0.48779819029339205</v>
      </c>
      <c r="J13" s="116">
        <v>1585</v>
      </c>
      <c r="K13" s="115">
        <v>2022</v>
      </c>
      <c r="L13" s="117">
        <v>-0.216122650840752</v>
      </c>
      <c r="M13" s="116">
        <v>0</v>
      </c>
      <c r="N13" s="115">
        <v>0</v>
      </c>
      <c r="O13" s="117">
        <v>0</v>
      </c>
      <c r="P13" s="116">
        <v>189004</v>
      </c>
      <c r="Q13" s="115">
        <v>234323</v>
      </c>
      <c r="R13" s="117">
        <v>-0.19340397656226699</v>
      </c>
      <c r="S13" s="122">
        <v>0</v>
      </c>
      <c r="T13" s="114" t="s">
        <v>87</v>
      </c>
      <c r="U13" s="114" t="s">
        <v>87</v>
      </c>
      <c r="V13" s="114" t="s">
        <v>106</v>
      </c>
      <c r="W13" s="114" t="s">
        <v>115</v>
      </c>
    </row>
    <row r="14" spans="1:23" x14ac:dyDescent="0.2">
      <c r="A14" s="124" t="s">
        <v>101</v>
      </c>
      <c r="B14" s="124">
        <v>0</v>
      </c>
      <c r="C14" s="124">
        <v>0</v>
      </c>
      <c r="D14" s="126">
        <v>1773424</v>
      </c>
      <c r="E14" s="125">
        <v>1705148</v>
      </c>
      <c r="F14" s="127">
        <v>4.0041099071752101E-2</v>
      </c>
      <c r="G14" s="126">
        <v>440571</v>
      </c>
      <c r="H14" s="125">
        <v>25156</v>
      </c>
      <c r="I14" s="127">
        <v>16.5135554142153</v>
      </c>
      <c r="J14" s="126">
        <v>2049190</v>
      </c>
      <c r="K14" s="125">
        <v>1874434</v>
      </c>
      <c r="L14" s="127">
        <v>9.3231343434871494E-2</v>
      </c>
      <c r="M14" s="126">
        <v>0</v>
      </c>
      <c r="N14" s="125">
        <v>136527</v>
      </c>
      <c r="O14" s="127">
        <v>-1</v>
      </c>
      <c r="P14" s="126">
        <v>4263185</v>
      </c>
      <c r="Q14" s="125">
        <v>3741265</v>
      </c>
      <c r="R14" s="127">
        <v>0.13950361709208001</v>
      </c>
      <c r="S14" s="128">
        <v>0</v>
      </c>
      <c r="T14" s="129">
        <v>0</v>
      </c>
      <c r="U14" s="129">
        <v>0</v>
      </c>
      <c r="V14" s="129">
        <v>0</v>
      </c>
      <c r="W14" s="129">
        <v>0</v>
      </c>
    </row>
    <row r="15" spans="1:23" x14ac:dyDescent="0.2">
      <c r="A15" s="119" t="s">
        <v>116</v>
      </c>
      <c r="B15" s="114" t="s">
        <v>117</v>
      </c>
      <c r="C15" s="114" t="s">
        <v>118</v>
      </c>
      <c r="D15" s="116">
        <v>207810</v>
      </c>
      <c r="E15" s="115">
        <v>172649</v>
      </c>
      <c r="F15" s="117">
        <v>0.20365597252228498</v>
      </c>
      <c r="G15" s="116">
        <v>10</v>
      </c>
      <c r="H15" s="115">
        <v>1031</v>
      </c>
      <c r="I15" s="117">
        <v>-0.99030067895247298</v>
      </c>
      <c r="J15" s="116">
        <v>88822</v>
      </c>
      <c r="K15" s="115">
        <v>596</v>
      </c>
      <c r="L15" s="117">
        <v>148.030201342282</v>
      </c>
      <c r="M15" s="116">
        <v>0</v>
      </c>
      <c r="N15" s="115">
        <v>0</v>
      </c>
      <c r="O15" s="117">
        <v>0</v>
      </c>
      <c r="P15" s="116">
        <v>296642</v>
      </c>
      <c r="Q15" s="115">
        <v>174276</v>
      </c>
      <c r="R15" s="117">
        <v>0.70213913562395303</v>
      </c>
      <c r="S15" s="120">
        <v>4</v>
      </c>
      <c r="T15" s="114" t="s">
        <v>87</v>
      </c>
      <c r="U15" s="114" t="s">
        <v>87</v>
      </c>
      <c r="V15" s="114" t="s">
        <v>120</v>
      </c>
      <c r="W15" s="114" t="s">
        <v>119</v>
      </c>
    </row>
    <row r="16" spans="1:23" x14ac:dyDescent="0.2">
      <c r="A16" s="121"/>
      <c r="B16" s="114" t="s">
        <v>121</v>
      </c>
      <c r="C16" s="114" t="s">
        <v>122</v>
      </c>
      <c r="D16" s="116">
        <v>35017</v>
      </c>
      <c r="E16" s="115">
        <v>33208</v>
      </c>
      <c r="F16" s="117">
        <v>5.4474825343290796E-2</v>
      </c>
      <c r="G16" s="116">
        <v>0</v>
      </c>
      <c r="H16" s="115">
        <v>0</v>
      </c>
      <c r="I16" s="117">
        <v>0</v>
      </c>
      <c r="J16" s="116">
        <v>10</v>
      </c>
      <c r="K16" s="115">
        <v>18</v>
      </c>
      <c r="L16" s="117">
        <v>-0.44444444444444403</v>
      </c>
      <c r="M16" s="116">
        <v>0</v>
      </c>
      <c r="N16" s="115">
        <v>0</v>
      </c>
      <c r="O16" s="117">
        <v>0</v>
      </c>
      <c r="P16" s="116">
        <v>35027</v>
      </c>
      <c r="Q16" s="115">
        <v>33226</v>
      </c>
      <c r="R16" s="117">
        <v>5.4204538614338195E-2</v>
      </c>
      <c r="S16" s="122">
        <v>0</v>
      </c>
      <c r="T16" s="114" t="s">
        <v>87</v>
      </c>
      <c r="U16" s="114" t="s">
        <v>87</v>
      </c>
      <c r="V16" s="114" t="s">
        <v>120</v>
      </c>
      <c r="W16" s="114" t="s">
        <v>123</v>
      </c>
    </row>
    <row r="17" spans="1:23" x14ac:dyDescent="0.2">
      <c r="A17" s="121"/>
      <c r="B17" s="114" t="s">
        <v>124</v>
      </c>
      <c r="C17" s="114" t="s">
        <v>125</v>
      </c>
      <c r="D17" s="116">
        <v>186680</v>
      </c>
      <c r="E17" s="115">
        <v>205342</v>
      </c>
      <c r="F17" s="117">
        <v>-9.0882527685519812E-2</v>
      </c>
      <c r="G17" s="116">
        <v>16586</v>
      </c>
      <c r="H17" s="115">
        <v>38421</v>
      </c>
      <c r="I17" s="117">
        <v>-0.56830899768355791</v>
      </c>
      <c r="J17" s="116">
        <v>120268</v>
      </c>
      <c r="K17" s="115">
        <v>294135</v>
      </c>
      <c r="L17" s="117">
        <v>-0.5911129243374641</v>
      </c>
      <c r="M17" s="116">
        <v>1889</v>
      </c>
      <c r="N17" s="115">
        <v>3083</v>
      </c>
      <c r="O17" s="117">
        <v>-0.38728511190398995</v>
      </c>
      <c r="P17" s="116">
        <v>325423</v>
      </c>
      <c r="Q17" s="115">
        <v>540981</v>
      </c>
      <c r="R17" s="117">
        <v>-0.39845761681094199</v>
      </c>
      <c r="S17" s="122">
        <v>0</v>
      </c>
      <c r="T17" s="114" t="s">
        <v>87</v>
      </c>
      <c r="U17" s="114" t="s">
        <v>87</v>
      </c>
      <c r="V17" s="114" t="s">
        <v>120</v>
      </c>
      <c r="W17" s="114" t="s">
        <v>126</v>
      </c>
    </row>
    <row r="18" spans="1:23" x14ac:dyDescent="0.2">
      <c r="A18" s="121"/>
      <c r="B18" s="114" t="s">
        <v>127</v>
      </c>
      <c r="C18" s="114" t="s">
        <v>128</v>
      </c>
      <c r="D18" s="116">
        <v>136730</v>
      </c>
      <c r="E18" s="115">
        <v>134074</v>
      </c>
      <c r="F18" s="117">
        <v>1.9809955696108099E-2</v>
      </c>
      <c r="G18" s="116">
        <v>5998</v>
      </c>
      <c r="H18" s="115">
        <v>2144</v>
      </c>
      <c r="I18" s="117">
        <v>1.79757462686567</v>
      </c>
      <c r="J18" s="116">
        <v>41</v>
      </c>
      <c r="K18" s="115">
        <v>17</v>
      </c>
      <c r="L18" s="117">
        <v>1.4117647058823499</v>
      </c>
      <c r="M18" s="116">
        <v>40</v>
      </c>
      <c r="N18" s="115">
        <v>15</v>
      </c>
      <c r="O18" s="117">
        <v>1.6666666666666701</v>
      </c>
      <c r="P18" s="116">
        <v>142809</v>
      </c>
      <c r="Q18" s="115">
        <v>136250</v>
      </c>
      <c r="R18" s="117">
        <v>4.81394495412844E-2</v>
      </c>
      <c r="S18" s="122">
        <v>0</v>
      </c>
      <c r="T18" s="114" t="s">
        <v>87</v>
      </c>
      <c r="U18" s="114" t="s">
        <v>87</v>
      </c>
      <c r="V18" s="114" t="s">
        <v>120</v>
      </c>
      <c r="W18" s="114" t="s">
        <v>129</v>
      </c>
    </row>
    <row r="19" spans="1:23" x14ac:dyDescent="0.2">
      <c r="A19" s="121"/>
      <c r="B19" s="114" t="s">
        <v>130</v>
      </c>
      <c r="C19" s="114" t="s">
        <v>131</v>
      </c>
      <c r="D19" s="116">
        <v>229520</v>
      </c>
      <c r="E19" s="115">
        <v>244283</v>
      </c>
      <c r="F19" s="117">
        <v>-6.0434004822275803E-2</v>
      </c>
      <c r="G19" s="116">
        <v>0</v>
      </c>
      <c r="H19" s="115">
        <v>0</v>
      </c>
      <c r="I19" s="117">
        <v>0</v>
      </c>
      <c r="J19" s="116">
        <v>56183</v>
      </c>
      <c r="K19" s="115">
        <v>8316</v>
      </c>
      <c r="L19" s="117">
        <v>5.7560125060125102</v>
      </c>
      <c r="M19" s="116">
        <v>0</v>
      </c>
      <c r="N19" s="115">
        <v>0</v>
      </c>
      <c r="O19" s="117">
        <v>0</v>
      </c>
      <c r="P19" s="116">
        <v>285703</v>
      </c>
      <c r="Q19" s="115">
        <v>252599</v>
      </c>
      <c r="R19" s="117">
        <v>0.13105356711625901</v>
      </c>
      <c r="S19" s="122">
        <v>0</v>
      </c>
      <c r="T19" s="114" t="s">
        <v>87</v>
      </c>
      <c r="U19" s="114" t="s">
        <v>87</v>
      </c>
      <c r="V19" s="114" t="s">
        <v>120</v>
      </c>
      <c r="W19" s="114" t="s">
        <v>132</v>
      </c>
    </row>
    <row r="20" spans="1:23" x14ac:dyDescent="0.2">
      <c r="A20" s="121"/>
      <c r="B20" s="114" t="s">
        <v>133</v>
      </c>
      <c r="C20" s="114" t="s">
        <v>134</v>
      </c>
      <c r="D20" s="116">
        <v>72900</v>
      </c>
      <c r="E20" s="115">
        <v>71145</v>
      </c>
      <c r="F20" s="117">
        <v>2.4667931688804601E-2</v>
      </c>
      <c r="G20" s="116">
        <v>0</v>
      </c>
      <c r="H20" s="115">
        <v>250</v>
      </c>
      <c r="I20" s="117">
        <v>-1</v>
      </c>
      <c r="J20" s="116">
        <v>461</v>
      </c>
      <c r="K20" s="115">
        <v>176</v>
      </c>
      <c r="L20" s="117">
        <v>1.6193181818181801</v>
      </c>
      <c r="M20" s="116">
        <v>0</v>
      </c>
      <c r="N20" s="115">
        <v>0</v>
      </c>
      <c r="O20" s="117">
        <v>0</v>
      </c>
      <c r="P20" s="116">
        <v>73361</v>
      </c>
      <c r="Q20" s="115">
        <v>71571</v>
      </c>
      <c r="R20" s="117">
        <v>2.5010129801176503E-2</v>
      </c>
      <c r="S20" s="122">
        <v>0</v>
      </c>
      <c r="T20" s="114" t="s">
        <v>87</v>
      </c>
      <c r="U20" s="114" t="s">
        <v>87</v>
      </c>
      <c r="V20" s="114" t="s">
        <v>120</v>
      </c>
      <c r="W20" s="114" t="s">
        <v>135</v>
      </c>
    </row>
    <row r="21" spans="1:23" x14ac:dyDescent="0.2">
      <c r="A21" s="121"/>
      <c r="B21" s="114" t="s">
        <v>136</v>
      </c>
      <c r="C21" s="114" t="s">
        <v>137</v>
      </c>
      <c r="D21" s="116">
        <v>175100</v>
      </c>
      <c r="E21" s="115">
        <v>76880</v>
      </c>
      <c r="F21" s="117">
        <v>1.27757544224766</v>
      </c>
      <c r="G21" s="116">
        <v>13226</v>
      </c>
      <c r="H21" s="115">
        <v>0</v>
      </c>
      <c r="I21" s="117">
        <v>0</v>
      </c>
      <c r="J21" s="116">
        <v>63517</v>
      </c>
      <c r="K21" s="115">
        <v>40950</v>
      </c>
      <c r="L21" s="117">
        <v>0.55108669108669095</v>
      </c>
      <c r="M21" s="116">
        <v>0</v>
      </c>
      <c r="N21" s="115">
        <v>0</v>
      </c>
      <c r="O21" s="117">
        <v>0</v>
      </c>
      <c r="P21" s="116">
        <v>251843</v>
      </c>
      <c r="Q21" s="115">
        <v>117830</v>
      </c>
      <c r="R21" s="117">
        <v>1.13734193329373</v>
      </c>
      <c r="S21" s="122">
        <v>0</v>
      </c>
      <c r="T21" s="114" t="s">
        <v>87</v>
      </c>
      <c r="U21" s="114" t="s">
        <v>87</v>
      </c>
      <c r="V21" s="114" t="s">
        <v>120</v>
      </c>
      <c r="W21" s="114" t="s">
        <v>138</v>
      </c>
    </row>
    <row r="22" spans="1:23" x14ac:dyDescent="0.2">
      <c r="A22" s="121"/>
      <c r="B22" s="114" t="s">
        <v>139</v>
      </c>
      <c r="C22" s="114" t="s">
        <v>140</v>
      </c>
      <c r="D22" s="116">
        <v>179833</v>
      </c>
      <c r="E22" s="115">
        <v>160541</v>
      </c>
      <c r="F22" s="117">
        <v>0.120168679651927</v>
      </c>
      <c r="G22" s="116">
        <v>1825</v>
      </c>
      <c r="H22" s="115">
        <v>1139</v>
      </c>
      <c r="I22" s="117">
        <v>0.60228270412642715</v>
      </c>
      <c r="J22" s="116">
        <v>1182880</v>
      </c>
      <c r="K22" s="115">
        <v>1789206</v>
      </c>
      <c r="L22" s="117">
        <v>-0.338879927744486</v>
      </c>
      <c r="M22" s="116">
        <v>0</v>
      </c>
      <c r="N22" s="115">
        <v>430</v>
      </c>
      <c r="O22" s="117">
        <v>-1</v>
      </c>
      <c r="P22" s="116">
        <v>1364538</v>
      </c>
      <c r="Q22" s="115">
        <v>1951316</v>
      </c>
      <c r="R22" s="117">
        <v>-0.30070885494712307</v>
      </c>
      <c r="S22" s="122">
        <v>0</v>
      </c>
      <c r="T22" s="114" t="s">
        <v>87</v>
      </c>
      <c r="U22" s="114" t="s">
        <v>87</v>
      </c>
      <c r="V22" s="114" t="s">
        <v>120</v>
      </c>
      <c r="W22" s="114" t="s">
        <v>141</v>
      </c>
    </row>
    <row r="23" spans="1:23" x14ac:dyDescent="0.2">
      <c r="A23" s="123"/>
      <c r="B23" s="114" t="s">
        <v>142</v>
      </c>
      <c r="C23" s="114" t="s">
        <v>143</v>
      </c>
      <c r="D23" s="116">
        <v>227470</v>
      </c>
      <c r="E23" s="115">
        <v>176219</v>
      </c>
      <c r="F23" s="117">
        <v>0.290836969906764</v>
      </c>
      <c r="G23" s="116">
        <v>3570</v>
      </c>
      <c r="H23" s="115">
        <v>15387</v>
      </c>
      <c r="I23" s="117">
        <v>-0.76798596217586301</v>
      </c>
      <c r="J23" s="116">
        <v>520</v>
      </c>
      <c r="K23" s="115">
        <v>1698</v>
      </c>
      <c r="L23" s="117">
        <v>-0.69375736160188506</v>
      </c>
      <c r="M23" s="116">
        <v>0</v>
      </c>
      <c r="N23" s="115">
        <v>0</v>
      </c>
      <c r="O23" s="117">
        <v>0</v>
      </c>
      <c r="P23" s="116">
        <v>231560</v>
      </c>
      <c r="Q23" s="115">
        <v>193304</v>
      </c>
      <c r="R23" s="117">
        <v>0.197905889169391</v>
      </c>
      <c r="S23" s="122">
        <v>0</v>
      </c>
      <c r="T23" s="114" t="s">
        <v>87</v>
      </c>
      <c r="U23" s="114" t="s">
        <v>87</v>
      </c>
      <c r="V23" s="114" t="s">
        <v>120</v>
      </c>
      <c r="W23" s="114" t="s">
        <v>144</v>
      </c>
    </row>
    <row r="24" spans="1:23" x14ac:dyDescent="0.2">
      <c r="A24" s="124" t="s">
        <v>101</v>
      </c>
      <c r="B24" s="124">
        <v>0</v>
      </c>
      <c r="C24" s="124">
        <v>0</v>
      </c>
      <c r="D24" s="126">
        <v>1451060</v>
      </c>
      <c r="E24" s="125">
        <v>1274341</v>
      </c>
      <c r="F24" s="127">
        <v>0.13867481309947702</v>
      </c>
      <c r="G24" s="126">
        <v>41215</v>
      </c>
      <c r="H24" s="125">
        <v>58372</v>
      </c>
      <c r="I24" s="127">
        <v>-0.29392516960186404</v>
      </c>
      <c r="J24" s="126">
        <v>1512702</v>
      </c>
      <c r="K24" s="125">
        <v>2135112</v>
      </c>
      <c r="L24" s="127">
        <v>-0.29151163967042498</v>
      </c>
      <c r="M24" s="126">
        <v>1929</v>
      </c>
      <c r="N24" s="125">
        <v>3528</v>
      </c>
      <c r="O24" s="127">
        <v>-0.45323129251700706</v>
      </c>
      <c r="P24" s="126">
        <v>3006906</v>
      </c>
      <c r="Q24" s="125">
        <v>3471353</v>
      </c>
      <c r="R24" s="127">
        <v>-0.13379422951223899</v>
      </c>
      <c r="S24" s="128">
        <v>0</v>
      </c>
      <c r="T24" s="129">
        <v>0</v>
      </c>
      <c r="U24" s="129">
        <v>0</v>
      </c>
      <c r="V24" s="129">
        <v>0</v>
      </c>
      <c r="W24" s="129">
        <v>0</v>
      </c>
    </row>
    <row r="25" spans="1:23" x14ac:dyDescent="0.2">
      <c r="A25" s="119" t="s">
        <v>145</v>
      </c>
      <c r="B25" s="114" t="s">
        <v>146</v>
      </c>
      <c r="C25" s="114" t="s">
        <v>147</v>
      </c>
      <c r="D25" s="116">
        <v>7308</v>
      </c>
      <c r="E25" s="115">
        <v>1015</v>
      </c>
      <c r="F25" s="117">
        <v>6.2</v>
      </c>
      <c r="G25" s="116">
        <v>0</v>
      </c>
      <c r="H25" s="115">
        <v>0</v>
      </c>
      <c r="I25" s="117">
        <v>0</v>
      </c>
      <c r="J25" s="116">
        <v>48</v>
      </c>
      <c r="K25" s="115">
        <v>9</v>
      </c>
      <c r="L25" s="117">
        <v>4.3333333333333295</v>
      </c>
      <c r="M25" s="116">
        <v>0</v>
      </c>
      <c r="N25" s="115">
        <v>0</v>
      </c>
      <c r="O25" s="117">
        <v>0</v>
      </c>
      <c r="P25" s="116">
        <v>7356</v>
      </c>
      <c r="Q25" s="115">
        <v>1024</v>
      </c>
      <c r="R25" s="117">
        <v>6.18359375</v>
      </c>
      <c r="S25" s="120">
        <v>5</v>
      </c>
      <c r="T25" s="114" t="s">
        <v>87</v>
      </c>
      <c r="U25" s="114" t="s">
        <v>87</v>
      </c>
      <c r="V25" s="114" t="s">
        <v>149</v>
      </c>
      <c r="W25" s="114" t="s">
        <v>148</v>
      </c>
    </row>
    <row r="26" spans="1:23" x14ac:dyDescent="0.2">
      <c r="A26" s="121"/>
      <c r="B26" s="114" t="s">
        <v>150</v>
      </c>
      <c r="C26" s="114" t="s">
        <v>151</v>
      </c>
      <c r="D26" s="116">
        <v>2389</v>
      </c>
      <c r="E26" s="115">
        <v>737</v>
      </c>
      <c r="F26" s="117">
        <v>2.2415196743555001</v>
      </c>
      <c r="G26" s="116">
        <v>0</v>
      </c>
      <c r="H26" s="115">
        <v>0</v>
      </c>
      <c r="I26" s="117">
        <v>0</v>
      </c>
      <c r="J26" s="116">
        <v>6609</v>
      </c>
      <c r="K26" s="115">
        <v>1652</v>
      </c>
      <c r="L26" s="117">
        <v>3.0006053268765096</v>
      </c>
      <c r="M26" s="116">
        <v>0</v>
      </c>
      <c r="N26" s="115">
        <v>0</v>
      </c>
      <c r="O26" s="117">
        <v>0</v>
      </c>
      <c r="P26" s="116">
        <v>8998</v>
      </c>
      <c r="Q26" s="115">
        <v>2389</v>
      </c>
      <c r="R26" s="117">
        <v>2.76642946839682</v>
      </c>
      <c r="S26" s="122">
        <v>0</v>
      </c>
      <c r="T26" s="114" t="s">
        <v>87</v>
      </c>
      <c r="U26" s="114" t="s">
        <v>87</v>
      </c>
      <c r="V26" s="114" t="s">
        <v>149</v>
      </c>
      <c r="W26" s="114" t="s">
        <v>152</v>
      </c>
    </row>
    <row r="27" spans="1:23" x14ac:dyDescent="0.2">
      <c r="A27" s="121"/>
      <c r="B27" s="114" t="s">
        <v>153</v>
      </c>
      <c r="C27" s="114" t="s">
        <v>154</v>
      </c>
      <c r="D27" s="116">
        <v>9392</v>
      </c>
      <c r="E27" s="115">
        <v>6947</v>
      </c>
      <c r="F27" s="117">
        <v>0.35195048222254199</v>
      </c>
      <c r="G27" s="116">
        <v>0</v>
      </c>
      <c r="H27" s="115">
        <v>0</v>
      </c>
      <c r="I27" s="117">
        <v>0</v>
      </c>
      <c r="J27" s="116">
        <v>63918</v>
      </c>
      <c r="K27" s="115">
        <v>32131</v>
      </c>
      <c r="L27" s="117">
        <v>0.989293828390028</v>
      </c>
      <c r="M27" s="116">
        <v>0</v>
      </c>
      <c r="N27" s="115">
        <v>0</v>
      </c>
      <c r="O27" s="117">
        <v>0</v>
      </c>
      <c r="P27" s="116">
        <v>73310</v>
      </c>
      <c r="Q27" s="115">
        <v>39078</v>
      </c>
      <c r="R27" s="117">
        <v>0.87599160653052899</v>
      </c>
      <c r="S27" s="122">
        <v>0</v>
      </c>
      <c r="T27" s="114" t="s">
        <v>87</v>
      </c>
      <c r="U27" s="114" t="s">
        <v>87</v>
      </c>
      <c r="V27" s="114" t="s">
        <v>149</v>
      </c>
      <c r="W27" s="114" t="s">
        <v>155</v>
      </c>
    </row>
    <row r="28" spans="1:23" x14ac:dyDescent="0.2">
      <c r="A28" s="121"/>
      <c r="B28" s="114" t="s">
        <v>156</v>
      </c>
      <c r="C28" s="114" t="s">
        <v>157</v>
      </c>
      <c r="D28" s="116">
        <v>5967</v>
      </c>
      <c r="E28" s="115">
        <v>2554</v>
      </c>
      <c r="F28" s="117">
        <v>1.3363351605324998</v>
      </c>
      <c r="G28" s="116">
        <v>0</v>
      </c>
      <c r="H28" s="115">
        <v>0</v>
      </c>
      <c r="I28" s="117">
        <v>0</v>
      </c>
      <c r="J28" s="116">
        <v>9826</v>
      </c>
      <c r="K28" s="115">
        <v>958</v>
      </c>
      <c r="L28" s="117">
        <v>9.2567849686847605</v>
      </c>
      <c r="M28" s="116">
        <v>0</v>
      </c>
      <c r="N28" s="115">
        <v>0</v>
      </c>
      <c r="O28" s="117">
        <v>0</v>
      </c>
      <c r="P28" s="116">
        <v>15793</v>
      </c>
      <c r="Q28" s="115">
        <v>3512</v>
      </c>
      <c r="R28" s="117">
        <v>3.4968678815489698</v>
      </c>
      <c r="S28" s="122">
        <v>0</v>
      </c>
      <c r="T28" s="114" t="s">
        <v>87</v>
      </c>
      <c r="U28" s="114" t="s">
        <v>87</v>
      </c>
      <c r="V28" s="114" t="s">
        <v>149</v>
      </c>
      <c r="W28" s="114" t="s">
        <v>158</v>
      </c>
    </row>
    <row r="29" spans="1:23" x14ac:dyDescent="0.2">
      <c r="A29" s="121"/>
      <c r="B29" s="114" t="s">
        <v>159</v>
      </c>
      <c r="C29" s="114" t="s">
        <v>160</v>
      </c>
      <c r="D29" s="116">
        <v>0</v>
      </c>
      <c r="E29" s="115">
        <v>33</v>
      </c>
      <c r="F29" s="117">
        <v>-1</v>
      </c>
      <c r="G29" s="116">
        <v>0</v>
      </c>
      <c r="H29" s="115">
        <v>0</v>
      </c>
      <c r="I29" s="117">
        <v>0</v>
      </c>
      <c r="J29" s="116">
        <v>0</v>
      </c>
      <c r="K29" s="115">
        <v>0</v>
      </c>
      <c r="L29" s="117">
        <v>0</v>
      </c>
      <c r="M29" s="116">
        <v>0</v>
      </c>
      <c r="N29" s="115">
        <v>0</v>
      </c>
      <c r="O29" s="117">
        <v>0</v>
      </c>
      <c r="P29" s="116">
        <v>0</v>
      </c>
      <c r="Q29" s="115">
        <v>33</v>
      </c>
      <c r="R29" s="117">
        <v>-1</v>
      </c>
      <c r="S29" s="122">
        <v>0</v>
      </c>
      <c r="T29" s="114" t="s">
        <v>87</v>
      </c>
      <c r="U29" s="114" t="s">
        <v>87</v>
      </c>
      <c r="V29" s="114" t="s">
        <v>149</v>
      </c>
      <c r="W29" s="114" t="s">
        <v>161</v>
      </c>
    </row>
    <row r="30" spans="1:23" x14ac:dyDescent="0.2">
      <c r="A30" s="121"/>
      <c r="B30" s="114" t="s">
        <v>162</v>
      </c>
      <c r="C30" s="114" t="s">
        <v>163</v>
      </c>
      <c r="D30" s="116">
        <v>20338</v>
      </c>
      <c r="E30" s="115">
        <v>3331</v>
      </c>
      <c r="F30" s="117">
        <v>5.1056739717802495</v>
      </c>
      <c r="G30" s="116">
        <v>0</v>
      </c>
      <c r="H30" s="115">
        <v>0</v>
      </c>
      <c r="I30" s="117">
        <v>0</v>
      </c>
      <c r="J30" s="116">
        <v>506</v>
      </c>
      <c r="K30" s="115">
        <v>0</v>
      </c>
      <c r="L30" s="117">
        <v>0</v>
      </c>
      <c r="M30" s="116">
        <v>0</v>
      </c>
      <c r="N30" s="115">
        <v>0</v>
      </c>
      <c r="O30" s="117">
        <v>0</v>
      </c>
      <c r="P30" s="116">
        <v>20844</v>
      </c>
      <c r="Q30" s="115">
        <v>3331</v>
      </c>
      <c r="R30" s="117">
        <v>5.2575803062143498</v>
      </c>
      <c r="S30" s="122">
        <v>0</v>
      </c>
      <c r="T30" s="114" t="s">
        <v>87</v>
      </c>
      <c r="U30" s="114" t="s">
        <v>87</v>
      </c>
      <c r="V30" s="114" t="s">
        <v>149</v>
      </c>
      <c r="W30" s="114" t="s">
        <v>164</v>
      </c>
    </row>
    <row r="31" spans="1:23" x14ac:dyDescent="0.2">
      <c r="A31" s="121"/>
      <c r="B31" s="114" t="s">
        <v>165</v>
      </c>
      <c r="C31" s="114" t="s">
        <v>166</v>
      </c>
      <c r="D31" s="116">
        <v>17034</v>
      </c>
      <c r="E31" s="115">
        <v>3235</v>
      </c>
      <c r="F31" s="117">
        <v>4.2655332302936593</v>
      </c>
      <c r="G31" s="116">
        <v>0</v>
      </c>
      <c r="H31" s="115">
        <v>0</v>
      </c>
      <c r="I31" s="117">
        <v>0</v>
      </c>
      <c r="J31" s="116">
        <v>137</v>
      </c>
      <c r="K31" s="115">
        <v>0</v>
      </c>
      <c r="L31" s="117">
        <v>0</v>
      </c>
      <c r="M31" s="116">
        <v>0</v>
      </c>
      <c r="N31" s="115">
        <v>0</v>
      </c>
      <c r="O31" s="117">
        <v>0</v>
      </c>
      <c r="P31" s="116">
        <v>17171</v>
      </c>
      <c r="Q31" s="115">
        <v>3235</v>
      </c>
      <c r="R31" s="117">
        <v>4.3078825347758896</v>
      </c>
      <c r="S31" s="122">
        <v>0</v>
      </c>
      <c r="T31" s="114" t="s">
        <v>87</v>
      </c>
      <c r="U31" s="114" t="s">
        <v>87</v>
      </c>
      <c r="V31" s="114" t="s">
        <v>149</v>
      </c>
      <c r="W31" s="114" t="s">
        <v>167</v>
      </c>
    </row>
    <row r="32" spans="1:23" x14ac:dyDescent="0.2">
      <c r="A32" s="121"/>
      <c r="B32" s="114" t="s">
        <v>168</v>
      </c>
      <c r="C32" s="114" t="s">
        <v>169</v>
      </c>
      <c r="D32" s="116">
        <v>69675</v>
      </c>
      <c r="E32" s="115">
        <v>5123</v>
      </c>
      <c r="F32" s="117">
        <v>12.6004294358774</v>
      </c>
      <c r="G32" s="116">
        <v>0</v>
      </c>
      <c r="H32" s="115">
        <v>0</v>
      </c>
      <c r="I32" s="117">
        <v>0</v>
      </c>
      <c r="J32" s="116">
        <v>55381</v>
      </c>
      <c r="K32" s="115">
        <v>10879</v>
      </c>
      <c r="L32" s="117">
        <v>4.0906333302693296</v>
      </c>
      <c r="M32" s="116">
        <v>0</v>
      </c>
      <c r="N32" s="115">
        <v>0</v>
      </c>
      <c r="O32" s="117">
        <v>0</v>
      </c>
      <c r="P32" s="116">
        <v>125056</v>
      </c>
      <c r="Q32" s="115">
        <v>16002</v>
      </c>
      <c r="R32" s="117">
        <v>6.8150231221097402</v>
      </c>
      <c r="S32" s="122">
        <v>0</v>
      </c>
      <c r="T32" s="114" t="s">
        <v>87</v>
      </c>
      <c r="U32" s="114" t="s">
        <v>87</v>
      </c>
      <c r="V32" s="114" t="s">
        <v>149</v>
      </c>
      <c r="W32" s="114" t="s">
        <v>170</v>
      </c>
    </row>
    <row r="33" spans="1:23" x14ac:dyDescent="0.2">
      <c r="A33" s="121"/>
      <c r="B33" s="114" t="s">
        <v>171</v>
      </c>
      <c r="C33" s="114" t="s">
        <v>172</v>
      </c>
      <c r="D33" s="116">
        <v>1164</v>
      </c>
      <c r="E33" s="115">
        <v>12</v>
      </c>
      <c r="F33" s="117">
        <v>96</v>
      </c>
      <c r="G33" s="116">
        <v>0</v>
      </c>
      <c r="H33" s="115">
        <v>0</v>
      </c>
      <c r="I33" s="117">
        <v>0</v>
      </c>
      <c r="J33" s="116">
        <v>8994</v>
      </c>
      <c r="K33" s="115">
        <v>215</v>
      </c>
      <c r="L33" s="117">
        <v>40.832558139534903</v>
      </c>
      <c r="M33" s="116">
        <v>0</v>
      </c>
      <c r="N33" s="115">
        <v>0</v>
      </c>
      <c r="O33" s="117">
        <v>0</v>
      </c>
      <c r="P33" s="116">
        <v>10158</v>
      </c>
      <c r="Q33" s="115">
        <v>227</v>
      </c>
      <c r="R33" s="117">
        <v>43.748898678414093</v>
      </c>
      <c r="S33" s="122">
        <v>0</v>
      </c>
      <c r="T33" s="114" t="s">
        <v>87</v>
      </c>
      <c r="U33" s="114" t="s">
        <v>87</v>
      </c>
      <c r="V33" s="114" t="s">
        <v>149</v>
      </c>
      <c r="W33" s="114" t="s">
        <v>173</v>
      </c>
    </row>
    <row r="34" spans="1:23" x14ac:dyDescent="0.2">
      <c r="A34" s="121"/>
      <c r="B34" s="114" t="s">
        <v>174</v>
      </c>
      <c r="C34" s="114" t="s">
        <v>175</v>
      </c>
      <c r="D34" s="116">
        <v>12052</v>
      </c>
      <c r="E34" s="115">
        <v>11008</v>
      </c>
      <c r="F34" s="117">
        <v>9.4840116279069797E-2</v>
      </c>
      <c r="G34" s="116">
        <v>0</v>
      </c>
      <c r="H34" s="115">
        <v>0</v>
      </c>
      <c r="I34" s="117">
        <v>0</v>
      </c>
      <c r="J34" s="116">
        <v>4522</v>
      </c>
      <c r="K34" s="115">
        <v>5407</v>
      </c>
      <c r="L34" s="117">
        <v>-0.163676715368966</v>
      </c>
      <c r="M34" s="116">
        <v>0</v>
      </c>
      <c r="N34" s="115">
        <v>0</v>
      </c>
      <c r="O34" s="117">
        <v>0</v>
      </c>
      <c r="P34" s="116">
        <v>16574</v>
      </c>
      <c r="Q34" s="115">
        <v>16415</v>
      </c>
      <c r="R34" s="117">
        <v>9.6862625647273805E-3</v>
      </c>
      <c r="S34" s="122">
        <v>0</v>
      </c>
      <c r="T34" s="114" t="s">
        <v>87</v>
      </c>
      <c r="U34" s="114" t="s">
        <v>87</v>
      </c>
      <c r="V34" s="114" t="s">
        <v>149</v>
      </c>
      <c r="W34" s="114" t="s">
        <v>176</v>
      </c>
    </row>
    <row r="35" spans="1:23" x14ac:dyDescent="0.2">
      <c r="A35" s="121"/>
      <c r="B35" s="114" t="s">
        <v>177</v>
      </c>
      <c r="C35" s="114" t="s">
        <v>178</v>
      </c>
      <c r="D35" s="116">
        <v>20702</v>
      </c>
      <c r="E35" s="115">
        <v>2437</v>
      </c>
      <c r="F35" s="117">
        <v>7.4948707427164498</v>
      </c>
      <c r="G35" s="116">
        <v>0</v>
      </c>
      <c r="H35" s="115">
        <v>0</v>
      </c>
      <c r="I35" s="117">
        <v>0</v>
      </c>
      <c r="J35" s="116">
        <v>51049</v>
      </c>
      <c r="K35" s="115">
        <v>10063</v>
      </c>
      <c r="L35" s="117">
        <v>4.0729404750074503</v>
      </c>
      <c r="M35" s="116">
        <v>0</v>
      </c>
      <c r="N35" s="115">
        <v>0</v>
      </c>
      <c r="O35" s="117">
        <v>0</v>
      </c>
      <c r="P35" s="116">
        <v>71751</v>
      </c>
      <c r="Q35" s="115">
        <v>12500</v>
      </c>
      <c r="R35" s="117">
        <v>4.7400799999999998</v>
      </c>
      <c r="S35" s="122">
        <v>0</v>
      </c>
      <c r="T35" s="114" t="s">
        <v>87</v>
      </c>
      <c r="U35" s="114" t="s">
        <v>87</v>
      </c>
      <c r="V35" s="114" t="s">
        <v>149</v>
      </c>
      <c r="W35" s="114" t="s">
        <v>179</v>
      </c>
    </row>
    <row r="36" spans="1:23" x14ac:dyDescent="0.2">
      <c r="A36" s="121"/>
      <c r="B36" s="114" t="s">
        <v>180</v>
      </c>
      <c r="C36" s="114" t="s">
        <v>181</v>
      </c>
      <c r="D36" s="116">
        <v>4004</v>
      </c>
      <c r="E36" s="115">
        <v>795</v>
      </c>
      <c r="F36" s="117">
        <v>4.0364779874213799</v>
      </c>
      <c r="G36" s="116">
        <v>0</v>
      </c>
      <c r="H36" s="115">
        <v>0</v>
      </c>
      <c r="I36" s="117">
        <v>0</v>
      </c>
      <c r="J36" s="116">
        <v>13000</v>
      </c>
      <c r="K36" s="115">
        <v>3600</v>
      </c>
      <c r="L36" s="117">
        <v>2.6111111111111098</v>
      </c>
      <c r="M36" s="116">
        <v>0</v>
      </c>
      <c r="N36" s="115">
        <v>0</v>
      </c>
      <c r="O36" s="117">
        <v>0</v>
      </c>
      <c r="P36" s="116">
        <v>17004</v>
      </c>
      <c r="Q36" s="115">
        <v>4395</v>
      </c>
      <c r="R36" s="117">
        <v>2.8689419795221798</v>
      </c>
      <c r="S36" s="122">
        <v>0</v>
      </c>
      <c r="T36" s="114" t="s">
        <v>87</v>
      </c>
      <c r="U36" s="114" t="s">
        <v>87</v>
      </c>
      <c r="V36" s="114" t="s">
        <v>149</v>
      </c>
      <c r="W36" s="114" t="s">
        <v>182</v>
      </c>
    </row>
    <row r="37" spans="1:23" x14ac:dyDescent="0.2">
      <c r="A37" s="121"/>
      <c r="B37" s="114" t="s">
        <v>183</v>
      </c>
      <c r="C37" s="114" t="s">
        <v>184</v>
      </c>
      <c r="D37" s="116">
        <v>60796</v>
      </c>
      <c r="E37" s="115">
        <v>9601</v>
      </c>
      <c r="F37" s="117">
        <v>5.3322570565566094</v>
      </c>
      <c r="G37" s="116">
        <v>0</v>
      </c>
      <c r="H37" s="115">
        <v>0</v>
      </c>
      <c r="I37" s="117">
        <v>0</v>
      </c>
      <c r="J37" s="116">
        <v>8206</v>
      </c>
      <c r="K37" s="115">
        <v>4076</v>
      </c>
      <c r="L37" s="117">
        <v>1.01324828263003</v>
      </c>
      <c r="M37" s="116">
        <v>0</v>
      </c>
      <c r="N37" s="115">
        <v>0</v>
      </c>
      <c r="O37" s="117">
        <v>0</v>
      </c>
      <c r="P37" s="116">
        <v>69002</v>
      </c>
      <c r="Q37" s="115">
        <v>13677</v>
      </c>
      <c r="R37" s="117">
        <v>4.0451122322146693</v>
      </c>
      <c r="S37" s="122">
        <v>0</v>
      </c>
      <c r="T37" s="114" t="s">
        <v>87</v>
      </c>
      <c r="U37" s="114" t="s">
        <v>87</v>
      </c>
      <c r="V37" s="114" t="s">
        <v>149</v>
      </c>
      <c r="W37" s="114" t="s">
        <v>185</v>
      </c>
    </row>
    <row r="38" spans="1:23" x14ac:dyDescent="0.2">
      <c r="A38" s="121"/>
      <c r="B38" s="114" t="s">
        <v>186</v>
      </c>
      <c r="C38" s="114" t="s">
        <v>187</v>
      </c>
      <c r="D38" s="116">
        <v>28024</v>
      </c>
      <c r="E38" s="115">
        <v>9158</v>
      </c>
      <c r="F38" s="117">
        <v>2.0600567809565398</v>
      </c>
      <c r="G38" s="116">
        <v>0</v>
      </c>
      <c r="H38" s="115">
        <v>0</v>
      </c>
      <c r="I38" s="117">
        <v>0</v>
      </c>
      <c r="J38" s="116">
        <v>61153</v>
      </c>
      <c r="K38" s="115">
        <v>6634</v>
      </c>
      <c r="L38" s="117">
        <v>8.2181187820319614</v>
      </c>
      <c r="M38" s="116">
        <v>0</v>
      </c>
      <c r="N38" s="115">
        <v>0</v>
      </c>
      <c r="O38" s="117">
        <v>0</v>
      </c>
      <c r="P38" s="116">
        <v>89177</v>
      </c>
      <c r="Q38" s="115">
        <v>15792</v>
      </c>
      <c r="R38" s="117">
        <v>4.6469731509625101</v>
      </c>
      <c r="S38" s="122">
        <v>0</v>
      </c>
      <c r="T38" s="114" t="s">
        <v>87</v>
      </c>
      <c r="U38" s="114" t="s">
        <v>87</v>
      </c>
      <c r="V38" s="114" t="s">
        <v>149</v>
      </c>
      <c r="W38" s="114" t="s">
        <v>188</v>
      </c>
    </row>
    <row r="39" spans="1:23" x14ac:dyDescent="0.2">
      <c r="A39" s="121"/>
      <c r="B39" s="114" t="s">
        <v>189</v>
      </c>
      <c r="C39" s="114" t="s">
        <v>190</v>
      </c>
      <c r="D39" s="116">
        <v>4940</v>
      </c>
      <c r="E39" s="115">
        <v>4093</v>
      </c>
      <c r="F39" s="117">
        <v>0.20693867578793099</v>
      </c>
      <c r="G39" s="116">
        <v>0</v>
      </c>
      <c r="H39" s="115">
        <v>0</v>
      </c>
      <c r="I39" s="117">
        <v>0</v>
      </c>
      <c r="J39" s="116">
        <v>799</v>
      </c>
      <c r="K39" s="115">
        <v>612</v>
      </c>
      <c r="L39" s="117">
        <v>0.30555555555555602</v>
      </c>
      <c r="M39" s="116">
        <v>0</v>
      </c>
      <c r="N39" s="115">
        <v>0</v>
      </c>
      <c r="O39" s="117">
        <v>0</v>
      </c>
      <c r="P39" s="116">
        <v>5739</v>
      </c>
      <c r="Q39" s="115">
        <v>4705</v>
      </c>
      <c r="R39" s="117">
        <v>0.219766206163656</v>
      </c>
      <c r="S39" s="122">
        <v>0</v>
      </c>
      <c r="T39" s="114" t="s">
        <v>87</v>
      </c>
      <c r="U39" s="114" t="s">
        <v>87</v>
      </c>
      <c r="V39" s="114" t="s">
        <v>149</v>
      </c>
      <c r="W39" s="114" t="s">
        <v>191</v>
      </c>
    </row>
    <row r="40" spans="1:23" x14ac:dyDescent="0.2">
      <c r="A40" s="121"/>
      <c r="B40" s="114" t="s">
        <v>192</v>
      </c>
      <c r="C40" s="114" t="s">
        <v>193</v>
      </c>
      <c r="D40" s="116">
        <v>6393</v>
      </c>
      <c r="E40" s="115">
        <v>601</v>
      </c>
      <c r="F40" s="117">
        <v>9.6372712146422597</v>
      </c>
      <c r="G40" s="116">
        <v>0</v>
      </c>
      <c r="H40" s="115">
        <v>0</v>
      </c>
      <c r="I40" s="117">
        <v>0</v>
      </c>
      <c r="J40" s="116">
        <v>32</v>
      </c>
      <c r="K40" s="115">
        <v>0</v>
      </c>
      <c r="L40" s="117">
        <v>0</v>
      </c>
      <c r="M40" s="116">
        <v>0</v>
      </c>
      <c r="N40" s="115">
        <v>0</v>
      </c>
      <c r="O40" s="117">
        <v>0</v>
      </c>
      <c r="P40" s="116">
        <v>6425</v>
      </c>
      <c r="Q40" s="115">
        <v>601</v>
      </c>
      <c r="R40" s="117">
        <v>9.6905158069883495</v>
      </c>
      <c r="S40" s="122">
        <v>0</v>
      </c>
      <c r="T40" s="114" t="s">
        <v>87</v>
      </c>
      <c r="U40" s="114" t="s">
        <v>87</v>
      </c>
      <c r="V40" s="114" t="s">
        <v>149</v>
      </c>
      <c r="W40" s="114" t="s">
        <v>194</v>
      </c>
    </row>
    <row r="41" spans="1:23" x14ac:dyDescent="0.2">
      <c r="A41" s="121"/>
      <c r="B41" s="114" t="s">
        <v>195</v>
      </c>
      <c r="C41" s="114" t="s">
        <v>196</v>
      </c>
      <c r="D41" s="116">
        <v>854</v>
      </c>
      <c r="E41" s="115">
        <v>2</v>
      </c>
      <c r="F41" s="117">
        <v>426</v>
      </c>
      <c r="G41" s="116">
        <v>0</v>
      </c>
      <c r="H41" s="115">
        <v>0</v>
      </c>
      <c r="I41" s="117">
        <v>0</v>
      </c>
      <c r="J41" s="116">
        <v>0</v>
      </c>
      <c r="K41" s="115">
        <v>0</v>
      </c>
      <c r="L41" s="117">
        <v>0</v>
      </c>
      <c r="M41" s="116">
        <v>0</v>
      </c>
      <c r="N41" s="115">
        <v>0</v>
      </c>
      <c r="O41" s="117">
        <v>0</v>
      </c>
      <c r="P41" s="116">
        <v>854</v>
      </c>
      <c r="Q41" s="115">
        <v>2</v>
      </c>
      <c r="R41" s="117">
        <v>426</v>
      </c>
      <c r="S41" s="122">
        <v>0</v>
      </c>
      <c r="T41" s="114" t="s">
        <v>87</v>
      </c>
      <c r="U41" s="114" t="s">
        <v>87</v>
      </c>
      <c r="V41" s="114" t="s">
        <v>149</v>
      </c>
      <c r="W41" s="114" t="s">
        <v>197</v>
      </c>
    </row>
    <row r="42" spans="1:23" x14ac:dyDescent="0.2">
      <c r="A42" s="121"/>
      <c r="B42" s="114" t="s">
        <v>198</v>
      </c>
      <c r="C42" s="114" t="s">
        <v>199</v>
      </c>
      <c r="D42" s="116">
        <v>3673</v>
      </c>
      <c r="E42" s="115">
        <v>4956</v>
      </c>
      <c r="F42" s="117">
        <v>-0.25887812752219502</v>
      </c>
      <c r="G42" s="116">
        <v>0</v>
      </c>
      <c r="H42" s="115">
        <v>0</v>
      </c>
      <c r="I42" s="117">
        <v>0</v>
      </c>
      <c r="J42" s="116">
        <v>4552</v>
      </c>
      <c r="K42" s="115">
        <v>4263</v>
      </c>
      <c r="L42" s="117">
        <v>6.7792634295097312E-2</v>
      </c>
      <c r="M42" s="116">
        <v>0</v>
      </c>
      <c r="N42" s="115">
        <v>0</v>
      </c>
      <c r="O42" s="117">
        <v>0</v>
      </c>
      <c r="P42" s="116">
        <v>8225</v>
      </c>
      <c r="Q42" s="115">
        <v>9219</v>
      </c>
      <c r="R42" s="117">
        <v>-0.10782080485952901</v>
      </c>
      <c r="S42" s="122">
        <v>0</v>
      </c>
      <c r="T42" s="114" t="s">
        <v>87</v>
      </c>
      <c r="U42" s="114" t="s">
        <v>87</v>
      </c>
      <c r="V42" s="114" t="s">
        <v>149</v>
      </c>
      <c r="W42" s="114" t="s">
        <v>200</v>
      </c>
    </row>
    <row r="43" spans="1:23" x14ac:dyDescent="0.2">
      <c r="A43" s="121"/>
      <c r="B43" s="114" t="s">
        <v>201</v>
      </c>
      <c r="C43" s="114" t="s">
        <v>202</v>
      </c>
      <c r="D43" s="116">
        <v>886</v>
      </c>
      <c r="E43" s="115">
        <v>604</v>
      </c>
      <c r="F43" s="117">
        <v>0.46688741721854299</v>
      </c>
      <c r="G43" s="116">
        <v>0</v>
      </c>
      <c r="H43" s="115">
        <v>0</v>
      </c>
      <c r="I43" s="117">
        <v>0</v>
      </c>
      <c r="J43" s="116">
        <v>7977</v>
      </c>
      <c r="K43" s="115">
        <v>1639</v>
      </c>
      <c r="L43" s="117">
        <v>3.8669920683343499</v>
      </c>
      <c r="M43" s="116">
        <v>0</v>
      </c>
      <c r="N43" s="115">
        <v>0</v>
      </c>
      <c r="O43" s="117">
        <v>0</v>
      </c>
      <c r="P43" s="116">
        <v>8863</v>
      </c>
      <c r="Q43" s="115">
        <v>2243</v>
      </c>
      <c r="R43" s="117">
        <v>2.9514043691484595</v>
      </c>
      <c r="S43" s="122">
        <v>0</v>
      </c>
      <c r="T43" s="114" t="s">
        <v>87</v>
      </c>
      <c r="U43" s="114" t="s">
        <v>87</v>
      </c>
      <c r="V43" s="114" t="s">
        <v>149</v>
      </c>
      <c r="W43" s="114" t="s">
        <v>203</v>
      </c>
    </row>
    <row r="44" spans="1:23" x14ac:dyDescent="0.2">
      <c r="A44" s="121"/>
      <c r="B44" s="114" t="s">
        <v>204</v>
      </c>
      <c r="C44" s="114" t="s">
        <v>205</v>
      </c>
      <c r="D44" s="116">
        <v>7962</v>
      </c>
      <c r="E44" s="115">
        <v>1518</v>
      </c>
      <c r="F44" s="117">
        <v>4.2450592885375489</v>
      </c>
      <c r="G44" s="116">
        <v>0</v>
      </c>
      <c r="H44" s="115">
        <v>0</v>
      </c>
      <c r="I44" s="117">
        <v>0</v>
      </c>
      <c r="J44" s="116">
        <v>76</v>
      </c>
      <c r="K44" s="115">
        <v>0</v>
      </c>
      <c r="L44" s="117">
        <v>0</v>
      </c>
      <c r="M44" s="116">
        <v>0</v>
      </c>
      <c r="N44" s="115">
        <v>0</v>
      </c>
      <c r="O44" s="117">
        <v>0</v>
      </c>
      <c r="P44" s="116">
        <v>8038</v>
      </c>
      <c r="Q44" s="115">
        <v>1518</v>
      </c>
      <c r="R44" s="117">
        <v>4.2951251646903792</v>
      </c>
      <c r="S44" s="122">
        <v>0</v>
      </c>
      <c r="T44" s="114" t="s">
        <v>87</v>
      </c>
      <c r="U44" s="114" t="s">
        <v>87</v>
      </c>
      <c r="V44" s="114" t="s">
        <v>149</v>
      </c>
      <c r="W44" s="114" t="s">
        <v>206</v>
      </c>
    </row>
    <row r="45" spans="1:23" x14ac:dyDescent="0.2">
      <c r="A45" s="121"/>
      <c r="B45" s="114" t="s">
        <v>207</v>
      </c>
      <c r="C45" s="114" t="s">
        <v>208</v>
      </c>
      <c r="D45" s="116">
        <v>29835</v>
      </c>
      <c r="E45" s="115">
        <v>22685</v>
      </c>
      <c r="F45" s="117">
        <v>0.31518624641833798</v>
      </c>
      <c r="G45" s="116">
        <v>0</v>
      </c>
      <c r="H45" s="115">
        <v>0</v>
      </c>
      <c r="I45" s="117">
        <v>0</v>
      </c>
      <c r="J45" s="116">
        <v>79741</v>
      </c>
      <c r="K45" s="115">
        <v>92301</v>
      </c>
      <c r="L45" s="117">
        <v>-0.13607653221525201</v>
      </c>
      <c r="M45" s="116">
        <v>0</v>
      </c>
      <c r="N45" s="115">
        <v>0</v>
      </c>
      <c r="O45" s="117">
        <v>0</v>
      </c>
      <c r="P45" s="116">
        <v>109576</v>
      </c>
      <c r="Q45" s="115">
        <v>114986</v>
      </c>
      <c r="R45" s="117">
        <v>-4.7049205990294496E-2</v>
      </c>
      <c r="S45" s="122">
        <v>0</v>
      </c>
      <c r="T45" s="114" t="s">
        <v>87</v>
      </c>
      <c r="U45" s="114" t="s">
        <v>87</v>
      </c>
      <c r="V45" s="114" t="s">
        <v>149</v>
      </c>
      <c r="W45" s="114" t="s">
        <v>209</v>
      </c>
    </row>
    <row r="46" spans="1:23" x14ac:dyDescent="0.2">
      <c r="A46" s="121"/>
      <c r="B46" s="114" t="s">
        <v>210</v>
      </c>
      <c r="C46" s="114" t="s">
        <v>211</v>
      </c>
      <c r="D46" s="116">
        <v>14651</v>
      </c>
      <c r="E46" s="115">
        <v>5154</v>
      </c>
      <c r="F46" s="117">
        <v>1.8426464881645299</v>
      </c>
      <c r="G46" s="116">
        <v>0</v>
      </c>
      <c r="H46" s="115">
        <v>0</v>
      </c>
      <c r="I46" s="117">
        <v>0</v>
      </c>
      <c r="J46" s="116">
        <v>197</v>
      </c>
      <c r="K46" s="115">
        <v>3</v>
      </c>
      <c r="L46" s="117">
        <v>64.6666666666667</v>
      </c>
      <c r="M46" s="116">
        <v>0</v>
      </c>
      <c r="N46" s="115">
        <v>0</v>
      </c>
      <c r="O46" s="117">
        <v>0</v>
      </c>
      <c r="P46" s="116">
        <v>14848</v>
      </c>
      <c r="Q46" s="115">
        <v>5157</v>
      </c>
      <c r="R46" s="117">
        <v>1.87919332945511</v>
      </c>
      <c r="S46" s="122">
        <v>0</v>
      </c>
      <c r="T46" s="114" t="s">
        <v>87</v>
      </c>
      <c r="U46" s="114" t="s">
        <v>87</v>
      </c>
      <c r="V46" s="114" t="s">
        <v>149</v>
      </c>
      <c r="W46" s="114" t="s">
        <v>212</v>
      </c>
    </row>
    <row r="47" spans="1:23" x14ac:dyDescent="0.2">
      <c r="A47" s="121"/>
      <c r="B47" s="114" t="s">
        <v>213</v>
      </c>
      <c r="C47" s="114" t="s">
        <v>214</v>
      </c>
      <c r="D47" s="116">
        <v>17098</v>
      </c>
      <c r="E47" s="115">
        <v>6186</v>
      </c>
      <c r="F47" s="117">
        <v>1.7639831878435199</v>
      </c>
      <c r="G47" s="116">
        <v>0</v>
      </c>
      <c r="H47" s="115">
        <v>0</v>
      </c>
      <c r="I47" s="117">
        <v>0</v>
      </c>
      <c r="J47" s="116">
        <v>505</v>
      </c>
      <c r="K47" s="115">
        <v>21</v>
      </c>
      <c r="L47" s="117">
        <v>23.047619047618998</v>
      </c>
      <c r="M47" s="116">
        <v>0</v>
      </c>
      <c r="N47" s="115">
        <v>0</v>
      </c>
      <c r="O47" s="117">
        <v>0</v>
      </c>
      <c r="P47" s="116">
        <v>17603</v>
      </c>
      <c r="Q47" s="115">
        <v>6207</v>
      </c>
      <c r="R47" s="117">
        <v>1.83599162236185</v>
      </c>
      <c r="S47" s="122">
        <v>0</v>
      </c>
      <c r="T47" s="114" t="s">
        <v>87</v>
      </c>
      <c r="U47" s="114" t="s">
        <v>87</v>
      </c>
      <c r="V47" s="114" t="s">
        <v>149</v>
      </c>
      <c r="W47" s="114" t="s">
        <v>215</v>
      </c>
    </row>
    <row r="48" spans="1:23" x14ac:dyDescent="0.2">
      <c r="A48" s="121"/>
      <c r="B48" s="114" t="s">
        <v>216</v>
      </c>
      <c r="C48" s="114" t="s">
        <v>217</v>
      </c>
      <c r="D48" s="116">
        <v>12814</v>
      </c>
      <c r="E48" s="115">
        <v>1987</v>
      </c>
      <c r="F48" s="117">
        <v>5.4489179667840997</v>
      </c>
      <c r="G48" s="116">
        <v>0</v>
      </c>
      <c r="H48" s="115">
        <v>0</v>
      </c>
      <c r="I48" s="117">
        <v>0</v>
      </c>
      <c r="J48" s="116">
        <v>39348</v>
      </c>
      <c r="K48" s="115">
        <v>10918</v>
      </c>
      <c r="L48" s="117">
        <v>2.6039567686389398</v>
      </c>
      <c r="M48" s="116">
        <v>0</v>
      </c>
      <c r="N48" s="115">
        <v>0</v>
      </c>
      <c r="O48" s="117">
        <v>0</v>
      </c>
      <c r="P48" s="116">
        <v>52162</v>
      </c>
      <c r="Q48" s="115">
        <v>12905</v>
      </c>
      <c r="R48" s="117">
        <v>3.04199922510655</v>
      </c>
      <c r="S48" s="122">
        <v>0</v>
      </c>
      <c r="T48" s="114" t="s">
        <v>87</v>
      </c>
      <c r="U48" s="114" t="s">
        <v>87</v>
      </c>
      <c r="V48" s="114" t="s">
        <v>149</v>
      </c>
      <c r="W48" s="114" t="s">
        <v>218</v>
      </c>
    </row>
    <row r="49" spans="1:23" x14ac:dyDescent="0.2">
      <c r="A49" s="121"/>
      <c r="B49" s="114" t="s">
        <v>219</v>
      </c>
      <c r="C49" s="114" t="s">
        <v>220</v>
      </c>
      <c r="D49" s="116">
        <v>5026</v>
      </c>
      <c r="E49" s="115">
        <v>82</v>
      </c>
      <c r="F49" s="117">
        <v>60.292682926829301</v>
      </c>
      <c r="G49" s="116">
        <v>0</v>
      </c>
      <c r="H49" s="115">
        <v>0</v>
      </c>
      <c r="I49" s="117">
        <v>0</v>
      </c>
      <c r="J49" s="116">
        <v>599</v>
      </c>
      <c r="K49" s="115">
        <v>0</v>
      </c>
      <c r="L49" s="117">
        <v>0</v>
      </c>
      <c r="M49" s="116">
        <v>0</v>
      </c>
      <c r="N49" s="115">
        <v>0</v>
      </c>
      <c r="O49" s="117">
        <v>0</v>
      </c>
      <c r="P49" s="116">
        <v>5625</v>
      </c>
      <c r="Q49" s="115">
        <v>82</v>
      </c>
      <c r="R49" s="117">
        <v>67.597560975609809</v>
      </c>
      <c r="S49" s="122">
        <v>0</v>
      </c>
      <c r="T49" s="114" t="s">
        <v>87</v>
      </c>
      <c r="U49" s="114" t="s">
        <v>87</v>
      </c>
      <c r="V49" s="114" t="s">
        <v>149</v>
      </c>
      <c r="W49" s="114" t="s">
        <v>221</v>
      </c>
    </row>
    <row r="50" spans="1:23" x14ac:dyDescent="0.2">
      <c r="A50" s="121"/>
      <c r="B50" s="114" t="s">
        <v>222</v>
      </c>
      <c r="C50" s="114" t="s">
        <v>223</v>
      </c>
      <c r="D50" s="116">
        <v>101111</v>
      </c>
      <c r="E50" s="115">
        <v>92441</v>
      </c>
      <c r="F50" s="117">
        <v>9.3789552254951794E-2</v>
      </c>
      <c r="G50" s="116">
        <v>0</v>
      </c>
      <c r="H50" s="115">
        <v>0</v>
      </c>
      <c r="I50" s="117">
        <v>0</v>
      </c>
      <c r="J50" s="116">
        <v>108460</v>
      </c>
      <c r="K50" s="115">
        <v>102761</v>
      </c>
      <c r="L50" s="117">
        <v>5.5458783001333195E-2</v>
      </c>
      <c r="M50" s="116">
        <v>0</v>
      </c>
      <c r="N50" s="115">
        <v>0</v>
      </c>
      <c r="O50" s="117">
        <v>0</v>
      </c>
      <c r="P50" s="116">
        <v>209571</v>
      </c>
      <c r="Q50" s="115">
        <v>195202</v>
      </c>
      <c r="R50" s="117">
        <v>7.3610926117560288E-2</v>
      </c>
      <c r="S50" s="122">
        <v>0</v>
      </c>
      <c r="T50" s="114" t="s">
        <v>87</v>
      </c>
      <c r="U50" s="114" t="s">
        <v>87</v>
      </c>
      <c r="V50" s="114" t="s">
        <v>149</v>
      </c>
      <c r="W50" s="114" t="s">
        <v>224</v>
      </c>
    </row>
    <row r="51" spans="1:23" x14ac:dyDescent="0.2">
      <c r="A51" s="121"/>
      <c r="B51" s="114" t="s">
        <v>225</v>
      </c>
      <c r="C51" s="114" t="s">
        <v>226</v>
      </c>
      <c r="D51" s="116">
        <v>7111</v>
      </c>
      <c r="E51" s="115">
        <v>667</v>
      </c>
      <c r="F51" s="117">
        <v>9.6611694152923491</v>
      </c>
      <c r="G51" s="116">
        <v>0</v>
      </c>
      <c r="H51" s="115">
        <v>0</v>
      </c>
      <c r="I51" s="117">
        <v>0</v>
      </c>
      <c r="J51" s="116">
        <v>2999</v>
      </c>
      <c r="K51" s="115">
        <v>44</v>
      </c>
      <c r="L51" s="117">
        <v>67.159090909090892</v>
      </c>
      <c r="M51" s="116">
        <v>0</v>
      </c>
      <c r="N51" s="115">
        <v>0</v>
      </c>
      <c r="O51" s="117">
        <v>0</v>
      </c>
      <c r="P51" s="116">
        <v>10110</v>
      </c>
      <c r="Q51" s="115">
        <v>711</v>
      </c>
      <c r="R51" s="117">
        <v>13.219409282700399</v>
      </c>
      <c r="S51" s="122">
        <v>0</v>
      </c>
      <c r="T51" s="114" t="s">
        <v>87</v>
      </c>
      <c r="U51" s="114" t="s">
        <v>87</v>
      </c>
      <c r="V51" s="114" t="s">
        <v>149</v>
      </c>
      <c r="W51" s="114" t="s">
        <v>227</v>
      </c>
    </row>
    <row r="52" spans="1:23" x14ac:dyDescent="0.2">
      <c r="A52" s="121"/>
      <c r="B52" s="114" t="s">
        <v>228</v>
      </c>
      <c r="C52" s="114" t="s">
        <v>229</v>
      </c>
      <c r="D52" s="116">
        <v>1096</v>
      </c>
      <c r="E52" s="115">
        <v>924</v>
      </c>
      <c r="F52" s="117">
        <v>0.18614718614718598</v>
      </c>
      <c r="G52" s="116">
        <v>0</v>
      </c>
      <c r="H52" s="115">
        <v>0</v>
      </c>
      <c r="I52" s="117">
        <v>0</v>
      </c>
      <c r="J52" s="116">
        <v>12174</v>
      </c>
      <c r="K52" s="115">
        <v>16503</v>
      </c>
      <c r="L52" s="117">
        <v>-0.26231594255589902</v>
      </c>
      <c r="M52" s="116">
        <v>0</v>
      </c>
      <c r="N52" s="115">
        <v>0</v>
      </c>
      <c r="O52" s="117">
        <v>0</v>
      </c>
      <c r="P52" s="116">
        <v>13270</v>
      </c>
      <c r="Q52" s="115">
        <v>17427</v>
      </c>
      <c r="R52" s="117">
        <v>-0.23853790095828298</v>
      </c>
      <c r="S52" s="122">
        <v>0</v>
      </c>
      <c r="T52" s="114" t="s">
        <v>87</v>
      </c>
      <c r="U52" s="114" t="s">
        <v>87</v>
      </c>
      <c r="V52" s="114" t="s">
        <v>149</v>
      </c>
      <c r="W52" s="114" t="s">
        <v>230</v>
      </c>
    </row>
    <row r="53" spans="1:23" x14ac:dyDescent="0.2">
      <c r="A53" s="123"/>
      <c r="B53" s="114" t="s">
        <v>231</v>
      </c>
      <c r="C53" s="114" t="s">
        <v>232</v>
      </c>
      <c r="D53" s="116">
        <v>10086</v>
      </c>
      <c r="E53" s="115">
        <v>1899</v>
      </c>
      <c r="F53" s="117">
        <v>4.3112164296998401</v>
      </c>
      <c r="G53" s="116">
        <v>0</v>
      </c>
      <c r="H53" s="115">
        <v>0</v>
      </c>
      <c r="I53" s="117">
        <v>0</v>
      </c>
      <c r="J53" s="116">
        <v>61</v>
      </c>
      <c r="K53" s="115">
        <v>3</v>
      </c>
      <c r="L53" s="117">
        <v>19.3333333333333</v>
      </c>
      <c r="M53" s="116">
        <v>0</v>
      </c>
      <c r="N53" s="115">
        <v>0</v>
      </c>
      <c r="O53" s="117">
        <v>0</v>
      </c>
      <c r="P53" s="116">
        <v>10147</v>
      </c>
      <c r="Q53" s="115">
        <v>1902</v>
      </c>
      <c r="R53" s="117">
        <v>4.3349106203995795</v>
      </c>
      <c r="S53" s="122">
        <v>0</v>
      </c>
      <c r="T53" s="114" t="s">
        <v>87</v>
      </c>
      <c r="U53" s="114" t="s">
        <v>87</v>
      </c>
      <c r="V53" s="114" t="s">
        <v>149</v>
      </c>
      <c r="W53" s="114" t="s">
        <v>233</v>
      </c>
    </row>
    <row r="54" spans="1:23" x14ac:dyDescent="0.2">
      <c r="A54" s="124" t="s">
        <v>101</v>
      </c>
      <c r="B54" s="124">
        <v>0</v>
      </c>
      <c r="C54" s="124">
        <v>0</v>
      </c>
      <c r="D54" s="126">
        <v>482381</v>
      </c>
      <c r="E54" s="125">
        <v>199785</v>
      </c>
      <c r="F54" s="127">
        <v>1.4145005881322399</v>
      </c>
      <c r="G54" s="126">
        <v>0</v>
      </c>
      <c r="H54" s="125">
        <v>0</v>
      </c>
      <c r="I54" s="127">
        <v>0</v>
      </c>
      <c r="J54" s="126">
        <v>540869</v>
      </c>
      <c r="K54" s="125">
        <v>304692</v>
      </c>
      <c r="L54" s="127">
        <v>0.77513357751434198</v>
      </c>
      <c r="M54" s="126">
        <v>0</v>
      </c>
      <c r="N54" s="125">
        <v>0</v>
      </c>
      <c r="O54" s="127">
        <v>0</v>
      </c>
      <c r="P54" s="126">
        <v>1023250</v>
      </c>
      <c r="Q54" s="125">
        <v>504477</v>
      </c>
      <c r="R54" s="127">
        <v>1.0283382592268799</v>
      </c>
      <c r="S54" s="128">
        <v>0</v>
      </c>
      <c r="T54" s="129">
        <v>0</v>
      </c>
      <c r="U54" s="129">
        <v>0</v>
      </c>
      <c r="V54" s="129">
        <v>0</v>
      </c>
      <c r="W54" s="129">
        <v>0</v>
      </c>
    </row>
    <row r="55" spans="1:23" s="133" customFormat="1" ht="22.5" x14ac:dyDescent="0.2">
      <c r="A55" s="130" t="s">
        <v>234</v>
      </c>
      <c r="B55" s="131"/>
      <c r="C55" s="131"/>
      <c r="D55" s="126">
        <f>D54+D24+D14</f>
        <v>3706865</v>
      </c>
      <c r="E55" s="126">
        <f>E54+E24+E14</f>
        <v>3179274</v>
      </c>
      <c r="F55" s="132">
        <f>((D54+D24+D14)-(E54+E24+E14))/(E54+E24+E14)</f>
        <v>0.16594700551132113</v>
      </c>
      <c r="G55" s="126">
        <f>G54+G24+G14</f>
        <v>481786</v>
      </c>
      <c r="H55" s="126">
        <f>H54+H24+H14</f>
        <v>83528</v>
      </c>
      <c r="I55" s="132">
        <f>((G54+G24+G14)-(H54+H24+H14))/(H54+H24+H14)</f>
        <v>4.7679580499952108</v>
      </c>
      <c r="J55" s="126">
        <f>J54+J24+J14</f>
        <v>4102761</v>
      </c>
      <c r="K55" s="126">
        <f>K54+K24+K14</f>
        <v>4314238</v>
      </c>
      <c r="L55" s="132">
        <f>((J54+J24+J14)-(K54+K24+K14))/(K54+K24+K14)</f>
        <v>-4.9018389806032951E-2</v>
      </c>
      <c r="M55" s="126">
        <f>M54+M24+M14</f>
        <v>1929</v>
      </c>
      <c r="N55" s="126">
        <f>N54+N24+N14</f>
        <v>140055</v>
      </c>
      <c r="O55" s="132">
        <f>((M54+M24+M14)-(N54+N24+N14))/(N54+N24+N14)</f>
        <v>-0.98622683945592804</v>
      </c>
      <c r="P55" s="126">
        <f>P54+P24+P14</f>
        <v>8293341</v>
      </c>
      <c r="Q55" s="126">
        <f>Q54+Q24+Q14</f>
        <v>7717095</v>
      </c>
      <c r="R55" s="132">
        <f>((P54+P24+P14)-(Q54+Q24+Q14))/(Q54+Q24+Q14)</f>
        <v>7.4671362734293145E-2</v>
      </c>
    </row>
    <row r="56" spans="1:23" s="133" customFormat="1" x14ac:dyDescent="0.2">
      <c r="A56" s="130" t="s">
        <v>235</v>
      </c>
      <c r="B56" s="131"/>
      <c r="C56" s="131"/>
      <c r="D56" s="126">
        <f>D54+D24+D14+D9</f>
        <v>7058637</v>
      </c>
      <c r="E56" s="126">
        <f>E54+E24+E14+E9</f>
        <v>6888477</v>
      </c>
      <c r="F56" s="132">
        <f>((D54+D24+D14+D9)-(E54+E24+E14+E9))/(E54+E24+E14+E9)</f>
        <v>2.4702122109139656E-2</v>
      </c>
      <c r="G56" s="126">
        <f>G54+G24+G14+G9</f>
        <v>3403230</v>
      </c>
      <c r="H56" s="126">
        <f>H54+H24+H14+H9</f>
        <v>1946503</v>
      </c>
      <c r="I56" s="132">
        <f>((G54+G24+G14+G9)-(H54+H24+H14+H9))/(H54+H24+H14+H9)</f>
        <v>0.74838158482160055</v>
      </c>
      <c r="J56" s="126">
        <f>J54+J24+J14+J9</f>
        <v>9139263</v>
      </c>
      <c r="K56" s="126">
        <f>K54+K24+K14+K9</f>
        <v>10370251</v>
      </c>
      <c r="L56" s="132">
        <f>((J54+J24+J14+J9)-(K54+K24+K14+K9))/(K54+K24+K14+K9)</f>
        <v>-0.118703780651018</v>
      </c>
      <c r="M56" s="126">
        <f>M54+M24+M14+M9</f>
        <v>24037</v>
      </c>
      <c r="N56" s="126">
        <f>N54+N24+N14+N9</f>
        <v>169346</v>
      </c>
      <c r="O56" s="132">
        <f>((M54+M24+M14+M9)-(N54+N24+N14+N9))/(N54+N24+N14+N9)</f>
        <v>-0.85805983017018417</v>
      </c>
      <c r="P56" s="126">
        <f>P54+P24+P14+P9</f>
        <v>19625167</v>
      </c>
      <c r="Q56" s="126">
        <f>Q54+Q24+Q14+Q9</f>
        <v>19374577</v>
      </c>
      <c r="R56" s="132">
        <f>((P54+P24+P14+P9)-(Q54+Q24+Q14+Q9))/(Q54+Q24+Q14+Q9)</f>
        <v>1.293395979690292E-2</v>
      </c>
    </row>
    <row r="57" spans="1:23" s="133" customFormat="1" x14ac:dyDescent="0.2">
      <c r="A57" s="130" t="s">
        <v>236</v>
      </c>
      <c r="B57" s="131"/>
      <c r="C57" s="131"/>
      <c r="D57" s="126">
        <f>D54+D24+D14+D9+D5</f>
        <v>11142259</v>
      </c>
      <c r="E57" s="126">
        <f>E54+E24+E14+E9+E5</f>
        <v>11392933</v>
      </c>
      <c r="F57" s="132">
        <f>((D54+D24+D14+D9+D5)-(E54+E24+E14+E9+E5))/(E54+E24+E14+E9+E5)</f>
        <v>-2.2002587042335806E-2</v>
      </c>
      <c r="G57" s="126">
        <f>G54+G24+G14+G9+G5</f>
        <v>56309761</v>
      </c>
      <c r="H57" s="126">
        <f>H54+H24+H14+H9+H5</f>
        <v>54925162</v>
      </c>
      <c r="I57" s="132">
        <f>((G54+G24+G14+G9+G5)-(H54+H24+H14+H9+H5))/(H54+H24+H14+H9+H5)</f>
        <v>2.5208828696763788E-2</v>
      </c>
      <c r="J57" s="126">
        <f>J54+J24+J14+J9+J5</f>
        <v>20167671</v>
      </c>
      <c r="K57" s="126">
        <f>K54+K24+K14+K9+K5</f>
        <v>22066030</v>
      </c>
      <c r="L57" s="132">
        <f>((J54+J24+J14+J9+J5)-(K54+K24+K14+K9+K5))/(K54+K24+K14+K9+K5)</f>
        <v>-8.6030835632870978E-2</v>
      </c>
      <c r="M57" s="126">
        <f>M54+M24+M14+M9+M5</f>
        <v>3051655</v>
      </c>
      <c r="N57" s="126">
        <f>N54+N24+N14+N9+N5</f>
        <v>3743963</v>
      </c>
      <c r="O57" s="132">
        <f>((M54+M24+M14+M9+M5)-(N54+N24+N14+N9+N5))/(N54+N24+N14+N9+N5)</f>
        <v>-0.18491315218660012</v>
      </c>
      <c r="P57" s="126">
        <f>P54+P24+P14+P9+P5</f>
        <v>90671346</v>
      </c>
      <c r="Q57" s="126">
        <f>Q54+Q24+Q14+Q9+Q5</f>
        <v>92128088</v>
      </c>
      <c r="R57" s="132">
        <f>((P54+P24+P14+P9+P5)-(Q54+Q24+Q14+Q9+Q5))/(Q54+Q24+Q14+Q9+Q5)</f>
        <v>-1.5812137553533077E-2</v>
      </c>
    </row>
    <row r="58" spans="1:23" x14ac:dyDescent="0.2">
      <c r="A58" s="119" t="s">
        <v>237</v>
      </c>
      <c r="B58" s="114" t="s">
        <v>238</v>
      </c>
      <c r="C58" s="114" t="s">
        <v>239</v>
      </c>
      <c r="D58" s="116">
        <v>0</v>
      </c>
      <c r="E58" s="115">
        <v>0</v>
      </c>
      <c r="F58" s="117">
        <v>0</v>
      </c>
      <c r="G58" s="116">
        <v>0</v>
      </c>
      <c r="H58" s="115">
        <v>0</v>
      </c>
      <c r="I58" s="117">
        <v>0</v>
      </c>
      <c r="J58" s="116">
        <v>0</v>
      </c>
      <c r="K58" s="115">
        <v>0</v>
      </c>
      <c r="L58" s="117">
        <v>0</v>
      </c>
      <c r="M58" s="116">
        <v>0</v>
      </c>
      <c r="N58" s="115">
        <v>0</v>
      </c>
      <c r="O58" s="117">
        <v>0</v>
      </c>
      <c r="P58" s="116">
        <v>0</v>
      </c>
      <c r="Q58" s="115">
        <v>0</v>
      </c>
      <c r="R58" s="117">
        <v>0</v>
      </c>
      <c r="S58" s="120">
        <v>6</v>
      </c>
      <c r="T58" s="114" t="s">
        <v>88</v>
      </c>
      <c r="U58" s="114" t="s">
        <v>88</v>
      </c>
      <c r="V58" s="114" t="s">
        <v>241</v>
      </c>
      <c r="W58" s="114" t="s">
        <v>240</v>
      </c>
    </row>
    <row r="59" spans="1:23" x14ac:dyDescent="0.2">
      <c r="A59" s="121"/>
      <c r="B59" s="114" t="s">
        <v>242</v>
      </c>
      <c r="C59" s="114" t="s">
        <v>243</v>
      </c>
      <c r="D59" s="116">
        <v>0</v>
      </c>
      <c r="E59" s="115">
        <v>0</v>
      </c>
      <c r="F59" s="117">
        <v>0</v>
      </c>
      <c r="G59" s="116">
        <v>0</v>
      </c>
      <c r="H59" s="115">
        <v>0</v>
      </c>
      <c r="I59" s="117">
        <v>0</v>
      </c>
      <c r="J59" s="116">
        <v>0</v>
      </c>
      <c r="K59" s="115">
        <v>0</v>
      </c>
      <c r="L59" s="117">
        <v>0</v>
      </c>
      <c r="M59" s="116">
        <v>0</v>
      </c>
      <c r="N59" s="115">
        <v>0</v>
      </c>
      <c r="O59" s="117">
        <v>0</v>
      </c>
      <c r="P59" s="116">
        <v>0</v>
      </c>
      <c r="Q59" s="115">
        <v>0</v>
      </c>
      <c r="R59" s="117">
        <v>0</v>
      </c>
      <c r="S59" s="122">
        <v>0</v>
      </c>
      <c r="T59" s="114" t="s">
        <v>88</v>
      </c>
      <c r="U59" s="114" t="s">
        <v>88</v>
      </c>
      <c r="V59" s="114" t="s">
        <v>241</v>
      </c>
      <c r="W59" s="114" t="s">
        <v>244</v>
      </c>
    </row>
    <row r="60" spans="1:23" x14ac:dyDescent="0.2">
      <c r="A60" s="121"/>
      <c r="B60" s="114" t="s">
        <v>245</v>
      </c>
      <c r="C60" s="114" t="s">
        <v>246</v>
      </c>
      <c r="D60" s="116">
        <v>0</v>
      </c>
      <c r="E60" s="115">
        <v>1</v>
      </c>
      <c r="F60" s="117">
        <v>-1</v>
      </c>
      <c r="G60" s="116">
        <v>0</v>
      </c>
      <c r="H60" s="115">
        <v>0</v>
      </c>
      <c r="I60" s="117">
        <v>0</v>
      </c>
      <c r="J60" s="116">
        <v>0</v>
      </c>
      <c r="K60" s="115">
        <v>0</v>
      </c>
      <c r="L60" s="117">
        <v>0</v>
      </c>
      <c r="M60" s="116">
        <v>0</v>
      </c>
      <c r="N60" s="115">
        <v>0</v>
      </c>
      <c r="O60" s="117">
        <v>0</v>
      </c>
      <c r="P60" s="116">
        <v>0</v>
      </c>
      <c r="Q60" s="115">
        <v>1</v>
      </c>
      <c r="R60" s="117">
        <v>-1</v>
      </c>
      <c r="S60" s="122">
        <v>0</v>
      </c>
      <c r="T60" s="114" t="s">
        <v>88</v>
      </c>
      <c r="U60" s="114" t="s">
        <v>88</v>
      </c>
      <c r="V60" s="114" t="s">
        <v>241</v>
      </c>
      <c r="W60" s="114" t="s">
        <v>247</v>
      </c>
    </row>
    <row r="61" spans="1:23" x14ac:dyDescent="0.2">
      <c r="A61" s="121"/>
      <c r="B61" s="114" t="s">
        <v>248</v>
      </c>
      <c r="C61" s="114" t="s">
        <v>249</v>
      </c>
      <c r="D61" s="116">
        <v>0</v>
      </c>
      <c r="E61" s="115">
        <v>0</v>
      </c>
      <c r="F61" s="117">
        <v>0</v>
      </c>
      <c r="G61" s="116">
        <v>0</v>
      </c>
      <c r="H61" s="115">
        <v>0</v>
      </c>
      <c r="I61" s="117">
        <v>0</v>
      </c>
      <c r="J61" s="116">
        <v>0</v>
      </c>
      <c r="K61" s="115">
        <v>0</v>
      </c>
      <c r="L61" s="117">
        <v>0</v>
      </c>
      <c r="M61" s="116">
        <v>0</v>
      </c>
      <c r="N61" s="115">
        <v>0</v>
      </c>
      <c r="O61" s="117">
        <v>0</v>
      </c>
      <c r="P61" s="116">
        <v>0</v>
      </c>
      <c r="Q61" s="115">
        <v>0</v>
      </c>
      <c r="R61" s="117">
        <v>0</v>
      </c>
      <c r="S61" s="122">
        <v>0</v>
      </c>
      <c r="T61" s="114" t="s">
        <v>88</v>
      </c>
      <c r="U61" s="114" t="s">
        <v>88</v>
      </c>
      <c r="V61" s="114" t="s">
        <v>241</v>
      </c>
      <c r="W61" s="114" t="s">
        <v>250</v>
      </c>
    </row>
    <row r="62" spans="1:23" x14ac:dyDescent="0.2">
      <c r="A62" s="121"/>
      <c r="B62" s="114" t="s">
        <v>251</v>
      </c>
      <c r="C62" s="114" t="s">
        <v>252</v>
      </c>
      <c r="D62" s="116">
        <v>5595</v>
      </c>
      <c r="E62" s="115">
        <v>6628</v>
      </c>
      <c r="F62" s="117">
        <v>-0.15585395292697601</v>
      </c>
      <c r="G62" s="116">
        <v>0</v>
      </c>
      <c r="H62" s="115">
        <v>0</v>
      </c>
      <c r="I62" s="117">
        <v>0</v>
      </c>
      <c r="J62" s="116">
        <v>0</v>
      </c>
      <c r="K62" s="115">
        <v>0</v>
      </c>
      <c r="L62" s="117">
        <v>0</v>
      </c>
      <c r="M62" s="116">
        <v>0</v>
      </c>
      <c r="N62" s="115">
        <v>0</v>
      </c>
      <c r="O62" s="117">
        <v>0</v>
      </c>
      <c r="P62" s="116">
        <v>5595</v>
      </c>
      <c r="Q62" s="115">
        <v>6628</v>
      </c>
      <c r="R62" s="117">
        <v>-0.15585395292697601</v>
      </c>
      <c r="S62" s="122">
        <v>0</v>
      </c>
      <c r="T62" s="114" t="s">
        <v>88</v>
      </c>
      <c r="U62" s="114" t="s">
        <v>88</v>
      </c>
      <c r="V62" s="114" t="s">
        <v>241</v>
      </c>
      <c r="W62" s="114" t="s">
        <v>253</v>
      </c>
    </row>
    <row r="63" spans="1:23" x14ac:dyDescent="0.2">
      <c r="A63" s="123"/>
      <c r="B63" s="114" t="s">
        <v>254</v>
      </c>
      <c r="C63" s="114" t="s">
        <v>255</v>
      </c>
      <c r="D63" s="116">
        <v>0</v>
      </c>
      <c r="E63" s="115">
        <v>0</v>
      </c>
      <c r="F63" s="117">
        <v>0</v>
      </c>
      <c r="G63" s="116">
        <v>0</v>
      </c>
      <c r="H63" s="115">
        <v>0</v>
      </c>
      <c r="I63" s="117">
        <v>0</v>
      </c>
      <c r="J63" s="116">
        <v>0</v>
      </c>
      <c r="K63" s="115">
        <v>0</v>
      </c>
      <c r="L63" s="117">
        <v>0</v>
      </c>
      <c r="M63" s="116">
        <v>0</v>
      </c>
      <c r="N63" s="115">
        <v>0</v>
      </c>
      <c r="O63" s="117">
        <v>0</v>
      </c>
      <c r="P63" s="116">
        <v>0</v>
      </c>
      <c r="Q63" s="115">
        <v>0</v>
      </c>
      <c r="R63" s="117">
        <v>0</v>
      </c>
      <c r="S63" s="122">
        <v>0</v>
      </c>
      <c r="T63" s="114" t="s">
        <v>88</v>
      </c>
      <c r="U63" s="114" t="s">
        <v>88</v>
      </c>
      <c r="V63" s="114" t="s">
        <v>241</v>
      </c>
      <c r="W63" s="114" t="s">
        <v>256</v>
      </c>
    </row>
    <row r="64" spans="1:23" x14ac:dyDescent="0.2">
      <c r="A64" s="124" t="s">
        <v>101</v>
      </c>
      <c r="B64" s="124">
        <v>0</v>
      </c>
      <c r="C64" s="124">
        <v>0</v>
      </c>
      <c r="D64" s="126">
        <v>5595</v>
      </c>
      <c r="E64" s="125">
        <v>6629</v>
      </c>
      <c r="F64" s="127">
        <v>-0.155981294312868</v>
      </c>
      <c r="G64" s="126">
        <v>0</v>
      </c>
      <c r="H64" s="125">
        <v>0</v>
      </c>
      <c r="I64" s="127">
        <v>0</v>
      </c>
      <c r="J64" s="126">
        <v>0</v>
      </c>
      <c r="K64" s="125">
        <v>0</v>
      </c>
      <c r="L64" s="127">
        <v>0</v>
      </c>
      <c r="M64" s="126">
        <v>0</v>
      </c>
      <c r="N64" s="125">
        <v>0</v>
      </c>
      <c r="O64" s="127">
        <v>0</v>
      </c>
      <c r="P64" s="126">
        <v>5595</v>
      </c>
      <c r="Q64" s="125">
        <v>6629</v>
      </c>
      <c r="R64" s="127">
        <v>-0.155981294312868</v>
      </c>
      <c r="S64" s="128">
        <v>0</v>
      </c>
      <c r="T64" s="129">
        <v>0</v>
      </c>
      <c r="U64" s="129">
        <v>0</v>
      </c>
      <c r="V64" s="129">
        <v>0</v>
      </c>
      <c r="W64" s="129">
        <v>0</v>
      </c>
    </row>
    <row r="65" spans="1:23" x14ac:dyDescent="0.2">
      <c r="A65" s="124" t="s">
        <v>257</v>
      </c>
      <c r="B65" s="124">
        <v>0</v>
      </c>
      <c r="C65" s="124">
        <v>0</v>
      </c>
      <c r="D65" s="126">
        <v>11147854</v>
      </c>
      <c r="E65" s="125">
        <v>11399562</v>
      </c>
      <c r="F65" s="127">
        <v>-2.2080497478762801E-2</v>
      </c>
      <c r="G65" s="126">
        <v>56309761</v>
      </c>
      <c r="H65" s="125">
        <v>54925162</v>
      </c>
      <c r="I65" s="127">
        <v>2.5208828696763802E-2</v>
      </c>
      <c r="J65" s="126">
        <v>20167671</v>
      </c>
      <c r="K65" s="125">
        <v>22066030</v>
      </c>
      <c r="L65" s="127">
        <v>-8.6030835632871006E-2</v>
      </c>
      <c r="M65" s="126">
        <v>3051655</v>
      </c>
      <c r="N65" s="125">
        <v>3743963</v>
      </c>
      <c r="O65" s="127">
        <v>-0.18491315218659998</v>
      </c>
      <c r="P65" s="126">
        <v>90676941</v>
      </c>
      <c r="Q65" s="125">
        <v>92134717</v>
      </c>
      <c r="R65" s="127">
        <v>-1.58222225830465E-2</v>
      </c>
      <c r="S65" s="134">
        <v>0</v>
      </c>
      <c r="T65" s="129">
        <v>0</v>
      </c>
      <c r="U65" s="129">
        <v>0</v>
      </c>
      <c r="V65" s="129">
        <v>0</v>
      </c>
      <c r="W65" s="129">
        <v>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tr">
        <f>Hovedtall!A2</f>
        <v xml:space="preserve">Dato 10.08.2015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59</v>
      </c>
      <c r="C3" s="4"/>
      <c r="D3" s="5"/>
      <c r="E3" s="6"/>
      <c r="F3" s="80" t="s">
        <v>36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38</v>
      </c>
      <c r="E4" s="8"/>
      <c r="F4" s="94">
        <v>2015</v>
      </c>
      <c r="G4" s="95">
        <v>2014</v>
      </c>
      <c r="H4" s="96" t="s">
        <v>38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56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39</v>
      </c>
      <c r="B7" s="82">
        <f>Hovedtall!$B$7</f>
        <v>2249892</v>
      </c>
      <c r="C7" s="83">
        <f>Hovedtall!$C$7</f>
        <v>2190581</v>
      </c>
      <c r="D7" s="55">
        <f>(B7-C7)/C7</f>
        <v>2.7075465367407094E-2</v>
      </c>
      <c r="E7" s="54"/>
      <c r="F7" s="82">
        <f>Hovedtall!$F$7</f>
        <v>16902200</v>
      </c>
      <c r="G7" s="83">
        <f>Hovedtall!$G$7</f>
        <v>17173869</v>
      </c>
      <c r="H7" s="55">
        <f>(F7-G7)/G7</f>
        <v>-1.5818741833887286E-2</v>
      </c>
      <c r="I7" s="44"/>
      <c r="J7" s="45"/>
    </row>
    <row r="8" spans="1:17" ht="15" customHeight="1" x14ac:dyDescent="0.25">
      <c r="A8" s="98" t="s">
        <v>43</v>
      </c>
      <c r="B8" s="16">
        <f>SUM(B9:B10)</f>
        <v>2422082</v>
      </c>
      <c r="C8" s="17">
        <f>SUM(C9:C10)</f>
        <v>2379909</v>
      </c>
      <c r="D8" s="36">
        <f>(B8-C8)/C8</f>
        <v>1.7720425444838438E-2</v>
      </c>
      <c r="E8" s="54"/>
      <c r="F8" s="16">
        <f>SUM(F9:F10)</f>
        <v>11607706</v>
      </c>
      <c r="G8" s="17">
        <f>SUM(G9:G10)</f>
        <v>11523848</v>
      </c>
      <c r="H8" s="36">
        <f>(F8-G8)/G8</f>
        <v>7.276909587839062E-3</v>
      </c>
      <c r="I8" s="44"/>
      <c r="J8" s="45"/>
    </row>
    <row r="9" spans="1:17" ht="15" customHeight="1" x14ac:dyDescent="0.25">
      <c r="A9" s="99" t="s">
        <v>44</v>
      </c>
      <c r="B9" s="84">
        <f>Hovedtall!$B$9</f>
        <v>2069675</v>
      </c>
      <c r="C9" s="85">
        <f>Hovedtall!$C$9</f>
        <v>1974947</v>
      </c>
      <c r="D9" s="18">
        <f>(B9-C9)/C9</f>
        <v>4.7964831461299977E-2</v>
      </c>
      <c r="E9" s="54"/>
      <c r="F9" s="84">
        <f>Hovedtall!$F$9</f>
        <v>10443056</v>
      </c>
      <c r="G9" s="85">
        <f>Hovedtall!$G$9</f>
        <v>10139995</v>
      </c>
      <c r="H9" s="18">
        <f>(F9-G9)/G9</f>
        <v>2.9887687321344832E-2</v>
      </c>
      <c r="J9" s="45"/>
    </row>
    <row r="10" spans="1:17" ht="15" customHeight="1" x14ac:dyDescent="0.25">
      <c r="A10" s="99" t="s">
        <v>46</v>
      </c>
      <c r="B10" s="84">
        <f>Hovedtall!$B$10</f>
        <v>352407</v>
      </c>
      <c r="C10" s="85">
        <f>Hovedtall!$C$10</f>
        <v>404962</v>
      </c>
      <c r="D10" s="18">
        <f>(B10-C10)/C10</f>
        <v>-0.12977760876329136</v>
      </c>
      <c r="E10" s="54"/>
      <c r="F10" s="84">
        <f>Hovedtall!$F$10</f>
        <v>1164650</v>
      </c>
      <c r="G10" s="85">
        <f>Hovedtall!$G$10</f>
        <v>1383853</v>
      </c>
      <c r="H10" s="18">
        <f>(F10-G10)/G10</f>
        <v>-0.15840049485024782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86">
        <f>Hovedtall!$B$12</f>
        <v>54482</v>
      </c>
      <c r="C12" s="87">
        <f>Hovedtall!$C$12</f>
        <v>60249</v>
      </c>
      <c r="D12" s="48">
        <f>(B12-C12)/C12</f>
        <v>-9.5719431027900884E-2</v>
      </c>
      <c r="E12" s="54"/>
      <c r="F12" s="86">
        <f>Hovedtall!$F$12</f>
        <v>360538</v>
      </c>
      <c r="G12" s="87">
        <f>Hovedtall!$G$12</f>
        <v>409799</v>
      </c>
      <c r="H12" s="48">
        <f>(F12-G12)/G12</f>
        <v>-0.12020771158543579</v>
      </c>
      <c r="J12" s="45"/>
    </row>
    <row r="13" spans="1:17" ht="15" customHeight="1" x14ac:dyDescent="0.25">
      <c r="A13" s="98" t="s">
        <v>19</v>
      </c>
      <c r="B13" s="16">
        <f>B7+B8+B12</f>
        <v>4726456</v>
      </c>
      <c r="C13" s="17">
        <f>C7+C8+C12</f>
        <v>4630739</v>
      </c>
      <c r="D13" s="36">
        <f>(B13-C13)/C13</f>
        <v>2.066991899133162E-2</v>
      </c>
      <c r="E13" s="54"/>
      <c r="F13" s="16">
        <f>F7+F8+F12</f>
        <v>28870444</v>
      </c>
      <c r="G13" s="17">
        <f>G7+G8+G12</f>
        <v>29107516</v>
      </c>
      <c r="H13" s="36">
        <f>(F13-G13)/G13</f>
        <v>-8.1447004959131521E-3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49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39</v>
      </c>
      <c r="B17" s="14">
        <f>SUM(B18:B20)</f>
        <v>36534</v>
      </c>
      <c r="C17" s="15">
        <f>SUM(C18:C20)</f>
        <v>36925</v>
      </c>
      <c r="D17" s="55">
        <f>(B17-C17)/C17</f>
        <v>-1.0589031821259309E-2</v>
      </c>
      <c r="E17" s="19"/>
      <c r="F17" s="14">
        <f>SUM(F18:F20)</f>
        <v>281177</v>
      </c>
      <c r="G17" s="15">
        <f>SUM(G18:G20)</f>
        <v>289697</v>
      </c>
      <c r="H17" s="55">
        <f>(F17-G17)/G17</f>
        <v>-2.9410038764640295E-2</v>
      </c>
      <c r="J17" s="47"/>
    </row>
    <row r="18" spans="1:10" ht="15" customHeight="1" x14ac:dyDescent="0.25">
      <c r="A18" s="99" t="s">
        <v>44</v>
      </c>
      <c r="B18" s="84">
        <f>Hovedtall!$B$18</f>
        <v>34601</v>
      </c>
      <c r="C18" s="85">
        <f>Hovedtall!$C$18</f>
        <v>34753</v>
      </c>
      <c r="D18" s="18">
        <f t="shared" ref="D18:D31" si="0">(B18-C18)/C18</f>
        <v>-4.3737231318159587E-3</v>
      </c>
      <c r="E18" s="19"/>
      <c r="F18" s="84">
        <f>Hovedtall!$F$18</f>
        <v>268611</v>
      </c>
      <c r="G18" s="85">
        <f>Hovedtall!$G$18</f>
        <v>276480</v>
      </c>
      <c r="H18" s="18">
        <f t="shared" ref="H18:H31" si="1">(F18-G18)/G18</f>
        <v>-2.8461371527777779E-2</v>
      </c>
      <c r="J18" s="45"/>
    </row>
    <row r="19" spans="1:10" ht="15" customHeight="1" x14ac:dyDescent="0.25">
      <c r="A19" s="99" t="s">
        <v>46</v>
      </c>
      <c r="B19" s="84">
        <f>Hovedtall!$B$19</f>
        <v>487</v>
      </c>
      <c r="C19" s="85">
        <f>Hovedtall!$C$19</f>
        <v>777</v>
      </c>
      <c r="D19" s="18">
        <f t="shared" si="0"/>
        <v>-0.37323037323037322</v>
      </c>
      <c r="E19" s="19"/>
      <c r="F19" s="84">
        <f>Hovedtall!$F$19</f>
        <v>3508</v>
      </c>
      <c r="G19" s="85">
        <f>Hovedtall!$G$19</f>
        <v>4213</v>
      </c>
      <c r="H19" s="18">
        <f t="shared" si="1"/>
        <v>-0.16733918822691668</v>
      </c>
      <c r="J19" s="45"/>
    </row>
    <row r="20" spans="1:10" ht="15" customHeight="1" x14ac:dyDescent="0.25">
      <c r="A20" s="99" t="s">
        <v>47</v>
      </c>
      <c r="B20" s="84">
        <f>Hovedtall!$B$20</f>
        <v>1446</v>
      </c>
      <c r="C20" s="85">
        <f>Hovedtall!$C$20</f>
        <v>1395</v>
      </c>
      <c r="D20" s="18">
        <f t="shared" si="0"/>
        <v>3.6559139784946237E-2</v>
      </c>
      <c r="E20" s="19"/>
      <c r="F20" s="84">
        <f>Hovedtall!$F$20</f>
        <v>9058</v>
      </c>
      <c r="G20" s="85">
        <f>Hovedtall!$G$20</f>
        <v>9004</v>
      </c>
      <c r="H20" s="18">
        <f t="shared" si="1"/>
        <v>5.9973345179920035E-3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42</v>
      </c>
      <c r="B22" s="16">
        <f>SUM(B23:B25)</f>
        <v>18040</v>
      </c>
      <c r="C22" s="17">
        <f>SUM(C23:C25)</f>
        <v>19138</v>
      </c>
      <c r="D22" s="36">
        <f t="shared" si="0"/>
        <v>-5.7372766224265861E-2</v>
      </c>
      <c r="E22" s="19"/>
      <c r="F22" s="16">
        <f>SUM(F23:F25)</f>
        <v>107304</v>
      </c>
      <c r="G22" s="17">
        <f>SUM(G23:G25)</f>
        <v>113549</v>
      </c>
      <c r="H22" s="36">
        <f t="shared" si="1"/>
        <v>-5.4998282679724175E-2</v>
      </c>
      <c r="J22" s="45"/>
    </row>
    <row r="23" spans="1:10" ht="15" customHeight="1" x14ac:dyDescent="0.25">
      <c r="A23" s="99" t="s">
        <v>44</v>
      </c>
      <c r="B23" s="84">
        <f>Hovedtall!$B$23</f>
        <v>15297</v>
      </c>
      <c r="C23" s="85">
        <f>Hovedtall!$C$23</f>
        <v>15999</v>
      </c>
      <c r="D23" s="18">
        <f t="shared" si="0"/>
        <v>-4.387774235889743E-2</v>
      </c>
      <c r="E23" s="19"/>
      <c r="F23" s="84">
        <f>Hovedtall!$F$23</f>
        <v>95605</v>
      </c>
      <c r="G23" s="85">
        <f>Hovedtall!$G$23</f>
        <v>100104</v>
      </c>
      <c r="H23" s="18">
        <f t="shared" si="1"/>
        <v>-4.4943259010628948E-2</v>
      </c>
      <c r="J23" s="45"/>
    </row>
    <row r="24" spans="1:10" ht="15" customHeight="1" x14ac:dyDescent="0.25">
      <c r="A24" s="99" t="s">
        <v>46</v>
      </c>
      <c r="B24" s="84">
        <f>Hovedtall!$B$24</f>
        <v>2297</v>
      </c>
      <c r="C24" s="85">
        <f>Hovedtall!$C$24</f>
        <v>2665</v>
      </c>
      <c r="D24" s="18">
        <f t="shared" si="0"/>
        <v>-0.13808630393996249</v>
      </c>
      <c r="E24" s="19"/>
      <c r="F24" s="84">
        <f>Hovedtall!$F$24</f>
        <v>8707</v>
      </c>
      <c r="G24" s="85">
        <f>Hovedtall!$G$24</f>
        <v>10503</v>
      </c>
      <c r="H24" s="18">
        <f t="shared" si="1"/>
        <v>-0.17099876225840235</v>
      </c>
      <c r="J24" s="45"/>
    </row>
    <row r="25" spans="1:10" ht="15" customHeight="1" x14ac:dyDescent="0.25">
      <c r="A25" s="99" t="s">
        <v>47</v>
      </c>
      <c r="B25" s="84">
        <f>Hovedtall!$B$25</f>
        <v>446</v>
      </c>
      <c r="C25" s="85">
        <f>Hovedtall!$C$25</f>
        <v>474</v>
      </c>
      <c r="D25" s="18">
        <f t="shared" si="0"/>
        <v>-5.9071729957805907E-2</v>
      </c>
      <c r="E25" s="19"/>
      <c r="F25" s="84">
        <f>Hovedtall!$F$25</f>
        <v>2992</v>
      </c>
      <c r="G25" s="85">
        <f>Hovedtall!$G$25</f>
        <v>2942</v>
      </c>
      <c r="H25" s="18">
        <f t="shared" si="1"/>
        <v>1.6995241332426921E-2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86">
        <f>Hovedtall!$B$27</f>
        <v>4211</v>
      </c>
      <c r="C27" s="87">
        <f>Hovedtall!$C$27</f>
        <v>4526</v>
      </c>
      <c r="D27" s="36">
        <f t="shared" si="0"/>
        <v>-6.9597878921785247E-2</v>
      </c>
      <c r="E27" s="19"/>
      <c r="F27" s="88">
        <f>Hovedtall!$F$27</f>
        <v>27531</v>
      </c>
      <c r="G27" s="89">
        <f>Hovedtall!$G$27</f>
        <v>30341</v>
      </c>
      <c r="H27" s="36">
        <f>(F27-G27)/G27</f>
        <v>-9.261395471474243E-2</v>
      </c>
      <c r="J27" s="45"/>
    </row>
    <row r="28" spans="1:10" ht="15" customHeight="1" x14ac:dyDescent="0.25">
      <c r="A28" s="98" t="s">
        <v>19</v>
      </c>
      <c r="B28" s="16">
        <f>B22+B17+B27</f>
        <v>58785</v>
      </c>
      <c r="C28" s="17">
        <f>C22+C17+C27</f>
        <v>60589</v>
      </c>
      <c r="D28" s="36">
        <f t="shared" si="0"/>
        <v>-2.9774381488388981E-2</v>
      </c>
      <c r="E28" s="19"/>
      <c r="F28" s="16">
        <f>F22+F17+F27</f>
        <v>416012</v>
      </c>
      <c r="G28" s="17">
        <f>G22+G17+G27</f>
        <v>433587</v>
      </c>
      <c r="H28" s="36">
        <f>(F28-G28)/G28</f>
        <v>-4.0533964348562108E-2</v>
      </c>
      <c r="J28" s="45"/>
    </row>
    <row r="29" spans="1:10" ht="15" customHeight="1" x14ac:dyDescent="0.25">
      <c r="A29" s="98" t="s">
        <v>31</v>
      </c>
      <c r="B29" s="86">
        <f>Hovedtall!$B$29</f>
        <v>10577</v>
      </c>
      <c r="C29" s="87">
        <f>Hovedtall!$C$29</f>
        <v>11800</v>
      </c>
      <c r="D29" s="18">
        <f>(B29-C29)/C29</f>
        <v>-0.10364406779661017</v>
      </c>
      <c r="E29" s="19"/>
      <c r="F29" s="86">
        <f>Hovedtall!$F$29</f>
        <v>60642</v>
      </c>
      <c r="G29" s="87">
        <f>Hovedtall!$G$29</f>
        <v>61633</v>
      </c>
      <c r="H29" s="18">
        <f>(F29-G29)/G29</f>
        <v>-1.6079048561647168E-2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52</v>
      </c>
      <c r="B31" s="16">
        <f>SUM(B28:B29)</f>
        <v>69362</v>
      </c>
      <c r="C31" s="17">
        <f>SUM(C28:C29)</f>
        <v>72389</v>
      </c>
      <c r="D31" s="36">
        <f t="shared" si="0"/>
        <v>-4.1815745486192657E-2</v>
      </c>
      <c r="E31" s="19"/>
      <c r="F31" s="16">
        <f>SUM(F28:F29)</f>
        <v>476654</v>
      </c>
      <c r="G31" s="17">
        <f>SUM(G28:G29)</f>
        <v>495220</v>
      </c>
      <c r="H31" s="36">
        <f t="shared" si="1"/>
        <v>-3.7490408303380317E-2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8"/>
      <c r="C33" s="109"/>
      <c r="D33" s="106"/>
      <c r="E33" s="19"/>
      <c r="F33" s="108"/>
      <c r="G33" s="109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50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51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40</v>
      </c>
      <c r="B37" s="15">
        <f>SUM(B38:B39)</f>
        <v>4500</v>
      </c>
      <c r="C37" s="15">
        <f>SUM(C38:C39)</f>
        <v>5046</v>
      </c>
      <c r="D37" s="69">
        <f>(B37-C37)/C37</f>
        <v>-0.10820451843043995</v>
      </c>
      <c r="E37" s="12"/>
      <c r="F37" s="70">
        <f>SUM(F38:F39)</f>
        <v>31309</v>
      </c>
      <c r="G37" s="15">
        <f>SUM(G38:G39)</f>
        <v>33459</v>
      </c>
      <c r="H37" s="69">
        <f>(F37-G37)/G37</f>
        <v>-6.4257748288950658E-2</v>
      </c>
      <c r="I37" s="2" t="s">
        <v>27</v>
      </c>
      <c r="J37" s="46"/>
    </row>
    <row r="38" spans="1:17" ht="15" customHeight="1" x14ac:dyDescent="0.25">
      <c r="A38" s="99" t="s">
        <v>45</v>
      </c>
      <c r="B38" s="85">
        <f>Hovedtall!$B$38</f>
        <v>1654</v>
      </c>
      <c r="C38" s="85">
        <f>Hovedtall!$C$38</f>
        <v>1586</v>
      </c>
      <c r="D38" s="93">
        <f>(B38-C38)/C38</f>
        <v>4.2875157629255992E-2</v>
      </c>
      <c r="E38" s="12"/>
      <c r="F38" s="84">
        <f>Hovedtall!$F$38</f>
        <v>11370</v>
      </c>
      <c r="G38" s="85">
        <f>Hovedtall!$G$38</f>
        <v>10988</v>
      </c>
      <c r="H38" s="93">
        <f>(F38-G38)/G38</f>
        <v>3.4765198398252636E-2</v>
      </c>
      <c r="I38" s="2" t="s">
        <v>27</v>
      </c>
    </row>
    <row r="39" spans="1:17" ht="15" customHeight="1" x14ac:dyDescent="0.25">
      <c r="A39" s="99" t="s">
        <v>48</v>
      </c>
      <c r="B39" s="85">
        <f>Hovedtall!$B$39</f>
        <v>2846</v>
      </c>
      <c r="C39" s="85">
        <f>Hovedtall!$C$39</f>
        <v>3460</v>
      </c>
      <c r="D39" s="93">
        <f>(B39-C39)/C39</f>
        <v>-0.17745664739884393</v>
      </c>
      <c r="E39" s="19"/>
      <c r="F39" s="84">
        <f>Hovedtall!$F$39</f>
        <v>19939</v>
      </c>
      <c r="G39" s="85">
        <f>Hovedtall!$G$39</f>
        <v>22471</v>
      </c>
      <c r="H39" s="93">
        <f>(F39-G39)/G39</f>
        <v>-0.11267856348182101</v>
      </c>
      <c r="I39" s="2" t="s">
        <v>27</v>
      </c>
    </row>
    <row r="40" spans="1:17" ht="15" customHeight="1" x14ac:dyDescent="0.25">
      <c r="A40" s="99"/>
      <c r="B40" s="20"/>
      <c r="C40" s="90"/>
      <c r="D40" s="31"/>
      <c r="E40" s="19"/>
      <c r="F40" s="52"/>
      <c r="G40" s="20"/>
      <c r="H40" s="31"/>
    </row>
    <row r="41" spans="1:17" ht="15" customHeight="1" x14ac:dyDescent="0.25">
      <c r="A41" s="98" t="s">
        <v>41</v>
      </c>
      <c r="B41" s="17">
        <f>SUM(B42:B43)</f>
        <v>8184</v>
      </c>
      <c r="C41" s="17">
        <f>SUM(C42:C43)</f>
        <v>8836</v>
      </c>
      <c r="D41" s="37">
        <f>(B41-C41)/C41</f>
        <v>-7.3789044816659127E-2</v>
      </c>
      <c r="E41" s="19"/>
      <c r="F41" s="52">
        <f>SUM(F42:F43)</f>
        <v>59362</v>
      </c>
      <c r="G41" s="51">
        <f>SUM(G42:G43)</f>
        <v>58669</v>
      </c>
      <c r="H41" s="37">
        <f>(F41-G41)/G41</f>
        <v>1.1812030203344185E-2</v>
      </c>
      <c r="I41" s="2" t="s">
        <v>27</v>
      </c>
    </row>
    <row r="42" spans="1:17" ht="15" customHeight="1" x14ac:dyDescent="0.25">
      <c r="A42" s="99" t="s">
        <v>45</v>
      </c>
      <c r="B42" s="85">
        <f>Hovedtall!$B$42</f>
        <v>3416</v>
      </c>
      <c r="C42" s="85">
        <f>Hovedtall!$C$42</f>
        <v>3488</v>
      </c>
      <c r="D42" s="93">
        <f>(B42-C42)/C42</f>
        <v>-2.0642201834862386E-2</v>
      </c>
      <c r="E42" s="19"/>
      <c r="F42" s="84">
        <f>Hovedtall!$F$42</f>
        <v>30181</v>
      </c>
      <c r="G42" s="85">
        <f>Hovedtall!$G$42</f>
        <v>24421</v>
      </c>
      <c r="H42" s="93">
        <f>(F42-G42)/G42</f>
        <v>0.23586257729003726</v>
      </c>
      <c r="I42" s="2" t="s">
        <v>27</v>
      </c>
      <c r="J42" s="46"/>
      <c r="K42" s="46"/>
    </row>
    <row r="43" spans="1:17" ht="15" customHeight="1" x14ac:dyDescent="0.25">
      <c r="A43" s="99" t="s">
        <v>48</v>
      </c>
      <c r="B43" s="85">
        <f>Hovedtall!$B$43</f>
        <v>4768</v>
      </c>
      <c r="C43" s="85">
        <f>Hovedtall!$C$43</f>
        <v>5348</v>
      </c>
      <c r="D43" s="93">
        <f>(B43-C43)/C43</f>
        <v>-0.10845175766641735</v>
      </c>
      <c r="E43" s="19"/>
      <c r="F43" s="84">
        <f>Hovedtall!$F$43</f>
        <v>29181</v>
      </c>
      <c r="G43" s="85">
        <f>Hovedtall!$G$43</f>
        <v>34248</v>
      </c>
      <c r="H43" s="93">
        <f>(F43-G43)/G43</f>
        <v>-0.14795024526979678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12684</v>
      </c>
      <c r="C45" s="50">
        <f>SUM(C37+C41)</f>
        <v>13882</v>
      </c>
      <c r="D45" s="38">
        <f>(B45-C45)/C45</f>
        <v>-8.6298804206886612E-2</v>
      </c>
      <c r="E45" s="19"/>
      <c r="F45" s="53">
        <f>SUM(F37+F41)</f>
        <v>90671</v>
      </c>
      <c r="G45" s="50">
        <f>SUM(G37+G41)</f>
        <v>92128</v>
      </c>
      <c r="H45" s="38">
        <f>(F45-G45)/G45</f>
        <v>-1.5814953108718305E-2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55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opLeftCell="A3" workbookViewId="0">
      <selection activeCell="F12" sqref="F12"/>
    </sheetView>
  </sheetViews>
  <sheetFormatPr defaultColWidth="11.42578125" defaultRowHeight="12.75" x14ac:dyDescent="0.2"/>
  <sheetData>
    <row r="2" spans="1:8" ht="18" x14ac:dyDescent="0.25">
      <c r="A2" s="91" t="s">
        <v>33</v>
      </c>
    </row>
    <row r="4" spans="1:8" x14ac:dyDescent="0.2">
      <c r="A4" s="65" t="s">
        <v>1</v>
      </c>
      <c r="B4" s="65">
        <v>2011</v>
      </c>
      <c r="C4" s="65">
        <v>2012</v>
      </c>
      <c r="D4" s="66">
        <v>2013</v>
      </c>
      <c r="E4" s="66">
        <v>2014</v>
      </c>
      <c r="F4" s="65">
        <v>2015</v>
      </c>
      <c r="G4" s="65"/>
      <c r="H4" s="65"/>
    </row>
    <row r="5" spans="1:8" x14ac:dyDescent="0.2">
      <c r="A5" s="67" t="s">
        <v>14</v>
      </c>
      <c r="B5" s="60">
        <v>2961192</v>
      </c>
      <c r="C5" s="60">
        <v>3220075</v>
      </c>
      <c r="D5" s="60">
        <v>3277804</v>
      </c>
      <c r="E5" s="60">
        <v>3466027</v>
      </c>
      <c r="F5" s="60">
        <v>3335025</v>
      </c>
      <c r="G5" s="59"/>
      <c r="H5" s="59"/>
    </row>
    <row r="6" spans="1:8" x14ac:dyDescent="0.2">
      <c r="A6" s="67" t="s">
        <v>2</v>
      </c>
      <c r="B6" s="60">
        <v>3036173</v>
      </c>
      <c r="C6" s="60">
        <v>3404233</v>
      </c>
      <c r="D6" s="60">
        <v>3418955</v>
      </c>
      <c r="E6" s="60">
        <v>3490096</v>
      </c>
      <c r="F6" s="60">
        <v>3499805</v>
      </c>
      <c r="G6" s="59"/>
      <c r="H6" s="59"/>
    </row>
    <row r="7" spans="1:8" x14ac:dyDescent="0.2">
      <c r="A7" s="67" t="s">
        <v>3</v>
      </c>
      <c r="B7" s="60">
        <v>3655738</v>
      </c>
      <c r="C7" s="60">
        <v>3921986</v>
      </c>
      <c r="D7" s="60">
        <v>3741673</v>
      </c>
      <c r="E7" s="60">
        <v>4084303</v>
      </c>
      <c r="F7" s="60">
        <v>4024348</v>
      </c>
      <c r="G7" s="59"/>
      <c r="H7" s="59"/>
    </row>
    <row r="8" spans="1:8" x14ac:dyDescent="0.2">
      <c r="A8" s="67" t="s">
        <v>4</v>
      </c>
      <c r="B8" s="60">
        <v>3436412</v>
      </c>
      <c r="C8" s="60">
        <v>3513324</v>
      </c>
      <c r="D8" s="60">
        <v>4035227</v>
      </c>
      <c r="E8" s="60">
        <v>4104568</v>
      </c>
      <c r="F8" s="60">
        <v>4012574</v>
      </c>
      <c r="G8" s="59"/>
      <c r="H8" s="59"/>
    </row>
    <row r="9" spans="1:8" x14ac:dyDescent="0.2">
      <c r="A9" s="67" t="s">
        <v>5</v>
      </c>
      <c r="B9" s="60">
        <v>3971377</v>
      </c>
      <c r="C9" s="60">
        <v>4162586</v>
      </c>
      <c r="D9" s="60">
        <v>4220892</v>
      </c>
      <c r="E9" s="92">
        <v>4362500</v>
      </c>
      <c r="F9" s="60">
        <v>4386314</v>
      </c>
      <c r="G9" s="59"/>
      <c r="H9" s="59"/>
    </row>
    <row r="10" spans="1:8" x14ac:dyDescent="0.2">
      <c r="A10" s="67" t="s">
        <v>6</v>
      </c>
      <c r="B10" s="60">
        <v>4201212</v>
      </c>
      <c r="C10" s="60">
        <v>4239487</v>
      </c>
      <c r="D10" s="60">
        <v>4597152</v>
      </c>
      <c r="E10" s="92">
        <v>4964668</v>
      </c>
      <c r="F10" s="60">
        <v>4903813</v>
      </c>
      <c r="G10" s="59"/>
      <c r="H10" s="59"/>
    </row>
    <row r="11" spans="1:8" x14ac:dyDescent="0.2">
      <c r="A11" s="67" t="s">
        <v>7</v>
      </c>
      <c r="B11" s="60">
        <v>3936760</v>
      </c>
      <c r="C11" s="60">
        <v>4166402</v>
      </c>
      <c r="D11" s="60">
        <v>4462056</v>
      </c>
      <c r="E11" s="92">
        <v>4626037</v>
      </c>
      <c r="F11" s="60">
        <v>4726456</v>
      </c>
      <c r="G11" s="59"/>
      <c r="H11" s="59"/>
    </row>
    <row r="12" spans="1:8" x14ac:dyDescent="0.2">
      <c r="A12" s="67" t="s">
        <v>8</v>
      </c>
      <c r="B12" s="60">
        <v>3940193</v>
      </c>
      <c r="C12" s="60">
        <v>4168293</v>
      </c>
      <c r="D12" s="60">
        <v>4364289</v>
      </c>
      <c r="E12" s="92">
        <v>4506205</v>
      </c>
      <c r="F12" s="60"/>
      <c r="G12" s="59"/>
      <c r="H12" s="59"/>
    </row>
    <row r="13" spans="1:8" x14ac:dyDescent="0.2">
      <c r="A13" s="67" t="s">
        <v>9</v>
      </c>
      <c r="B13" s="60">
        <v>4121392</v>
      </c>
      <c r="C13" s="60">
        <v>4247675</v>
      </c>
      <c r="D13" s="60">
        <v>4466332</v>
      </c>
      <c r="E13" s="92">
        <v>4572855</v>
      </c>
      <c r="F13" s="60"/>
      <c r="G13" s="59"/>
      <c r="H13" s="59"/>
    </row>
    <row r="14" spans="1:8" x14ac:dyDescent="0.2">
      <c r="A14" s="67" t="s">
        <v>10</v>
      </c>
      <c r="B14" s="60">
        <v>4136009</v>
      </c>
      <c r="C14" s="60">
        <v>4267971</v>
      </c>
      <c r="D14" s="60">
        <v>4457440</v>
      </c>
      <c r="E14" s="92">
        <v>4552635</v>
      </c>
      <c r="F14" s="60"/>
      <c r="G14" s="59"/>
      <c r="H14" s="59"/>
    </row>
    <row r="15" spans="1:8" x14ac:dyDescent="0.2">
      <c r="A15" s="67" t="s">
        <v>11</v>
      </c>
      <c r="B15" s="60">
        <v>3725909</v>
      </c>
      <c r="C15" s="60">
        <v>3869288</v>
      </c>
      <c r="D15" s="60">
        <v>3904581</v>
      </c>
      <c r="E15" s="92">
        <v>3925316</v>
      </c>
      <c r="F15" s="60"/>
      <c r="G15" s="59"/>
      <c r="H15" s="59"/>
    </row>
    <row r="16" spans="1:8" x14ac:dyDescent="0.2">
      <c r="A16" s="67" t="s">
        <v>12</v>
      </c>
      <c r="B16" s="60">
        <v>3155085</v>
      </c>
      <c r="C16" s="60">
        <v>3176348</v>
      </c>
      <c r="D16" s="60">
        <v>3363415</v>
      </c>
      <c r="E16" s="92">
        <v>3428848</v>
      </c>
      <c r="F16" s="60"/>
      <c r="G16" s="59"/>
      <c r="H16" s="59"/>
    </row>
    <row r="17" spans="1:8" x14ac:dyDescent="0.2">
      <c r="A17" s="71"/>
      <c r="B17" s="60"/>
      <c r="C17" s="60"/>
      <c r="D17" s="60"/>
      <c r="E17" s="60"/>
      <c r="F17" s="59"/>
      <c r="G17" s="59"/>
      <c r="H17" s="59"/>
    </row>
    <row r="18" spans="1:8" x14ac:dyDescent="0.2">
      <c r="A18" s="71"/>
      <c r="B18" s="60"/>
      <c r="C18" s="60"/>
      <c r="D18" s="60"/>
      <c r="E18" s="60"/>
      <c r="F18" s="59"/>
      <c r="G18" s="59"/>
      <c r="H18" s="59"/>
    </row>
    <row r="19" spans="1:8" x14ac:dyDescent="0.2">
      <c r="A19" s="71"/>
      <c r="B19" s="60"/>
      <c r="C19" s="60"/>
      <c r="D19" s="60"/>
      <c r="E19" s="60"/>
      <c r="F19" s="59"/>
      <c r="G19" s="59"/>
      <c r="H19" s="59"/>
    </row>
    <row r="20" spans="1:8" x14ac:dyDescent="0.2">
      <c r="A20" s="71"/>
      <c r="B20" s="60"/>
      <c r="C20" s="60"/>
      <c r="D20" s="60"/>
      <c r="E20" s="60"/>
      <c r="F20" s="59"/>
      <c r="G20" s="59"/>
      <c r="H20" s="59"/>
    </row>
    <row r="21" spans="1:8" x14ac:dyDescent="0.2">
      <c r="A21" s="59"/>
      <c r="B21" s="62"/>
      <c r="C21" s="63"/>
      <c r="D21" s="35"/>
      <c r="E21" s="35"/>
      <c r="F21" s="59"/>
      <c r="G21" s="59"/>
      <c r="H21" s="59"/>
    </row>
    <row r="22" spans="1:8" x14ac:dyDescent="0.2">
      <c r="A22" s="59"/>
      <c r="B22" s="60"/>
      <c r="C22" s="59"/>
      <c r="D22" s="59"/>
      <c r="E22" s="59"/>
      <c r="F22" s="59"/>
      <c r="G22" s="59"/>
      <c r="H22" s="59"/>
    </row>
    <row r="23" spans="1:8" x14ac:dyDescent="0.2">
      <c r="A23" s="65" t="s">
        <v>0</v>
      </c>
      <c r="B23" s="66">
        <v>2011</v>
      </c>
      <c r="C23" s="66">
        <v>2012</v>
      </c>
      <c r="D23" s="66">
        <v>2013</v>
      </c>
      <c r="E23" s="66">
        <v>2014</v>
      </c>
      <c r="F23" s="65">
        <v>2015</v>
      </c>
      <c r="G23" s="65"/>
      <c r="H23" s="65"/>
    </row>
    <row r="24" spans="1:8" x14ac:dyDescent="0.2">
      <c r="A24" s="68" t="s">
        <v>14</v>
      </c>
      <c r="B24" s="60">
        <v>53345</v>
      </c>
      <c r="C24" s="60">
        <v>56819</v>
      </c>
      <c r="D24" s="60">
        <v>57714</v>
      </c>
      <c r="E24" s="60">
        <v>59820</v>
      </c>
      <c r="F24" s="61">
        <v>56825</v>
      </c>
      <c r="G24" s="59"/>
      <c r="H24" s="59"/>
    </row>
    <row r="25" spans="1:8" x14ac:dyDescent="0.2">
      <c r="A25" s="68" t="s">
        <v>2</v>
      </c>
      <c r="B25" s="60">
        <v>50989</v>
      </c>
      <c r="C25" s="60">
        <v>55392</v>
      </c>
      <c r="D25" s="60">
        <v>54126</v>
      </c>
      <c r="E25" s="60">
        <v>56061</v>
      </c>
      <c r="F25" s="61">
        <v>53551</v>
      </c>
      <c r="G25" s="59"/>
      <c r="H25" s="59"/>
    </row>
    <row r="26" spans="1:8" x14ac:dyDescent="0.2">
      <c r="A26" s="68" t="s">
        <v>3</v>
      </c>
      <c r="B26" s="60">
        <v>59906</v>
      </c>
      <c r="C26" s="60">
        <v>62199</v>
      </c>
      <c r="D26" s="60">
        <v>57109</v>
      </c>
      <c r="E26" s="60">
        <v>62844</v>
      </c>
      <c r="F26" s="61">
        <v>59940</v>
      </c>
      <c r="G26" s="59"/>
      <c r="H26" s="59"/>
    </row>
    <row r="27" spans="1:8" x14ac:dyDescent="0.2">
      <c r="A27" s="68" t="s">
        <v>4</v>
      </c>
      <c r="B27" s="60">
        <v>53694</v>
      </c>
      <c r="C27" s="60">
        <v>55343</v>
      </c>
      <c r="D27" s="60">
        <v>63351</v>
      </c>
      <c r="E27" s="60">
        <v>60249</v>
      </c>
      <c r="F27" s="61">
        <v>60712</v>
      </c>
      <c r="G27" s="59"/>
      <c r="H27" s="59"/>
    </row>
    <row r="28" spans="1:8" x14ac:dyDescent="0.2">
      <c r="A28" s="68" t="s">
        <v>5</v>
      </c>
      <c r="B28" s="60">
        <v>62597</v>
      </c>
      <c r="C28" s="60">
        <v>63707</v>
      </c>
      <c r="D28" s="60">
        <v>60558</v>
      </c>
      <c r="E28" s="92">
        <v>65236</v>
      </c>
      <c r="F28" s="61">
        <v>62021</v>
      </c>
      <c r="G28" s="59"/>
      <c r="H28" s="59"/>
    </row>
    <row r="29" spans="1:8" x14ac:dyDescent="0.2">
      <c r="A29" s="68" t="s">
        <v>6</v>
      </c>
      <c r="B29" s="60">
        <v>59609</v>
      </c>
      <c r="C29" s="60">
        <v>62806</v>
      </c>
      <c r="D29" s="60">
        <v>64643</v>
      </c>
      <c r="E29" s="92">
        <v>66038</v>
      </c>
      <c r="F29" s="61">
        <v>65567</v>
      </c>
      <c r="G29" s="59"/>
      <c r="H29" s="59"/>
    </row>
    <row r="30" spans="1:8" x14ac:dyDescent="0.2">
      <c r="A30" s="68" t="s">
        <v>7</v>
      </c>
      <c r="B30" s="60">
        <v>52908</v>
      </c>
      <c r="C30" s="60">
        <v>56042</v>
      </c>
      <c r="D30" s="60">
        <v>59264</v>
      </c>
      <c r="E30" s="92">
        <v>60236</v>
      </c>
      <c r="F30" s="61">
        <v>58785</v>
      </c>
      <c r="G30" s="59"/>
      <c r="H30" s="59"/>
    </row>
    <row r="31" spans="1:8" x14ac:dyDescent="0.2">
      <c r="A31" s="68" t="s">
        <v>8</v>
      </c>
      <c r="B31" s="60">
        <v>60604</v>
      </c>
      <c r="C31" s="60">
        <v>62970</v>
      </c>
      <c r="D31" s="60">
        <v>64412</v>
      </c>
      <c r="E31" s="92">
        <v>63263</v>
      </c>
      <c r="F31" s="61"/>
      <c r="G31" s="59"/>
      <c r="H31" s="59"/>
    </row>
    <row r="32" spans="1:8" x14ac:dyDescent="0.2">
      <c r="A32" s="68" t="s">
        <v>9</v>
      </c>
      <c r="B32" s="60">
        <v>63846</v>
      </c>
      <c r="C32" s="60">
        <v>62970</v>
      </c>
      <c r="D32" s="60">
        <v>66778</v>
      </c>
      <c r="E32" s="92">
        <v>67191</v>
      </c>
      <c r="F32" s="61"/>
      <c r="G32" s="59"/>
      <c r="H32" s="59"/>
    </row>
    <row r="33" spans="1:8" x14ac:dyDescent="0.2">
      <c r="A33" s="68" t="s">
        <v>10</v>
      </c>
      <c r="B33" s="60">
        <v>62963</v>
      </c>
      <c r="C33" s="60">
        <v>65814</v>
      </c>
      <c r="D33" s="60">
        <v>68393</v>
      </c>
      <c r="E33" s="92">
        <v>66736</v>
      </c>
      <c r="F33" s="61"/>
      <c r="G33" s="59"/>
      <c r="H33" s="59"/>
    </row>
    <row r="34" spans="1:8" x14ac:dyDescent="0.2">
      <c r="A34" s="68" t="s">
        <v>11</v>
      </c>
      <c r="B34" s="60">
        <v>60793</v>
      </c>
      <c r="C34" s="60">
        <v>62097</v>
      </c>
      <c r="D34" s="60">
        <v>61858</v>
      </c>
      <c r="E34" s="92">
        <v>59497</v>
      </c>
      <c r="F34" s="61"/>
      <c r="G34" s="59"/>
      <c r="H34" s="59"/>
    </row>
    <row r="35" spans="1:8" x14ac:dyDescent="0.2">
      <c r="A35" s="68" t="s">
        <v>12</v>
      </c>
      <c r="B35" s="60">
        <v>52704</v>
      </c>
      <c r="C35" s="60">
        <v>51784</v>
      </c>
      <c r="D35" s="60">
        <v>53323</v>
      </c>
      <c r="E35" s="92">
        <v>52266</v>
      </c>
      <c r="F35" s="61"/>
      <c r="G35" s="59"/>
      <c r="H35" s="59"/>
    </row>
    <row r="36" spans="1:8" x14ac:dyDescent="0.2">
      <c r="A36" s="59"/>
      <c r="B36" s="60"/>
      <c r="C36" s="64"/>
      <c r="D36" s="64"/>
      <c r="E36" s="64"/>
      <c r="F36" s="59"/>
      <c r="G36" s="59"/>
      <c r="H36" s="59"/>
    </row>
    <row r="37" spans="1:8" x14ac:dyDescent="0.2">
      <c r="A37" s="59"/>
      <c r="B37" s="61"/>
      <c r="C37" s="61"/>
      <c r="D37" s="61"/>
      <c r="E37" s="61"/>
      <c r="F37" s="59"/>
      <c r="G37" s="59"/>
      <c r="H37" s="59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Hovedtall</vt:lpstr>
      <vt:lpstr>Passasjer inkl. spedbarn - Måne</vt:lpstr>
      <vt:lpstr>Passasjerer inkl. spedbarn - Hi</vt:lpstr>
      <vt:lpstr>Flybevegelser - Måned</vt:lpstr>
      <vt:lpstr>Flybevegelser - Hittil i år</vt:lpstr>
      <vt:lpstr>Frakt og Post - Måned</vt:lpstr>
      <vt:lpstr>Frakt og Post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2015-08-07T13:31:02Z</cp:lastPrinted>
  <dcterms:created xsi:type="dcterms:W3CDTF">2000-12-05T13:34:37Z</dcterms:created>
  <dcterms:modified xsi:type="dcterms:W3CDTF">2015-08-10T08:18:56Z</dcterms:modified>
</cp:coreProperties>
</file>