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6900" yWindow="4440" windowWidth="24240" windowHeight="4410" tabRatio="779"/>
  </bookViews>
  <sheets>
    <sheet name="Hovedtall" sheetId="1" r:id="rId1"/>
    <sheet name="Passasjer inkl. spedbarn - Måne" sheetId="40203" r:id="rId2"/>
    <sheet name="Passasjerer inkl. spedbarn - Hi" sheetId="40204" r:id="rId3"/>
    <sheet name="Flybevegelser - Måned" sheetId="40207" r:id="rId4"/>
    <sheet name="Flybevegelser - Hittil i år" sheetId="40208" r:id="rId5"/>
    <sheet name="Frakt og Post - Måned" sheetId="40209" r:id="rId6"/>
    <sheet name="Frakt og Post - Hittil i år" sheetId="40210" r:id="rId7"/>
    <sheet name="Main" sheetId="40202" state="hidden" r:id="rId8"/>
    <sheet name="Tall til grafer" sheetId="40201" state="hidden" r:id="rId9"/>
  </sheets>
  <externalReferences>
    <externalReference r:id="rId10"/>
  </externalReferences>
  <definedNames>
    <definedName name="_xlnm.Print_Area" localSheetId="0">Hovedtall!$A$1:$I$63</definedName>
    <definedName name="_xlnm.Print_Area" localSheetId="7">Main!$A$1:$I$63</definedName>
    <definedName name="Recover">[1]Macro1!$A$245</definedName>
    <definedName name="TableName">"Dummy"</definedName>
  </definedNames>
  <calcPr calcId="145621"/>
</workbook>
</file>

<file path=xl/calcChain.xml><?xml version="1.0" encoding="utf-8"?>
<calcChain xmlns="http://schemas.openxmlformats.org/spreadsheetml/2006/main">
  <c r="R57" i="40210" l="1"/>
  <c r="Q57" i="40210"/>
  <c r="P57" i="40210"/>
  <c r="O57" i="40210"/>
  <c r="N57" i="40210"/>
  <c r="M57" i="40210"/>
  <c r="L57" i="40210"/>
  <c r="K57" i="40210"/>
  <c r="J57" i="40210"/>
  <c r="I57" i="40210"/>
  <c r="H57" i="40210"/>
  <c r="G57" i="40210"/>
  <c r="F57" i="40210"/>
  <c r="E57" i="40210"/>
  <c r="D57" i="40210"/>
  <c r="R56" i="40210"/>
  <c r="Q56" i="40210"/>
  <c r="P56" i="40210"/>
  <c r="O56" i="40210"/>
  <c r="N56" i="40210"/>
  <c r="M56" i="40210"/>
  <c r="L56" i="40210"/>
  <c r="K56" i="40210"/>
  <c r="J56" i="40210"/>
  <c r="I56" i="40210"/>
  <c r="H56" i="40210"/>
  <c r="G56" i="40210"/>
  <c r="F56" i="40210"/>
  <c r="E56" i="40210"/>
  <c r="D56" i="40210"/>
  <c r="R55" i="40210"/>
  <c r="Q55" i="40210"/>
  <c r="P55" i="40210"/>
  <c r="O55" i="40210"/>
  <c r="N55" i="40210"/>
  <c r="M55" i="40210"/>
  <c r="L55" i="40210"/>
  <c r="K55" i="40210"/>
  <c r="J55" i="40210"/>
  <c r="I55" i="40210"/>
  <c r="H55" i="40210"/>
  <c r="G55" i="40210"/>
  <c r="F55" i="40210"/>
  <c r="E55" i="40210"/>
  <c r="D55" i="40210"/>
  <c r="R57" i="40209"/>
  <c r="Q57" i="40209"/>
  <c r="P57" i="40209"/>
  <c r="O57" i="40209"/>
  <c r="N57" i="40209"/>
  <c r="M57" i="40209"/>
  <c r="L57" i="40209"/>
  <c r="K57" i="40209"/>
  <c r="J57" i="40209"/>
  <c r="I57" i="40209"/>
  <c r="H57" i="40209"/>
  <c r="G57" i="40209"/>
  <c r="F57" i="40209"/>
  <c r="E57" i="40209"/>
  <c r="D57" i="40209"/>
  <c r="R56" i="40209"/>
  <c r="Q56" i="40209"/>
  <c r="P56" i="40209"/>
  <c r="O56" i="40209"/>
  <c r="N56" i="40209"/>
  <c r="M56" i="40209"/>
  <c r="L56" i="40209"/>
  <c r="K56" i="40209"/>
  <c r="J56" i="40209"/>
  <c r="I56" i="40209"/>
  <c r="H56" i="40209"/>
  <c r="G56" i="40209"/>
  <c r="F56" i="40209"/>
  <c r="E56" i="40209"/>
  <c r="D56" i="40209"/>
  <c r="R55" i="40209"/>
  <c r="Q55" i="40209"/>
  <c r="P55" i="40209"/>
  <c r="O55" i="40209"/>
  <c r="N55" i="40209"/>
  <c r="M55" i="40209"/>
  <c r="L55" i="40209"/>
  <c r="K55" i="40209"/>
  <c r="J55" i="40209"/>
  <c r="I55" i="40209"/>
  <c r="H55" i="40209"/>
  <c r="G55" i="40209"/>
  <c r="F55" i="40209"/>
  <c r="E55" i="40209"/>
  <c r="D55" i="40209"/>
  <c r="O57" i="40208" l="1"/>
  <c r="N57" i="40208"/>
  <c r="M57" i="40208"/>
  <c r="L57" i="40208"/>
  <c r="K57" i="40208"/>
  <c r="J57" i="40208"/>
  <c r="I57" i="40208"/>
  <c r="H57" i="40208"/>
  <c r="G57" i="40208"/>
  <c r="F57" i="40208"/>
  <c r="E57" i="40208"/>
  <c r="D57" i="40208"/>
  <c r="O56" i="40208"/>
  <c r="N56" i="40208"/>
  <c r="M56" i="40208"/>
  <c r="L56" i="40208"/>
  <c r="K56" i="40208"/>
  <c r="J56" i="40208"/>
  <c r="I56" i="40208"/>
  <c r="H56" i="40208"/>
  <c r="G56" i="40208"/>
  <c r="F56" i="40208"/>
  <c r="E56" i="40208"/>
  <c r="D56" i="40208"/>
  <c r="O55" i="40208"/>
  <c r="N55" i="40208"/>
  <c r="M55" i="40208"/>
  <c r="L55" i="40208"/>
  <c r="K55" i="40208"/>
  <c r="J55" i="40208"/>
  <c r="I55" i="40208"/>
  <c r="H55" i="40208"/>
  <c r="G55" i="40208"/>
  <c r="F55" i="40208"/>
  <c r="E55" i="40208"/>
  <c r="D55" i="40208"/>
  <c r="O57" i="40207"/>
  <c r="N57" i="40207"/>
  <c r="M57" i="40207"/>
  <c r="L57" i="40207"/>
  <c r="K57" i="40207"/>
  <c r="J57" i="40207"/>
  <c r="I57" i="40207"/>
  <c r="H57" i="40207"/>
  <c r="G57" i="40207"/>
  <c r="F57" i="40207"/>
  <c r="E57" i="40207"/>
  <c r="D57" i="40207"/>
  <c r="O56" i="40207"/>
  <c r="N56" i="40207"/>
  <c r="M56" i="40207"/>
  <c r="L56" i="40207"/>
  <c r="K56" i="40207"/>
  <c r="J56" i="40207"/>
  <c r="I56" i="40207"/>
  <c r="H56" i="40207"/>
  <c r="G56" i="40207"/>
  <c r="F56" i="40207"/>
  <c r="E56" i="40207"/>
  <c r="D56" i="40207"/>
  <c r="O55" i="40207"/>
  <c r="N55" i="40207"/>
  <c r="M55" i="40207"/>
  <c r="L55" i="40207"/>
  <c r="K55" i="40207"/>
  <c r="J55" i="40207"/>
  <c r="I55" i="40207"/>
  <c r="H55" i="40207"/>
  <c r="G55" i="40207"/>
  <c r="F55" i="40207"/>
  <c r="E55" i="40207"/>
  <c r="D55" i="40207"/>
  <c r="R57" i="40204" l="1"/>
  <c r="Q57" i="40204"/>
  <c r="P57" i="40204"/>
  <c r="O57" i="40204"/>
  <c r="N57" i="40204"/>
  <c r="M57" i="40204"/>
  <c r="L57" i="40204"/>
  <c r="K57" i="40204"/>
  <c r="J57" i="40204"/>
  <c r="I57" i="40204"/>
  <c r="H57" i="40204"/>
  <c r="G57" i="40204"/>
  <c r="F57" i="40204"/>
  <c r="E57" i="40204"/>
  <c r="D57" i="40204"/>
  <c r="R56" i="40204"/>
  <c r="Q56" i="40204"/>
  <c r="P56" i="40204"/>
  <c r="O56" i="40204"/>
  <c r="N56" i="40204"/>
  <c r="M56" i="40204"/>
  <c r="L56" i="40204"/>
  <c r="K56" i="40204"/>
  <c r="J56" i="40204"/>
  <c r="I56" i="40204"/>
  <c r="H56" i="40204"/>
  <c r="G56" i="40204"/>
  <c r="F56" i="40204"/>
  <c r="E56" i="40204"/>
  <c r="D56" i="40204"/>
  <c r="R55" i="40204"/>
  <c r="Q55" i="40204"/>
  <c r="P55" i="40204"/>
  <c r="O55" i="40204"/>
  <c r="N55" i="40204"/>
  <c r="M55" i="40204"/>
  <c r="L55" i="40204"/>
  <c r="K55" i="40204"/>
  <c r="J55" i="40204"/>
  <c r="I55" i="40204"/>
  <c r="H55" i="40204"/>
  <c r="G55" i="40204"/>
  <c r="F55" i="40204"/>
  <c r="E55" i="40204"/>
  <c r="D55" i="40204"/>
  <c r="R57" i="40203"/>
  <c r="Q57" i="40203"/>
  <c r="P57" i="40203"/>
  <c r="O57" i="40203"/>
  <c r="N57" i="40203"/>
  <c r="M57" i="40203"/>
  <c r="L57" i="40203"/>
  <c r="K57" i="40203"/>
  <c r="J57" i="40203"/>
  <c r="I57" i="40203"/>
  <c r="H57" i="40203"/>
  <c r="G57" i="40203"/>
  <c r="F57" i="40203"/>
  <c r="E57" i="40203"/>
  <c r="D57" i="40203"/>
  <c r="R56" i="40203"/>
  <c r="Q56" i="40203"/>
  <c r="P56" i="40203"/>
  <c r="O56" i="40203"/>
  <c r="N56" i="40203"/>
  <c r="M56" i="40203"/>
  <c r="L56" i="40203"/>
  <c r="K56" i="40203"/>
  <c r="J56" i="40203"/>
  <c r="I56" i="40203"/>
  <c r="H56" i="40203"/>
  <c r="G56" i="40203"/>
  <c r="F56" i="40203"/>
  <c r="E56" i="40203"/>
  <c r="D56" i="40203"/>
  <c r="R55" i="40203"/>
  <c r="Q55" i="40203"/>
  <c r="P55" i="40203"/>
  <c r="O55" i="40203"/>
  <c r="N55" i="40203"/>
  <c r="M55" i="40203"/>
  <c r="L55" i="40203"/>
  <c r="K55" i="40203"/>
  <c r="J55" i="40203"/>
  <c r="I55" i="40203"/>
  <c r="H55" i="40203"/>
  <c r="G55" i="40203"/>
  <c r="F55" i="40203"/>
  <c r="E55" i="40203"/>
  <c r="D55" i="40203"/>
  <c r="C17" i="1" l="1"/>
  <c r="B17" i="1"/>
  <c r="B7" i="40202" l="1"/>
  <c r="G43" i="40202"/>
  <c r="F43" i="40202"/>
  <c r="C43" i="40202"/>
  <c r="B43" i="40202"/>
  <c r="G42" i="40202"/>
  <c r="F42" i="40202"/>
  <c r="F41" i="40202" s="1"/>
  <c r="C42" i="40202"/>
  <c r="B42" i="40202"/>
  <c r="G39" i="40202"/>
  <c r="F39" i="40202"/>
  <c r="C39" i="40202"/>
  <c r="B39" i="40202"/>
  <c r="G38" i="40202"/>
  <c r="F38" i="40202"/>
  <c r="C38" i="40202"/>
  <c r="B38" i="40202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B22" i="40202" s="1"/>
  <c r="G20" i="40202"/>
  <c r="F20" i="40202"/>
  <c r="C20" i="40202"/>
  <c r="B20" i="40202"/>
  <c r="G19" i="40202"/>
  <c r="F19" i="40202"/>
  <c r="H19" i="40202" s="1"/>
  <c r="C19" i="40202"/>
  <c r="B19" i="40202"/>
  <c r="G18" i="40202"/>
  <c r="G17" i="40202" s="1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H43" i="1"/>
  <c r="H42" i="1"/>
  <c r="H39" i="1"/>
  <c r="H38" i="1"/>
  <c r="D43" i="1"/>
  <c r="D42" i="1"/>
  <c r="D39" i="1"/>
  <c r="D38" i="1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F41" i="1"/>
  <c r="F37" i="1"/>
  <c r="D27" i="1"/>
  <c r="D12" i="1"/>
  <c r="H27" i="1"/>
  <c r="G37" i="1"/>
  <c r="G41" i="1"/>
  <c r="B37" i="1"/>
  <c r="B41" i="1"/>
  <c r="C37" i="1"/>
  <c r="C41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H9" i="1"/>
  <c r="D9" i="1"/>
  <c r="H7" i="1"/>
  <c r="D7" i="1"/>
  <c r="H12" i="1"/>
  <c r="B41" i="40202" l="1"/>
  <c r="H18" i="40202"/>
  <c r="H39" i="40202"/>
  <c r="D43" i="40202"/>
  <c r="H9" i="40202"/>
  <c r="H38" i="40202"/>
  <c r="D29" i="40202"/>
  <c r="B28" i="1"/>
  <c r="B31" i="1" s="1"/>
  <c r="C17" i="40202"/>
  <c r="G8" i="40202"/>
  <c r="G13" i="40202" s="1"/>
  <c r="D7" i="40202"/>
  <c r="F37" i="40202"/>
  <c r="B37" i="40202"/>
  <c r="B45" i="40202" s="1"/>
  <c r="C45" i="1"/>
  <c r="D38" i="40202"/>
  <c r="F17" i="40202"/>
  <c r="H17" i="40202" s="1"/>
  <c r="F45" i="1"/>
  <c r="G41" i="40202"/>
  <c r="H41" i="40202" s="1"/>
  <c r="D42" i="40202"/>
  <c r="D39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43" i="40202"/>
  <c r="H41" i="1"/>
  <c r="G45" i="1"/>
  <c r="H42" i="40202"/>
  <c r="G37" i="40202"/>
  <c r="H37" i="1"/>
  <c r="B45" i="1"/>
  <c r="D41" i="1"/>
  <c r="C41" i="40202"/>
  <c r="C37" i="40202"/>
  <c r="D37" i="1"/>
  <c r="H29" i="40202"/>
  <c r="G28" i="1"/>
  <c r="G31" i="1" s="1"/>
  <c r="F22" i="40202"/>
  <c r="G22" i="40202"/>
  <c r="F28" i="1"/>
  <c r="H17" i="1"/>
  <c r="D22" i="1"/>
  <c r="C22" i="40202"/>
  <c r="D22" i="40202" s="1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D41" i="40202" l="1"/>
  <c r="H8" i="40202"/>
  <c r="F13" i="40202"/>
  <c r="H13" i="40202" s="1"/>
  <c r="H45" i="1"/>
  <c r="H37" i="40202"/>
  <c r="F45" i="40202"/>
  <c r="D37" i="40202"/>
  <c r="F28" i="40202"/>
  <c r="F31" i="40202" s="1"/>
  <c r="D17" i="40202"/>
  <c r="G45" i="40202"/>
  <c r="D45" i="1"/>
  <c r="H22" i="40202"/>
  <c r="B28" i="40202"/>
  <c r="B31" i="40202" s="1"/>
  <c r="D28" i="1"/>
  <c r="D8" i="40202"/>
  <c r="B13" i="40202"/>
  <c r="D13" i="40202" s="1"/>
  <c r="C45" i="40202"/>
  <c r="D45" i="40202" s="1"/>
  <c r="H28" i="1"/>
  <c r="F31" i="1"/>
  <c r="H31" i="1" s="1"/>
  <c r="G28" i="40202"/>
  <c r="G31" i="40202" s="1"/>
  <c r="C28" i="40202"/>
  <c r="C31" i="40202" s="1"/>
  <c r="D31" i="1"/>
  <c r="H45" i="40202" l="1"/>
  <c r="H31" i="40202"/>
  <c r="H28" i="40202"/>
  <c r="D31" i="40202"/>
  <c r="D28" i="40202"/>
</calcChain>
</file>

<file path=xl/sharedStrings.xml><?xml version="1.0" encoding="utf-8"?>
<sst xmlns="http://schemas.openxmlformats.org/spreadsheetml/2006/main" count="2391" uniqueCount="303">
  <si>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</si>
  <si>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</si>
  <si>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</si>
  <si>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</si>
  <si>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</si>
  <si>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</si>
  <si>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</si>
  <si>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</si>
  <si>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</si>
  <si>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</si>
  <si>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</si>
  <si>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</si>
  <si>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</si>
  <si>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</si>
  <si>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</si>
  <si>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</si>
  <si>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</si>
  <si>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</si>
  <si>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</si>
  <si>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</si>
  <si>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</si>
  <si>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</si>
  <si>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 xml:space="preserve">        Frakt- og charterfly</t>
  </si>
  <si>
    <t xml:space="preserve">        Rutefly</t>
  </si>
  <si>
    <t>FLYBEVEGELSER,   avganger og landinger.</t>
  </si>
  <si>
    <t>FRAKT og POST,   lastet og losset (i tonn).</t>
  </si>
  <si>
    <t>TOTALT, ALLE KATEGORIER</t>
  </si>
  <si>
    <t>*</t>
  </si>
  <si>
    <t xml:space="preserve">    * Innland</t>
  </si>
  <si>
    <t xml:space="preserve">     *Utland</t>
  </si>
  <si>
    <t>*SUM</t>
  </si>
  <si>
    <t>Annen Trafikk</t>
  </si>
  <si>
    <t>Månedsrapport</t>
  </si>
  <si>
    <t>Her legger man inn tall som vises i grafer i ark for Hovedtall</t>
  </si>
  <si>
    <t>*(OBS-Fraktdata er mangelfulle pga. manglende rapportering !)</t>
  </si>
  <si>
    <t>Monthly report</t>
  </si>
  <si>
    <t>Year to date</t>
  </si>
  <si>
    <t>Hittil i år</t>
  </si>
  <si>
    <t>Change</t>
  </si>
  <si>
    <t xml:space="preserve">     Domestic</t>
  </si>
  <si>
    <t xml:space="preserve">    *Domestic</t>
  </si>
  <si>
    <t xml:space="preserve">     *International</t>
  </si>
  <si>
    <t xml:space="preserve">     International</t>
  </si>
  <si>
    <t xml:space="preserve">    International</t>
  </si>
  <si>
    <t xml:space="preserve">          Scheduled traffic</t>
  </si>
  <si>
    <t xml:space="preserve">        Scheduled traffic</t>
  </si>
  <si>
    <t xml:space="preserve">          Non scheduled/Charter</t>
  </si>
  <si>
    <t xml:space="preserve">          Freight</t>
  </si>
  <si>
    <t xml:space="preserve">        Freight- charter</t>
  </si>
  <si>
    <t>MOVEMENTS, departures and arrivals.</t>
  </si>
  <si>
    <t>FREIGHT and MAIL, loaded and unloaded (tonns) .</t>
  </si>
  <si>
    <t>* (NB! -Freight Data are incomplete due. insufficient reporting)</t>
  </si>
  <si>
    <t>TOTAL - ALL CATEGORIES</t>
  </si>
  <si>
    <t>PASSASJERER,   terminalpassasjerer (transferpassasjerer og spedbarn* inkludert).</t>
  </si>
  <si>
    <t>* Fra og med 1. januar 2014 telles spedbarn (0-2 år) med i Avinors passasjerstaatistikk</t>
  </si>
  <si>
    <t>* From 1. Januar 2014 infants (0-2 yrs) are included in Avinors passenger statistics</t>
  </si>
  <si>
    <t>PASSENGERS,  terminalpassengers (transfer and infants* included).</t>
  </si>
  <si>
    <t>Februar</t>
  </si>
  <si>
    <t>February</t>
  </si>
  <si>
    <t>Passasjerer inkl. spedbarn - februar 2015</t>
  </si>
  <si>
    <t xml:space="preserve"> </t>
  </si>
  <si>
    <t>IATA</t>
  </si>
  <si>
    <t>Lufthavn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</si>
  <si>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</si>
  <si>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</si>
  <si>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</si>
  <si>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</si>
  <si>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</si>
  <si>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</si>
  <si>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</si>
  <si>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</si>
  <si>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</si>
  <si>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</si>
  <si>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</si>
  <si>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</si>
  <si>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</si>
  <si>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Total</t>
  </si>
  <si>
    <t>Endring Total</t>
  </si>
  <si>
    <t>Sortering</t>
  </si>
  <si>
    <t>Avinor Konsern</t>
  </si>
  <si>
    <t>Avinor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</si>
  <si>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</si>
  <si>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</si>
  <si>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</si>
  <si>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</si>
  <si>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</si>
  <si>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</si>
  <si>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Offshore Prev SUM</t>
  </si>
  <si>
    <t>Transitt Prev SUM</t>
  </si>
  <si>
    <t>Term Pax Prev SUM</t>
  </si>
  <si>
    <t>Total Prev SUM</t>
  </si>
  <si>
    <t>Lufthavn Navn Eng</t>
  </si>
  <si>
    <t>Divisjon Eng</t>
  </si>
  <si>
    <t>Aar SUM</t>
  </si>
  <si>
    <t>Mnd SUM</t>
  </si>
  <si>
    <t>OSLO LUFTHAVN AS</t>
  </si>
  <si>
    <t>OSL</t>
  </si>
  <si>
    <t>OSLO LUFTHAVN</t>
  </si>
  <si>
    <t>J</t>
  </si>
  <si>
    <t>N</t>
  </si>
  <si>
    <t>OSLO AIRPORT</t>
  </si>
  <si>
    <t>STORE LUFTHAVNER</t>
  </si>
  <si>
    <t>BGO</t>
  </si>
  <si>
    <t>BERGEN LUFTHAVN</t>
  </si>
  <si>
    <t>BERGEN AIRPORT</t>
  </si>
  <si>
    <t>LARGE AIRPORTS</t>
  </si>
  <si>
    <t>SVG</t>
  </si>
  <si>
    <t>STAVANGER LUFTHAVN</t>
  </si>
  <si>
    <t>STAVANGER AIRPORT</t>
  </si>
  <si>
    <t>TRD</t>
  </si>
  <si>
    <t>TRONDHEIM LUFTHAVN</t>
  </si>
  <si>
    <t>TRONDHEIM AIRPORT</t>
  </si>
  <si>
    <t>Sum</t>
  </si>
  <si>
    <t>NASJONALE LUFTHAVNER</t>
  </si>
  <si>
    <t>BOO</t>
  </si>
  <si>
    <t>BODØ LUFTHAVN</t>
  </si>
  <si>
    <t>BODØ AIRPORT</t>
  </si>
  <si>
    <t>NATIONAL AIRPORTS</t>
  </si>
  <si>
    <t>KRS</t>
  </si>
  <si>
    <t>KRISTIANSAND LUFTHAVN</t>
  </si>
  <si>
    <t>KRISTIANSAND AIRPORT</t>
  </si>
  <si>
    <t>TOS</t>
  </si>
  <si>
    <t>TROMSØ LUFTHAVN</t>
  </si>
  <si>
    <t>TROMSØ AIRPORT</t>
  </si>
  <si>
    <t>AES</t>
  </si>
  <si>
    <t>ÅLESUND LUFTHAVN</t>
  </si>
  <si>
    <t>ÅLESUND AIRPORT</t>
  </si>
  <si>
    <t>REGIONALE LUFTHAVNER</t>
  </si>
  <si>
    <t>ALF</t>
  </si>
  <si>
    <t>ALTA LUFTHAVN</t>
  </si>
  <si>
    <t>ALTA AIRPORT</t>
  </si>
  <si>
    <t>REGIONAL AIRPORTS</t>
  </si>
  <si>
    <t>BDU</t>
  </si>
  <si>
    <t>BARDUFOSS LUFTHAVN</t>
  </si>
  <si>
    <t>BARDUFOSS AIRPORT</t>
  </si>
  <si>
    <t>EVE</t>
  </si>
  <si>
    <t>HARSTAD NARVIK LUFTHAVN</t>
  </si>
  <si>
    <t>HARSTAD NARVIK AIRPORT</t>
  </si>
  <si>
    <t>HAU</t>
  </si>
  <si>
    <t>HAUGESUND LUFTHAVN</t>
  </si>
  <si>
    <t>HAUGESUND AIRPORT</t>
  </si>
  <si>
    <t>KKN</t>
  </si>
  <si>
    <t>KIRKENES LUFTHAVN</t>
  </si>
  <si>
    <t>KIRKENES AIRPORT</t>
  </si>
  <si>
    <t>KSU</t>
  </si>
  <si>
    <t>KRISTIANSUND LUFTHAVN</t>
  </si>
  <si>
    <t>KRISTIANSUND AIRPORT</t>
  </si>
  <si>
    <t>LKL</t>
  </si>
  <si>
    <t>LAKSELV LUFTHAVN</t>
  </si>
  <si>
    <t>LAKSELV AIRPORT</t>
  </si>
  <si>
    <t>MOL</t>
  </si>
  <si>
    <t>MOLDE LUFTHAVN</t>
  </si>
  <si>
    <t>MOLDE AIRPORT</t>
  </si>
  <si>
    <t>LYR</t>
  </si>
  <si>
    <t>SVALBARD LUFTHAVN</t>
  </si>
  <si>
    <t>SVALBARD AIRPORT</t>
  </si>
  <si>
    <t>LOKALE LUFTHAVNER</t>
  </si>
  <si>
    <t>ANX</t>
  </si>
  <si>
    <t>ANDØYA LUFTHAVN</t>
  </si>
  <si>
    <t>ANDØYA AIRPORT</t>
  </si>
  <si>
    <t>LOCAL AIRPORTS</t>
  </si>
  <si>
    <t>BVG</t>
  </si>
  <si>
    <t>BERLEVÅG LUFTHAVN</t>
  </si>
  <si>
    <t>BERLEVÅG AIRPORT</t>
  </si>
  <si>
    <t>BNN</t>
  </si>
  <si>
    <t>BRØNNØYSUND LUFTHAVN</t>
  </si>
  <si>
    <t>BRØNNØYSUND AIRPORT</t>
  </si>
  <si>
    <t>BJF</t>
  </si>
  <si>
    <t>BÅTSFJORD LUFTHAVN</t>
  </si>
  <si>
    <t>BÅTSFJORD AIRPORT</t>
  </si>
  <si>
    <t>VDB</t>
  </si>
  <si>
    <t>FAGERNES LUFTHAVN</t>
  </si>
  <si>
    <t>FAGERNES AIRPORT</t>
  </si>
  <si>
    <t>FRO</t>
  </si>
  <si>
    <t>FLORØ LUFTHAVN</t>
  </si>
  <si>
    <t>FLORØ AIRPORT</t>
  </si>
  <si>
    <t>FDE</t>
  </si>
  <si>
    <t>FØRDE LUFTHAVN</t>
  </si>
  <si>
    <t>FØRDE AIRPORT</t>
  </si>
  <si>
    <t>HFT</t>
  </si>
  <si>
    <t>HAMMERFEST LUFTHAVN</t>
  </si>
  <si>
    <t>HAMMERFEST AIRPORT</t>
  </si>
  <si>
    <t>HAA</t>
  </si>
  <si>
    <t>HASVIK LUFTHAVN</t>
  </si>
  <si>
    <t>HASVIK AIRPORT</t>
  </si>
  <si>
    <t>HVG</t>
  </si>
  <si>
    <t>HONNINGSVÅG LUFTHAVN</t>
  </si>
  <si>
    <t>HONNINGSVÅG AIRPORT</t>
  </si>
  <si>
    <t>LKN</t>
  </si>
  <si>
    <t>LEKNES LUFTHAVN</t>
  </si>
  <si>
    <t>LEKNES AIRPORT</t>
  </si>
  <si>
    <t>MEH</t>
  </si>
  <si>
    <t>MEHAMN LUFTHAVN</t>
  </si>
  <si>
    <t>MEHAMN AIRPORT</t>
  </si>
  <si>
    <t>MQN</t>
  </si>
  <si>
    <t>MO I RANA LUFTHAVN</t>
  </si>
  <si>
    <t>MO I RANA AIRPORT</t>
  </si>
  <si>
    <t>MJF</t>
  </si>
  <si>
    <t>MOSJØEN LUFTHAVN</t>
  </si>
  <si>
    <t>MOSJØEN AIRPORT</t>
  </si>
  <si>
    <t>OSY</t>
  </si>
  <si>
    <t>NAMSOS LUFTHAVN</t>
  </si>
  <si>
    <t>NAMSOS AIRPORT</t>
  </si>
  <si>
    <t>NVK</t>
  </si>
  <si>
    <t>NARVIK LUFTHAVN</t>
  </si>
  <si>
    <t>NARVIK AIRPORT</t>
  </si>
  <si>
    <t>RRS</t>
  </si>
  <si>
    <t>RØROS LUFTHAVN</t>
  </si>
  <si>
    <t>RØROS AIRPORT</t>
  </si>
  <si>
    <t>RVK</t>
  </si>
  <si>
    <t>RØRVIK LUFTHAVN</t>
  </si>
  <si>
    <t>RØRVIK AIRPORT</t>
  </si>
  <si>
    <t>RET</t>
  </si>
  <si>
    <t>RØST LUFTHAVN</t>
  </si>
  <si>
    <t>RØST AIRPORT</t>
  </si>
  <si>
    <t>SDN</t>
  </si>
  <si>
    <t>SANDANE LUFTHAVN</t>
  </si>
  <si>
    <t>SANDANE AIRPORT</t>
  </si>
  <si>
    <t>SSJ</t>
  </si>
  <si>
    <t>SANDNESSJØEN LUFTHAVN</t>
  </si>
  <si>
    <t>SANDNESSJØEN AIRPORT</t>
  </si>
  <si>
    <t>SOG</t>
  </si>
  <si>
    <t>SOGNDAL LUFTHAVN</t>
  </si>
  <si>
    <t>SOGNDAL AIRPORT</t>
  </si>
  <si>
    <t>SKN</t>
  </si>
  <si>
    <t>STOKMARKNES LUFTHAVN</t>
  </si>
  <si>
    <t>STOKMARKNES AIRPORT</t>
  </si>
  <si>
    <t>SVJ</t>
  </si>
  <si>
    <t>SVOLVÆR LUFTHAVN</t>
  </si>
  <si>
    <t>SVOLVÆR AIRPORT</t>
  </si>
  <si>
    <t>SOJ</t>
  </si>
  <si>
    <t>SØRKJOSEN LUFTHAVN</t>
  </si>
  <si>
    <t>SØRKJOSEN AIRPORT</t>
  </si>
  <si>
    <t>VDS</t>
  </si>
  <si>
    <t>VADSØ LUFTHAVN</t>
  </si>
  <si>
    <t>VADSØ AIRPORT</t>
  </si>
  <si>
    <t>VAW</t>
  </si>
  <si>
    <t>VARDØ LUFTHAVN</t>
  </si>
  <si>
    <t>VARDØ AIRPORT</t>
  </si>
  <si>
    <t>VRY</t>
  </si>
  <si>
    <t>VÆRØY LUFTHAVN</t>
  </si>
  <si>
    <t>VÆRØY AIRPORT</t>
  </si>
  <si>
    <t>HOV</t>
  </si>
  <si>
    <t>ØRSTA VOLDA LUFTHAVN</t>
  </si>
  <si>
    <t>ØRSTA VOLDA AIRPORT</t>
  </si>
  <si>
    <t>SUM REGIONALE-, NASJONALE- og LOKALE LUFTHAVNER</t>
  </si>
  <si>
    <t>SUM AVINOR AS</t>
  </si>
  <si>
    <t>SUM AVINOR KONSERN</t>
  </si>
  <si>
    <t>IKKE AVINOR LUFTHAVN</t>
  </si>
  <si>
    <t>RYG</t>
  </si>
  <si>
    <t>MOSS/RYGGE LUFTHAVN</t>
  </si>
  <si>
    <t>MOSS/RYGGE AIRPORT</t>
  </si>
  <si>
    <t>PRIVATE AIRPORTS</t>
  </si>
  <si>
    <t>NTB</t>
  </si>
  <si>
    <t>NOTODDEN LUFTHAVN</t>
  </si>
  <si>
    <t>NOTODDEN AIRPORT</t>
  </si>
  <si>
    <t>TRF</t>
  </si>
  <si>
    <t>SANDEFJORD TORP LUFTHAVN</t>
  </si>
  <si>
    <t>SANDEFJORD TORP AIRPORT</t>
  </si>
  <si>
    <t>SKE</t>
  </si>
  <si>
    <t>SKIEN LUFTHAVN</t>
  </si>
  <si>
    <t>SKIEN AIRPORT</t>
  </si>
  <si>
    <t>SRP</t>
  </si>
  <si>
    <t>STORD LUFTHAVN</t>
  </si>
  <si>
    <t>STORD AIRPORT</t>
  </si>
  <si>
    <t>OLA</t>
  </si>
  <si>
    <t>ØRLAND LUFTHAVN</t>
  </si>
  <si>
    <t>ØRLAND AIRPORT</t>
  </si>
  <si>
    <t>Total Sum</t>
  </si>
  <si>
    <t>Passasjerer inkl. spedbarn - hittil i 2015</t>
  </si>
  <si>
    <t>Februar 2015 - Flybevegelser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</si>
  <si>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</si>
  <si>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</si>
  <si>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</si>
  <si>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</si>
  <si>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</si>
  <si>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</si>
  <si>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</si>
  <si>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</si>
  <si>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</si>
  <si>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Antall Innland Prev SUM</t>
  </si>
  <si>
    <t>Antall Utland Prev SUM</t>
  </si>
  <si>
    <t>Sum Iuo Prev SUM</t>
  </si>
  <si>
    <t>Annen Trafikk Prev SUM</t>
  </si>
  <si>
    <t>-</t>
  </si>
  <si>
    <t>Februar 2015 - Flybevegelser hittil i år</t>
  </si>
  <si>
    <t xml:space="preserve">Dato 23.03.2015 </t>
  </si>
  <si>
    <t xml:space="preserve">Date 23.03.2015 </t>
  </si>
  <si>
    <t>Februar 2015 - Frakt og post</t>
  </si>
  <si>
    <t>Frakt Innland</t>
  </si>
  <si>
    <t>Frakt Innland forrige år</t>
  </si>
  <si>
    <t>Endring Frakt Innland</t>
  </si>
  <si>
    <t>Frakt Utland</t>
  </si>
  <si>
    <t>Frakt Utland forrige år</t>
  </si>
  <si>
    <t>Endring Frakt Utland</t>
  </si>
  <si>
    <t>Post Innland</t>
  </si>
  <si>
    <t>Post Innland forrige år</t>
  </si>
  <si>
    <t>Endring Post Innland</t>
  </si>
  <si>
    <t>Post Utland</t>
  </si>
  <si>
    <t>Post Utland forrige år</t>
  </si>
  <si>
    <t>Endring Post Utland</t>
  </si>
  <si>
    <t>Total forrige år</t>
  </si>
  <si>
    <t>Februar 2015 - Frakt og post hittil i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</si>
</sst>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###################################0%"/>
    <numFmt numFmtId="178" formatCode="##########0"/>
    <numFmt numFmtId="179" formatCode="##0"/>
    <numFmt numFmtId="180" formatCode="##,###,###,###,###,###,###,###,###,###,###,###,##0"/>
    <numFmt numFmtId="181" formatCode="##,###,###,###,###,###,###,###,###,###,###,###,##0.0%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u/>
      <sz val="10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0" fontId="19" fillId="0" borderId="0"/>
    <xf numFmtId="0" fontId="1" fillId="0" borderId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64" fontId="7" fillId="0" borderId="0" xfId="0" applyNumberFormat="1" applyFont="1"/>
    <xf numFmtId="171" fontId="5" fillId="0" borderId="0" xfId="0" applyNumberFormat="1" applyFont="1" applyAlignment="1">
      <alignment vertical="center"/>
    </xf>
    <xf numFmtId="172" fontId="5" fillId="0" borderId="4" xfId="0" applyNumberFormat="1" applyFont="1" applyBorder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72" fontId="12" fillId="0" borderId="4" xfId="0" applyNumberFormat="1" applyFont="1" applyBorder="1" applyAlignment="1">
      <alignment vertical="center"/>
    </xf>
    <xf numFmtId="172" fontId="12" fillId="0" borderId="5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3" fillId="0" borderId="0" xfId="0" applyFont="1"/>
    <xf numFmtId="168" fontId="12" fillId="0" borderId="8" xfId="0" applyNumberFormat="1" applyFont="1" applyFill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168" fontId="12" fillId="0" borderId="7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172" fontId="12" fillId="0" borderId="9" xfId="0" applyNumberFormat="1" applyFont="1" applyBorder="1" applyAlignment="1">
      <alignment vertical="center"/>
    </xf>
    <xf numFmtId="168" fontId="12" fillId="0" borderId="1" xfId="0" applyNumberFormat="1" applyFont="1" applyBorder="1"/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4" fillId="0" borderId="0" xfId="0" applyNumberFormat="1" applyFont="1" applyAlignment="1">
      <alignment horizontal="left"/>
    </xf>
    <xf numFmtId="49" fontId="14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168" fontId="8" fillId="0" borderId="0" xfId="0" applyNumberFormat="1" applyFont="1" applyFill="1" applyBorder="1" applyAlignment="1" applyProtection="1">
      <alignment vertical="center"/>
    </xf>
    <xf numFmtId="0" fontId="16" fillId="0" borderId="0" xfId="0" applyFont="1"/>
    <xf numFmtId="164" fontId="5" fillId="0" borderId="6" xfId="0" applyNumberFormat="1" applyFont="1" applyBorder="1" applyProtection="1">
      <protection locked="0"/>
    </xf>
    <xf numFmtId="172" fontId="17" fillId="0" borderId="4" xfId="0" applyNumberFormat="1" applyFont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9" fillId="4" borderId="15" xfId="0" applyFont="1" applyFill="1" applyBorder="1" applyAlignment="1">
      <alignment vertical="center"/>
    </xf>
    <xf numFmtId="0" fontId="18" fillId="0" borderId="0" xfId="0" applyFont="1"/>
    <xf numFmtId="0" fontId="21" fillId="4" borderId="15" xfId="0" applyFont="1" applyFill="1" applyBorder="1" applyAlignment="1">
      <alignment vertical="center"/>
    </xf>
    <xf numFmtId="168" fontId="17" fillId="0" borderId="7" xfId="0" applyNumberFormat="1" applyFont="1" applyFill="1" applyBorder="1" applyAlignment="1" applyProtection="1">
      <alignment vertical="center"/>
      <protection locked="0"/>
    </xf>
    <xf numFmtId="168" fontId="17" fillId="0" borderId="8" xfId="0" applyNumberFormat="1" applyFont="1" applyFill="1" applyBorder="1" applyAlignment="1" applyProtection="1">
      <alignment vertical="center"/>
      <protection locked="0"/>
    </xf>
    <xf numFmtId="172" fontId="17" fillId="0" borderId="5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8" fontId="17" fillId="0" borderId="7" xfId="0" applyNumberFormat="1" applyFont="1" applyFill="1" applyBorder="1" applyAlignment="1" applyProtection="1">
      <alignment vertical="center"/>
    </xf>
    <xf numFmtId="168" fontId="17" fillId="0" borderId="8" xfId="0" applyNumberFormat="1" applyFont="1" applyFill="1" applyBorder="1" applyAlignment="1" applyProtection="1">
      <alignment vertical="center"/>
    </xf>
    <xf numFmtId="0" fontId="23" fillId="0" borderId="0" xfId="8" applyFont="1"/>
    <xf numFmtId="0" fontId="2" fillId="0" borderId="0" xfId="8" applyFont="1"/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left" vertical="center" wrapText="1"/>
    </xf>
    <xf numFmtId="0" fontId="24" fillId="5" borderId="16" xfId="8" applyFont="1" applyFill="1" applyBorder="1" applyAlignment="1">
      <alignment horizontal="left" vertical="center" wrapText="1"/>
    </xf>
    <xf numFmtId="0" fontId="24" fillId="6" borderId="16" xfId="8" applyFont="1" applyFill="1" applyBorder="1" applyAlignment="1">
      <alignment horizontal="left" vertical="top"/>
    </xf>
    <xf numFmtId="175" fontId="24" fillId="6" borderId="16" xfId="8" applyNumberFormat="1" applyFont="1" applyFill="1" applyBorder="1" applyAlignment="1">
      <alignment horizontal="righ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right" vertical="top"/>
    </xf>
    <xf numFmtId="178" fontId="24" fillId="6" borderId="16" xfId="8" applyNumberFormat="1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179" fontId="24" fillId="6" borderId="17" xfId="8" applyNumberFormat="1" applyFont="1" applyFill="1" applyBorder="1" applyAlignment="1">
      <alignment horizontal="left" vertical="top"/>
    </xf>
    <xf numFmtId="0" fontId="24" fillId="6" borderId="18" xfId="8" applyFont="1" applyFill="1" applyBorder="1" applyAlignment="1">
      <alignment horizontal="left" vertical="top"/>
    </xf>
    <xf numFmtId="179" fontId="24" fillId="6" borderId="18" xfId="8" applyNumberFormat="1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179" fontId="24" fillId="6" borderId="19" xfId="8" applyNumberFormat="1" applyFont="1" applyFill="1" applyBorder="1" applyAlignment="1">
      <alignment horizontal="left" vertical="top"/>
    </xf>
    <xf numFmtId="0" fontId="24" fillId="5" borderId="16" xfId="8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0" fontId="24" fillId="4" borderId="17" xfId="8" applyFont="1" applyFill="1" applyBorder="1" applyAlignment="1">
      <alignment horizontal="left" vertical="top" wrapText="1"/>
    </xf>
    <xf numFmtId="180" fontId="24" fillId="4" borderId="16" xfId="8" applyNumberFormat="1" applyFont="1" applyFill="1" applyBorder="1" applyAlignment="1">
      <alignment horizontal="right" vertical="top"/>
    </xf>
    <xf numFmtId="173" fontId="24" fillId="4" borderId="16" xfId="3" applyNumberFormat="1" applyFont="1" applyFill="1" applyBorder="1" applyAlignment="1">
      <alignment horizontal="right" vertical="top"/>
    </xf>
    <xf numFmtId="0" fontId="25" fillId="0" borderId="0" xfId="8" applyFont="1" applyFill="1"/>
    <xf numFmtId="179" fontId="24" fillId="5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180" fontId="26" fillId="0" borderId="16" xfId="8" applyNumberFormat="1" applyFont="1" applyFill="1" applyBorder="1" applyAlignment="1">
      <alignment horizontal="right" vertical="top"/>
    </xf>
    <xf numFmtId="173" fontId="26" fillId="0" borderId="16" xfId="3" applyNumberFormat="1" applyFont="1" applyFill="1" applyBorder="1" applyAlignment="1">
      <alignment horizontal="right" vertical="top"/>
    </xf>
    <xf numFmtId="175" fontId="27" fillId="6" borderId="16" xfId="8" applyNumberFormat="1" applyFont="1" applyFill="1" applyBorder="1" applyAlignment="1">
      <alignment horizontal="right" vertical="top"/>
    </xf>
    <xf numFmtId="176" fontId="27" fillId="6" borderId="16" xfId="8" applyNumberFormat="1" applyFont="1" applyFill="1" applyBorder="1" applyAlignment="1">
      <alignment horizontal="right" vertical="top"/>
    </xf>
    <xf numFmtId="177" fontId="27" fillId="6" borderId="16" xfId="8" applyNumberFormat="1" applyFont="1" applyFill="1" applyBorder="1" applyAlignment="1">
      <alignment horizontal="right" vertical="top"/>
    </xf>
    <xf numFmtId="178" fontId="27" fillId="6" borderId="16" xfId="8" applyNumberFormat="1" applyFont="1" applyFill="1" applyBorder="1" applyAlignment="1">
      <alignment horizontal="right" vertical="top"/>
    </xf>
    <xf numFmtId="181" fontId="27" fillId="6" borderId="16" xfId="8" applyNumberFormat="1" applyFont="1" applyFill="1" applyBorder="1" applyAlignment="1">
      <alignment horizontal="right" vertical="top"/>
    </xf>
    <xf numFmtId="180" fontId="24" fillId="6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40928"/>
        <c:axId val="208978304"/>
      </c:lineChart>
      <c:catAx>
        <c:axId val="20814092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897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897830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814092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  <c:pt idx="1">
                  <c:v>53551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49824"/>
        <c:axId val="209951360"/>
      </c:lineChart>
      <c:catAx>
        <c:axId val="209949824"/>
        <c:scaling>
          <c:orientation val="minMax"/>
        </c:scaling>
        <c:delete val="0"/>
        <c:axPos val="b"/>
        <c:numFmt formatCode="@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995136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0995136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994982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37056"/>
        <c:axId val="209842944"/>
      </c:lineChart>
      <c:catAx>
        <c:axId val="20983705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9842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84294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983705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  <c:pt idx="1">
                  <c:v>53551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65152"/>
        <c:axId val="212466688"/>
      </c:lineChart>
      <c:catAx>
        <c:axId val="212465152"/>
        <c:scaling>
          <c:orientation val="minMax"/>
        </c:scaling>
        <c:delete val="0"/>
        <c:axPos val="b"/>
        <c:numFmt formatCode="@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2466688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12466688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246515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58</xdr:row>
      <xdr:rowOff>0</xdr:rowOff>
    </xdr:from>
    <xdr:to>
      <xdr:col>8</xdr:col>
      <xdr:colOff>0</xdr:colOff>
      <xdr:row>61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2</xdr:col>
      <xdr:colOff>819150</xdr:colOff>
      <xdr:row>57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46</xdr:row>
      <xdr:rowOff>9525</xdr:rowOff>
    </xdr:from>
    <xdr:to>
      <xdr:col>8</xdr:col>
      <xdr:colOff>9525</xdr:colOff>
      <xdr:row>57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58</xdr:row>
      <xdr:rowOff>0</xdr:rowOff>
    </xdr:from>
    <xdr:to>
      <xdr:col>8</xdr:col>
      <xdr:colOff>0</xdr:colOff>
      <xdr:row>61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2</xdr:col>
      <xdr:colOff>819150</xdr:colOff>
      <xdr:row>57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46</xdr:row>
      <xdr:rowOff>9525</xdr:rowOff>
    </xdr:from>
    <xdr:to>
      <xdr:col>8</xdr:col>
      <xdr:colOff>9525</xdr:colOff>
      <xdr:row>57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tabSelected="1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2" customWidth="1"/>
    <col min="5" max="5" width="2.28515625" style="2" customWidth="1"/>
    <col min="6" max="7" width="13.85546875" style="2" customWidth="1"/>
    <col min="8" max="8" width="8.7109375" style="32" customWidth="1"/>
    <col min="9" max="12" width="10.85546875" style="2" customWidth="1"/>
    <col min="13" max="13" width="13.42578125" style="33" bestFit="1" customWidth="1"/>
    <col min="14" max="14" width="11.28515625" style="43" customWidth="1"/>
    <col min="15" max="15" width="10.28515625" style="43" customWidth="1"/>
    <col min="16" max="17" width="10.85546875" style="33" customWidth="1"/>
    <col min="18" max="16384" width="10.85546875" style="2"/>
  </cols>
  <sheetData>
    <row r="1" spans="1:17" ht="73.5" customHeight="1" x14ac:dyDescent="0.25">
      <c r="A1" s="57" t="s">
        <v>32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102" t="s">
        <v>286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81" t="s">
        <v>57</v>
      </c>
      <c r="C3" s="4"/>
      <c r="D3" s="5"/>
      <c r="E3" s="6"/>
      <c r="F3" s="80" t="s">
        <v>37</v>
      </c>
      <c r="G3" s="4"/>
      <c r="H3" s="5"/>
      <c r="M3" s="33"/>
      <c r="N3" s="43"/>
      <c r="O3" s="43"/>
      <c r="P3" s="33"/>
      <c r="Q3" s="33"/>
    </row>
    <row r="4" spans="1:17" ht="15" customHeight="1" x14ac:dyDescent="0.3">
      <c r="A4" s="2"/>
      <c r="B4" s="94">
        <v>2015</v>
      </c>
      <c r="C4" s="95">
        <v>2014</v>
      </c>
      <c r="D4" s="96" t="s">
        <v>13</v>
      </c>
      <c r="E4" s="8"/>
      <c r="F4" s="94">
        <v>2015</v>
      </c>
      <c r="G4" s="95">
        <v>2014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4" t="s">
        <v>53</v>
      </c>
      <c r="B6" s="10"/>
      <c r="C6" s="10"/>
      <c r="D6" s="11"/>
      <c r="H6" s="11"/>
      <c r="M6" s="33"/>
      <c r="N6" s="43"/>
      <c r="O6" s="43"/>
      <c r="P6" s="33"/>
      <c r="Q6" s="33"/>
    </row>
    <row r="7" spans="1:17" ht="15" customHeight="1" x14ac:dyDescent="0.25">
      <c r="A7" s="97" t="s">
        <v>15</v>
      </c>
      <c r="B7" s="72">
        <v>2193774</v>
      </c>
      <c r="C7" s="73">
        <v>2212622</v>
      </c>
      <c r="D7" s="55">
        <f>(B7-C7)/C7</f>
        <v>-8.518400341314512E-3</v>
      </c>
      <c r="E7" s="54"/>
      <c r="F7" s="72">
        <v>4288858</v>
      </c>
      <c r="G7" s="73">
        <v>4427020</v>
      </c>
      <c r="H7" s="55">
        <f>(F7-G7)/G7</f>
        <v>-3.1208804116538889E-2</v>
      </c>
      <c r="I7" s="44"/>
      <c r="J7" s="45"/>
    </row>
    <row r="8" spans="1:17" ht="15" customHeight="1" x14ac:dyDescent="0.25">
      <c r="A8" s="98" t="s">
        <v>16</v>
      </c>
      <c r="B8" s="16">
        <f>SUM(B9:B10)</f>
        <v>1258603</v>
      </c>
      <c r="C8" s="17">
        <f>SUM(C9:C10)</f>
        <v>1224904</v>
      </c>
      <c r="D8" s="36">
        <f>(B8-C8)/C8</f>
        <v>2.7511543761796844E-2</v>
      </c>
      <c r="E8" s="54"/>
      <c r="F8" s="16">
        <f>SUM(F9:F10)</f>
        <v>2450752</v>
      </c>
      <c r="G8" s="17">
        <f>SUM(G9:G10)</f>
        <v>2418496</v>
      </c>
      <c r="H8" s="36">
        <f>(F8-G8)/G8</f>
        <v>1.3337214533329806E-2</v>
      </c>
      <c r="I8" s="44"/>
      <c r="J8" s="45"/>
    </row>
    <row r="9" spans="1:17" ht="15" customHeight="1" x14ac:dyDescent="0.25">
      <c r="A9" s="99" t="s">
        <v>17</v>
      </c>
      <c r="B9" s="74">
        <v>1163334</v>
      </c>
      <c r="C9" s="75">
        <v>1110281</v>
      </c>
      <c r="D9" s="18">
        <f>(B9-C9)/C9</f>
        <v>4.7783398977375997E-2</v>
      </c>
      <c r="E9" s="54"/>
      <c r="F9" s="74">
        <v>2249799</v>
      </c>
      <c r="G9" s="75">
        <v>2184999</v>
      </c>
      <c r="H9" s="18">
        <f>(F9-G9)/G9</f>
        <v>2.9656764144972148E-2</v>
      </c>
      <c r="J9" s="45"/>
    </row>
    <row r="10" spans="1:17" ht="15" customHeight="1" x14ac:dyDescent="0.25">
      <c r="A10" s="99" t="s">
        <v>18</v>
      </c>
      <c r="B10" s="74">
        <v>95269</v>
      </c>
      <c r="C10" s="75">
        <v>114623</v>
      </c>
      <c r="D10" s="18">
        <f>(B10-C10)/C10</f>
        <v>-0.16884918384617398</v>
      </c>
      <c r="E10" s="54"/>
      <c r="F10" s="74">
        <v>200953</v>
      </c>
      <c r="G10" s="75">
        <v>233497</v>
      </c>
      <c r="H10" s="18">
        <f>(F10-G10)/G10</f>
        <v>-0.13937652303883991</v>
      </c>
      <c r="J10" s="45"/>
    </row>
    <row r="11" spans="1:17" ht="15" customHeight="1" x14ac:dyDescent="0.25">
      <c r="A11" s="99"/>
      <c r="B11" s="40"/>
      <c r="C11" s="39"/>
      <c r="D11" s="18"/>
      <c r="E11" s="54"/>
      <c r="F11" s="40"/>
      <c r="G11" s="39"/>
      <c r="H11" s="18"/>
      <c r="J11" s="45"/>
    </row>
    <row r="12" spans="1:17" ht="15" customHeight="1" x14ac:dyDescent="0.25">
      <c r="A12" s="98" t="s">
        <v>21</v>
      </c>
      <c r="B12" s="76">
        <v>47428</v>
      </c>
      <c r="C12" s="77">
        <v>53265</v>
      </c>
      <c r="D12" s="48">
        <f>(B12-C12)/C12</f>
        <v>-0.10958415469820708</v>
      </c>
      <c r="E12" s="54"/>
      <c r="F12" s="76">
        <v>95220</v>
      </c>
      <c r="G12" s="77">
        <v>111760</v>
      </c>
      <c r="H12" s="48">
        <f>(F12-G12)/G12</f>
        <v>-0.14799570508231927</v>
      </c>
      <c r="J12" s="45"/>
    </row>
    <row r="13" spans="1:17" ht="15" customHeight="1" x14ac:dyDescent="0.25">
      <c r="A13" s="98" t="s">
        <v>19</v>
      </c>
      <c r="B13" s="16">
        <f>B7+B8+B12</f>
        <v>3499805</v>
      </c>
      <c r="C13" s="17">
        <f>C7+C8+C12</f>
        <v>3490791</v>
      </c>
      <c r="D13" s="36">
        <f>(B13-C13)/C13</f>
        <v>2.5822227684212545E-3</v>
      </c>
      <c r="E13" s="54"/>
      <c r="F13" s="16">
        <f>F7+F8+F12</f>
        <v>6834830</v>
      </c>
      <c r="G13" s="17">
        <f>G7+G8+G12</f>
        <v>6957276</v>
      </c>
      <c r="H13" s="36">
        <f>(F13-G13)/G13</f>
        <v>-1.7599704252066469E-2</v>
      </c>
      <c r="J13" s="45"/>
    </row>
    <row r="14" spans="1:17" ht="15" customHeight="1" x14ac:dyDescent="0.25">
      <c r="A14" s="100"/>
      <c r="B14" s="41"/>
      <c r="C14" s="42"/>
      <c r="D14" s="21"/>
      <c r="E14" s="54"/>
      <c r="F14" s="41"/>
      <c r="G14" s="42"/>
      <c r="H14" s="21"/>
      <c r="J14" s="45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4" t="s">
        <v>24</v>
      </c>
      <c r="B16" s="25"/>
      <c r="C16" s="26"/>
      <c r="D16" s="27"/>
      <c r="E16" s="28"/>
      <c r="F16" s="25"/>
      <c r="G16" s="26"/>
      <c r="H16" s="27"/>
      <c r="M16" s="33"/>
      <c r="N16" s="43"/>
      <c r="O16" s="43"/>
      <c r="P16" s="33"/>
      <c r="Q16" s="33"/>
    </row>
    <row r="17" spans="1:10" ht="15" customHeight="1" x14ac:dyDescent="0.25">
      <c r="A17" s="97" t="s">
        <v>15</v>
      </c>
      <c r="B17" s="14">
        <f>SUM(B18:B20)</f>
        <v>37422</v>
      </c>
      <c r="C17" s="15">
        <f>SUM(C18:C20)</f>
        <v>38990</v>
      </c>
      <c r="D17" s="55">
        <f>(B17-C17)/C17</f>
        <v>-4.0215439856373429E-2</v>
      </c>
      <c r="E17" s="19"/>
      <c r="F17" s="14">
        <f>SUM(F18:F20)</f>
        <v>76422</v>
      </c>
      <c r="G17" s="15">
        <f>SUM(G18:G20)</f>
        <v>80831</v>
      </c>
      <c r="H17" s="55">
        <f>(F17-G17)/G17</f>
        <v>-5.4545904417859482E-2</v>
      </c>
      <c r="J17" s="47"/>
    </row>
    <row r="18" spans="1:10" ht="15" customHeight="1" x14ac:dyDescent="0.25">
      <c r="A18" s="99" t="s">
        <v>17</v>
      </c>
      <c r="B18" s="74">
        <v>35783</v>
      </c>
      <c r="C18" s="75">
        <v>37367</v>
      </c>
      <c r="D18" s="18">
        <f t="shared" ref="D18:D31" si="0">(B18-C18)/C18</f>
        <v>-4.2390344421548425E-2</v>
      </c>
      <c r="E18" s="19"/>
      <c r="F18" s="74">
        <v>73041</v>
      </c>
      <c r="G18" s="75">
        <v>77379</v>
      </c>
      <c r="H18" s="18">
        <f t="shared" ref="H18:H31" si="1">(F18-G18)/G18</f>
        <v>-5.6061722172682509E-2</v>
      </c>
      <c r="J18" s="45"/>
    </row>
    <row r="19" spans="1:10" ht="15" customHeight="1" x14ac:dyDescent="0.25">
      <c r="A19" s="99" t="s">
        <v>18</v>
      </c>
      <c r="B19" s="74">
        <v>396</v>
      </c>
      <c r="C19" s="75">
        <v>350</v>
      </c>
      <c r="D19" s="18">
        <f t="shared" si="0"/>
        <v>0.13142857142857142</v>
      </c>
      <c r="E19" s="19"/>
      <c r="F19" s="74">
        <v>828</v>
      </c>
      <c r="G19" s="75">
        <v>788</v>
      </c>
      <c r="H19" s="18">
        <f t="shared" si="1"/>
        <v>5.0761421319796954E-2</v>
      </c>
      <c r="J19" s="45"/>
    </row>
    <row r="20" spans="1:10" ht="15" customHeight="1" x14ac:dyDescent="0.25">
      <c r="A20" s="99" t="s">
        <v>20</v>
      </c>
      <c r="B20" s="74">
        <v>1243</v>
      </c>
      <c r="C20" s="75">
        <v>1273</v>
      </c>
      <c r="D20" s="18">
        <f t="shared" si="0"/>
        <v>-2.3566378633150038E-2</v>
      </c>
      <c r="E20" s="19"/>
      <c r="F20" s="74">
        <v>2553</v>
      </c>
      <c r="G20" s="75">
        <v>2664</v>
      </c>
      <c r="H20" s="18">
        <f t="shared" si="1"/>
        <v>-4.1666666666666664E-2</v>
      </c>
      <c r="J20" s="45"/>
    </row>
    <row r="21" spans="1:10" ht="15" customHeight="1" x14ac:dyDescent="0.25">
      <c r="A21" s="99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98" t="s">
        <v>16</v>
      </c>
      <c r="B22" s="16">
        <f>SUM(B23:B25)</f>
        <v>12589</v>
      </c>
      <c r="C22" s="17">
        <f>SUM(C23:C25)</f>
        <v>13279</v>
      </c>
      <c r="D22" s="36">
        <f t="shared" si="0"/>
        <v>-5.1961744107236987E-2</v>
      </c>
      <c r="E22" s="19"/>
      <c r="F22" s="16">
        <f>SUM(F23:F25)</f>
        <v>25420</v>
      </c>
      <c r="G22" s="17">
        <f>SUM(G23:G25)</f>
        <v>27024</v>
      </c>
      <c r="H22" s="36">
        <f t="shared" si="1"/>
        <v>-5.9354647720544704E-2</v>
      </c>
      <c r="J22" s="45"/>
    </row>
    <row r="23" spans="1:10" ht="15" customHeight="1" x14ac:dyDescent="0.25">
      <c r="A23" s="99" t="s">
        <v>17</v>
      </c>
      <c r="B23" s="74">
        <v>11410</v>
      </c>
      <c r="C23" s="75">
        <v>11913</v>
      </c>
      <c r="D23" s="18">
        <f t="shared" si="0"/>
        <v>-4.2222781834970198E-2</v>
      </c>
      <c r="E23" s="19"/>
      <c r="F23" s="74">
        <v>23024</v>
      </c>
      <c r="G23" s="75">
        <v>24342</v>
      </c>
      <c r="H23" s="18">
        <f t="shared" si="1"/>
        <v>-5.4145099005833537E-2</v>
      </c>
      <c r="J23" s="45"/>
    </row>
    <row r="24" spans="1:10" ht="15" customHeight="1" x14ac:dyDescent="0.25">
      <c r="A24" s="99" t="s">
        <v>18</v>
      </c>
      <c r="B24" s="74">
        <v>768</v>
      </c>
      <c r="C24" s="75">
        <v>972</v>
      </c>
      <c r="D24" s="18">
        <f t="shared" si="0"/>
        <v>-0.20987654320987653</v>
      </c>
      <c r="E24" s="19"/>
      <c r="F24" s="74">
        <v>1550</v>
      </c>
      <c r="G24" s="75">
        <v>1877</v>
      </c>
      <c r="H24" s="18">
        <f t="shared" si="1"/>
        <v>-0.1742141715503463</v>
      </c>
      <c r="J24" s="45"/>
    </row>
    <row r="25" spans="1:10" ht="15" customHeight="1" x14ac:dyDescent="0.25">
      <c r="A25" s="99" t="s">
        <v>20</v>
      </c>
      <c r="B25" s="74">
        <v>411</v>
      </c>
      <c r="C25" s="75">
        <v>394</v>
      </c>
      <c r="D25" s="18">
        <f t="shared" si="0"/>
        <v>4.3147208121827409E-2</v>
      </c>
      <c r="E25" s="19"/>
      <c r="F25" s="74">
        <v>846</v>
      </c>
      <c r="G25" s="75">
        <v>805</v>
      </c>
      <c r="H25" s="18">
        <f t="shared" si="1"/>
        <v>5.0931677018633541E-2</v>
      </c>
      <c r="J25" s="45"/>
    </row>
    <row r="26" spans="1:10" ht="15" customHeight="1" x14ac:dyDescent="0.25">
      <c r="A26" s="99"/>
      <c r="B26" s="40"/>
      <c r="C26" s="39"/>
      <c r="D26" s="18"/>
      <c r="E26" s="19"/>
      <c r="F26" s="40"/>
      <c r="G26" s="39"/>
      <c r="H26" s="18"/>
      <c r="J26" s="45"/>
    </row>
    <row r="27" spans="1:10" ht="15" customHeight="1" x14ac:dyDescent="0.25">
      <c r="A27" s="98" t="s">
        <v>21</v>
      </c>
      <c r="B27" s="76">
        <v>3540</v>
      </c>
      <c r="C27" s="77">
        <v>3881</v>
      </c>
      <c r="D27" s="36">
        <f t="shared" si="0"/>
        <v>-8.7863952589538774E-2</v>
      </c>
      <c r="E27" s="19"/>
      <c r="F27" s="78">
        <v>7140</v>
      </c>
      <c r="G27" s="79">
        <v>8141</v>
      </c>
      <c r="H27" s="36">
        <f>(F27-G27)/G27</f>
        <v>-0.12295786758383491</v>
      </c>
      <c r="J27" s="45"/>
    </row>
    <row r="28" spans="1:10" ht="15" customHeight="1" x14ac:dyDescent="0.25">
      <c r="A28" s="98" t="s">
        <v>19</v>
      </c>
      <c r="B28" s="16">
        <f>B22+B17+B27</f>
        <v>53551</v>
      </c>
      <c r="C28" s="17">
        <f>C22+C17+C27</f>
        <v>56150</v>
      </c>
      <c r="D28" s="36">
        <f t="shared" si="0"/>
        <v>-4.6286731967943008E-2</v>
      </c>
      <c r="E28" s="19"/>
      <c r="F28" s="16">
        <f>F22+F17+F27</f>
        <v>108982</v>
      </c>
      <c r="G28" s="17">
        <f>G22+G17+G27</f>
        <v>115996</v>
      </c>
      <c r="H28" s="36">
        <f>(F28-G28)/G28</f>
        <v>-6.0467602331114867E-2</v>
      </c>
      <c r="J28" s="45"/>
    </row>
    <row r="29" spans="1:10" ht="15" customHeight="1" x14ac:dyDescent="0.25">
      <c r="A29" s="98" t="s">
        <v>31</v>
      </c>
      <c r="B29" s="76">
        <v>5775</v>
      </c>
      <c r="C29" s="77">
        <v>5620</v>
      </c>
      <c r="D29" s="18">
        <f>(B29-C29)/C29</f>
        <v>2.7580071174377226E-2</v>
      </c>
      <c r="E29" s="19"/>
      <c r="F29" s="76">
        <v>11480</v>
      </c>
      <c r="G29" s="77">
        <v>11424</v>
      </c>
      <c r="H29" s="18">
        <f>(F29-G29)/G29</f>
        <v>4.9019607843137254E-3</v>
      </c>
    </row>
    <row r="30" spans="1:10" ht="15" customHeight="1" x14ac:dyDescent="0.25">
      <c r="A30" s="99"/>
      <c r="B30" s="39"/>
      <c r="C30" s="39"/>
      <c r="D30" s="18"/>
      <c r="E30" s="19"/>
      <c r="F30" s="40"/>
      <c r="G30" s="39"/>
      <c r="H30" s="18"/>
      <c r="J30" s="45"/>
    </row>
    <row r="31" spans="1:10" ht="15" customHeight="1" x14ac:dyDescent="0.25">
      <c r="A31" s="98" t="s">
        <v>26</v>
      </c>
      <c r="B31" s="16">
        <f>SUM(B28:B29)</f>
        <v>59326</v>
      </c>
      <c r="C31" s="17">
        <f>SUM(C28:C29)</f>
        <v>61770</v>
      </c>
      <c r="D31" s="36">
        <f t="shared" si="0"/>
        <v>-3.9566132426744373E-2</v>
      </c>
      <c r="E31" s="19"/>
      <c r="F31" s="16">
        <f>SUM(F28:F29)</f>
        <v>120462</v>
      </c>
      <c r="G31" s="17">
        <f>SUM(G28:G29)</f>
        <v>127420</v>
      </c>
      <c r="H31" s="36">
        <f t="shared" si="1"/>
        <v>-5.4606812117406998E-2</v>
      </c>
      <c r="J31" s="45"/>
    </row>
    <row r="32" spans="1:10" ht="15" customHeight="1" x14ac:dyDescent="0.25">
      <c r="A32" s="98"/>
      <c r="B32" s="16"/>
      <c r="C32" s="17"/>
      <c r="D32" s="18"/>
      <c r="E32" s="19"/>
      <c r="F32" s="16"/>
      <c r="G32" s="17"/>
      <c r="H32" s="18"/>
    </row>
    <row r="33" spans="1:17" ht="15" customHeight="1" x14ac:dyDescent="0.25">
      <c r="A33" s="103"/>
      <c r="B33" s="104"/>
      <c r="C33" s="105"/>
      <c r="D33" s="106"/>
      <c r="E33" s="107"/>
      <c r="F33" s="104"/>
      <c r="G33" s="105"/>
      <c r="H33" s="106"/>
    </row>
    <row r="34" spans="1:17" ht="15" customHeight="1" x14ac:dyDescent="0.25">
      <c r="A34" s="2"/>
      <c r="B34" s="12"/>
      <c r="C34" s="12"/>
      <c r="D34" s="30"/>
      <c r="E34" s="12"/>
      <c r="F34" s="12"/>
      <c r="G34" s="12"/>
      <c r="H34" s="30"/>
    </row>
    <row r="35" spans="1:17" ht="15" customHeight="1" x14ac:dyDescent="0.3">
      <c r="A35" s="34" t="s">
        <v>25</v>
      </c>
      <c r="B35" s="25"/>
      <c r="C35" s="2"/>
      <c r="D35" s="30"/>
      <c r="E35" s="28"/>
      <c r="F35" s="25"/>
      <c r="H35" s="30"/>
      <c r="L35" s="46"/>
    </row>
    <row r="36" spans="1:17" s="7" customFormat="1" ht="15" customHeight="1" x14ac:dyDescent="0.25">
      <c r="A36" s="49" t="s">
        <v>34</v>
      </c>
      <c r="B36" s="29"/>
      <c r="C36" s="29"/>
      <c r="D36" s="30"/>
      <c r="E36" s="12"/>
      <c r="F36" s="29"/>
      <c r="G36" s="29"/>
      <c r="H36" s="30"/>
      <c r="M36" s="33"/>
      <c r="N36" s="43"/>
      <c r="O36" s="43"/>
      <c r="P36" s="33"/>
      <c r="Q36" s="33"/>
    </row>
    <row r="37" spans="1:17" ht="15" customHeight="1" x14ac:dyDescent="0.3">
      <c r="A37" s="97" t="s">
        <v>28</v>
      </c>
      <c r="B37" s="15">
        <f>SUM(B38:B39)</f>
        <v>4122</v>
      </c>
      <c r="C37" s="15">
        <f>SUM(C38:C39)</f>
        <v>4582</v>
      </c>
      <c r="D37" s="69">
        <f>(B37-C37)/C37</f>
        <v>-0.1003928415539066</v>
      </c>
      <c r="E37" s="12"/>
      <c r="F37" s="70">
        <f>SUM(F38:F39)</f>
        <v>8551</v>
      </c>
      <c r="G37" s="15">
        <f>SUM(G38:G39)</f>
        <v>9271</v>
      </c>
      <c r="H37" s="69">
        <f>(F37-G37)/G37</f>
        <v>-7.7661525186064076E-2</v>
      </c>
      <c r="I37" s="2" t="s">
        <v>27</v>
      </c>
      <c r="J37" s="46"/>
    </row>
    <row r="38" spans="1:17" ht="15" customHeight="1" x14ac:dyDescent="0.25">
      <c r="A38" s="99" t="s">
        <v>23</v>
      </c>
      <c r="B38" s="75">
        <v>1159</v>
      </c>
      <c r="C38" s="75">
        <v>1432</v>
      </c>
      <c r="D38" s="93">
        <f>(B38-C38)/C38</f>
        <v>-0.19064245810055866</v>
      </c>
      <c r="E38" s="12"/>
      <c r="F38" s="74">
        <v>2402</v>
      </c>
      <c r="G38" s="75">
        <v>3235</v>
      </c>
      <c r="H38" s="93">
        <f>(F38-G38)/G38</f>
        <v>-0.25749613601236476</v>
      </c>
      <c r="I38" s="2" t="s">
        <v>27</v>
      </c>
    </row>
    <row r="39" spans="1:17" ht="15" customHeight="1" x14ac:dyDescent="0.25">
      <c r="A39" s="99" t="s">
        <v>22</v>
      </c>
      <c r="B39" s="75">
        <v>2963</v>
      </c>
      <c r="C39" s="75">
        <v>3150</v>
      </c>
      <c r="D39" s="93">
        <f>(B39-C39)/C39</f>
        <v>-5.9365079365079364E-2</v>
      </c>
      <c r="E39" s="19"/>
      <c r="F39" s="74">
        <v>6149</v>
      </c>
      <c r="G39" s="75">
        <v>6036</v>
      </c>
      <c r="H39" s="93">
        <f>(F39-G39)/G39</f>
        <v>1.8721007289595758E-2</v>
      </c>
      <c r="I39" s="2" t="s">
        <v>27</v>
      </c>
    </row>
    <row r="40" spans="1:17" ht="15" customHeight="1" x14ac:dyDescent="0.25">
      <c r="A40" s="99"/>
      <c r="B40" s="20"/>
      <c r="C40" s="20"/>
      <c r="D40" s="31"/>
      <c r="E40" s="19"/>
      <c r="F40" s="52"/>
      <c r="G40" s="20"/>
      <c r="H40" s="31"/>
    </row>
    <row r="41" spans="1:17" ht="15" customHeight="1" x14ac:dyDescent="0.25">
      <c r="A41" s="98" t="s">
        <v>29</v>
      </c>
      <c r="B41" s="17">
        <f>SUM(B42:B43)</f>
        <v>7789</v>
      </c>
      <c r="C41" s="17">
        <f>SUM(C42:C43)</f>
        <v>7796</v>
      </c>
      <c r="D41" s="37">
        <f>(B41-C41)/C41</f>
        <v>-8.9789635710620834E-4</v>
      </c>
      <c r="E41" s="19"/>
      <c r="F41" s="52">
        <f>SUM(F42:F43)</f>
        <v>16223</v>
      </c>
      <c r="G41" s="51">
        <f>SUM(G42:G43)</f>
        <v>16548</v>
      </c>
      <c r="H41" s="37">
        <f>(F41-G41)/G41</f>
        <v>-1.9639835629683345E-2</v>
      </c>
      <c r="I41" s="2" t="s">
        <v>27</v>
      </c>
    </row>
    <row r="42" spans="1:17" ht="15" customHeight="1" x14ac:dyDescent="0.25">
      <c r="A42" s="99" t="s">
        <v>23</v>
      </c>
      <c r="B42" s="75">
        <v>4090</v>
      </c>
      <c r="C42" s="75">
        <v>3188</v>
      </c>
      <c r="D42" s="93">
        <f>(B42-C42)/C42</f>
        <v>0.28293601003764113</v>
      </c>
      <c r="E42" s="19"/>
      <c r="F42" s="74">
        <v>8781</v>
      </c>
      <c r="G42" s="75">
        <v>6568</v>
      </c>
      <c r="H42" s="93">
        <f>(F42-G42)/G42</f>
        <v>0.33693666260657734</v>
      </c>
      <c r="I42" s="2" t="s">
        <v>27</v>
      </c>
      <c r="J42" s="46"/>
      <c r="K42" s="46"/>
    </row>
    <row r="43" spans="1:17" ht="15" customHeight="1" x14ac:dyDescent="0.25">
      <c r="A43" s="99" t="s">
        <v>22</v>
      </c>
      <c r="B43" s="75">
        <v>3699</v>
      </c>
      <c r="C43" s="75">
        <v>4608</v>
      </c>
      <c r="D43" s="93">
        <f>(B43-C43)/C43</f>
        <v>-0.197265625</v>
      </c>
      <c r="E43" s="19"/>
      <c r="F43" s="74">
        <v>7442</v>
      </c>
      <c r="G43" s="75">
        <v>9980</v>
      </c>
      <c r="H43" s="93">
        <f>(F43-G43)/G43</f>
        <v>-0.25430861723446896</v>
      </c>
      <c r="I43" s="2" t="s">
        <v>27</v>
      </c>
    </row>
    <row r="44" spans="1:17" ht="15" customHeight="1" x14ac:dyDescent="0.25">
      <c r="A44" s="99"/>
      <c r="B44" s="20"/>
      <c r="C44" s="20"/>
      <c r="D44" s="31"/>
      <c r="E44" s="19"/>
      <c r="F44" s="52"/>
      <c r="G44" s="20"/>
      <c r="H44" s="31"/>
    </row>
    <row r="45" spans="1:17" ht="15" customHeight="1" x14ac:dyDescent="0.25">
      <c r="A45" s="101" t="s">
        <v>30</v>
      </c>
      <c r="B45" s="50">
        <f>SUM(B37+B41)</f>
        <v>11911</v>
      </c>
      <c r="C45" s="50">
        <f>SUM(C37+C41)</f>
        <v>12378</v>
      </c>
      <c r="D45" s="38">
        <f>(B45-C45)/C45</f>
        <v>-3.7728227500403944E-2</v>
      </c>
      <c r="E45" s="19"/>
      <c r="F45" s="53">
        <f>SUM(F37+F41)</f>
        <v>24774</v>
      </c>
      <c r="G45" s="50">
        <f>SUM(G37+G41)</f>
        <v>25819</v>
      </c>
      <c r="H45" s="38">
        <f>(F45-G45)/G45</f>
        <v>-4.0474069483713543E-2</v>
      </c>
      <c r="I45" s="2" t="s">
        <v>27</v>
      </c>
    </row>
    <row r="46" spans="1:17" ht="15" customHeight="1" x14ac:dyDescent="0.25">
      <c r="A46" s="58"/>
      <c r="B46" s="17"/>
      <c r="C46" s="17"/>
      <c r="D46" s="56"/>
      <c r="E46" s="19"/>
      <c r="F46" s="17"/>
      <c r="G46" s="17"/>
      <c r="H46" s="56"/>
    </row>
    <row r="47" spans="1:17" ht="15" customHeight="1" x14ac:dyDescent="0.25">
      <c r="A47" s="58"/>
      <c r="B47" s="17"/>
      <c r="C47" s="17"/>
      <c r="D47" s="56"/>
      <c r="E47" s="19"/>
      <c r="F47" s="17"/>
      <c r="G47" s="17"/>
      <c r="H47" s="56"/>
    </row>
    <row r="48" spans="1:17" ht="15" customHeight="1" x14ac:dyDescent="0.25">
      <c r="A48" s="58"/>
      <c r="B48" s="17"/>
      <c r="C48" s="17"/>
      <c r="D48" s="56"/>
      <c r="E48" s="19"/>
      <c r="F48" s="17"/>
      <c r="G48" s="17"/>
      <c r="H48" s="56"/>
    </row>
    <row r="49" spans="1:10" ht="15" customHeight="1" x14ac:dyDescent="0.25">
      <c r="A49" s="58"/>
      <c r="B49" s="17"/>
      <c r="C49" s="17"/>
      <c r="D49" s="56"/>
      <c r="E49" s="19"/>
      <c r="F49" s="17"/>
      <c r="G49" s="17"/>
      <c r="H49" s="56"/>
    </row>
    <row r="50" spans="1:10" ht="15" customHeight="1" x14ac:dyDescent="0.25">
      <c r="A50" s="58"/>
      <c r="B50" s="17"/>
      <c r="C50" s="17"/>
      <c r="D50" s="56"/>
      <c r="E50" s="19"/>
      <c r="F50" s="17"/>
      <c r="G50" s="17"/>
      <c r="H50" s="56"/>
    </row>
    <row r="51" spans="1:10" ht="15" customHeight="1" x14ac:dyDescent="0.25">
      <c r="A51" s="58"/>
      <c r="B51" s="17"/>
      <c r="C51" s="17"/>
      <c r="D51" s="56"/>
      <c r="E51" s="19"/>
      <c r="F51" s="17"/>
      <c r="G51" s="17"/>
      <c r="H51" s="56"/>
    </row>
    <row r="52" spans="1:10" ht="15" customHeight="1" x14ac:dyDescent="0.25">
      <c r="A52" s="58"/>
      <c r="B52" s="17"/>
      <c r="C52" s="17"/>
      <c r="D52" s="56"/>
      <c r="E52" s="19"/>
      <c r="F52" s="17"/>
      <c r="G52" s="17"/>
      <c r="H52" s="56"/>
    </row>
    <row r="53" spans="1:10" ht="15" customHeight="1" x14ac:dyDescent="0.25">
      <c r="A53" s="58"/>
      <c r="B53" s="17"/>
      <c r="C53" s="17"/>
      <c r="D53" s="56"/>
      <c r="E53" s="19"/>
      <c r="F53" s="17"/>
      <c r="G53" s="17"/>
      <c r="H53" s="56"/>
    </row>
    <row r="54" spans="1:10" ht="15" customHeight="1" x14ac:dyDescent="0.25">
      <c r="A54" s="58"/>
      <c r="B54" s="17"/>
      <c r="C54" s="17"/>
      <c r="D54" s="56"/>
      <c r="E54" s="19"/>
      <c r="F54" s="17"/>
      <c r="G54" s="17"/>
      <c r="H54" s="56"/>
    </row>
    <row r="55" spans="1:10" ht="15" customHeight="1" x14ac:dyDescent="0.25">
      <c r="A55" s="58"/>
      <c r="B55" s="17"/>
      <c r="C55" s="17"/>
      <c r="D55" s="56"/>
      <c r="E55" s="19"/>
      <c r="F55" s="17"/>
      <c r="G55" s="17"/>
      <c r="H55" s="56"/>
    </row>
    <row r="56" spans="1:10" ht="15" customHeight="1" x14ac:dyDescent="0.25">
      <c r="A56" s="58"/>
      <c r="B56" s="17"/>
      <c r="C56" s="17"/>
      <c r="D56" s="56"/>
      <c r="E56" s="19"/>
      <c r="F56" s="17"/>
      <c r="G56" s="17"/>
      <c r="H56" s="56"/>
    </row>
    <row r="57" spans="1:10" ht="15" customHeight="1" x14ac:dyDescent="0.25">
      <c r="A57" s="58"/>
      <c r="B57" s="17"/>
      <c r="C57" s="17"/>
      <c r="D57" s="56"/>
      <c r="E57" s="19"/>
      <c r="F57" s="17"/>
      <c r="G57" s="17"/>
      <c r="H57" s="56"/>
    </row>
    <row r="58" spans="1:10" ht="15" customHeight="1" x14ac:dyDescent="0.25">
      <c r="A58" s="58"/>
      <c r="B58" s="17"/>
      <c r="C58" s="17"/>
      <c r="D58" s="56"/>
      <c r="E58" s="19"/>
      <c r="F58" s="17"/>
      <c r="G58" s="17"/>
      <c r="H58" s="56"/>
    </row>
    <row r="59" spans="1:10" ht="15" customHeight="1" x14ac:dyDescent="0.25">
      <c r="A59" s="2"/>
      <c r="B59" s="2"/>
      <c r="C59" s="2"/>
      <c r="D59" s="2"/>
      <c r="H59" s="2"/>
      <c r="I59" s="46"/>
      <c r="J59" s="46"/>
    </row>
    <row r="60" spans="1:10" ht="15" customHeight="1" x14ac:dyDescent="0.25">
      <c r="A60" s="2"/>
      <c r="B60" s="2"/>
      <c r="C60" s="2"/>
      <c r="D60" s="2"/>
      <c r="H60" s="2"/>
      <c r="I60" s="46"/>
      <c r="J60" s="46"/>
    </row>
    <row r="61" spans="1:10" ht="15" customHeight="1" x14ac:dyDescent="0.25">
      <c r="A61" s="2"/>
      <c r="I61" s="46"/>
      <c r="J61" s="46"/>
    </row>
    <row r="62" spans="1:10" ht="15" customHeight="1" x14ac:dyDescent="0.25">
      <c r="I62" s="46"/>
      <c r="J62" s="46"/>
    </row>
    <row r="63" spans="1:10" ht="15" customHeight="1" x14ac:dyDescent="0.25">
      <c r="A63" s="28" t="s">
        <v>54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490"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8.28515625" style="111" hidden="1" customWidth="1"/>
    <col min="20" max="20" width="8.85546875" style="111" hidden="1" customWidth="1"/>
    <col min="21" max="21" width="6.7109375" style="111" hidden="1" customWidth="1"/>
    <col min="22" max="23" width="9" style="111" hidden="1" customWidth="1"/>
    <col min="24" max="24" width="8.85546875" style="111" hidden="1" customWidth="1"/>
    <col min="25" max="26" width="9" style="111" hidden="1" customWidth="1"/>
    <col min="27" max="27" width="8.85546875" style="111" hidden="1" customWidth="1"/>
    <col min="28" max="28" width="0" style="111" hidden="1" customWidth="1"/>
    <col min="29" max="29" width="8" style="111" hidden="1" customWidth="1"/>
    <col min="30" max="31" width="9" style="111" hidden="1" customWidth="1"/>
    <col min="32" max="32" width="32.42578125" style="111" hidden="1" customWidth="1"/>
    <col min="33" max="33" width="23.28515625" style="111" hidden="1" customWidth="1"/>
    <col min="34" max="34" width="0" style="111" hidden="1" customWidth="1"/>
    <col min="35" max="35" width="5.42578125" style="111" hidden="1" customWidth="1"/>
    <col min="36" max="16384" width="9.140625" style="111"/>
  </cols>
  <sheetData>
    <row r="1" spans="1:35" ht="15.75" x14ac:dyDescent="0.25">
      <c r="A1" s="110" t="s">
        <v>59</v>
      </c>
    </row>
    <row r="4" spans="1:35" ht="45" x14ac:dyDescent="0.2">
      <c r="A4" s="112" t="s">
        <v>60</v>
      </c>
      <c r="B4" s="113" t="s">
        <v>61</v>
      </c>
      <c r="C4" s="113" t="s">
        <v>62</v>
      </c>
      <c r="D4" s="113" t="s">
        <v>63</v>
      </c>
      <c r="E4" s="113" t="s">
        <v>64</v>
      </c>
      <c r="F4" s="113" t="s">
        <v>65</v>
      </c>
      <c r="G4" s="113" t="s">
        <v>66</v>
      </c>
      <c r="H4" s="113" t="s">
        <v>67</v>
      </c>
      <c r="I4" s="113" t="s">
        <v>68</v>
      </c>
      <c r="J4" s="113" t="s">
        <v>69</v>
      </c>
      <c r="K4" s="113" t="s">
        <v>70</v>
      </c>
      <c r="L4" s="113" t="s">
        <v>71</v>
      </c>
      <c r="M4" s="113" t="s">
        <v>72</v>
      </c>
      <c r="N4" s="113" t="s">
        <v>73</v>
      </c>
      <c r="O4" s="113" t="s">
        <v>74</v>
      </c>
      <c r="P4" s="113" t="s">
        <v>75</v>
      </c>
      <c r="Q4" s="113" t="s">
        <v>76</v>
      </c>
      <c r="R4" s="113" t="s">
        <v>77</v>
      </c>
      <c r="S4" s="114" t="s">
        <v>78</v>
      </c>
      <c r="T4" s="114" t="s">
        <v>79</v>
      </c>
      <c r="U4" s="114" t="s">
        <v>80</v>
      </c>
      <c r="V4" s="114" t="s">
        <v>81</v>
      </c>
      <c r="W4" s="114" t="s">
        <v>82</v>
      </c>
      <c r="X4" s="114" t="s">
        <v>83</v>
      </c>
      <c r="Y4" s="114" t="s">
        <v>84</v>
      </c>
      <c r="Z4" s="114" t="s">
        <v>85</v>
      </c>
      <c r="AA4" s="114" t="s">
        <v>86</v>
      </c>
      <c r="AB4" s="114" t="s">
        <v>87</v>
      </c>
      <c r="AC4" s="114" t="s">
        <v>88</v>
      </c>
      <c r="AD4" s="114" t="s">
        <v>89</v>
      </c>
      <c r="AE4" s="114" t="s">
        <v>90</v>
      </c>
      <c r="AF4" s="114" t="s">
        <v>91</v>
      </c>
      <c r="AG4" s="114" t="s">
        <v>92</v>
      </c>
      <c r="AH4" s="114" t="s">
        <v>93</v>
      </c>
      <c r="AI4" s="114" t="s">
        <v>94</v>
      </c>
    </row>
    <row r="5" spans="1:35" x14ac:dyDescent="0.2">
      <c r="A5" s="115" t="s">
        <v>95</v>
      </c>
      <c r="B5" s="115" t="s">
        <v>96</v>
      </c>
      <c r="C5" s="115" t="s">
        <v>97</v>
      </c>
      <c r="D5" s="116">
        <v>590790</v>
      </c>
      <c r="E5" s="116">
        <v>212840</v>
      </c>
      <c r="F5" s="116">
        <v>803630</v>
      </c>
      <c r="G5" s="117">
        <v>1.4493485442763899E-2</v>
      </c>
      <c r="H5" s="116">
        <v>716154</v>
      </c>
      <c r="I5" s="116">
        <v>167470</v>
      </c>
      <c r="J5" s="116">
        <v>883624</v>
      </c>
      <c r="K5" s="118">
        <v>4.8655037940913297E-2</v>
      </c>
      <c r="L5" s="119">
        <v>0</v>
      </c>
      <c r="M5" s="117">
        <v>0</v>
      </c>
      <c r="N5" s="119">
        <v>1687254</v>
      </c>
      <c r="O5" s="117">
        <v>3.2101665366793604E-2</v>
      </c>
      <c r="P5" s="119">
        <v>1546</v>
      </c>
      <c r="Q5" s="119">
        <v>1688800</v>
      </c>
      <c r="R5" s="117">
        <v>2.8572611878893001E-2</v>
      </c>
      <c r="S5" s="120">
        <v>1</v>
      </c>
      <c r="T5" s="115" t="s">
        <v>98</v>
      </c>
      <c r="U5" s="115" t="s">
        <v>99</v>
      </c>
      <c r="V5" s="119">
        <v>595523</v>
      </c>
      <c r="W5" s="119">
        <v>792149</v>
      </c>
      <c r="X5" s="119">
        <v>196626</v>
      </c>
      <c r="Y5" s="119">
        <v>692638</v>
      </c>
      <c r="Z5" s="119">
        <v>842626</v>
      </c>
      <c r="AA5" s="119">
        <v>149988</v>
      </c>
      <c r="AB5" s="119">
        <v>0</v>
      </c>
      <c r="AC5" s="119">
        <v>7112</v>
      </c>
      <c r="AD5" s="119">
        <v>1634775</v>
      </c>
      <c r="AE5" s="119">
        <v>1641887</v>
      </c>
      <c r="AF5" s="115" t="s">
        <v>100</v>
      </c>
      <c r="AG5" s="115" t="s">
        <v>100</v>
      </c>
      <c r="AH5" s="119">
        <v>4030</v>
      </c>
      <c r="AI5" s="119">
        <v>4</v>
      </c>
    </row>
    <row r="6" spans="1:35" x14ac:dyDescent="0.2">
      <c r="A6" s="121" t="s">
        <v>101</v>
      </c>
      <c r="B6" s="115" t="s">
        <v>102</v>
      </c>
      <c r="C6" s="115" t="s">
        <v>103</v>
      </c>
      <c r="D6" s="116">
        <v>251967</v>
      </c>
      <c r="E6" s="116">
        <v>21338</v>
      </c>
      <c r="F6" s="116">
        <v>273305</v>
      </c>
      <c r="G6" s="117">
        <v>-9.922331222558721E-3</v>
      </c>
      <c r="H6" s="116">
        <v>119925</v>
      </c>
      <c r="I6" s="116">
        <v>3600</v>
      </c>
      <c r="J6" s="116">
        <v>123525</v>
      </c>
      <c r="K6" s="118">
        <v>-6.1424370673738099E-2</v>
      </c>
      <c r="L6" s="119">
        <v>17488</v>
      </c>
      <c r="M6" s="117">
        <v>-6.5362620918176489E-2</v>
      </c>
      <c r="N6" s="119">
        <v>414318</v>
      </c>
      <c r="O6" s="117">
        <v>-2.8252854368567698E-2</v>
      </c>
      <c r="P6" s="119">
        <v>5149</v>
      </c>
      <c r="Q6" s="119">
        <v>419467</v>
      </c>
      <c r="R6" s="117">
        <v>-4.2207821861756499E-2</v>
      </c>
      <c r="S6" s="122">
        <v>2</v>
      </c>
      <c r="T6" s="115" t="s">
        <v>98</v>
      </c>
      <c r="U6" s="115" t="s">
        <v>98</v>
      </c>
      <c r="V6" s="119">
        <v>263452</v>
      </c>
      <c r="W6" s="119">
        <v>276044</v>
      </c>
      <c r="X6" s="119">
        <v>12592</v>
      </c>
      <c r="Y6" s="119">
        <v>128263</v>
      </c>
      <c r="Z6" s="119">
        <v>131609</v>
      </c>
      <c r="AA6" s="119">
        <v>3346</v>
      </c>
      <c r="AB6" s="119">
        <v>18711</v>
      </c>
      <c r="AC6" s="119">
        <v>11588</v>
      </c>
      <c r="AD6" s="119">
        <v>426364</v>
      </c>
      <c r="AE6" s="119">
        <v>437952</v>
      </c>
      <c r="AF6" s="115" t="s">
        <v>104</v>
      </c>
      <c r="AG6" s="115" t="s">
        <v>105</v>
      </c>
      <c r="AH6" s="119">
        <v>4030</v>
      </c>
      <c r="AI6" s="119">
        <v>4</v>
      </c>
    </row>
    <row r="7" spans="1:35" x14ac:dyDescent="0.2">
      <c r="A7" s="123"/>
      <c r="B7" s="115" t="s">
        <v>106</v>
      </c>
      <c r="C7" s="115" t="s">
        <v>107</v>
      </c>
      <c r="D7" s="116">
        <v>178766</v>
      </c>
      <c r="E7" s="116">
        <v>4874</v>
      </c>
      <c r="F7" s="116">
        <v>183640</v>
      </c>
      <c r="G7" s="117">
        <v>-4.0663657639585404E-2</v>
      </c>
      <c r="H7" s="116">
        <v>117250</v>
      </c>
      <c r="I7" s="116">
        <v>5008</v>
      </c>
      <c r="J7" s="116">
        <v>122258</v>
      </c>
      <c r="K7" s="118">
        <v>2.0066247820246498E-2</v>
      </c>
      <c r="L7" s="119">
        <v>19462</v>
      </c>
      <c r="M7" s="117">
        <v>-8.8900332381442806E-2</v>
      </c>
      <c r="N7" s="119">
        <v>325360</v>
      </c>
      <c r="O7" s="117">
        <v>-2.1879640930981999E-2</v>
      </c>
      <c r="P7" s="119">
        <v>262</v>
      </c>
      <c r="Q7" s="119">
        <v>325622</v>
      </c>
      <c r="R7" s="117">
        <v>-2.2678568212787201E-2</v>
      </c>
      <c r="S7" s="124">
        <v>0</v>
      </c>
      <c r="T7" s="115" t="s">
        <v>98</v>
      </c>
      <c r="U7" s="115" t="s">
        <v>98</v>
      </c>
      <c r="V7" s="119">
        <v>186544</v>
      </c>
      <c r="W7" s="119">
        <v>191424</v>
      </c>
      <c r="X7" s="119">
        <v>4880</v>
      </c>
      <c r="Y7" s="119">
        <v>115807</v>
      </c>
      <c r="Z7" s="119">
        <v>119853</v>
      </c>
      <c r="AA7" s="119">
        <v>4046</v>
      </c>
      <c r="AB7" s="119">
        <v>21361</v>
      </c>
      <c r="AC7" s="119">
        <v>540</v>
      </c>
      <c r="AD7" s="119">
        <v>332638</v>
      </c>
      <c r="AE7" s="119">
        <v>333178</v>
      </c>
      <c r="AF7" s="115" t="s">
        <v>108</v>
      </c>
      <c r="AG7" s="115" t="s">
        <v>105</v>
      </c>
      <c r="AH7" s="119">
        <v>4030</v>
      </c>
      <c r="AI7" s="119">
        <v>4</v>
      </c>
    </row>
    <row r="8" spans="1:35" x14ac:dyDescent="0.2">
      <c r="A8" s="125"/>
      <c r="B8" s="115" t="s">
        <v>109</v>
      </c>
      <c r="C8" s="115" t="s">
        <v>110</v>
      </c>
      <c r="D8" s="116">
        <v>229053</v>
      </c>
      <c r="E8" s="116">
        <v>33000</v>
      </c>
      <c r="F8" s="116">
        <v>262053</v>
      </c>
      <c r="G8" s="117">
        <v>2.6246618739167501E-3</v>
      </c>
      <c r="H8" s="116">
        <v>52354</v>
      </c>
      <c r="I8" s="116">
        <v>1718</v>
      </c>
      <c r="J8" s="116">
        <v>54072</v>
      </c>
      <c r="K8" s="118">
        <v>-7.7788958436375399E-2</v>
      </c>
      <c r="L8" s="119">
        <v>0</v>
      </c>
      <c r="M8" s="117">
        <v>0</v>
      </c>
      <c r="N8" s="119">
        <v>316125</v>
      </c>
      <c r="O8" s="117">
        <v>-1.2109375E-2</v>
      </c>
      <c r="P8" s="119">
        <v>73</v>
      </c>
      <c r="Q8" s="119">
        <v>316198</v>
      </c>
      <c r="R8" s="117">
        <v>-1.1918303063635101E-2</v>
      </c>
      <c r="S8" s="124">
        <v>0</v>
      </c>
      <c r="T8" s="115" t="s">
        <v>98</v>
      </c>
      <c r="U8" s="115" t="s">
        <v>98</v>
      </c>
      <c r="V8" s="119">
        <v>230029</v>
      </c>
      <c r="W8" s="119">
        <v>261367</v>
      </c>
      <c r="X8" s="119">
        <v>31338</v>
      </c>
      <c r="Y8" s="119">
        <v>57195</v>
      </c>
      <c r="Z8" s="119">
        <v>58633</v>
      </c>
      <c r="AA8" s="119">
        <v>1438</v>
      </c>
      <c r="AB8" s="119">
        <v>0</v>
      </c>
      <c r="AC8" s="119">
        <v>12</v>
      </c>
      <c r="AD8" s="119">
        <v>320000</v>
      </c>
      <c r="AE8" s="119">
        <v>320012</v>
      </c>
      <c r="AF8" s="115" t="s">
        <v>111</v>
      </c>
      <c r="AG8" s="115" t="s">
        <v>105</v>
      </c>
      <c r="AH8" s="119">
        <v>4030</v>
      </c>
      <c r="AI8" s="119">
        <v>4</v>
      </c>
    </row>
    <row r="9" spans="1:35" x14ac:dyDescent="0.2">
      <c r="A9" s="126" t="s">
        <v>112</v>
      </c>
      <c r="B9" s="126">
        <v>0</v>
      </c>
      <c r="C9" s="126">
        <v>0</v>
      </c>
      <c r="D9" s="127">
        <v>659786</v>
      </c>
      <c r="E9" s="127">
        <v>59212</v>
      </c>
      <c r="F9" s="127">
        <v>718998</v>
      </c>
      <c r="G9" s="128">
        <v>-1.3496882010331602E-2</v>
      </c>
      <c r="H9" s="127">
        <v>289529</v>
      </c>
      <c r="I9" s="127">
        <v>10326</v>
      </c>
      <c r="J9" s="127">
        <v>299855</v>
      </c>
      <c r="K9" s="129">
        <v>-3.3022138376948999E-2</v>
      </c>
      <c r="L9" s="130">
        <v>36950</v>
      </c>
      <c r="M9" s="128">
        <v>-7.79097624276303E-2</v>
      </c>
      <c r="N9" s="130">
        <v>1055803</v>
      </c>
      <c r="O9" s="128">
        <v>-2.1500423539529998E-2</v>
      </c>
      <c r="P9" s="130">
        <v>5484</v>
      </c>
      <c r="Q9" s="130">
        <v>1061287</v>
      </c>
      <c r="R9" s="128">
        <v>-2.7361241708228602E-2</v>
      </c>
      <c r="S9" s="131">
        <v>0</v>
      </c>
      <c r="T9" s="132">
        <v>0</v>
      </c>
      <c r="U9" s="132">
        <v>0</v>
      </c>
      <c r="V9" s="133">
        <v>680025</v>
      </c>
      <c r="W9" s="133">
        <v>728835</v>
      </c>
      <c r="X9" s="133">
        <v>48810</v>
      </c>
      <c r="Y9" s="133">
        <v>301265</v>
      </c>
      <c r="Z9" s="133">
        <v>310095</v>
      </c>
      <c r="AA9" s="133">
        <v>8830</v>
      </c>
      <c r="AB9" s="133">
        <v>40072</v>
      </c>
      <c r="AC9" s="133">
        <v>12140</v>
      </c>
      <c r="AD9" s="133">
        <v>1079002</v>
      </c>
      <c r="AE9" s="133">
        <v>1091142</v>
      </c>
      <c r="AF9" s="132">
        <v>0</v>
      </c>
      <c r="AG9" s="132">
        <v>0</v>
      </c>
      <c r="AH9" s="133">
        <v>12090</v>
      </c>
      <c r="AI9" s="133">
        <v>12</v>
      </c>
    </row>
    <row r="10" spans="1:35" x14ac:dyDescent="0.2">
      <c r="A10" s="121" t="s">
        <v>113</v>
      </c>
      <c r="B10" s="115" t="s">
        <v>114</v>
      </c>
      <c r="C10" s="115" t="s">
        <v>115</v>
      </c>
      <c r="D10" s="116">
        <v>77603</v>
      </c>
      <c r="E10" s="116">
        <v>28856</v>
      </c>
      <c r="F10" s="116">
        <v>106459</v>
      </c>
      <c r="G10" s="117">
        <v>-3.6299776407861001E-2</v>
      </c>
      <c r="H10" s="116">
        <v>3166</v>
      </c>
      <c r="I10" s="116">
        <v>0</v>
      </c>
      <c r="J10" s="116">
        <v>3166</v>
      </c>
      <c r="K10" s="118">
        <v>0.65845992666317388</v>
      </c>
      <c r="L10" s="119">
        <v>0</v>
      </c>
      <c r="M10" s="117">
        <v>0</v>
      </c>
      <c r="N10" s="119">
        <v>109625</v>
      </c>
      <c r="O10" s="117">
        <v>-2.4497677481357599E-2</v>
      </c>
      <c r="P10" s="119">
        <v>9599</v>
      </c>
      <c r="Q10" s="119">
        <v>119224</v>
      </c>
      <c r="R10" s="117">
        <v>-1.12046444121916E-2</v>
      </c>
      <c r="S10" s="122">
        <v>3</v>
      </c>
      <c r="T10" s="115" t="s">
        <v>98</v>
      </c>
      <c r="U10" s="115" t="s">
        <v>98</v>
      </c>
      <c r="V10" s="119">
        <v>81231</v>
      </c>
      <c r="W10" s="119">
        <v>110469</v>
      </c>
      <c r="X10" s="119">
        <v>29238</v>
      </c>
      <c r="Y10" s="119">
        <v>1909</v>
      </c>
      <c r="Z10" s="119">
        <v>1909</v>
      </c>
      <c r="AA10" s="119">
        <v>0</v>
      </c>
      <c r="AB10" s="119">
        <v>0</v>
      </c>
      <c r="AC10" s="119">
        <v>8197</v>
      </c>
      <c r="AD10" s="119">
        <v>112378</v>
      </c>
      <c r="AE10" s="119">
        <v>120575</v>
      </c>
      <c r="AF10" s="115" t="s">
        <v>116</v>
      </c>
      <c r="AG10" s="115" t="s">
        <v>117</v>
      </c>
      <c r="AH10" s="119">
        <v>4030</v>
      </c>
      <c r="AI10" s="119">
        <v>4</v>
      </c>
    </row>
    <row r="11" spans="1:35" x14ac:dyDescent="0.2">
      <c r="A11" s="123"/>
      <c r="B11" s="115" t="s">
        <v>118</v>
      </c>
      <c r="C11" s="115" t="s">
        <v>119</v>
      </c>
      <c r="D11" s="116">
        <v>53401</v>
      </c>
      <c r="E11" s="116">
        <v>224</v>
      </c>
      <c r="F11" s="116">
        <v>53625</v>
      </c>
      <c r="G11" s="117">
        <v>6.2108304874845203E-3</v>
      </c>
      <c r="H11" s="116">
        <v>21528</v>
      </c>
      <c r="I11" s="116">
        <v>34</v>
      </c>
      <c r="J11" s="116">
        <v>21562</v>
      </c>
      <c r="K11" s="118">
        <v>-7.4870210666323406E-2</v>
      </c>
      <c r="L11" s="119">
        <v>0</v>
      </c>
      <c r="M11" s="117">
        <v>0</v>
      </c>
      <c r="N11" s="119">
        <v>75187</v>
      </c>
      <c r="O11" s="117">
        <v>-1.8459289043224001E-2</v>
      </c>
      <c r="P11" s="119">
        <v>0</v>
      </c>
      <c r="Q11" s="119">
        <v>75187</v>
      </c>
      <c r="R11" s="117">
        <v>-1.9598383100795404E-2</v>
      </c>
      <c r="S11" s="124">
        <v>0</v>
      </c>
      <c r="T11" s="115" t="s">
        <v>98</v>
      </c>
      <c r="U11" s="115" t="s">
        <v>98</v>
      </c>
      <c r="V11" s="119">
        <v>53012</v>
      </c>
      <c r="W11" s="119">
        <v>53294</v>
      </c>
      <c r="X11" s="119">
        <v>282</v>
      </c>
      <c r="Y11" s="119">
        <v>23271</v>
      </c>
      <c r="Z11" s="119">
        <v>23307</v>
      </c>
      <c r="AA11" s="119">
        <v>36</v>
      </c>
      <c r="AB11" s="119">
        <v>0</v>
      </c>
      <c r="AC11" s="119">
        <v>89</v>
      </c>
      <c r="AD11" s="119">
        <v>76601</v>
      </c>
      <c r="AE11" s="119">
        <v>76690</v>
      </c>
      <c r="AF11" s="115" t="s">
        <v>120</v>
      </c>
      <c r="AG11" s="115" t="s">
        <v>117</v>
      </c>
      <c r="AH11" s="119">
        <v>4030</v>
      </c>
      <c r="AI11" s="119">
        <v>4</v>
      </c>
    </row>
    <row r="12" spans="1:35" x14ac:dyDescent="0.2">
      <c r="A12" s="123"/>
      <c r="B12" s="115" t="s">
        <v>121</v>
      </c>
      <c r="C12" s="115" t="s">
        <v>122</v>
      </c>
      <c r="D12" s="116">
        <v>115293</v>
      </c>
      <c r="E12" s="116">
        <v>25334</v>
      </c>
      <c r="F12" s="116">
        <v>140627</v>
      </c>
      <c r="G12" s="117">
        <v>-2.58184740291229E-2</v>
      </c>
      <c r="H12" s="116">
        <v>9904</v>
      </c>
      <c r="I12" s="116">
        <v>84</v>
      </c>
      <c r="J12" s="116">
        <v>9988</v>
      </c>
      <c r="K12" s="118">
        <v>2.3570403771264601E-2</v>
      </c>
      <c r="L12" s="119">
        <v>0</v>
      </c>
      <c r="M12" s="117">
        <v>-1</v>
      </c>
      <c r="N12" s="119">
        <v>150615</v>
      </c>
      <c r="O12" s="117">
        <v>-2.2703972384079299E-2</v>
      </c>
      <c r="P12" s="119">
        <v>9722</v>
      </c>
      <c r="Q12" s="119">
        <v>160337</v>
      </c>
      <c r="R12" s="117">
        <v>-8.5272947636597513E-3</v>
      </c>
      <c r="S12" s="124">
        <v>0</v>
      </c>
      <c r="T12" s="115" t="s">
        <v>98</v>
      </c>
      <c r="U12" s="115" t="s">
        <v>98</v>
      </c>
      <c r="V12" s="119">
        <v>122162</v>
      </c>
      <c r="W12" s="119">
        <v>144354</v>
      </c>
      <c r="X12" s="119">
        <v>22192</v>
      </c>
      <c r="Y12" s="119">
        <v>9644</v>
      </c>
      <c r="Z12" s="119">
        <v>9758</v>
      </c>
      <c r="AA12" s="119">
        <v>114</v>
      </c>
      <c r="AB12" s="119">
        <v>2</v>
      </c>
      <c r="AC12" s="119">
        <v>7602</v>
      </c>
      <c r="AD12" s="119">
        <v>154114</v>
      </c>
      <c r="AE12" s="119">
        <v>161716</v>
      </c>
      <c r="AF12" s="115" t="s">
        <v>123</v>
      </c>
      <c r="AG12" s="115" t="s">
        <v>117</v>
      </c>
      <c r="AH12" s="119">
        <v>4030</v>
      </c>
      <c r="AI12" s="119">
        <v>4</v>
      </c>
    </row>
    <row r="13" spans="1:35" x14ac:dyDescent="0.2">
      <c r="A13" s="125"/>
      <c r="B13" s="115" t="s">
        <v>124</v>
      </c>
      <c r="C13" s="115" t="s">
        <v>125</v>
      </c>
      <c r="D13" s="116">
        <v>56235</v>
      </c>
      <c r="E13" s="116">
        <v>230</v>
      </c>
      <c r="F13" s="116">
        <v>56465</v>
      </c>
      <c r="G13" s="117">
        <v>-3.0360791990795603E-2</v>
      </c>
      <c r="H13" s="116">
        <v>21868</v>
      </c>
      <c r="I13" s="116">
        <v>2</v>
      </c>
      <c r="J13" s="116">
        <v>21870</v>
      </c>
      <c r="K13" s="118">
        <v>8.090742845845901E-2</v>
      </c>
      <c r="L13" s="119">
        <v>0</v>
      </c>
      <c r="M13" s="117">
        <v>0</v>
      </c>
      <c r="N13" s="119">
        <v>78335</v>
      </c>
      <c r="O13" s="117">
        <v>-1.6695129100502101E-3</v>
      </c>
      <c r="P13" s="119">
        <v>731</v>
      </c>
      <c r="Q13" s="119">
        <v>79066</v>
      </c>
      <c r="R13" s="117">
        <v>-1.53060589077776E-2</v>
      </c>
      <c r="S13" s="124">
        <v>0</v>
      </c>
      <c r="T13" s="115" t="s">
        <v>98</v>
      </c>
      <c r="U13" s="115" t="s">
        <v>98</v>
      </c>
      <c r="V13" s="119">
        <v>57829</v>
      </c>
      <c r="W13" s="119">
        <v>58233</v>
      </c>
      <c r="X13" s="119">
        <v>404</v>
      </c>
      <c r="Y13" s="119">
        <v>20207</v>
      </c>
      <c r="Z13" s="119">
        <v>20233</v>
      </c>
      <c r="AA13" s="119">
        <v>26</v>
      </c>
      <c r="AB13" s="119">
        <v>0</v>
      </c>
      <c r="AC13" s="119">
        <v>1829</v>
      </c>
      <c r="AD13" s="119">
        <v>78466</v>
      </c>
      <c r="AE13" s="119">
        <v>80295</v>
      </c>
      <c r="AF13" s="115" t="s">
        <v>126</v>
      </c>
      <c r="AG13" s="115" t="s">
        <v>117</v>
      </c>
      <c r="AH13" s="119">
        <v>4030</v>
      </c>
      <c r="AI13" s="119">
        <v>4</v>
      </c>
    </row>
    <row r="14" spans="1:35" x14ac:dyDescent="0.2">
      <c r="A14" s="126" t="s">
        <v>112</v>
      </c>
      <c r="B14" s="126">
        <v>0</v>
      </c>
      <c r="C14" s="126">
        <v>0</v>
      </c>
      <c r="D14" s="127">
        <v>302532</v>
      </c>
      <c r="E14" s="127">
        <v>54644</v>
      </c>
      <c r="F14" s="127">
        <v>357176</v>
      </c>
      <c r="G14" s="128">
        <v>-2.50416268595605E-2</v>
      </c>
      <c r="H14" s="127">
        <v>56466</v>
      </c>
      <c r="I14" s="127">
        <v>120</v>
      </c>
      <c r="J14" s="127">
        <v>56586</v>
      </c>
      <c r="K14" s="129">
        <v>2.4978716467114703E-2</v>
      </c>
      <c r="L14" s="130">
        <v>0</v>
      </c>
      <c r="M14" s="128">
        <v>-1</v>
      </c>
      <c r="N14" s="130">
        <v>413762</v>
      </c>
      <c r="O14" s="128">
        <v>-1.8495631690937698E-2</v>
      </c>
      <c r="P14" s="130">
        <v>20052</v>
      </c>
      <c r="Q14" s="130">
        <v>433814</v>
      </c>
      <c r="R14" s="128">
        <v>-1.24340961035886E-2</v>
      </c>
      <c r="S14" s="131">
        <v>0</v>
      </c>
      <c r="T14" s="132">
        <v>0</v>
      </c>
      <c r="U14" s="132">
        <v>0</v>
      </c>
      <c r="V14" s="133">
        <v>314234</v>
      </c>
      <c r="W14" s="133">
        <v>366350</v>
      </c>
      <c r="X14" s="133">
        <v>52116</v>
      </c>
      <c r="Y14" s="133">
        <v>55031</v>
      </c>
      <c r="Z14" s="133">
        <v>55207</v>
      </c>
      <c r="AA14" s="133">
        <v>176</v>
      </c>
      <c r="AB14" s="133">
        <v>2</v>
      </c>
      <c r="AC14" s="133">
        <v>17717</v>
      </c>
      <c r="AD14" s="133">
        <v>421559</v>
      </c>
      <c r="AE14" s="133">
        <v>439276</v>
      </c>
      <c r="AF14" s="132">
        <v>0</v>
      </c>
      <c r="AG14" s="132">
        <v>0</v>
      </c>
      <c r="AH14" s="133">
        <v>16120</v>
      </c>
      <c r="AI14" s="133">
        <v>16</v>
      </c>
    </row>
    <row r="15" spans="1:35" x14ac:dyDescent="0.2">
      <c r="A15" s="121" t="s">
        <v>127</v>
      </c>
      <c r="B15" s="115" t="s">
        <v>128</v>
      </c>
      <c r="C15" s="115" t="s">
        <v>129</v>
      </c>
      <c r="D15" s="116">
        <v>22075</v>
      </c>
      <c r="E15" s="116">
        <v>1168</v>
      </c>
      <c r="F15" s="116">
        <v>23243</v>
      </c>
      <c r="G15" s="117">
        <v>3.4908054677412197E-2</v>
      </c>
      <c r="H15" s="116">
        <v>2</v>
      </c>
      <c r="I15" s="116">
        <v>0</v>
      </c>
      <c r="J15" s="116">
        <v>2</v>
      </c>
      <c r="K15" s="118">
        <v>0</v>
      </c>
      <c r="L15" s="119">
        <v>0</v>
      </c>
      <c r="M15" s="117">
        <v>0</v>
      </c>
      <c r="N15" s="119">
        <v>23245</v>
      </c>
      <c r="O15" s="117">
        <v>3.4997105837303505E-2</v>
      </c>
      <c r="P15" s="119">
        <v>661</v>
      </c>
      <c r="Q15" s="119">
        <v>23906</v>
      </c>
      <c r="R15" s="117">
        <v>3.3862388098430098E-2</v>
      </c>
      <c r="S15" s="122">
        <v>4</v>
      </c>
      <c r="T15" s="115" t="s">
        <v>98</v>
      </c>
      <c r="U15" s="115" t="s">
        <v>98</v>
      </c>
      <c r="V15" s="119">
        <v>22165</v>
      </c>
      <c r="W15" s="119">
        <v>22459</v>
      </c>
      <c r="X15" s="119">
        <v>294</v>
      </c>
      <c r="Y15" s="119">
        <v>0</v>
      </c>
      <c r="Z15" s="119">
        <v>0</v>
      </c>
      <c r="AA15" s="119">
        <v>0</v>
      </c>
      <c r="AB15" s="119">
        <v>0</v>
      </c>
      <c r="AC15" s="119">
        <v>664</v>
      </c>
      <c r="AD15" s="119">
        <v>22459</v>
      </c>
      <c r="AE15" s="119">
        <v>23123</v>
      </c>
      <c r="AF15" s="115" t="s">
        <v>130</v>
      </c>
      <c r="AG15" s="115" t="s">
        <v>131</v>
      </c>
      <c r="AH15" s="119">
        <v>4030</v>
      </c>
      <c r="AI15" s="119">
        <v>4</v>
      </c>
    </row>
    <row r="16" spans="1:35" x14ac:dyDescent="0.2">
      <c r="A16" s="123"/>
      <c r="B16" s="115" t="s">
        <v>132</v>
      </c>
      <c r="C16" s="115" t="s">
        <v>133</v>
      </c>
      <c r="D16" s="116">
        <v>17854</v>
      </c>
      <c r="E16" s="116">
        <v>6</v>
      </c>
      <c r="F16" s="116">
        <v>17860</v>
      </c>
      <c r="G16" s="117">
        <v>0.17848894754206501</v>
      </c>
      <c r="H16" s="116">
        <v>0</v>
      </c>
      <c r="I16" s="116">
        <v>0</v>
      </c>
      <c r="J16" s="116">
        <v>0</v>
      </c>
      <c r="K16" s="118">
        <v>0</v>
      </c>
      <c r="L16" s="119">
        <v>0</v>
      </c>
      <c r="M16" s="117">
        <v>0</v>
      </c>
      <c r="N16" s="119">
        <v>17860</v>
      </c>
      <c r="O16" s="117">
        <v>0.17848894754206501</v>
      </c>
      <c r="P16" s="119">
        <v>104</v>
      </c>
      <c r="Q16" s="119">
        <v>17964</v>
      </c>
      <c r="R16" s="117">
        <v>0.18535136918508702</v>
      </c>
      <c r="S16" s="124">
        <v>0</v>
      </c>
      <c r="T16" s="115" t="s">
        <v>98</v>
      </c>
      <c r="U16" s="115" t="s">
        <v>98</v>
      </c>
      <c r="V16" s="119">
        <v>15149</v>
      </c>
      <c r="W16" s="119">
        <v>15155</v>
      </c>
      <c r="X16" s="119">
        <v>6</v>
      </c>
      <c r="Y16" s="119">
        <v>0</v>
      </c>
      <c r="Z16" s="119">
        <v>0</v>
      </c>
      <c r="AA16" s="119">
        <v>0</v>
      </c>
      <c r="AB16" s="119">
        <v>0</v>
      </c>
      <c r="AC16" s="119">
        <v>0</v>
      </c>
      <c r="AD16" s="119">
        <v>15155</v>
      </c>
      <c r="AE16" s="119">
        <v>15155</v>
      </c>
      <c r="AF16" s="115" t="s">
        <v>134</v>
      </c>
      <c r="AG16" s="115" t="s">
        <v>131</v>
      </c>
      <c r="AH16" s="119">
        <v>4030</v>
      </c>
      <c r="AI16" s="119">
        <v>4</v>
      </c>
    </row>
    <row r="17" spans="1:35" x14ac:dyDescent="0.2">
      <c r="A17" s="123"/>
      <c r="B17" s="115" t="s">
        <v>135</v>
      </c>
      <c r="C17" s="115" t="s">
        <v>136</v>
      </c>
      <c r="D17" s="116">
        <v>40704</v>
      </c>
      <c r="E17" s="116">
        <v>164</v>
      </c>
      <c r="F17" s="116">
        <v>40868</v>
      </c>
      <c r="G17" s="117">
        <v>-3.5290229681561702E-2</v>
      </c>
      <c r="H17" s="116">
        <v>3678</v>
      </c>
      <c r="I17" s="116">
        <v>0</v>
      </c>
      <c r="J17" s="116">
        <v>3678</v>
      </c>
      <c r="K17" s="118">
        <v>0.21949602122015902</v>
      </c>
      <c r="L17" s="119">
        <v>0</v>
      </c>
      <c r="M17" s="117">
        <v>0</v>
      </c>
      <c r="N17" s="119">
        <v>44546</v>
      </c>
      <c r="O17" s="117">
        <v>-1.8356508517155503E-2</v>
      </c>
      <c r="P17" s="119">
        <v>934</v>
      </c>
      <c r="Q17" s="119">
        <v>45480</v>
      </c>
      <c r="R17" s="117">
        <v>-2.48086283423033E-2</v>
      </c>
      <c r="S17" s="124">
        <v>0</v>
      </c>
      <c r="T17" s="115" t="s">
        <v>98</v>
      </c>
      <c r="U17" s="115" t="s">
        <v>98</v>
      </c>
      <c r="V17" s="119">
        <v>42029</v>
      </c>
      <c r="W17" s="119">
        <v>42363</v>
      </c>
      <c r="X17" s="119">
        <v>334</v>
      </c>
      <c r="Y17" s="119">
        <v>3016</v>
      </c>
      <c r="Z17" s="119">
        <v>3016</v>
      </c>
      <c r="AA17" s="119">
        <v>0</v>
      </c>
      <c r="AB17" s="119">
        <v>0</v>
      </c>
      <c r="AC17" s="119">
        <v>1258</v>
      </c>
      <c r="AD17" s="119">
        <v>45379</v>
      </c>
      <c r="AE17" s="119">
        <v>46637</v>
      </c>
      <c r="AF17" s="115" t="s">
        <v>137</v>
      </c>
      <c r="AG17" s="115" t="s">
        <v>131</v>
      </c>
      <c r="AH17" s="119">
        <v>4030</v>
      </c>
      <c r="AI17" s="119">
        <v>4</v>
      </c>
    </row>
    <row r="18" spans="1:35" x14ac:dyDescent="0.2">
      <c r="A18" s="123"/>
      <c r="B18" s="115" t="s">
        <v>138</v>
      </c>
      <c r="C18" s="115" t="s">
        <v>139</v>
      </c>
      <c r="D18" s="116">
        <v>35506</v>
      </c>
      <c r="E18" s="116">
        <v>36</v>
      </c>
      <c r="F18" s="116">
        <v>35542</v>
      </c>
      <c r="G18" s="117">
        <v>9.2858157035354306E-3</v>
      </c>
      <c r="H18" s="116">
        <v>12408</v>
      </c>
      <c r="I18" s="116">
        <v>22</v>
      </c>
      <c r="J18" s="116">
        <v>12430</v>
      </c>
      <c r="K18" s="118">
        <v>0.15177909562639003</v>
      </c>
      <c r="L18" s="119">
        <v>0</v>
      </c>
      <c r="M18" s="117">
        <v>0</v>
      </c>
      <c r="N18" s="119">
        <v>47972</v>
      </c>
      <c r="O18" s="117">
        <v>4.27108918208099E-2</v>
      </c>
      <c r="P18" s="119">
        <v>24</v>
      </c>
      <c r="Q18" s="119">
        <v>47996</v>
      </c>
      <c r="R18" s="117">
        <v>4.2371593006841103E-2</v>
      </c>
      <c r="S18" s="124">
        <v>0</v>
      </c>
      <c r="T18" s="115" t="s">
        <v>98</v>
      </c>
      <c r="U18" s="115" t="s">
        <v>98</v>
      </c>
      <c r="V18" s="119">
        <v>35193</v>
      </c>
      <c r="W18" s="119">
        <v>35215</v>
      </c>
      <c r="X18" s="119">
        <v>22</v>
      </c>
      <c r="Y18" s="119">
        <v>10778</v>
      </c>
      <c r="Z18" s="119">
        <v>10792</v>
      </c>
      <c r="AA18" s="119">
        <v>14</v>
      </c>
      <c r="AB18" s="119">
        <v>0</v>
      </c>
      <c r="AC18" s="119">
        <v>38</v>
      </c>
      <c r="AD18" s="119">
        <v>46007</v>
      </c>
      <c r="AE18" s="119">
        <v>46045</v>
      </c>
      <c r="AF18" s="115" t="s">
        <v>140</v>
      </c>
      <c r="AG18" s="115" t="s">
        <v>131</v>
      </c>
      <c r="AH18" s="119">
        <v>4030</v>
      </c>
      <c r="AI18" s="119">
        <v>4</v>
      </c>
    </row>
    <row r="19" spans="1:35" x14ac:dyDescent="0.2">
      <c r="A19" s="123"/>
      <c r="B19" s="115" t="s">
        <v>141</v>
      </c>
      <c r="C19" s="115" t="s">
        <v>142</v>
      </c>
      <c r="D19" s="116">
        <v>17816</v>
      </c>
      <c r="E19" s="116">
        <v>2710</v>
      </c>
      <c r="F19" s="116">
        <v>20526</v>
      </c>
      <c r="G19" s="117">
        <v>8.4008843036109098E-3</v>
      </c>
      <c r="H19" s="116">
        <v>5</v>
      </c>
      <c r="I19" s="116">
        <v>0</v>
      </c>
      <c r="J19" s="116">
        <v>5</v>
      </c>
      <c r="K19" s="118">
        <v>0</v>
      </c>
      <c r="L19" s="119">
        <v>0</v>
      </c>
      <c r="M19" s="117">
        <v>0</v>
      </c>
      <c r="N19" s="119">
        <v>20531</v>
      </c>
      <c r="O19" s="117">
        <v>8.6465241955293506E-3</v>
      </c>
      <c r="P19" s="119">
        <v>416</v>
      </c>
      <c r="Q19" s="119">
        <v>20947</v>
      </c>
      <c r="R19" s="117">
        <v>9.8833285121974687E-3</v>
      </c>
      <c r="S19" s="124">
        <v>0</v>
      </c>
      <c r="T19" s="115" t="s">
        <v>98</v>
      </c>
      <c r="U19" s="115" t="s">
        <v>98</v>
      </c>
      <c r="V19" s="119">
        <v>18859</v>
      </c>
      <c r="W19" s="119">
        <v>20355</v>
      </c>
      <c r="X19" s="119">
        <v>1496</v>
      </c>
      <c r="Y19" s="119">
        <v>0</v>
      </c>
      <c r="Z19" s="119">
        <v>0</v>
      </c>
      <c r="AA19" s="119">
        <v>0</v>
      </c>
      <c r="AB19" s="119">
        <v>0</v>
      </c>
      <c r="AC19" s="119">
        <v>387</v>
      </c>
      <c r="AD19" s="119">
        <v>20355</v>
      </c>
      <c r="AE19" s="119">
        <v>20742</v>
      </c>
      <c r="AF19" s="115" t="s">
        <v>143</v>
      </c>
      <c r="AG19" s="115" t="s">
        <v>131</v>
      </c>
      <c r="AH19" s="119">
        <v>4030</v>
      </c>
      <c r="AI19" s="119">
        <v>4</v>
      </c>
    </row>
    <row r="20" spans="1:35" x14ac:dyDescent="0.2">
      <c r="A20" s="123"/>
      <c r="B20" s="115" t="s">
        <v>144</v>
      </c>
      <c r="C20" s="115" t="s">
        <v>145</v>
      </c>
      <c r="D20" s="116">
        <v>20905</v>
      </c>
      <c r="E20" s="116">
        <v>178</v>
      </c>
      <c r="F20" s="116">
        <v>21083</v>
      </c>
      <c r="G20" s="117">
        <v>-5.1639602357068999E-2</v>
      </c>
      <c r="H20" s="116">
        <v>0</v>
      </c>
      <c r="I20" s="116">
        <v>0</v>
      </c>
      <c r="J20" s="116">
        <v>0</v>
      </c>
      <c r="K20" s="118">
        <v>-1</v>
      </c>
      <c r="L20" s="119">
        <v>5582</v>
      </c>
      <c r="M20" s="117">
        <v>-8.92478381465166E-2</v>
      </c>
      <c r="N20" s="119">
        <v>26665</v>
      </c>
      <c r="O20" s="117">
        <v>-6.7102823356540608E-2</v>
      </c>
      <c r="P20" s="119">
        <v>378</v>
      </c>
      <c r="Q20" s="119">
        <v>27043</v>
      </c>
      <c r="R20" s="117">
        <v>-5.9864418564227397E-2</v>
      </c>
      <c r="S20" s="124">
        <v>0</v>
      </c>
      <c r="T20" s="115" t="s">
        <v>98</v>
      </c>
      <c r="U20" s="115" t="s">
        <v>98</v>
      </c>
      <c r="V20" s="119">
        <v>22159</v>
      </c>
      <c r="W20" s="119">
        <v>22231</v>
      </c>
      <c r="X20" s="119">
        <v>72</v>
      </c>
      <c r="Y20" s="119">
        <v>223</v>
      </c>
      <c r="Z20" s="119">
        <v>223</v>
      </c>
      <c r="AA20" s="119">
        <v>0</v>
      </c>
      <c r="AB20" s="119">
        <v>6129</v>
      </c>
      <c r="AC20" s="119">
        <v>182</v>
      </c>
      <c r="AD20" s="119">
        <v>28583</v>
      </c>
      <c r="AE20" s="119">
        <v>28765</v>
      </c>
      <c r="AF20" s="115" t="s">
        <v>146</v>
      </c>
      <c r="AG20" s="115" t="s">
        <v>131</v>
      </c>
      <c r="AH20" s="119">
        <v>4030</v>
      </c>
      <c r="AI20" s="119">
        <v>4</v>
      </c>
    </row>
    <row r="21" spans="1:35" x14ac:dyDescent="0.2">
      <c r="A21" s="123"/>
      <c r="B21" s="115" t="s">
        <v>147</v>
      </c>
      <c r="C21" s="115" t="s">
        <v>148</v>
      </c>
      <c r="D21" s="116">
        <v>3385</v>
      </c>
      <c r="E21" s="116">
        <v>0</v>
      </c>
      <c r="F21" s="116">
        <v>3385</v>
      </c>
      <c r="G21" s="117">
        <v>-0.234855334538879</v>
      </c>
      <c r="H21" s="116">
        <v>0</v>
      </c>
      <c r="I21" s="116">
        <v>0</v>
      </c>
      <c r="J21" s="116">
        <v>0</v>
      </c>
      <c r="K21" s="118">
        <v>0</v>
      </c>
      <c r="L21" s="119">
        <v>0</v>
      </c>
      <c r="M21" s="117">
        <v>0</v>
      </c>
      <c r="N21" s="119">
        <v>3385</v>
      </c>
      <c r="O21" s="117">
        <v>-0.234855334538879</v>
      </c>
      <c r="P21" s="119">
        <v>242</v>
      </c>
      <c r="Q21" s="119">
        <v>3627</v>
      </c>
      <c r="R21" s="117">
        <v>-0.21169311019343603</v>
      </c>
      <c r="S21" s="124">
        <v>0</v>
      </c>
      <c r="T21" s="115" t="s">
        <v>98</v>
      </c>
      <c r="U21" s="115" t="s">
        <v>98</v>
      </c>
      <c r="V21" s="119">
        <v>4424</v>
      </c>
      <c r="W21" s="119">
        <v>4424</v>
      </c>
      <c r="X21" s="119">
        <v>0</v>
      </c>
      <c r="Y21" s="119">
        <v>0</v>
      </c>
      <c r="Z21" s="119">
        <v>0</v>
      </c>
      <c r="AA21" s="119">
        <v>0</v>
      </c>
      <c r="AB21" s="119">
        <v>0</v>
      </c>
      <c r="AC21" s="119">
        <v>177</v>
      </c>
      <c r="AD21" s="119">
        <v>4424</v>
      </c>
      <c r="AE21" s="119">
        <v>4601</v>
      </c>
      <c r="AF21" s="115" t="s">
        <v>149</v>
      </c>
      <c r="AG21" s="115" t="s">
        <v>131</v>
      </c>
      <c r="AH21" s="119">
        <v>4030</v>
      </c>
      <c r="AI21" s="119">
        <v>4</v>
      </c>
    </row>
    <row r="22" spans="1:35" x14ac:dyDescent="0.2">
      <c r="A22" s="123"/>
      <c r="B22" s="115" t="s">
        <v>150</v>
      </c>
      <c r="C22" s="115" t="s">
        <v>151</v>
      </c>
      <c r="D22" s="116">
        <v>32646</v>
      </c>
      <c r="E22" s="116">
        <v>90</v>
      </c>
      <c r="F22" s="116">
        <v>32736</v>
      </c>
      <c r="G22" s="117">
        <v>4.4310460331132201E-2</v>
      </c>
      <c r="H22" s="116">
        <v>1438</v>
      </c>
      <c r="I22" s="116">
        <v>0</v>
      </c>
      <c r="J22" s="116">
        <v>1438</v>
      </c>
      <c r="K22" s="118">
        <v>-0.28386454183266902</v>
      </c>
      <c r="L22" s="119">
        <v>0</v>
      </c>
      <c r="M22" s="117">
        <v>0</v>
      </c>
      <c r="N22" s="119">
        <v>34174</v>
      </c>
      <c r="O22" s="117">
        <v>2.45540398740818E-2</v>
      </c>
      <c r="P22" s="119">
        <v>350</v>
      </c>
      <c r="Q22" s="119">
        <v>34524</v>
      </c>
      <c r="R22" s="117">
        <v>3.1028818874122701E-2</v>
      </c>
      <c r="S22" s="124">
        <v>0</v>
      </c>
      <c r="T22" s="115" t="s">
        <v>98</v>
      </c>
      <c r="U22" s="115" t="s">
        <v>98</v>
      </c>
      <c r="V22" s="119">
        <v>31265</v>
      </c>
      <c r="W22" s="119">
        <v>31347</v>
      </c>
      <c r="X22" s="119">
        <v>82</v>
      </c>
      <c r="Y22" s="119">
        <v>2008</v>
      </c>
      <c r="Z22" s="119">
        <v>2008</v>
      </c>
      <c r="AA22" s="119">
        <v>0</v>
      </c>
      <c r="AB22" s="119">
        <v>0</v>
      </c>
      <c r="AC22" s="119">
        <v>130</v>
      </c>
      <c r="AD22" s="119">
        <v>33355</v>
      </c>
      <c r="AE22" s="119">
        <v>33485</v>
      </c>
      <c r="AF22" s="115" t="s">
        <v>152</v>
      </c>
      <c r="AG22" s="115" t="s">
        <v>131</v>
      </c>
      <c r="AH22" s="119">
        <v>4030</v>
      </c>
      <c r="AI22" s="119">
        <v>4</v>
      </c>
    </row>
    <row r="23" spans="1:35" x14ac:dyDescent="0.2">
      <c r="A23" s="125"/>
      <c r="B23" s="115" t="s">
        <v>153</v>
      </c>
      <c r="C23" s="115" t="s">
        <v>154</v>
      </c>
      <c r="D23" s="116">
        <v>10488</v>
      </c>
      <c r="E23" s="116">
        <v>2</v>
      </c>
      <c r="F23" s="116">
        <v>10490</v>
      </c>
      <c r="G23" s="117">
        <v>1.9436345966958198E-2</v>
      </c>
      <c r="H23" s="116">
        <v>216</v>
      </c>
      <c r="I23" s="116">
        <v>0</v>
      </c>
      <c r="J23" s="116">
        <v>216</v>
      </c>
      <c r="K23" s="118">
        <v>0.20670391061452498</v>
      </c>
      <c r="L23" s="119">
        <v>0</v>
      </c>
      <c r="M23" s="117">
        <v>0</v>
      </c>
      <c r="N23" s="119">
        <v>10706</v>
      </c>
      <c r="O23" s="117">
        <v>2.26382653548572E-2</v>
      </c>
      <c r="P23" s="119">
        <v>0</v>
      </c>
      <c r="Q23" s="119">
        <v>10706</v>
      </c>
      <c r="R23" s="117">
        <v>2.26382653548572E-2</v>
      </c>
      <c r="S23" s="124">
        <v>0</v>
      </c>
      <c r="T23" s="115" t="s">
        <v>98</v>
      </c>
      <c r="U23" s="115" t="s">
        <v>98</v>
      </c>
      <c r="V23" s="119">
        <v>10290</v>
      </c>
      <c r="W23" s="119">
        <v>10290</v>
      </c>
      <c r="X23" s="119">
        <v>0</v>
      </c>
      <c r="Y23" s="119">
        <v>179</v>
      </c>
      <c r="Z23" s="119">
        <v>179</v>
      </c>
      <c r="AA23" s="119">
        <v>0</v>
      </c>
      <c r="AB23" s="119">
        <v>0</v>
      </c>
      <c r="AC23" s="119">
        <v>0</v>
      </c>
      <c r="AD23" s="119">
        <v>10469</v>
      </c>
      <c r="AE23" s="119">
        <v>10469</v>
      </c>
      <c r="AF23" s="115" t="s">
        <v>155</v>
      </c>
      <c r="AG23" s="115" t="s">
        <v>131</v>
      </c>
      <c r="AH23" s="119">
        <v>4030</v>
      </c>
      <c r="AI23" s="119">
        <v>4</v>
      </c>
    </row>
    <row r="24" spans="1:35" x14ac:dyDescent="0.2">
      <c r="A24" s="126" t="s">
        <v>112</v>
      </c>
      <c r="B24" s="126">
        <v>0</v>
      </c>
      <c r="C24" s="126">
        <v>0</v>
      </c>
      <c r="D24" s="127">
        <v>201379</v>
      </c>
      <c r="E24" s="127">
        <v>4354</v>
      </c>
      <c r="F24" s="127">
        <v>205733</v>
      </c>
      <c r="G24" s="128">
        <v>9.2916468389268002E-3</v>
      </c>
      <c r="H24" s="127">
        <v>17747</v>
      </c>
      <c r="I24" s="127">
        <v>22</v>
      </c>
      <c r="J24" s="127">
        <v>17769</v>
      </c>
      <c r="K24" s="129">
        <v>9.5634480207177214E-2</v>
      </c>
      <c r="L24" s="130">
        <v>5582</v>
      </c>
      <c r="M24" s="128">
        <v>-8.92478381465166E-2</v>
      </c>
      <c r="N24" s="130">
        <v>229084</v>
      </c>
      <c r="O24" s="128">
        <v>1.28124640782365E-2</v>
      </c>
      <c r="P24" s="130">
        <v>3109</v>
      </c>
      <c r="Q24" s="130">
        <v>232193</v>
      </c>
      <c r="R24" s="128">
        <v>1.38458314048432E-2</v>
      </c>
      <c r="S24" s="131">
        <v>0</v>
      </c>
      <c r="T24" s="132">
        <v>0</v>
      </c>
      <c r="U24" s="132">
        <v>0</v>
      </c>
      <c r="V24" s="133">
        <v>201533</v>
      </c>
      <c r="W24" s="133">
        <v>203839</v>
      </c>
      <c r="X24" s="133">
        <v>2306</v>
      </c>
      <c r="Y24" s="133">
        <v>16204</v>
      </c>
      <c r="Z24" s="133">
        <v>16218</v>
      </c>
      <c r="AA24" s="133">
        <v>14</v>
      </c>
      <c r="AB24" s="133">
        <v>6129</v>
      </c>
      <c r="AC24" s="133">
        <v>2836</v>
      </c>
      <c r="AD24" s="133">
        <v>226186</v>
      </c>
      <c r="AE24" s="133">
        <v>229022</v>
      </c>
      <c r="AF24" s="132">
        <v>0</v>
      </c>
      <c r="AG24" s="132">
        <v>0</v>
      </c>
      <c r="AH24" s="133">
        <v>36270</v>
      </c>
      <c r="AI24" s="133">
        <v>36</v>
      </c>
    </row>
    <row r="25" spans="1:35" x14ac:dyDescent="0.2">
      <c r="A25" s="121" t="s">
        <v>156</v>
      </c>
      <c r="B25" s="115" t="s">
        <v>157</v>
      </c>
      <c r="C25" s="115" t="s">
        <v>158</v>
      </c>
      <c r="D25" s="116">
        <v>3250</v>
      </c>
      <c r="E25" s="116">
        <v>18</v>
      </c>
      <c r="F25" s="116">
        <v>3268</v>
      </c>
      <c r="G25" s="117">
        <v>-4.4164960514770403E-2</v>
      </c>
      <c r="H25" s="116">
        <v>0</v>
      </c>
      <c r="I25" s="116">
        <v>0</v>
      </c>
      <c r="J25" s="116">
        <v>0</v>
      </c>
      <c r="K25" s="118">
        <v>0</v>
      </c>
      <c r="L25" s="119">
        <v>0</v>
      </c>
      <c r="M25" s="117">
        <v>0</v>
      </c>
      <c r="N25" s="119">
        <v>3268</v>
      </c>
      <c r="O25" s="117">
        <v>-4.4164960514770403E-2</v>
      </c>
      <c r="P25" s="119">
        <v>669</v>
      </c>
      <c r="Q25" s="119">
        <v>3937</v>
      </c>
      <c r="R25" s="117">
        <v>-8.5269516728624511E-2</v>
      </c>
      <c r="S25" s="122">
        <v>5</v>
      </c>
      <c r="T25" s="115" t="s">
        <v>98</v>
      </c>
      <c r="U25" s="115" t="s">
        <v>98</v>
      </c>
      <c r="V25" s="119">
        <v>3419</v>
      </c>
      <c r="W25" s="119">
        <v>3419</v>
      </c>
      <c r="X25" s="119">
        <v>0</v>
      </c>
      <c r="Y25" s="119">
        <v>0</v>
      </c>
      <c r="Z25" s="119">
        <v>0</v>
      </c>
      <c r="AA25" s="119">
        <v>0</v>
      </c>
      <c r="AB25" s="119">
        <v>0</v>
      </c>
      <c r="AC25" s="119">
        <v>885</v>
      </c>
      <c r="AD25" s="119">
        <v>3419</v>
      </c>
      <c r="AE25" s="119">
        <v>4304</v>
      </c>
      <c r="AF25" s="115" t="s">
        <v>159</v>
      </c>
      <c r="AG25" s="115" t="s">
        <v>160</v>
      </c>
      <c r="AH25" s="119">
        <v>4030</v>
      </c>
      <c r="AI25" s="119">
        <v>4</v>
      </c>
    </row>
    <row r="26" spans="1:35" x14ac:dyDescent="0.2">
      <c r="A26" s="123"/>
      <c r="B26" s="115" t="s">
        <v>161</v>
      </c>
      <c r="C26" s="115" t="s">
        <v>162</v>
      </c>
      <c r="D26" s="116">
        <v>366</v>
      </c>
      <c r="E26" s="116">
        <v>10</v>
      </c>
      <c r="F26" s="116">
        <v>376</v>
      </c>
      <c r="G26" s="117">
        <v>-0.145454545454545</v>
      </c>
      <c r="H26" s="116">
        <v>0</v>
      </c>
      <c r="I26" s="116">
        <v>0</v>
      </c>
      <c r="J26" s="116">
        <v>0</v>
      </c>
      <c r="K26" s="118">
        <v>0</v>
      </c>
      <c r="L26" s="119">
        <v>0</v>
      </c>
      <c r="M26" s="117">
        <v>0</v>
      </c>
      <c r="N26" s="119">
        <v>376</v>
      </c>
      <c r="O26" s="117">
        <v>-0.145454545454545</v>
      </c>
      <c r="P26" s="119">
        <v>582</v>
      </c>
      <c r="Q26" s="119">
        <v>958</v>
      </c>
      <c r="R26" s="117">
        <v>-3.0364372469635602E-2</v>
      </c>
      <c r="S26" s="124">
        <v>0</v>
      </c>
      <c r="T26" s="115" t="s">
        <v>98</v>
      </c>
      <c r="U26" s="115" t="s">
        <v>98</v>
      </c>
      <c r="V26" s="119">
        <v>432</v>
      </c>
      <c r="W26" s="119">
        <v>440</v>
      </c>
      <c r="X26" s="119">
        <v>8</v>
      </c>
      <c r="Y26" s="119">
        <v>0</v>
      </c>
      <c r="Z26" s="119">
        <v>0</v>
      </c>
      <c r="AA26" s="119">
        <v>0</v>
      </c>
      <c r="AB26" s="119">
        <v>0</v>
      </c>
      <c r="AC26" s="119">
        <v>548</v>
      </c>
      <c r="AD26" s="119">
        <v>440</v>
      </c>
      <c r="AE26" s="119">
        <v>988</v>
      </c>
      <c r="AF26" s="115" t="s">
        <v>163</v>
      </c>
      <c r="AG26" s="115" t="s">
        <v>160</v>
      </c>
      <c r="AH26" s="119">
        <v>4030</v>
      </c>
      <c r="AI26" s="119">
        <v>4</v>
      </c>
    </row>
    <row r="27" spans="1:35" x14ac:dyDescent="0.2">
      <c r="A27" s="123"/>
      <c r="B27" s="115" t="s">
        <v>164</v>
      </c>
      <c r="C27" s="115" t="s">
        <v>165</v>
      </c>
      <c r="D27" s="116">
        <v>6850</v>
      </c>
      <c r="E27" s="116">
        <v>152</v>
      </c>
      <c r="F27" s="116">
        <v>7002</v>
      </c>
      <c r="G27" s="117">
        <v>-0.122666332539782</v>
      </c>
      <c r="H27" s="116">
        <v>0</v>
      </c>
      <c r="I27" s="116">
        <v>0</v>
      </c>
      <c r="J27" s="116">
        <v>0</v>
      </c>
      <c r="K27" s="118">
        <v>0</v>
      </c>
      <c r="L27" s="119">
        <v>821</v>
      </c>
      <c r="M27" s="117">
        <v>-0.47066408768536394</v>
      </c>
      <c r="N27" s="119">
        <v>7823</v>
      </c>
      <c r="O27" s="117">
        <v>-0.17929080990348301</v>
      </c>
      <c r="P27" s="119">
        <v>1815</v>
      </c>
      <c r="Q27" s="119">
        <v>9638</v>
      </c>
      <c r="R27" s="117">
        <v>-0.15016312494489001</v>
      </c>
      <c r="S27" s="124">
        <v>0</v>
      </c>
      <c r="T27" s="115" t="s">
        <v>98</v>
      </c>
      <c r="U27" s="115" t="s">
        <v>98</v>
      </c>
      <c r="V27" s="119">
        <v>7913</v>
      </c>
      <c r="W27" s="119">
        <v>7981</v>
      </c>
      <c r="X27" s="119">
        <v>68</v>
      </c>
      <c r="Y27" s="119">
        <v>0</v>
      </c>
      <c r="Z27" s="119">
        <v>0</v>
      </c>
      <c r="AA27" s="119">
        <v>0</v>
      </c>
      <c r="AB27" s="119">
        <v>1551</v>
      </c>
      <c r="AC27" s="119">
        <v>1809</v>
      </c>
      <c r="AD27" s="119">
        <v>9532</v>
      </c>
      <c r="AE27" s="119">
        <v>11341</v>
      </c>
      <c r="AF27" s="115" t="s">
        <v>166</v>
      </c>
      <c r="AG27" s="115" t="s">
        <v>160</v>
      </c>
      <c r="AH27" s="119">
        <v>4030</v>
      </c>
      <c r="AI27" s="119">
        <v>4</v>
      </c>
    </row>
    <row r="28" spans="1:35" x14ac:dyDescent="0.2">
      <c r="A28" s="123"/>
      <c r="B28" s="115" t="s">
        <v>167</v>
      </c>
      <c r="C28" s="115" t="s">
        <v>168</v>
      </c>
      <c r="D28" s="116">
        <v>934</v>
      </c>
      <c r="E28" s="116">
        <v>20</v>
      </c>
      <c r="F28" s="116">
        <v>954</v>
      </c>
      <c r="G28" s="117">
        <v>0.14114832535885199</v>
      </c>
      <c r="H28" s="116">
        <v>0</v>
      </c>
      <c r="I28" s="116">
        <v>0</v>
      </c>
      <c r="J28" s="116">
        <v>0</v>
      </c>
      <c r="K28" s="118">
        <v>0</v>
      </c>
      <c r="L28" s="119">
        <v>0</v>
      </c>
      <c r="M28" s="117">
        <v>0</v>
      </c>
      <c r="N28" s="119">
        <v>954</v>
      </c>
      <c r="O28" s="117">
        <v>0.14114832535885199</v>
      </c>
      <c r="P28" s="119">
        <v>823</v>
      </c>
      <c r="Q28" s="119">
        <v>1777</v>
      </c>
      <c r="R28" s="117">
        <v>-4.1531823085221103E-2</v>
      </c>
      <c r="S28" s="124">
        <v>0</v>
      </c>
      <c r="T28" s="115" t="s">
        <v>98</v>
      </c>
      <c r="U28" s="115" t="s">
        <v>98</v>
      </c>
      <c r="V28" s="119">
        <v>796</v>
      </c>
      <c r="W28" s="119">
        <v>836</v>
      </c>
      <c r="X28" s="119">
        <v>40</v>
      </c>
      <c r="Y28" s="119">
        <v>0</v>
      </c>
      <c r="Z28" s="119">
        <v>0</v>
      </c>
      <c r="AA28" s="119">
        <v>0</v>
      </c>
      <c r="AB28" s="119">
        <v>0</v>
      </c>
      <c r="AC28" s="119">
        <v>1018</v>
      </c>
      <c r="AD28" s="119">
        <v>836</v>
      </c>
      <c r="AE28" s="119">
        <v>1854</v>
      </c>
      <c r="AF28" s="115" t="s">
        <v>169</v>
      </c>
      <c r="AG28" s="115" t="s">
        <v>160</v>
      </c>
      <c r="AH28" s="119">
        <v>4030</v>
      </c>
      <c r="AI28" s="119">
        <v>4</v>
      </c>
    </row>
    <row r="29" spans="1:35" x14ac:dyDescent="0.2">
      <c r="A29" s="123"/>
      <c r="B29" s="115" t="s">
        <v>170</v>
      </c>
      <c r="C29" s="115" t="s">
        <v>171</v>
      </c>
      <c r="D29" s="116">
        <v>288</v>
      </c>
      <c r="E29" s="116">
        <v>0</v>
      </c>
      <c r="F29" s="116">
        <v>288</v>
      </c>
      <c r="G29" s="117">
        <v>-0.12195121951219501</v>
      </c>
      <c r="H29" s="116">
        <v>769</v>
      </c>
      <c r="I29" s="116">
        <v>0</v>
      </c>
      <c r="J29" s="116">
        <v>769</v>
      </c>
      <c r="K29" s="118">
        <v>3.2214765100671103E-2</v>
      </c>
      <c r="L29" s="119">
        <v>0</v>
      </c>
      <c r="M29" s="117">
        <v>0</v>
      </c>
      <c r="N29" s="119">
        <v>1057</v>
      </c>
      <c r="O29" s="117">
        <v>-1.4911463187325301E-2</v>
      </c>
      <c r="P29" s="119">
        <v>0</v>
      </c>
      <c r="Q29" s="119">
        <v>1057</v>
      </c>
      <c r="R29" s="117">
        <v>-1.4911463187325301E-2</v>
      </c>
      <c r="S29" s="124">
        <v>0</v>
      </c>
      <c r="T29" s="115" t="s">
        <v>98</v>
      </c>
      <c r="U29" s="115" t="s">
        <v>98</v>
      </c>
      <c r="V29" s="119">
        <v>328</v>
      </c>
      <c r="W29" s="119">
        <v>328</v>
      </c>
      <c r="X29" s="119">
        <v>0</v>
      </c>
      <c r="Y29" s="119">
        <v>745</v>
      </c>
      <c r="Z29" s="119">
        <v>745</v>
      </c>
      <c r="AA29" s="119">
        <v>0</v>
      </c>
      <c r="AB29" s="119">
        <v>0</v>
      </c>
      <c r="AC29" s="119">
        <v>0</v>
      </c>
      <c r="AD29" s="119">
        <v>1073</v>
      </c>
      <c r="AE29" s="119">
        <v>1073</v>
      </c>
      <c r="AF29" s="115" t="s">
        <v>172</v>
      </c>
      <c r="AG29" s="115" t="s">
        <v>160</v>
      </c>
      <c r="AH29" s="119">
        <v>4030</v>
      </c>
      <c r="AI29" s="119">
        <v>4</v>
      </c>
    </row>
    <row r="30" spans="1:35" x14ac:dyDescent="0.2">
      <c r="A30" s="123"/>
      <c r="B30" s="115" t="s">
        <v>173</v>
      </c>
      <c r="C30" s="115" t="s">
        <v>174</v>
      </c>
      <c r="D30" s="116">
        <v>10589</v>
      </c>
      <c r="E30" s="116">
        <v>102</v>
      </c>
      <c r="F30" s="116">
        <v>10691</v>
      </c>
      <c r="G30" s="117">
        <v>-3.9960488505747099E-2</v>
      </c>
      <c r="H30" s="116">
        <v>0</v>
      </c>
      <c r="I30" s="116">
        <v>0</v>
      </c>
      <c r="J30" s="116">
        <v>0</v>
      </c>
      <c r="K30" s="118">
        <v>-1</v>
      </c>
      <c r="L30" s="119">
        <v>3524</v>
      </c>
      <c r="M30" s="117">
        <v>-7.7003666841278198E-2</v>
      </c>
      <c r="N30" s="119">
        <v>14215</v>
      </c>
      <c r="O30" s="117">
        <v>-5.0053461641272397E-2</v>
      </c>
      <c r="P30" s="119">
        <v>383</v>
      </c>
      <c r="Q30" s="119">
        <v>14598</v>
      </c>
      <c r="R30" s="117">
        <v>-4.8556344912989602E-2</v>
      </c>
      <c r="S30" s="124">
        <v>0</v>
      </c>
      <c r="T30" s="115" t="s">
        <v>98</v>
      </c>
      <c r="U30" s="115" t="s">
        <v>98</v>
      </c>
      <c r="V30" s="119">
        <v>11024</v>
      </c>
      <c r="W30" s="119">
        <v>11136</v>
      </c>
      <c r="X30" s="119">
        <v>112</v>
      </c>
      <c r="Y30" s="119">
        <v>10</v>
      </c>
      <c r="Z30" s="119">
        <v>10</v>
      </c>
      <c r="AA30" s="119">
        <v>0</v>
      </c>
      <c r="AB30" s="119">
        <v>3818</v>
      </c>
      <c r="AC30" s="119">
        <v>379</v>
      </c>
      <c r="AD30" s="119">
        <v>14964</v>
      </c>
      <c r="AE30" s="119">
        <v>15343</v>
      </c>
      <c r="AF30" s="115" t="s">
        <v>175</v>
      </c>
      <c r="AG30" s="115" t="s">
        <v>160</v>
      </c>
      <c r="AH30" s="119">
        <v>4030</v>
      </c>
      <c r="AI30" s="119">
        <v>4</v>
      </c>
    </row>
    <row r="31" spans="1:35" x14ac:dyDescent="0.2">
      <c r="A31" s="123"/>
      <c r="B31" s="115" t="s">
        <v>176</v>
      </c>
      <c r="C31" s="115" t="s">
        <v>177</v>
      </c>
      <c r="D31" s="116">
        <v>6281</v>
      </c>
      <c r="E31" s="116">
        <v>20</v>
      </c>
      <c r="F31" s="116">
        <v>6301</v>
      </c>
      <c r="G31" s="117">
        <v>-7.2475185126831595E-3</v>
      </c>
      <c r="H31" s="116">
        <v>0</v>
      </c>
      <c r="I31" s="116">
        <v>0</v>
      </c>
      <c r="J31" s="116">
        <v>0</v>
      </c>
      <c r="K31" s="118">
        <v>0</v>
      </c>
      <c r="L31" s="119">
        <v>0</v>
      </c>
      <c r="M31" s="117">
        <v>0</v>
      </c>
      <c r="N31" s="119">
        <v>6301</v>
      </c>
      <c r="O31" s="117">
        <v>-7.2475185126831595E-3</v>
      </c>
      <c r="P31" s="119">
        <v>133</v>
      </c>
      <c r="Q31" s="119">
        <v>6434</v>
      </c>
      <c r="R31" s="117">
        <v>-2.8536916805073202E-2</v>
      </c>
      <c r="S31" s="124">
        <v>0</v>
      </c>
      <c r="T31" s="115" t="s">
        <v>98</v>
      </c>
      <c r="U31" s="115" t="s">
        <v>98</v>
      </c>
      <c r="V31" s="119">
        <v>6347</v>
      </c>
      <c r="W31" s="119">
        <v>6347</v>
      </c>
      <c r="X31" s="119">
        <v>0</v>
      </c>
      <c r="Y31" s="119">
        <v>0</v>
      </c>
      <c r="Z31" s="119">
        <v>0</v>
      </c>
      <c r="AA31" s="119">
        <v>0</v>
      </c>
      <c r="AB31" s="119">
        <v>0</v>
      </c>
      <c r="AC31" s="119">
        <v>276</v>
      </c>
      <c r="AD31" s="119">
        <v>6347</v>
      </c>
      <c r="AE31" s="119">
        <v>6623</v>
      </c>
      <c r="AF31" s="115" t="s">
        <v>178</v>
      </c>
      <c r="AG31" s="115" t="s">
        <v>160</v>
      </c>
      <c r="AH31" s="119">
        <v>4030</v>
      </c>
      <c r="AI31" s="119">
        <v>4</v>
      </c>
    </row>
    <row r="32" spans="1:35" x14ac:dyDescent="0.2">
      <c r="A32" s="123"/>
      <c r="B32" s="115" t="s">
        <v>179</v>
      </c>
      <c r="C32" s="115" t="s">
        <v>180</v>
      </c>
      <c r="D32" s="116">
        <v>6775</v>
      </c>
      <c r="E32" s="116">
        <v>578</v>
      </c>
      <c r="F32" s="116">
        <v>7353</v>
      </c>
      <c r="G32" s="117">
        <v>-0.27556650246305398</v>
      </c>
      <c r="H32" s="116">
        <v>0</v>
      </c>
      <c r="I32" s="116">
        <v>0</v>
      </c>
      <c r="J32" s="116">
        <v>0</v>
      </c>
      <c r="K32" s="118">
        <v>0</v>
      </c>
      <c r="L32" s="119">
        <v>551</v>
      </c>
      <c r="M32" s="117">
        <v>-0.67454223272297709</v>
      </c>
      <c r="N32" s="119">
        <v>7904</v>
      </c>
      <c r="O32" s="117">
        <v>-0.33260153677277704</v>
      </c>
      <c r="P32" s="119">
        <v>1722</v>
      </c>
      <c r="Q32" s="119">
        <v>9626</v>
      </c>
      <c r="R32" s="117">
        <v>-0.295572630808635</v>
      </c>
      <c r="S32" s="124">
        <v>0</v>
      </c>
      <c r="T32" s="115" t="s">
        <v>98</v>
      </c>
      <c r="U32" s="115" t="s">
        <v>98</v>
      </c>
      <c r="V32" s="119">
        <v>9086</v>
      </c>
      <c r="W32" s="119">
        <v>10150</v>
      </c>
      <c r="X32" s="119">
        <v>1064</v>
      </c>
      <c r="Y32" s="119">
        <v>0</v>
      </c>
      <c r="Z32" s="119">
        <v>0</v>
      </c>
      <c r="AA32" s="119">
        <v>0</v>
      </c>
      <c r="AB32" s="119">
        <v>1693</v>
      </c>
      <c r="AC32" s="119">
        <v>1822</v>
      </c>
      <c r="AD32" s="119">
        <v>11843</v>
      </c>
      <c r="AE32" s="119">
        <v>13665</v>
      </c>
      <c r="AF32" s="115" t="s">
        <v>181</v>
      </c>
      <c r="AG32" s="115" t="s">
        <v>160</v>
      </c>
      <c r="AH32" s="119">
        <v>4030</v>
      </c>
      <c r="AI32" s="119">
        <v>4</v>
      </c>
    </row>
    <row r="33" spans="1:35" x14ac:dyDescent="0.2">
      <c r="A33" s="123"/>
      <c r="B33" s="115" t="s">
        <v>182</v>
      </c>
      <c r="C33" s="115" t="s">
        <v>183</v>
      </c>
      <c r="D33" s="116">
        <v>508</v>
      </c>
      <c r="E33" s="116">
        <v>0</v>
      </c>
      <c r="F33" s="116">
        <v>508</v>
      </c>
      <c r="G33" s="117">
        <v>0.13901345291479802</v>
      </c>
      <c r="H33" s="116">
        <v>0</v>
      </c>
      <c r="I33" s="116">
        <v>0</v>
      </c>
      <c r="J33" s="116">
        <v>0</v>
      </c>
      <c r="K33" s="118">
        <v>0</v>
      </c>
      <c r="L33" s="119">
        <v>0</v>
      </c>
      <c r="M33" s="117">
        <v>0</v>
      </c>
      <c r="N33" s="119">
        <v>508</v>
      </c>
      <c r="O33" s="117">
        <v>0.13901345291479802</v>
      </c>
      <c r="P33" s="119">
        <v>469</v>
      </c>
      <c r="Q33" s="119">
        <v>977</v>
      </c>
      <c r="R33" s="117">
        <v>-0.13692579505300398</v>
      </c>
      <c r="S33" s="124">
        <v>0</v>
      </c>
      <c r="T33" s="115" t="s">
        <v>98</v>
      </c>
      <c r="U33" s="115" t="s">
        <v>98</v>
      </c>
      <c r="V33" s="119">
        <v>446</v>
      </c>
      <c r="W33" s="119">
        <v>446</v>
      </c>
      <c r="X33" s="119">
        <v>0</v>
      </c>
      <c r="Y33" s="119">
        <v>0</v>
      </c>
      <c r="Z33" s="119">
        <v>0</v>
      </c>
      <c r="AA33" s="119">
        <v>0</v>
      </c>
      <c r="AB33" s="119">
        <v>0</v>
      </c>
      <c r="AC33" s="119">
        <v>686</v>
      </c>
      <c r="AD33" s="119">
        <v>446</v>
      </c>
      <c r="AE33" s="119">
        <v>1132</v>
      </c>
      <c r="AF33" s="115" t="s">
        <v>184</v>
      </c>
      <c r="AG33" s="115" t="s">
        <v>160</v>
      </c>
      <c r="AH33" s="119">
        <v>4030</v>
      </c>
      <c r="AI33" s="119">
        <v>4</v>
      </c>
    </row>
    <row r="34" spans="1:35" x14ac:dyDescent="0.2">
      <c r="A34" s="123"/>
      <c r="B34" s="115" t="s">
        <v>185</v>
      </c>
      <c r="C34" s="115" t="s">
        <v>186</v>
      </c>
      <c r="D34" s="116">
        <v>616</v>
      </c>
      <c r="E34" s="116">
        <v>12</v>
      </c>
      <c r="F34" s="116">
        <v>628</v>
      </c>
      <c r="G34" s="117">
        <v>-0.228501228501229</v>
      </c>
      <c r="H34" s="116">
        <v>0</v>
      </c>
      <c r="I34" s="116">
        <v>0</v>
      </c>
      <c r="J34" s="116">
        <v>0</v>
      </c>
      <c r="K34" s="118">
        <v>0</v>
      </c>
      <c r="L34" s="119">
        <v>0</v>
      </c>
      <c r="M34" s="117">
        <v>0</v>
      </c>
      <c r="N34" s="119">
        <v>628</v>
      </c>
      <c r="O34" s="117">
        <v>-0.228501228501229</v>
      </c>
      <c r="P34" s="119">
        <v>670</v>
      </c>
      <c r="Q34" s="119">
        <v>1298</v>
      </c>
      <c r="R34" s="117">
        <v>-0.16688061617458302</v>
      </c>
      <c r="S34" s="124">
        <v>0</v>
      </c>
      <c r="T34" s="115" t="s">
        <v>98</v>
      </c>
      <c r="U34" s="115" t="s">
        <v>98</v>
      </c>
      <c r="V34" s="119">
        <v>796</v>
      </c>
      <c r="W34" s="119">
        <v>814</v>
      </c>
      <c r="X34" s="119">
        <v>18</v>
      </c>
      <c r="Y34" s="119">
        <v>0</v>
      </c>
      <c r="Z34" s="119">
        <v>0</v>
      </c>
      <c r="AA34" s="119">
        <v>0</v>
      </c>
      <c r="AB34" s="119">
        <v>0</v>
      </c>
      <c r="AC34" s="119">
        <v>744</v>
      </c>
      <c r="AD34" s="119">
        <v>814</v>
      </c>
      <c r="AE34" s="119">
        <v>1558</v>
      </c>
      <c r="AF34" s="115" t="s">
        <v>187</v>
      </c>
      <c r="AG34" s="115" t="s">
        <v>160</v>
      </c>
      <c r="AH34" s="119">
        <v>4030</v>
      </c>
      <c r="AI34" s="119">
        <v>4</v>
      </c>
    </row>
    <row r="35" spans="1:35" x14ac:dyDescent="0.2">
      <c r="A35" s="123"/>
      <c r="B35" s="115" t="s">
        <v>188</v>
      </c>
      <c r="C35" s="115" t="s">
        <v>189</v>
      </c>
      <c r="D35" s="116">
        <v>6987</v>
      </c>
      <c r="E35" s="116">
        <v>32</v>
      </c>
      <c r="F35" s="116">
        <v>7019</v>
      </c>
      <c r="G35" s="117">
        <v>-6.92215886487203E-2</v>
      </c>
      <c r="H35" s="116">
        <v>0</v>
      </c>
      <c r="I35" s="116">
        <v>0</v>
      </c>
      <c r="J35" s="116">
        <v>0</v>
      </c>
      <c r="K35" s="118">
        <v>0</v>
      </c>
      <c r="L35" s="119">
        <v>0</v>
      </c>
      <c r="M35" s="117">
        <v>0</v>
      </c>
      <c r="N35" s="119">
        <v>7019</v>
      </c>
      <c r="O35" s="117">
        <v>-6.92215886487203E-2</v>
      </c>
      <c r="P35" s="119">
        <v>312</v>
      </c>
      <c r="Q35" s="119">
        <v>7331</v>
      </c>
      <c r="R35" s="117">
        <v>-6.0850627722264898E-2</v>
      </c>
      <c r="S35" s="124">
        <v>0</v>
      </c>
      <c r="T35" s="115" t="s">
        <v>98</v>
      </c>
      <c r="U35" s="115" t="s">
        <v>98</v>
      </c>
      <c r="V35" s="119">
        <v>7527</v>
      </c>
      <c r="W35" s="119">
        <v>7541</v>
      </c>
      <c r="X35" s="119">
        <v>14</v>
      </c>
      <c r="Y35" s="119">
        <v>0</v>
      </c>
      <c r="Z35" s="119">
        <v>0</v>
      </c>
      <c r="AA35" s="119">
        <v>0</v>
      </c>
      <c r="AB35" s="119">
        <v>0</v>
      </c>
      <c r="AC35" s="119">
        <v>265</v>
      </c>
      <c r="AD35" s="119">
        <v>7541</v>
      </c>
      <c r="AE35" s="119">
        <v>7806</v>
      </c>
      <c r="AF35" s="115" t="s">
        <v>190</v>
      </c>
      <c r="AG35" s="115" t="s">
        <v>160</v>
      </c>
      <c r="AH35" s="119">
        <v>4030</v>
      </c>
      <c r="AI35" s="119">
        <v>4</v>
      </c>
    </row>
    <row r="36" spans="1:35" x14ac:dyDescent="0.2">
      <c r="A36" s="123"/>
      <c r="B36" s="115" t="s">
        <v>191</v>
      </c>
      <c r="C36" s="115" t="s">
        <v>192</v>
      </c>
      <c r="D36" s="116">
        <v>881</v>
      </c>
      <c r="E36" s="116">
        <v>6</v>
      </c>
      <c r="F36" s="116">
        <v>887</v>
      </c>
      <c r="G36" s="117">
        <v>-0.28812199036918101</v>
      </c>
      <c r="H36" s="116">
        <v>0</v>
      </c>
      <c r="I36" s="116">
        <v>0</v>
      </c>
      <c r="J36" s="116">
        <v>0</v>
      </c>
      <c r="K36" s="118">
        <v>0</v>
      </c>
      <c r="L36" s="119">
        <v>0</v>
      </c>
      <c r="M36" s="117">
        <v>0</v>
      </c>
      <c r="N36" s="119">
        <v>887</v>
      </c>
      <c r="O36" s="117">
        <v>-0.28812199036918101</v>
      </c>
      <c r="P36" s="119">
        <v>673</v>
      </c>
      <c r="Q36" s="119">
        <v>1560</v>
      </c>
      <c r="R36" s="117">
        <v>-0.19958953309389402</v>
      </c>
      <c r="S36" s="124">
        <v>0</v>
      </c>
      <c r="T36" s="115" t="s">
        <v>98</v>
      </c>
      <c r="U36" s="115" t="s">
        <v>98</v>
      </c>
      <c r="V36" s="119">
        <v>1246</v>
      </c>
      <c r="W36" s="119">
        <v>1246</v>
      </c>
      <c r="X36" s="119">
        <v>0</v>
      </c>
      <c r="Y36" s="119">
        <v>0</v>
      </c>
      <c r="Z36" s="119">
        <v>0</v>
      </c>
      <c r="AA36" s="119">
        <v>0</v>
      </c>
      <c r="AB36" s="119">
        <v>0</v>
      </c>
      <c r="AC36" s="119">
        <v>703</v>
      </c>
      <c r="AD36" s="119">
        <v>1246</v>
      </c>
      <c r="AE36" s="119">
        <v>1949</v>
      </c>
      <c r="AF36" s="115" t="s">
        <v>193</v>
      </c>
      <c r="AG36" s="115" t="s">
        <v>160</v>
      </c>
      <c r="AH36" s="119">
        <v>4030</v>
      </c>
      <c r="AI36" s="119">
        <v>4</v>
      </c>
    </row>
    <row r="37" spans="1:35" x14ac:dyDescent="0.2">
      <c r="A37" s="123"/>
      <c r="B37" s="115" t="s">
        <v>194</v>
      </c>
      <c r="C37" s="115" t="s">
        <v>195</v>
      </c>
      <c r="D37" s="116">
        <v>6597</v>
      </c>
      <c r="E37" s="116">
        <v>84</v>
      </c>
      <c r="F37" s="116">
        <v>6681</v>
      </c>
      <c r="G37" s="117">
        <v>-0.196995192307692</v>
      </c>
      <c r="H37" s="116">
        <v>0</v>
      </c>
      <c r="I37" s="116">
        <v>0</v>
      </c>
      <c r="J37" s="116">
        <v>0</v>
      </c>
      <c r="K37" s="118">
        <v>-1</v>
      </c>
      <c r="L37" s="119">
        <v>0</v>
      </c>
      <c r="M37" s="117">
        <v>0</v>
      </c>
      <c r="N37" s="119">
        <v>6681</v>
      </c>
      <c r="O37" s="117">
        <v>-0.19728463294485202</v>
      </c>
      <c r="P37" s="119">
        <v>962</v>
      </c>
      <c r="Q37" s="119">
        <v>7643</v>
      </c>
      <c r="R37" s="117">
        <v>-0.20658154261393102</v>
      </c>
      <c r="S37" s="124">
        <v>0</v>
      </c>
      <c r="T37" s="115" t="s">
        <v>98</v>
      </c>
      <c r="U37" s="115" t="s">
        <v>98</v>
      </c>
      <c r="V37" s="119">
        <v>8312</v>
      </c>
      <c r="W37" s="119">
        <v>8320</v>
      </c>
      <c r="X37" s="119">
        <v>8</v>
      </c>
      <c r="Y37" s="119">
        <v>3</v>
      </c>
      <c r="Z37" s="119">
        <v>3</v>
      </c>
      <c r="AA37" s="119">
        <v>0</v>
      </c>
      <c r="AB37" s="119">
        <v>0</v>
      </c>
      <c r="AC37" s="119">
        <v>1310</v>
      </c>
      <c r="AD37" s="119">
        <v>8323</v>
      </c>
      <c r="AE37" s="119">
        <v>9633</v>
      </c>
      <c r="AF37" s="115" t="s">
        <v>196</v>
      </c>
      <c r="AG37" s="115" t="s">
        <v>160</v>
      </c>
      <c r="AH37" s="119">
        <v>4030</v>
      </c>
      <c r="AI37" s="119">
        <v>4</v>
      </c>
    </row>
    <row r="38" spans="1:35" x14ac:dyDescent="0.2">
      <c r="A38" s="123"/>
      <c r="B38" s="115" t="s">
        <v>197</v>
      </c>
      <c r="C38" s="115" t="s">
        <v>198</v>
      </c>
      <c r="D38" s="116">
        <v>4223</v>
      </c>
      <c r="E38" s="116">
        <v>10</v>
      </c>
      <c r="F38" s="116">
        <v>4233</v>
      </c>
      <c r="G38" s="117">
        <v>-0.20297495763509701</v>
      </c>
      <c r="H38" s="116">
        <v>0</v>
      </c>
      <c r="I38" s="116">
        <v>0</v>
      </c>
      <c r="J38" s="116">
        <v>0</v>
      </c>
      <c r="K38" s="118">
        <v>0</v>
      </c>
      <c r="L38" s="119">
        <v>0</v>
      </c>
      <c r="M38" s="117">
        <v>0</v>
      </c>
      <c r="N38" s="119">
        <v>4233</v>
      </c>
      <c r="O38" s="117">
        <v>-0.20297495763509701</v>
      </c>
      <c r="P38" s="119">
        <v>1673</v>
      </c>
      <c r="Q38" s="119">
        <v>5906</v>
      </c>
      <c r="R38" s="117">
        <v>-0.18346467579151099</v>
      </c>
      <c r="S38" s="124">
        <v>0</v>
      </c>
      <c r="T38" s="115" t="s">
        <v>98</v>
      </c>
      <c r="U38" s="115" t="s">
        <v>98</v>
      </c>
      <c r="V38" s="119">
        <v>5311</v>
      </c>
      <c r="W38" s="119">
        <v>5311</v>
      </c>
      <c r="X38" s="119">
        <v>0</v>
      </c>
      <c r="Y38" s="119">
        <v>0</v>
      </c>
      <c r="Z38" s="119">
        <v>0</v>
      </c>
      <c r="AA38" s="119">
        <v>0</v>
      </c>
      <c r="AB38" s="119">
        <v>0</v>
      </c>
      <c r="AC38" s="119">
        <v>1922</v>
      </c>
      <c r="AD38" s="119">
        <v>5311</v>
      </c>
      <c r="AE38" s="119">
        <v>7233</v>
      </c>
      <c r="AF38" s="115" t="s">
        <v>199</v>
      </c>
      <c r="AG38" s="115" t="s">
        <v>160</v>
      </c>
      <c r="AH38" s="119">
        <v>4030</v>
      </c>
      <c r="AI38" s="119">
        <v>4</v>
      </c>
    </row>
    <row r="39" spans="1:35" x14ac:dyDescent="0.2">
      <c r="A39" s="123"/>
      <c r="B39" s="115" t="s">
        <v>200</v>
      </c>
      <c r="C39" s="115" t="s">
        <v>201</v>
      </c>
      <c r="D39" s="116">
        <v>2075</v>
      </c>
      <c r="E39" s="116">
        <v>36</v>
      </c>
      <c r="F39" s="116">
        <v>2111</v>
      </c>
      <c r="G39" s="117">
        <v>-0.114513422818792</v>
      </c>
      <c r="H39" s="116">
        <v>0</v>
      </c>
      <c r="I39" s="116">
        <v>0</v>
      </c>
      <c r="J39" s="116">
        <v>0</v>
      </c>
      <c r="K39" s="118">
        <v>0</v>
      </c>
      <c r="L39" s="119">
        <v>0</v>
      </c>
      <c r="M39" s="117">
        <v>0</v>
      </c>
      <c r="N39" s="119">
        <v>2111</v>
      </c>
      <c r="O39" s="117">
        <v>-0.114513422818792</v>
      </c>
      <c r="P39" s="119">
        <v>1277</v>
      </c>
      <c r="Q39" s="119">
        <v>3388</v>
      </c>
      <c r="R39" s="117">
        <v>-7.5579809004092793E-2</v>
      </c>
      <c r="S39" s="124">
        <v>0</v>
      </c>
      <c r="T39" s="115" t="s">
        <v>98</v>
      </c>
      <c r="U39" s="115" t="s">
        <v>98</v>
      </c>
      <c r="V39" s="119">
        <v>2374</v>
      </c>
      <c r="W39" s="119">
        <v>2384</v>
      </c>
      <c r="X39" s="119">
        <v>10</v>
      </c>
      <c r="Y39" s="119">
        <v>0</v>
      </c>
      <c r="Z39" s="119">
        <v>0</v>
      </c>
      <c r="AA39" s="119">
        <v>0</v>
      </c>
      <c r="AB39" s="119">
        <v>0</v>
      </c>
      <c r="AC39" s="119">
        <v>1281</v>
      </c>
      <c r="AD39" s="119">
        <v>2384</v>
      </c>
      <c r="AE39" s="119">
        <v>3665</v>
      </c>
      <c r="AF39" s="115" t="s">
        <v>202</v>
      </c>
      <c r="AG39" s="115" t="s">
        <v>160</v>
      </c>
      <c r="AH39" s="119">
        <v>4030</v>
      </c>
      <c r="AI39" s="119">
        <v>4</v>
      </c>
    </row>
    <row r="40" spans="1:35" x14ac:dyDescent="0.2">
      <c r="A40" s="123"/>
      <c r="B40" s="115" t="s">
        <v>203</v>
      </c>
      <c r="C40" s="115" t="s">
        <v>204</v>
      </c>
      <c r="D40" s="116">
        <v>2036</v>
      </c>
      <c r="E40" s="116">
        <v>0</v>
      </c>
      <c r="F40" s="116">
        <v>2036</v>
      </c>
      <c r="G40" s="117">
        <v>-8.6585912965455397E-2</v>
      </c>
      <c r="H40" s="116">
        <v>0</v>
      </c>
      <c r="I40" s="116">
        <v>0</v>
      </c>
      <c r="J40" s="116">
        <v>0</v>
      </c>
      <c r="K40" s="118">
        <v>0</v>
      </c>
      <c r="L40" s="119">
        <v>0</v>
      </c>
      <c r="M40" s="117">
        <v>0</v>
      </c>
      <c r="N40" s="119">
        <v>2036</v>
      </c>
      <c r="O40" s="117">
        <v>-8.6585912965455397E-2</v>
      </c>
      <c r="P40" s="119">
        <v>7</v>
      </c>
      <c r="Q40" s="119">
        <v>2043</v>
      </c>
      <c r="R40" s="117">
        <v>-8.3856502242152492E-2</v>
      </c>
      <c r="S40" s="124">
        <v>0</v>
      </c>
      <c r="T40" s="115" t="s">
        <v>98</v>
      </c>
      <c r="U40" s="115" t="s">
        <v>98</v>
      </c>
      <c r="V40" s="119">
        <v>2229</v>
      </c>
      <c r="W40" s="119">
        <v>2229</v>
      </c>
      <c r="X40" s="119">
        <v>0</v>
      </c>
      <c r="Y40" s="119">
        <v>0</v>
      </c>
      <c r="Z40" s="119">
        <v>0</v>
      </c>
      <c r="AA40" s="119">
        <v>0</v>
      </c>
      <c r="AB40" s="119">
        <v>0</v>
      </c>
      <c r="AC40" s="119">
        <v>1</v>
      </c>
      <c r="AD40" s="119">
        <v>2229</v>
      </c>
      <c r="AE40" s="119">
        <v>2230</v>
      </c>
      <c r="AF40" s="115" t="s">
        <v>205</v>
      </c>
      <c r="AG40" s="115" t="s">
        <v>160</v>
      </c>
      <c r="AH40" s="119">
        <v>4030</v>
      </c>
      <c r="AI40" s="119">
        <v>4</v>
      </c>
    </row>
    <row r="41" spans="1:35" x14ac:dyDescent="0.2">
      <c r="A41" s="123"/>
      <c r="B41" s="115" t="s">
        <v>206</v>
      </c>
      <c r="C41" s="115" t="s">
        <v>207</v>
      </c>
      <c r="D41" s="116">
        <v>1995</v>
      </c>
      <c r="E41" s="116">
        <v>0</v>
      </c>
      <c r="F41" s="116">
        <v>1995</v>
      </c>
      <c r="G41" s="117">
        <v>-5.9405940594059403E-2</v>
      </c>
      <c r="H41" s="116">
        <v>0</v>
      </c>
      <c r="I41" s="116">
        <v>0</v>
      </c>
      <c r="J41" s="116">
        <v>0</v>
      </c>
      <c r="K41" s="118">
        <v>0</v>
      </c>
      <c r="L41" s="119">
        <v>0</v>
      </c>
      <c r="M41" s="117">
        <v>0</v>
      </c>
      <c r="N41" s="119">
        <v>1995</v>
      </c>
      <c r="O41" s="117">
        <v>-5.9405940594059403E-2</v>
      </c>
      <c r="P41" s="119">
        <v>0</v>
      </c>
      <c r="Q41" s="119">
        <v>1995</v>
      </c>
      <c r="R41" s="117">
        <v>-5.9405940594059403E-2</v>
      </c>
      <c r="S41" s="124">
        <v>0</v>
      </c>
      <c r="T41" s="115" t="s">
        <v>98</v>
      </c>
      <c r="U41" s="115" t="s">
        <v>98</v>
      </c>
      <c r="V41" s="119">
        <v>2121</v>
      </c>
      <c r="W41" s="119">
        <v>2121</v>
      </c>
      <c r="X41" s="119">
        <v>0</v>
      </c>
      <c r="Y41" s="119">
        <v>0</v>
      </c>
      <c r="Z41" s="119">
        <v>0</v>
      </c>
      <c r="AA41" s="119">
        <v>0</v>
      </c>
      <c r="AB41" s="119">
        <v>0</v>
      </c>
      <c r="AC41" s="119">
        <v>0</v>
      </c>
      <c r="AD41" s="119">
        <v>2121</v>
      </c>
      <c r="AE41" s="119">
        <v>2121</v>
      </c>
      <c r="AF41" s="115" t="s">
        <v>208</v>
      </c>
      <c r="AG41" s="115" t="s">
        <v>160</v>
      </c>
      <c r="AH41" s="119">
        <v>4030</v>
      </c>
      <c r="AI41" s="119">
        <v>4</v>
      </c>
    </row>
    <row r="42" spans="1:35" x14ac:dyDescent="0.2">
      <c r="A42" s="123"/>
      <c r="B42" s="115" t="s">
        <v>209</v>
      </c>
      <c r="C42" s="115" t="s">
        <v>210</v>
      </c>
      <c r="D42" s="116">
        <v>2539</v>
      </c>
      <c r="E42" s="116">
        <v>4</v>
      </c>
      <c r="F42" s="116">
        <v>2543</v>
      </c>
      <c r="G42" s="117">
        <v>9.928514694201751E-3</v>
      </c>
      <c r="H42" s="116">
        <v>0</v>
      </c>
      <c r="I42" s="116">
        <v>0</v>
      </c>
      <c r="J42" s="116">
        <v>0</v>
      </c>
      <c r="K42" s="118">
        <v>0</v>
      </c>
      <c r="L42" s="119">
        <v>0</v>
      </c>
      <c r="M42" s="117">
        <v>0</v>
      </c>
      <c r="N42" s="119">
        <v>2543</v>
      </c>
      <c r="O42" s="117">
        <v>9.928514694201751E-3</v>
      </c>
      <c r="P42" s="119">
        <v>1040</v>
      </c>
      <c r="Q42" s="119">
        <v>3583</v>
      </c>
      <c r="R42" s="117">
        <v>-6.8382735309412399E-2</v>
      </c>
      <c r="S42" s="124">
        <v>0</v>
      </c>
      <c r="T42" s="115" t="s">
        <v>98</v>
      </c>
      <c r="U42" s="115" t="s">
        <v>98</v>
      </c>
      <c r="V42" s="119">
        <v>2518</v>
      </c>
      <c r="W42" s="119">
        <v>2518</v>
      </c>
      <c r="X42" s="119">
        <v>0</v>
      </c>
      <c r="Y42" s="119">
        <v>0</v>
      </c>
      <c r="Z42" s="119">
        <v>0</v>
      </c>
      <c r="AA42" s="119">
        <v>0</v>
      </c>
      <c r="AB42" s="119">
        <v>0</v>
      </c>
      <c r="AC42" s="119">
        <v>1328</v>
      </c>
      <c r="AD42" s="119">
        <v>2518</v>
      </c>
      <c r="AE42" s="119">
        <v>3846</v>
      </c>
      <c r="AF42" s="115" t="s">
        <v>211</v>
      </c>
      <c r="AG42" s="115" t="s">
        <v>160</v>
      </c>
      <c r="AH42" s="119">
        <v>4030</v>
      </c>
      <c r="AI42" s="119">
        <v>4</v>
      </c>
    </row>
    <row r="43" spans="1:35" x14ac:dyDescent="0.2">
      <c r="A43" s="123"/>
      <c r="B43" s="115" t="s">
        <v>212</v>
      </c>
      <c r="C43" s="115" t="s">
        <v>213</v>
      </c>
      <c r="D43" s="116">
        <v>642</v>
      </c>
      <c r="E43" s="116">
        <v>0</v>
      </c>
      <c r="F43" s="116">
        <v>642</v>
      </c>
      <c r="G43" s="117">
        <v>-1.2307692307692299E-2</v>
      </c>
      <c r="H43" s="116">
        <v>0</v>
      </c>
      <c r="I43" s="116">
        <v>0</v>
      </c>
      <c r="J43" s="116">
        <v>0</v>
      </c>
      <c r="K43" s="118">
        <v>0</v>
      </c>
      <c r="L43" s="119">
        <v>0</v>
      </c>
      <c r="M43" s="117">
        <v>0</v>
      </c>
      <c r="N43" s="119">
        <v>642</v>
      </c>
      <c r="O43" s="117">
        <v>-1.2307692307692299E-2</v>
      </c>
      <c r="P43" s="119">
        <v>405</v>
      </c>
      <c r="Q43" s="119">
        <v>1047</v>
      </c>
      <c r="R43" s="117">
        <v>-3.6798528058877601E-2</v>
      </c>
      <c r="S43" s="124">
        <v>0</v>
      </c>
      <c r="T43" s="115" t="s">
        <v>98</v>
      </c>
      <c r="U43" s="115" t="s">
        <v>98</v>
      </c>
      <c r="V43" s="119">
        <v>650</v>
      </c>
      <c r="W43" s="119">
        <v>650</v>
      </c>
      <c r="X43" s="119">
        <v>0</v>
      </c>
      <c r="Y43" s="119">
        <v>0</v>
      </c>
      <c r="Z43" s="119">
        <v>0</v>
      </c>
      <c r="AA43" s="119">
        <v>0</v>
      </c>
      <c r="AB43" s="119">
        <v>0</v>
      </c>
      <c r="AC43" s="119">
        <v>437</v>
      </c>
      <c r="AD43" s="119">
        <v>650</v>
      </c>
      <c r="AE43" s="119">
        <v>1087</v>
      </c>
      <c r="AF43" s="115" t="s">
        <v>214</v>
      </c>
      <c r="AG43" s="115" t="s">
        <v>160</v>
      </c>
      <c r="AH43" s="119">
        <v>4030</v>
      </c>
      <c r="AI43" s="119">
        <v>4</v>
      </c>
    </row>
    <row r="44" spans="1:35" x14ac:dyDescent="0.2">
      <c r="A44" s="123"/>
      <c r="B44" s="115" t="s">
        <v>215</v>
      </c>
      <c r="C44" s="115" t="s">
        <v>216</v>
      </c>
      <c r="D44" s="116">
        <v>2403</v>
      </c>
      <c r="E44" s="116">
        <v>10</v>
      </c>
      <c r="F44" s="116">
        <v>2413</v>
      </c>
      <c r="G44" s="117">
        <v>-0.18008834522596001</v>
      </c>
      <c r="H44" s="116">
        <v>0</v>
      </c>
      <c r="I44" s="116">
        <v>0</v>
      </c>
      <c r="J44" s="116">
        <v>0</v>
      </c>
      <c r="K44" s="118">
        <v>0</v>
      </c>
      <c r="L44" s="119">
        <v>0</v>
      </c>
      <c r="M44" s="117">
        <v>0</v>
      </c>
      <c r="N44" s="119">
        <v>2413</v>
      </c>
      <c r="O44" s="117">
        <v>-0.18008834522596001</v>
      </c>
      <c r="P44" s="119">
        <v>395</v>
      </c>
      <c r="Q44" s="119">
        <v>2808</v>
      </c>
      <c r="R44" s="117">
        <v>-0.19702602230483302</v>
      </c>
      <c r="S44" s="124">
        <v>0</v>
      </c>
      <c r="T44" s="115" t="s">
        <v>98</v>
      </c>
      <c r="U44" s="115" t="s">
        <v>98</v>
      </c>
      <c r="V44" s="119">
        <v>2943</v>
      </c>
      <c r="W44" s="119">
        <v>2943</v>
      </c>
      <c r="X44" s="119">
        <v>0</v>
      </c>
      <c r="Y44" s="119">
        <v>0</v>
      </c>
      <c r="Z44" s="119">
        <v>0</v>
      </c>
      <c r="AA44" s="119">
        <v>0</v>
      </c>
      <c r="AB44" s="119">
        <v>0</v>
      </c>
      <c r="AC44" s="119">
        <v>554</v>
      </c>
      <c r="AD44" s="119">
        <v>2943</v>
      </c>
      <c r="AE44" s="119">
        <v>3497</v>
      </c>
      <c r="AF44" s="115" t="s">
        <v>217</v>
      </c>
      <c r="AG44" s="115" t="s">
        <v>160</v>
      </c>
      <c r="AH44" s="119">
        <v>4030</v>
      </c>
      <c r="AI44" s="119">
        <v>4</v>
      </c>
    </row>
    <row r="45" spans="1:35" x14ac:dyDescent="0.2">
      <c r="A45" s="123"/>
      <c r="B45" s="115" t="s">
        <v>218</v>
      </c>
      <c r="C45" s="115" t="s">
        <v>219</v>
      </c>
      <c r="D45" s="116">
        <v>5437</v>
      </c>
      <c r="E45" s="116">
        <v>44</v>
      </c>
      <c r="F45" s="116">
        <v>5481</v>
      </c>
      <c r="G45" s="117">
        <v>7.7240566037735797E-2</v>
      </c>
      <c r="H45" s="116">
        <v>0</v>
      </c>
      <c r="I45" s="116">
        <v>0</v>
      </c>
      <c r="J45" s="116">
        <v>0</v>
      </c>
      <c r="K45" s="118">
        <v>0</v>
      </c>
      <c r="L45" s="119">
        <v>0</v>
      </c>
      <c r="M45" s="117">
        <v>0</v>
      </c>
      <c r="N45" s="119">
        <v>5481</v>
      </c>
      <c r="O45" s="117">
        <v>7.7240566037735797E-2</v>
      </c>
      <c r="P45" s="119">
        <v>1683</v>
      </c>
      <c r="Q45" s="119">
        <v>7164</v>
      </c>
      <c r="R45" s="117">
        <v>2.4306548470117203E-2</v>
      </c>
      <c r="S45" s="124">
        <v>0</v>
      </c>
      <c r="T45" s="115" t="s">
        <v>98</v>
      </c>
      <c r="U45" s="115" t="s">
        <v>98</v>
      </c>
      <c r="V45" s="119">
        <v>5072</v>
      </c>
      <c r="W45" s="119">
        <v>5088</v>
      </c>
      <c r="X45" s="119">
        <v>16</v>
      </c>
      <c r="Y45" s="119">
        <v>0</v>
      </c>
      <c r="Z45" s="119">
        <v>0</v>
      </c>
      <c r="AA45" s="119">
        <v>0</v>
      </c>
      <c r="AB45" s="119">
        <v>0</v>
      </c>
      <c r="AC45" s="119">
        <v>1906</v>
      </c>
      <c r="AD45" s="119">
        <v>5088</v>
      </c>
      <c r="AE45" s="119">
        <v>6994</v>
      </c>
      <c r="AF45" s="115" t="s">
        <v>220</v>
      </c>
      <c r="AG45" s="115" t="s">
        <v>160</v>
      </c>
      <c r="AH45" s="119">
        <v>4030</v>
      </c>
      <c r="AI45" s="119">
        <v>4</v>
      </c>
    </row>
    <row r="46" spans="1:35" x14ac:dyDescent="0.2">
      <c r="A46" s="123"/>
      <c r="B46" s="115" t="s">
        <v>221</v>
      </c>
      <c r="C46" s="115" t="s">
        <v>222</v>
      </c>
      <c r="D46" s="116">
        <v>4172</v>
      </c>
      <c r="E46" s="116">
        <v>716</v>
      </c>
      <c r="F46" s="116">
        <v>4888</v>
      </c>
      <c r="G46" s="117">
        <v>-0.16884883523210301</v>
      </c>
      <c r="H46" s="116">
        <v>0</v>
      </c>
      <c r="I46" s="116">
        <v>0</v>
      </c>
      <c r="J46" s="116">
        <v>0</v>
      </c>
      <c r="K46" s="118">
        <v>0</v>
      </c>
      <c r="L46" s="119">
        <v>0</v>
      </c>
      <c r="M46" s="117">
        <v>0</v>
      </c>
      <c r="N46" s="119">
        <v>4888</v>
      </c>
      <c r="O46" s="117">
        <v>-0.16884883523210301</v>
      </c>
      <c r="P46" s="119">
        <v>1282</v>
      </c>
      <c r="Q46" s="119">
        <v>6170</v>
      </c>
      <c r="R46" s="117">
        <v>-0.20335700451904501</v>
      </c>
      <c r="S46" s="124">
        <v>0</v>
      </c>
      <c r="T46" s="115" t="s">
        <v>98</v>
      </c>
      <c r="U46" s="115" t="s">
        <v>98</v>
      </c>
      <c r="V46" s="119">
        <v>4887</v>
      </c>
      <c r="W46" s="119">
        <v>5881</v>
      </c>
      <c r="X46" s="119">
        <v>994</v>
      </c>
      <c r="Y46" s="119">
        <v>0</v>
      </c>
      <c r="Z46" s="119">
        <v>0</v>
      </c>
      <c r="AA46" s="119">
        <v>0</v>
      </c>
      <c r="AB46" s="119">
        <v>0</v>
      </c>
      <c r="AC46" s="119">
        <v>1864</v>
      </c>
      <c r="AD46" s="119">
        <v>5881</v>
      </c>
      <c r="AE46" s="119">
        <v>7745</v>
      </c>
      <c r="AF46" s="115" t="s">
        <v>223</v>
      </c>
      <c r="AG46" s="115" t="s">
        <v>160</v>
      </c>
      <c r="AH46" s="119">
        <v>4030</v>
      </c>
      <c r="AI46" s="119">
        <v>4</v>
      </c>
    </row>
    <row r="47" spans="1:35" x14ac:dyDescent="0.2">
      <c r="A47" s="123"/>
      <c r="B47" s="115" t="s">
        <v>224</v>
      </c>
      <c r="C47" s="115" t="s">
        <v>225</v>
      </c>
      <c r="D47" s="116">
        <v>7563</v>
      </c>
      <c r="E47" s="116">
        <v>184</v>
      </c>
      <c r="F47" s="116">
        <v>7747</v>
      </c>
      <c r="G47" s="117">
        <v>-0.102733379661802</v>
      </c>
      <c r="H47" s="116">
        <v>0</v>
      </c>
      <c r="I47" s="116">
        <v>0</v>
      </c>
      <c r="J47" s="116">
        <v>0</v>
      </c>
      <c r="K47" s="118">
        <v>0</v>
      </c>
      <c r="L47" s="119">
        <v>0</v>
      </c>
      <c r="M47" s="117">
        <v>0</v>
      </c>
      <c r="N47" s="119">
        <v>7747</v>
      </c>
      <c r="O47" s="117">
        <v>-0.102733379661802</v>
      </c>
      <c r="P47" s="119">
        <v>764</v>
      </c>
      <c r="Q47" s="119">
        <v>8511</v>
      </c>
      <c r="R47" s="117">
        <v>-9.8983696802879495E-2</v>
      </c>
      <c r="S47" s="124">
        <v>0</v>
      </c>
      <c r="T47" s="115" t="s">
        <v>98</v>
      </c>
      <c r="U47" s="115" t="s">
        <v>98</v>
      </c>
      <c r="V47" s="119">
        <v>8512</v>
      </c>
      <c r="W47" s="119">
        <v>8634</v>
      </c>
      <c r="X47" s="119">
        <v>122</v>
      </c>
      <c r="Y47" s="119">
        <v>0</v>
      </c>
      <c r="Z47" s="119">
        <v>0</v>
      </c>
      <c r="AA47" s="119">
        <v>0</v>
      </c>
      <c r="AB47" s="119">
        <v>0</v>
      </c>
      <c r="AC47" s="119">
        <v>812</v>
      </c>
      <c r="AD47" s="119">
        <v>8634</v>
      </c>
      <c r="AE47" s="119">
        <v>9446</v>
      </c>
      <c r="AF47" s="115" t="s">
        <v>226</v>
      </c>
      <c r="AG47" s="115" t="s">
        <v>160</v>
      </c>
      <c r="AH47" s="119">
        <v>4030</v>
      </c>
      <c r="AI47" s="119">
        <v>4</v>
      </c>
    </row>
    <row r="48" spans="1:35" x14ac:dyDescent="0.2">
      <c r="A48" s="123"/>
      <c r="B48" s="115" t="s">
        <v>227</v>
      </c>
      <c r="C48" s="115" t="s">
        <v>228</v>
      </c>
      <c r="D48" s="116">
        <v>5279</v>
      </c>
      <c r="E48" s="116">
        <v>12</v>
      </c>
      <c r="F48" s="116">
        <v>5291</v>
      </c>
      <c r="G48" s="117">
        <v>-5.2131852382658501E-2</v>
      </c>
      <c r="H48" s="116">
        <v>0</v>
      </c>
      <c r="I48" s="116">
        <v>0</v>
      </c>
      <c r="J48" s="116">
        <v>0</v>
      </c>
      <c r="K48" s="118">
        <v>0</v>
      </c>
      <c r="L48" s="119">
        <v>0</v>
      </c>
      <c r="M48" s="117">
        <v>0</v>
      </c>
      <c r="N48" s="119">
        <v>5291</v>
      </c>
      <c r="O48" s="117">
        <v>-5.2131852382658501E-2</v>
      </c>
      <c r="P48" s="119">
        <v>264</v>
      </c>
      <c r="Q48" s="119">
        <v>5555</v>
      </c>
      <c r="R48" s="117">
        <v>-4.94524298425736E-2</v>
      </c>
      <c r="S48" s="124">
        <v>0</v>
      </c>
      <c r="T48" s="115" t="s">
        <v>98</v>
      </c>
      <c r="U48" s="115" t="s">
        <v>98</v>
      </c>
      <c r="V48" s="119">
        <v>5582</v>
      </c>
      <c r="W48" s="119">
        <v>5582</v>
      </c>
      <c r="X48" s="119">
        <v>0</v>
      </c>
      <c r="Y48" s="119">
        <v>0</v>
      </c>
      <c r="Z48" s="119">
        <v>0</v>
      </c>
      <c r="AA48" s="119">
        <v>0</v>
      </c>
      <c r="AB48" s="119">
        <v>0</v>
      </c>
      <c r="AC48" s="119">
        <v>262</v>
      </c>
      <c r="AD48" s="119">
        <v>5582</v>
      </c>
      <c r="AE48" s="119">
        <v>5844</v>
      </c>
      <c r="AF48" s="115" t="s">
        <v>229</v>
      </c>
      <c r="AG48" s="115" t="s">
        <v>160</v>
      </c>
      <c r="AH48" s="119">
        <v>4030</v>
      </c>
      <c r="AI48" s="119">
        <v>4</v>
      </c>
    </row>
    <row r="49" spans="1:35" x14ac:dyDescent="0.2">
      <c r="A49" s="123"/>
      <c r="B49" s="115" t="s">
        <v>230</v>
      </c>
      <c r="C49" s="115" t="s">
        <v>231</v>
      </c>
      <c r="D49" s="116">
        <v>979</v>
      </c>
      <c r="E49" s="116">
        <v>0</v>
      </c>
      <c r="F49" s="116">
        <v>979</v>
      </c>
      <c r="G49" s="117">
        <v>-0.26113207547169798</v>
      </c>
      <c r="H49" s="116">
        <v>0</v>
      </c>
      <c r="I49" s="116">
        <v>0</v>
      </c>
      <c r="J49" s="116">
        <v>0</v>
      </c>
      <c r="K49" s="118">
        <v>0</v>
      </c>
      <c r="L49" s="119">
        <v>0</v>
      </c>
      <c r="M49" s="117">
        <v>0</v>
      </c>
      <c r="N49" s="119">
        <v>979</v>
      </c>
      <c r="O49" s="117">
        <v>-0.26113207547169798</v>
      </c>
      <c r="P49" s="119">
        <v>649</v>
      </c>
      <c r="Q49" s="119">
        <v>1628</v>
      </c>
      <c r="R49" s="117">
        <v>-0.358044164037855</v>
      </c>
      <c r="S49" s="124">
        <v>0</v>
      </c>
      <c r="T49" s="115" t="s">
        <v>98</v>
      </c>
      <c r="U49" s="115" t="s">
        <v>98</v>
      </c>
      <c r="V49" s="119">
        <v>1325</v>
      </c>
      <c r="W49" s="119">
        <v>1325</v>
      </c>
      <c r="X49" s="119">
        <v>0</v>
      </c>
      <c r="Y49" s="119">
        <v>0</v>
      </c>
      <c r="Z49" s="119">
        <v>0</v>
      </c>
      <c r="AA49" s="119">
        <v>0</v>
      </c>
      <c r="AB49" s="119">
        <v>0</v>
      </c>
      <c r="AC49" s="119">
        <v>1211</v>
      </c>
      <c r="AD49" s="119">
        <v>1325</v>
      </c>
      <c r="AE49" s="119">
        <v>2536</v>
      </c>
      <c r="AF49" s="115" t="s">
        <v>232</v>
      </c>
      <c r="AG49" s="115" t="s">
        <v>160</v>
      </c>
      <c r="AH49" s="119">
        <v>4030</v>
      </c>
      <c r="AI49" s="119">
        <v>4</v>
      </c>
    </row>
    <row r="50" spans="1:35" x14ac:dyDescent="0.2">
      <c r="A50" s="123"/>
      <c r="B50" s="115" t="s">
        <v>233</v>
      </c>
      <c r="C50" s="115" t="s">
        <v>234</v>
      </c>
      <c r="D50" s="116">
        <v>4539</v>
      </c>
      <c r="E50" s="116">
        <v>1034</v>
      </c>
      <c r="F50" s="116">
        <v>5573</v>
      </c>
      <c r="G50" s="117">
        <v>-6.8683155080213901E-2</v>
      </c>
      <c r="H50" s="116">
        <v>0</v>
      </c>
      <c r="I50" s="116">
        <v>0</v>
      </c>
      <c r="J50" s="116">
        <v>0</v>
      </c>
      <c r="K50" s="118">
        <v>0</v>
      </c>
      <c r="L50" s="119">
        <v>0</v>
      </c>
      <c r="M50" s="117">
        <v>0</v>
      </c>
      <c r="N50" s="119">
        <v>5573</v>
      </c>
      <c r="O50" s="117">
        <v>-6.8683155080213901E-2</v>
      </c>
      <c r="P50" s="119">
        <v>1793</v>
      </c>
      <c r="Q50" s="119">
        <v>7366</v>
      </c>
      <c r="R50" s="117">
        <v>-6.2253341820496501E-2</v>
      </c>
      <c r="S50" s="124">
        <v>0</v>
      </c>
      <c r="T50" s="115" t="s">
        <v>98</v>
      </c>
      <c r="U50" s="115" t="s">
        <v>98</v>
      </c>
      <c r="V50" s="119">
        <v>5030</v>
      </c>
      <c r="W50" s="119">
        <v>5984</v>
      </c>
      <c r="X50" s="119">
        <v>954</v>
      </c>
      <c r="Y50" s="119">
        <v>0</v>
      </c>
      <c r="Z50" s="119">
        <v>0</v>
      </c>
      <c r="AA50" s="119">
        <v>0</v>
      </c>
      <c r="AB50" s="119">
        <v>0</v>
      </c>
      <c r="AC50" s="119">
        <v>1871</v>
      </c>
      <c r="AD50" s="119">
        <v>5984</v>
      </c>
      <c r="AE50" s="119">
        <v>7855</v>
      </c>
      <c r="AF50" s="115" t="s">
        <v>235</v>
      </c>
      <c r="AG50" s="115" t="s">
        <v>160</v>
      </c>
      <c r="AH50" s="119">
        <v>4030</v>
      </c>
      <c r="AI50" s="119">
        <v>4</v>
      </c>
    </row>
    <row r="51" spans="1:35" x14ac:dyDescent="0.2">
      <c r="A51" s="123"/>
      <c r="B51" s="115" t="s">
        <v>236</v>
      </c>
      <c r="C51" s="115" t="s">
        <v>237</v>
      </c>
      <c r="D51" s="116">
        <v>745</v>
      </c>
      <c r="E51" s="116">
        <v>8</v>
      </c>
      <c r="F51" s="116">
        <v>753</v>
      </c>
      <c r="G51" s="117">
        <v>-0.407553107789142</v>
      </c>
      <c r="H51" s="116">
        <v>0</v>
      </c>
      <c r="I51" s="116">
        <v>0</v>
      </c>
      <c r="J51" s="116">
        <v>0</v>
      </c>
      <c r="K51" s="118">
        <v>0</v>
      </c>
      <c r="L51" s="119">
        <v>0</v>
      </c>
      <c r="M51" s="117">
        <v>0</v>
      </c>
      <c r="N51" s="119">
        <v>753</v>
      </c>
      <c r="O51" s="117">
        <v>-0.407553107789142</v>
      </c>
      <c r="P51" s="119">
        <v>1090</v>
      </c>
      <c r="Q51" s="119">
        <v>1843</v>
      </c>
      <c r="R51" s="117">
        <v>-0.22269084774356798</v>
      </c>
      <c r="S51" s="124">
        <v>0</v>
      </c>
      <c r="T51" s="115" t="s">
        <v>98</v>
      </c>
      <c r="U51" s="115" t="s">
        <v>98</v>
      </c>
      <c r="V51" s="119">
        <v>1261</v>
      </c>
      <c r="W51" s="119">
        <v>1271</v>
      </c>
      <c r="X51" s="119">
        <v>10</v>
      </c>
      <c r="Y51" s="119">
        <v>0</v>
      </c>
      <c r="Z51" s="119">
        <v>0</v>
      </c>
      <c r="AA51" s="119">
        <v>0</v>
      </c>
      <c r="AB51" s="119">
        <v>0</v>
      </c>
      <c r="AC51" s="119">
        <v>1100</v>
      </c>
      <c r="AD51" s="119">
        <v>1271</v>
      </c>
      <c r="AE51" s="119">
        <v>2371</v>
      </c>
      <c r="AF51" s="115" t="s">
        <v>238</v>
      </c>
      <c r="AG51" s="115" t="s">
        <v>160</v>
      </c>
      <c r="AH51" s="119">
        <v>4030</v>
      </c>
      <c r="AI51" s="119">
        <v>4</v>
      </c>
    </row>
    <row r="52" spans="1:35" x14ac:dyDescent="0.2">
      <c r="A52" s="123"/>
      <c r="B52" s="115" t="s">
        <v>239</v>
      </c>
      <c r="C52" s="115" t="s">
        <v>240</v>
      </c>
      <c r="D52" s="116">
        <v>719</v>
      </c>
      <c r="E52" s="116">
        <v>0</v>
      </c>
      <c r="F52" s="116">
        <v>719</v>
      </c>
      <c r="G52" s="117">
        <v>3.0085959885386801E-2</v>
      </c>
      <c r="H52" s="116">
        <v>0</v>
      </c>
      <c r="I52" s="116">
        <v>0</v>
      </c>
      <c r="J52" s="116">
        <v>0</v>
      </c>
      <c r="K52" s="118">
        <v>0</v>
      </c>
      <c r="L52" s="119">
        <v>0</v>
      </c>
      <c r="M52" s="117">
        <v>0</v>
      </c>
      <c r="N52" s="119">
        <v>719</v>
      </c>
      <c r="O52" s="117">
        <v>3.0085959885386801E-2</v>
      </c>
      <c r="P52" s="119">
        <v>0</v>
      </c>
      <c r="Q52" s="119">
        <v>719</v>
      </c>
      <c r="R52" s="117">
        <v>3.0085959885386801E-2</v>
      </c>
      <c r="S52" s="124">
        <v>0</v>
      </c>
      <c r="T52" s="115" t="s">
        <v>98</v>
      </c>
      <c r="U52" s="115" t="s">
        <v>98</v>
      </c>
      <c r="V52" s="119">
        <v>698</v>
      </c>
      <c r="W52" s="119">
        <v>698</v>
      </c>
      <c r="X52" s="119">
        <v>0</v>
      </c>
      <c r="Y52" s="119">
        <v>0</v>
      </c>
      <c r="Z52" s="119">
        <v>0</v>
      </c>
      <c r="AA52" s="119">
        <v>0</v>
      </c>
      <c r="AB52" s="119">
        <v>0</v>
      </c>
      <c r="AC52" s="119">
        <v>0</v>
      </c>
      <c r="AD52" s="119">
        <v>698</v>
      </c>
      <c r="AE52" s="119">
        <v>698</v>
      </c>
      <c r="AF52" s="115" t="s">
        <v>241</v>
      </c>
      <c r="AG52" s="115" t="s">
        <v>160</v>
      </c>
      <c r="AH52" s="119">
        <v>4030</v>
      </c>
      <c r="AI52" s="119">
        <v>4</v>
      </c>
    </row>
    <row r="53" spans="1:35" x14ac:dyDescent="0.2">
      <c r="A53" s="125"/>
      <c r="B53" s="115" t="s">
        <v>242</v>
      </c>
      <c r="C53" s="115" t="s">
        <v>243</v>
      </c>
      <c r="D53" s="116">
        <v>8795</v>
      </c>
      <c r="E53" s="116">
        <v>82</v>
      </c>
      <c r="F53" s="116">
        <v>8877</v>
      </c>
      <c r="G53" s="117">
        <v>-9.6580500712395698E-2</v>
      </c>
      <c r="H53" s="116">
        <v>0</v>
      </c>
      <c r="I53" s="116">
        <v>0</v>
      </c>
      <c r="J53" s="116">
        <v>0</v>
      </c>
      <c r="K53" s="118">
        <v>0</v>
      </c>
      <c r="L53" s="119">
        <v>0</v>
      </c>
      <c r="M53" s="117">
        <v>0</v>
      </c>
      <c r="N53" s="119">
        <v>8877</v>
      </c>
      <c r="O53" s="117">
        <v>-9.6580500712395698E-2</v>
      </c>
      <c r="P53" s="119">
        <v>104</v>
      </c>
      <c r="Q53" s="119">
        <v>8981</v>
      </c>
      <c r="R53" s="117">
        <v>-0.104139650872818</v>
      </c>
      <c r="S53" s="124">
        <v>0</v>
      </c>
      <c r="T53" s="115" t="s">
        <v>98</v>
      </c>
      <c r="U53" s="115" t="s">
        <v>98</v>
      </c>
      <c r="V53" s="119">
        <v>9826</v>
      </c>
      <c r="W53" s="119">
        <v>9826</v>
      </c>
      <c r="X53" s="119">
        <v>0</v>
      </c>
      <c r="Y53" s="119">
        <v>0</v>
      </c>
      <c r="Z53" s="119">
        <v>0</v>
      </c>
      <c r="AA53" s="119">
        <v>0</v>
      </c>
      <c r="AB53" s="119">
        <v>0</v>
      </c>
      <c r="AC53" s="119">
        <v>199</v>
      </c>
      <c r="AD53" s="119">
        <v>9826</v>
      </c>
      <c r="AE53" s="119">
        <v>10025</v>
      </c>
      <c r="AF53" s="115" t="s">
        <v>244</v>
      </c>
      <c r="AG53" s="115" t="s">
        <v>160</v>
      </c>
      <c r="AH53" s="119">
        <v>4030</v>
      </c>
      <c r="AI53" s="119">
        <v>4</v>
      </c>
    </row>
    <row r="54" spans="1:35" x14ac:dyDescent="0.2">
      <c r="A54" s="126" t="s">
        <v>112</v>
      </c>
      <c r="B54" s="126">
        <v>0</v>
      </c>
      <c r="C54" s="126">
        <v>0</v>
      </c>
      <c r="D54" s="127">
        <v>105063</v>
      </c>
      <c r="E54" s="127">
        <v>3174</v>
      </c>
      <c r="F54" s="127">
        <v>108237</v>
      </c>
      <c r="G54" s="128">
        <v>-0.108786404169651</v>
      </c>
      <c r="H54" s="127">
        <v>769</v>
      </c>
      <c r="I54" s="127">
        <v>0</v>
      </c>
      <c r="J54" s="127">
        <v>769</v>
      </c>
      <c r="K54" s="129">
        <v>1.45118733509235E-2</v>
      </c>
      <c r="L54" s="130">
        <v>4896</v>
      </c>
      <c r="M54" s="128">
        <v>-0.30671197960917601</v>
      </c>
      <c r="N54" s="130">
        <v>113902</v>
      </c>
      <c r="O54" s="128">
        <v>-0.11887614199846799</v>
      </c>
      <c r="P54" s="130">
        <v>21639</v>
      </c>
      <c r="Q54" s="130">
        <v>135541</v>
      </c>
      <c r="R54" s="128">
        <v>-0.12249614791987701</v>
      </c>
      <c r="S54" s="131">
        <v>0</v>
      </c>
      <c r="T54" s="132">
        <v>0</v>
      </c>
      <c r="U54" s="132">
        <v>0</v>
      </c>
      <c r="V54" s="133">
        <v>118011</v>
      </c>
      <c r="W54" s="133">
        <v>121449</v>
      </c>
      <c r="X54" s="133">
        <v>3438</v>
      </c>
      <c r="Y54" s="133">
        <v>758</v>
      </c>
      <c r="Z54" s="133">
        <v>758</v>
      </c>
      <c r="AA54" s="133">
        <v>0</v>
      </c>
      <c r="AB54" s="133">
        <v>7062</v>
      </c>
      <c r="AC54" s="133">
        <v>25193</v>
      </c>
      <c r="AD54" s="133">
        <v>129269</v>
      </c>
      <c r="AE54" s="133">
        <v>154462</v>
      </c>
      <c r="AF54" s="132">
        <v>0</v>
      </c>
      <c r="AG54" s="132">
        <v>0</v>
      </c>
      <c r="AH54" s="133">
        <v>116870</v>
      </c>
      <c r="AI54" s="133">
        <v>116</v>
      </c>
    </row>
    <row r="55" spans="1:35" s="137" customFormat="1" ht="22.5" x14ac:dyDescent="0.2">
      <c r="A55" s="134" t="s">
        <v>245</v>
      </c>
      <c r="B55" s="112"/>
      <c r="C55" s="112"/>
      <c r="D55" s="135">
        <f>D54+D24+D14</f>
        <v>608974</v>
      </c>
      <c r="E55" s="135">
        <f>E54+E24+E14</f>
        <v>62172</v>
      </c>
      <c r="F55" s="135">
        <f>F54+F24+F14</f>
        <v>671146</v>
      </c>
      <c r="G55" s="136">
        <f>((F54+F24+F14)-(W54+W24+W14))/(W54+W24+W14)</f>
        <v>-2.9628215916418704E-2</v>
      </c>
      <c r="H55" s="135">
        <f>H54+H24+H14</f>
        <v>74982</v>
      </c>
      <c r="I55" s="135">
        <f>I54+I24+I14</f>
        <v>142</v>
      </c>
      <c r="J55" s="135">
        <f>J54+J24+J14</f>
        <v>75124</v>
      </c>
      <c r="K55" s="136">
        <f>((J54+J24+J14)-(Z54+Z24+Z14))/(Z54+Z24+Z14)</f>
        <v>4.0743665405982017E-2</v>
      </c>
      <c r="L55" s="135">
        <f>L54+L24+L14</f>
        <v>10478</v>
      </c>
      <c r="M55" s="136">
        <f>((L54+L24+L14)-(AB54+AB24+AB14))/(AB54+AB24+AB14)</f>
        <v>-0.20579094974607748</v>
      </c>
      <c r="N55" s="135">
        <f>N54+N24+N14</f>
        <v>756748</v>
      </c>
      <c r="O55" s="136">
        <f>((N54+N24+N14)-(AD54+AD24+AD14))/(AD54+AD24+AD14)</f>
        <v>-2.6081898138257485E-2</v>
      </c>
      <c r="P55" s="135">
        <f>P54+P24+P14</f>
        <v>44800</v>
      </c>
      <c r="Q55" s="135">
        <f>Q54+Q24+Q14</f>
        <v>801548</v>
      </c>
      <c r="R55" s="136">
        <f>((Q54+Q24+Q14)-(AE54+AE24+AE14))/(AE54+AE24+AE14)</f>
        <v>-2.578151587340172E-2</v>
      </c>
    </row>
    <row r="56" spans="1:35" s="137" customFormat="1" x14ac:dyDescent="0.2">
      <c r="A56" s="134" t="s">
        <v>246</v>
      </c>
      <c r="B56" s="112"/>
      <c r="C56" s="112"/>
      <c r="D56" s="135">
        <f>D54+D24+D14+D9</f>
        <v>1268760</v>
      </c>
      <c r="E56" s="135">
        <f t="shared" ref="E56:Q56" si="0">E54+E24+E14+E9</f>
        <v>121384</v>
      </c>
      <c r="F56" s="135">
        <f t="shared" si="0"/>
        <v>1390144</v>
      </c>
      <c r="G56" s="136">
        <f>((F54+F24+F14+F9)-(W54+W24+W14+W9))/(W54+W24+W14+W9)</f>
        <v>-2.1351338603408865E-2</v>
      </c>
      <c r="H56" s="135">
        <f t="shared" si="0"/>
        <v>364511</v>
      </c>
      <c r="I56" s="135">
        <f t="shared" si="0"/>
        <v>10468</v>
      </c>
      <c r="J56" s="135">
        <f t="shared" si="0"/>
        <v>374979</v>
      </c>
      <c r="K56" s="136">
        <f>((J54+J24+J14+J9)-(Z54+Z24+Z14+Z9))/(Z54+Z24+Z14+Z9)</f>
        <v>-1.9093434620878001E-2</v>
      </c>
      <c r="L56" s="135">
        <f t="shared" si="0"/>
        <v>47428</v>
      </c>
      <c r="M56" s="136">
        <f>((L54+L24+L14+L9)-(AB54+AB24+AB14+AB9))/(AB54+AB24+AB14+AB9)</f>
        <v>-0.10958415469820708</v>
      </c>
      <c r="N56" s="135">
        <f t="shared" si="0"/>
        <v>1812551</v>
      </c>
      <c r="O56" s="136">
        <f>((N54+N24+N14+N9)-(AD54+AD24+AD14+AD9))/(AD54+AD24+AD14+AD9)</f>
        <v>-2.3418440358272775E-2</v>
      </c>
      <c r="P56" s="135">
        <f t="shared" si="0"/>
        <v>50284</v>
      </c>
      <c r="Q56" s="135">
        <f t="shared" si="0"/>
        <v>1862835</v>
      </c>
      <c r="R56" s="136">
        <f>((Q54+Q24+Q14+Q9)-(AE54+AE24+AE14+AE9))/(AE54+AE24+AE14+AE9)</f>
        <v>-2.6682139419886702E-2</v>
      </c>
    </row>
    <row r="57" spans="1:35" s="137" customFormat="1" x14ac:dyDescent="0.2">
      <c r="A57" s="134" t="s">
        <v>247</v>
      </c>
      <c r="B57" s="112"/>
      <c r="C57" s="112"/>
      <c r="D57" s="135">
        <f>D54+D24+D14+D9+D5</f>
        <v>1859550</v>
      </c>
      <c r="E57" s="135">
        <f t="shared" ref="E57:Q57" si="1">E54+E24+E14+E9+E5</f>
        <v>334224</v>
      </c>
      <c r="F57" s="135">
        <f t="shared" si="1"/>
        <v>2193774</v>
      </c>
      <c r="G57" s="136">
        <f>((F54+F24+F14+F9+F5)-(W54+W24+W14+W9+W5))/(W54+W24+W14+W9+W5)</f>
        <v>-8.518400341314512E-3</v>
      </c>
      <c r="H57" s="135">
        <f t="shared" si="1"/>
        <v>1080665</v>
      </c>
      <c r="I57" s="135">
        <f t="shared" si="1"/>
        <v>177938</v>
      </c>
      <c r="J57" s="135">
        <f t="shared" si="1"/>
        <v>1258603</v>
      </c>
      <c r="K57" s="136">
        <f>((J54+J24+J14+J9+J5)-(Z54+Z24+Z14+Z9+Z5))/(Z54+Z24+Z14+Z9+Z5)</f>
        <v>2.7511543761796844E-2</v>
      </c>
      <c r="L57" s="135">
        <f t="shared" si="1"/>
        <v>47428</v>
      </c>
      <c r="M57" s="136">
        <f>((L54+L24+L14+L9+L5)-(AB54+AB24+AB14+AB9+AB5))/(AB54+AB24+AB14+AB9+AB5)</f>
        <v>-0.10958415469820708</v>
      </c>
      <c r="N57" s="135">
        <f t="shared" si="1"/>
        <v>3499805</v>
      </c>
      <c r="O57" s="136">
        <f>((N54+N24+N14+N9+N5)-(AD54+AD24+AD14+AD9+AD5))/(AD54+AD24+AD14+AD9+AD5)</f>
        <v>2.5822227684212545E-3</v>
      </c>
      <c r="P57" s="135">
        <f t="shared" si="1"/>
        <v>51830</v>
      </c>
      <c r="Q57" s="135">
        <f t="shared" si="1"/>
        <v>3551635</v>
      </c>
      <c r="R57" s="136">
        <f>((Q54+Q24+Q14+Q9+Q5)-(AE54+AE24+AE14+AE9+AE5))/(AE54+AE24+AE14+AE9+AE5)</f>
        <v>-1.1682357980183863E-3</v>
      </c>
    </row>
    <row r="58" spans="1:35" x14ac:dyDescent="0.2">
      <c r="A58" s="121" t="s">
        <v>248</v>
      </c>
      <c r="B58" s="115" t="s">
        <v>249</v>
      </c>
      <c r="C58" s="115" t="s">
        <v>250</v>
      </c>
      <c r="D58" s="116">
        <v>0</v>
      </c>
      <c r="E58" s="116">
        <v>0</v>
      </c>
      <c r="F58" s="116">
        <v>0</v>
      </c>
      <c r="G58" s="117">
        <v>0</v>
      </c>
      <c r="H58" s="116">
        <v>105058</v>
      </c>
      <c r="I58" s="116">
        <v>0</v>
      </c>
      <c r="J58" s="116">
        <v>105058</v>
      </c>
      <c r="K58" s="118">
        <v>-9.0367548378717688E-2</v>
      </c>
      <c r="L58" s="119">
        <v>0</v>
      </c>
      <c r="M58" s="117">
        <v>0</v>
      </c>
      <c r="N58" s="119">
        <v>105058</v>
      </c>
      <c r="O58" s="117">
        <v>-9.0367548378717688E-2</v>
      </c>
      <c r="P58" s="119">
        <v>0</v>
      </c>
      <c r="Q58" s="119">
        <v>105058</v>
      </c>
      <c r="R58" s="117">
        <v>-9.0367548378717688E-2</v>
      </c>
      <c r="S58" s="122">
        <v>6</v>
      </c>
      <c r="T58" s="115" t="s">
        <v>99</v>
      </c>
      <c r="U58" s="115" t="s">
        <v>99</v>
      </c>
      <c r="V58" s="119">
        <v>0</v>
      </c>
      <c r="W58" s="119">
        <v>0</v>
      </c>
      <c r="X58" s="119">
        <v>0</v>
      </c>
      <c r="Y58" s="119">
        <v>115495</v>
      </c>
      <c r="Z58" s="119">
        <v>115495</v>
      </c>
      <c r="AA58" s="119">
        <v>0</v>
      </c>
      <c r="AB58" s="119">
        <v>0</v>
      </c>
      <c r="AC58" s="119">
        <v>0</v>
      </c>
      <c r="AD58" s="119">
        <v>115495</v>
      </c>
      <c r="AE58" s="119">
        <v>115495</v>
      </c>
      <c r="AF58" s="115" t="s">
        <v>251</v>
      </c>
      <c r="AG58" s="115" t="s">
        <v>252</v>
      </c>
      <c r="AH58" s="119">
        <v>4030</v>
      </c>
      <c r="AI58" s="119">
        <v>4</v>
      </c>
    </row>
    <row r="59" spans="1:35" x14ac:dyDescent="0.2">
      <c r="A59" s="123"/>
      <c r="B59" s="115" t="s">
        <v>253</v>
      </c>
      <c r="C59" s="115" t="s">
        <v>254</v>
      </c>
      <c r="D59" s="116">
        <v>461</v>
      </c>
      <c r="E59" s="116">
        <v>0</v>
      </c>
      <c r="F59" s="116">
        <v>461</v>
      </c>
      <c r="G59" s="117">
        <v>-0.19965277777777801</v>
      </c>
      <c r="H59" s="116">
        <v>0</v>
      </c>
      <c r="I59" s="116">
        <v>0</v>
      </c>
      <c r="J59" s="116">
        <v>0</v>
      </c>
      <c r="K59" s="118">
        <v>0</v>
      </c>
      <c r="L59" s="119">
        <v>0</v>
      </c>
      <c r="M59" s="117">
        <v>0</v>
      </c>
      <c r="N59" s="119">
        <v>461</v>
      </c>
      <c r="O59" s="117">
        <v>-0.19965277777777801</v>
      </c>
      <c r="P59" s="119">
        <v>0</v>
      </c>
      <c r="Q59" s="119">
        <v>461</v>
      </c>
      <c r="R59" s="117">
        <v>-0.19965277777777801</v>
      </c>
      <c r="S59" s="124">
        <v>0</v>
      </c>
      <c r="T59" s="115" t="s">
        <v>99</v>
      </c>
      <c r="U59" s="115" t="s">
        <v>99</v>
      </c>
      <c r="V59" s="119">
        <v>576</v>
      </c>
      <c r="W59" s="119">
        <v>576</v>
      </c>
      <c r="X59" s="119">
        <v>0</v>
      </c>
      <c r="Y59" s="119">
        <v>0</v>
      </c>
      <c r="Z59" s="119">
        <v>0</v>
      </c>
      <c r="AA59" s="119">
        <v>0</v>
      </c>
      <c r="AB59" s="119">
        <v>0</v>
      </c>
      <c r="AC59" s="119">
        <v>0</v>
      </c>
      <c r="AD59" s="119">
        <v>576</v>
      </c>
      <c r="AE59" s="119">
        <v>576</v>
      </c>
      <c r="AF59" s="115" t="s">
        <v>255</v>
      </c>
      <c r="AG59" s="115" t="s">
        <v>252</v>
      </c>
      <c r="AH59" s="119">
        <v>4030</v>
      </c>
      <c r="AI59" s="119">
        <v>4</v>
      </c>
    </row>
    <row r="60" spans="1:35" x14ac:dyDescent="0.2">
      <c r="A60" s="123"/>
      <c r="B60" s="115" t="s">
        <v>256</v>
      </c>
      <c r="C60" s="115" t="s">
        <v>257</v>
      </c>
      <c r="D60" s="116">
        <v>42454</v>
      </c>
      <c r="E60" s="116">
        <v>182</v>
      </c>
      <c r="F60" s="116">
        <v>42636</v>
      </c>
      <c r="G60" s="117">
        <v>-0.14840410657931499</v>
      </c>
      <c r="H60" s="116">
        <v>76450</v>
      </c>
      <c r="I60" s="116">
        <v>10</v>
      </c>
      <c r="J60" s="116">
        <v>76460</v>
      </c>
      <c r="K60" s="118">
        <v>6.7400044672771914E-2</v>
      </c>
      <c r="L60" s="119">
        <v>0</v>
      </c>
      <c r="M60" s="117">
        <v>0</v>
      </c>
      <c r="N60" s="119">
        <v>119096</v>
      </c>
      <c r="O60" s="117">
        <v>-2.1380795082910201E-2</v>
      </c>
      <c r="P60" s="119">
        <v>113</v>
      </c>
      <c r="Q60" s="119">
        <v>119209</v>
      </c>
      <c r="R60" s="117">
        <v>-2.4292624634751202E-2</v>
      </c>
      <c r="S60" s="124">
        <v>0</v>
      </c>
      <c r="T60" s="115" t="s">
        <v>99</v>
      </c>
      <c r="U60" s="115" t="s">
        <v>99</v>
      </c>
      <c r="V60" s="119">
        <v>49844</v>
      </c>
      <c r="W60" s="119">
        <v>50066</v>
      </c>
      <c r="X60" s="119">
        <v>222</v>
      </c>
      <c r="Y60" s="119">
        <v>71610</v>
      </c>
      <c r="Z60" s="119">
        <v>71632</v>
      </c>
      <c r="AA60" s="119">
        <v>22</v>
      </c>
      <c r="AB60" s="119">
        <v>0</v>
      </c>
      <c r="AC60" s="119">
        <v>479</v>
      </c>
      <c r="AD60" s="119">
        <v>121698</v>
      </c>
      <c r="AE60" s="119">
        <v>122177</v>
      </c>
      <c r="AF60" s="115" t="s">
        <v>258</v>
      </c>
      <c r="AG60" s="115" t="s">
        <v>252</v>
      </c>
      <c r="AH60" s="119">
        <v>4030</v>
      </c>
      <c r="AI60" s="119">
        <v>4</v>
      </c>
    </row>
    <row r="61" spans="1:35" x14ac:dyDescent="0.2">
      <c r="A61" s="123"/>
      <c r="B61" s="115" t="s">
        <v>259</v>
      </c>
      <c r="C61" s="115" t="s">
        <v>260</v>
      </c>
      <c r="D61" s="145">
        <v>0</v>
      </c>
      <c r="E61" s="145">
        <v>0</v>
      </c>
      <c r="F61" s="145">
        <v>0</v>
      </c>
      <c r="G61" s="146">
        <v>-1</v>
      </c>
      <c r="H61" s="145">
        <v>0</v>
      </c>
      <c r="I61" s="145">
        <v>0</v>
      </c>
      <c r="J61" s="145">
        <v>0</v>
      </c>
      <c r="K61" s="147">
        <v>0</v>
      </c>
      <c r="L61" s="148">
        <v>0</v>
      </c>
      <c r="M61" s="146">
        <v>0</v>
      </c>
      <c r="N61" s="148">
        <v>0</v>
      </c>
      <c r="O61" s="146">
        <v>-1</v>
      </c>
      <c r="P61" s="148">
        <v>0</v>
      </c>
      <c r="Q61" s="148">
        <v>0</v>
      </c>
      <c r="R61" s="146">
        <v>-1</v>
      </c>
      <c r="S61" s="124">
        <v>0</v>
      </c>
      <c r="T61" s="115" t="s">
        <v>99</v>
      </c>
      <c r="U61" s="115" t="s">
        <v>99</v>
      </c>
      <c r="V61" s="119">
        <v>2528</v>
      </c>
      <c r="W61" s="119">
        <v>2528</v>
      </c>
      <c r="X61" s="119">
        <v>0</v>
      </c>
      <c r="Y61" s="119">
        <v>0</v>
      </c>
      <c r="Z61" s="119">
        <v>0</v>
      </c>
      <c r="AA61" s="119">
        <v>0</v>
      </c>
      <c r="AB61" s="119">
        <v>0</v>
      </c>
      <c r="AC61" s="119">
        <v>0</v>
      </c>
      <c r="AD61" s="119">
        <v>2528</v>
      </c>
      <c r="AE61" s="119">
        <v>2528</v>
      </c>
      <c r="AF61" s="115" t="s">
        <v>261</v>
      </c>
      <c r="AG61" s="115" t="s">
        <v>252</v>
      </c>
      <c r="AH61" s="119">
        <v>4030</v>
      </c>
      <c r="AI61" s="119">
        <v>4</v>
      </c>
    </row>
    <row r="62" spans="1:35" x14ac:dyDescent="0.2">
      <c r="A62" s="123"/>
      <c r="B62" s="115" t="s">
        <v>262</v>
      </c>
      <c r="C62" s="115" t="s">
        <v>263</v>
      </c>
      <c r="D62" s="116">
        <v>3959</v>
      </c>
      <c r="E62" s="116">
        <v>0</v>
      </c>
      <c r="F62" s="116">
        <v>3959</v>
      </c>
      <c r="G62" s="117">
        <v>0.28455548345230403</v>
      </c>
      <c r="H62" s="116">
        <v>0</v>
      </c>
      <c r="I62" s="116">
        <v>0</v>
      </c>
      <c r="J62" s="116">
        <v>0</v>
      </c>
      <c r="K62" s="118">
        <v>-1</v>
      </c>
      <c r="L62" s="119">
        <v>0</v>
      </c>
      <c r="M62" s="117">
        <v>0</v>
      </c>
      <c r="N62" s="119">
        <v>3959</v>
      </c>
      <c r="O62" s="117">
        <v>0.24536017615602404</v>
      </c>
      <c r="P62" s="119">
        <v>0</v>
      </c>
      <c r="Q62" s="119">
        <v>3959</v>
      </c>
      <c r="R62" s="117">
        <v>0.227596899224806</v>
      </c>
      <c r="S62" s="124">
        <v>0</v>
      </c>
      <c r="T62" s="115" t="s">
        <v>99</v>
      </c>
      <c r="U62" s="115" t="s">
        <v>99</v>
      </c>
      <c r="V62" s="119">
        <v>3082</v>
      </c>
      <c r="W62" s="119">
        <v>3082</v>
      </c>
      <c r="X62" s="119">
        <v>0</v>
      </c>
      <c r="Y62" s="119">
        <v>97</v>
      </c>
      <c r="Z62" s="119">
        <v>97</v>
      </c>
      <c r="AA62" s="119">
        <v>0</v>
      </c>
      <c r="AB62" s="119">
        <v>0</v>
      </c>
      <c r="AC62" s="119">
        <v>46</v>
      </c>
      <c r="AD62" s="119">
        <v>3179</v>
      </c>
      <c r="AE62" s="119">
        <v>3225</v>
      </c>
      <c r="AF62" s="115" t="s">
        <v>264</v>
      </c>
      <c r="AG62" s="115" t="s">
        <v>252</v>
      </c>
      <c r="AH62" s="119">
        <v>4030</v>
      </c>
      <c r="AI62" s="119">
        <v>4</v>
      </c>
    </row>
    <row r="63" spans="1:35" x14ac:dyDescent="0.2">
      <c r="A63" s="125"/>
      <c r="B63" s="115" t="s">
        <v>265</v>
      </c>
      <c r="C63" s="115" t="s">
        <v>266</v>
      </c>
      <c r="D63" s="145">
        <v>0</v>
      </c>
      <c r="E63" s="145">
        <v>0</v>
      </c>
      <c r="F63" s="145">
        <v>0</v>
      </c>
      <c r="G63" s="146">
        <v>-1</v>
      </c>
      <c r="H63" s="145">
        <v>0</v>
      </c>
      <c r="I63" s="145">
        <v>0</v>
      </c>
      <c r="J63" s="145">
        <v>0</v>
      </c>
      <c r="K63" s="147">
        <v>0</v>
      </c>
      <c r="L63" s="148">
        <v>0</v>
      </c>
      <c r="M63" s="146">
        <v>0</v>
      </c>
      <c r="N63" s="148">
        <v>0</v>
      </c>
      <c r="O63" s="146">
        <v>-1</v>
      </c>
      <c r="P63" s="148">
        <v>0</v>
      </c>
      <c r="Q63" s="148">
        <v>0</v>
      </c>
      <c r="R63" s="146">
        <v>-1</v>
      </c>
      <c r="S63" s="124">
        <v>0</v>
      </c>
      <c r="T63" s="115" t="s">
        <v>99</v>
      </c>
      <c r="U63" s="115" t="s">
        <v>99</v>
      </c>
      <c r="V63" s="119">
        <v>451</v>
      </c>
      <c r="W63" s="119">
        <v>451</v>
      </c>
      <c r="X63" s="119">
        <v>0</v>
      </c>
      <c r="Y63" s="119">
        <v>0</v>
      </c>
      <c r="Z63" s="119">
        <v>0</v>
      </c>
      <c r="AA63" s="119">
        <v>0</v>
      </c>
      <c r="AB63" s="119">
        <v>0</v>
      </c>
      <c r="AC63" s="119">
        <v>0</v>
      </c>
      <c r="AD63" s="119">
        <v>451</v>
      </c>
      <c r="AE63" s="119">
        <v>451</v>
      </c>
      <c r="AF63" s="115" t="s">
        <v>267</v>
      </c>
      <c r="AG63" s="115" t="s">
        <v>252</v>
      </c>
      <c r="AH63" s="119">
        <v>4030</v>
      </c>
      <c r="AI63" s="119">
        <v>4</v>
      </c>
    </row>
    <row r="64" spans="1:35" x14ac:dyDescent="0.2">
      <c r="A64" s="126" t="s">
        <v>112</v>
      </c>
      <c r="B64" s="126">
        <v>0</v>
      </c>
      <c r="C64" s="126">
        <v>0</v>
      </c>
      <c r="D64" s="127">
        <v>46874</v>
      </c>
      <c r="E64" s="127">
        <v>182</v>
      </c>
      <c r="F64" s="127">
        <v>47056</v>
      </c>
      <c r="G64" s="128">
        <v>-0.17013209177644903</v>
      </c>
      <c r="H64" s="127">
        <v>181508</v>
      </c>
      <c r="I64" s="127">
        <v>10</v>
      </c>
      <c r="J64" s="127">
        <v>181518</v>
      </c>
      <c r="K64" s="129">
        <v>-3.0476861940776801E-2</v>
      </c>
      <c r="L64" s="130">
        <v>0</v>
      </c>
      <c r="M64" s="128">
        <v>0</v>
      </c>
      <c r="N64" s="130">
        <v>228574</v>
      </c>
      <c r="O64" s="128">
        <v>-6.2940961845142196E-2</v>
      </c>
      <c r="P64" s="130">
        <v>113</v>
      </c>
      <c r="Q64" s="130">
        <v>228687</v>
      </c>
      <c r="R64" s="128">
        <v>-6.4491188454175091E-2</v>
      </c>
      <c r="S64" s="131">
        <v>0</v>
      </c>
      <c r="T64" s="132">
        <v>0</v>
      </c>
      <c r="U64" s="132">
        <v>0</v>
      </c>
      <c r="V64" s="133">
        <v>56481</v>
      </c>
      <c r="W64" s="133">
        <v>56703</v>
      </c>
      <c r="X64" s="133">
        <v>222</v>
      </c>
      <c r="Y64" s="133">
        <v>187202</v>
      </c>
      <c r="Z64" s="133">
        <v>187224</v>
      </c>
      <c r="AA64" s="133">
        <v>22</v>
      </c>
      <c r="AB64" s="133">
        <v>0</v>
      </c>
      <c r="AC64" s="133">
        <v>525</v>
      </c>
      <c r="AD64" s="133">
        <v>243927</v>
      </c>
      <c r="AE64" s="133">
        <v>244452</v>
      </c>
      <c r="AF64" s="132">
        <v>0</v>
      </c>
      <c r="AG64" s="132">
        <v>0</v>
      </c>
      <c r="AH64" s="133">
        <v>24180</v>
      </c>
      <c r="AI64" s="133">
        <v>24</v>
      </c>
    </row>
    <row r="65" spans="1:35" x14ac:dyDescent="0.2">
      <c r="A65" s="126" t="s">
        <v>268</v>
      </c>
      <c r="B65" s="126">
        <v>0</v>
      </c>
      <c r="C65" s="126">
        <v>0</v>
      </c>
      <c r="D65" s="127">
        <v>1906424</v>
      </c>
      <c r="E65" s="127">
        <v>334406</v>
      </c>
      <c r="F65" s="127">
        <v>2240830</v>
      </c>
      <c r="G65" s="128">
        <v>-1.25565972260474E-2</v>
      </c>
      <c r="H65" s="127">
        <v>1262173</v>
      </c>
      <c r="I65" s="127">
        <v>177948</v>
      </c>
      <c r="J65" s="127">
        <v>1440121</v>
      </c>
      <c r="K65" s="129">
        <v>1.9823273810872701E-2</v>
      </c>
      <c r="L65" s="130">
        <v>47428</v>
      </c>
      <c r="M65" s="128">
        <v>-0.10958415469820701</v>
      </c>
      <c r="N65" s="130">
        <v>3728379</v>
      </c>
      <c r="O65" s="128">
        <v>-1.6973169058547401E-3</v>
      </c>
      <c r="P65" s="130">
        <v>51943</v>
      </c>
      <c r="Q65" s="130">
        <v>3780322</v>
      </c>
      <c r="R65" s="128">
        <v>-5.2415096832016707E-3</v>
      </c>
      <c r="S65" s="138">
        <v>0</v>
      </c>
      <c r="T65" s="132">
        <v>0</v>
      </c>
      <c r="U65" s="132">
        <v>0</v>
      </c>
      <c r="V65" s="133">
        <v>1965807</v>
      </c>
      <c r="W65" s="133">
        <v>2269325</v>
      </c>
      <c r="X65" s="133">
        <v>303518</v>
      </c>
      <c r="Y65" s="133">
        <v>1253098</v>
      </c>
      <c r="Z65" s="133">
        <v>1412128</v>
      </c>
      <c r="AA65" s="133">
        <v>159030</v>
      </c>
      <c r="AB65" s="133">
        <v>53265</v>
      </c>
      <c r="AC65" s="133">
        <v>65523</v>
      </c>
      <c r="AD65" s="133">
        <v>3734718</v>
      </c>
      <c r="AE65" s="133">
        <v>3800241</v>
      </c>
      <c r="AF65" s="132">
        <v>0</v>
      </c>
      <c r="AG65" s="132">
        <v>0</v>
      </c>
      <c r="AH65" s="133">
        <v>209560</v>
      </c>
      <c r="AI65" s="133">
        <v>208</v>
      </c>
    </row>
  </sheetData>
  <pageMargins left="0.25" right="0.25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665" zoomScaleSheetLayoutView="38080"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8.28515625" style="111" hidden="1" customWidth="1"/>
    <col min="20" max="20" width="8.85546875" style="111" hidden="1" customWidth="1"/>
    <col min="21" max="21" width="6.7109375" style="111" hidden="1" customWidth="1"/>
    <col min="22" max="23" width="9" style="111" hidden="1" customWidth="1"/>
    <col min="24" max="24" width="8.85546875" style="111" hidden="1" customWidth="1"/>
    <col min="25" max="26" width="9" style="111" hidden="1" customWidth="1"/>
    <col min="27" max="27" width="8.85546875" style="111" hidden="1" customWidth="1"/>
    <col min="28" max="28" width="0" style="111" hidden="1" customWidth="1"/>
    <col min="29" max="29" width="8" style="111" hidden="1" customWidth="1"/>
    <col min="30" max="31" width="9" style="111" hidden="1" customWidth="1"/>
    <col min="32" max="32" width="32.42578125" style="111" hidden="1" customWidth="1"/>
    <col min="33" max="33" width="23.28515625" style="111" hidden="1" customWidth="1"/>
    <col min="34" max="34" width="5.42578125" style="111" hidden="1" customWidth="1"/>
    <col min="35" max="35" width="0" style="111" hidden="1" customWidth="1"/>
    <col min="36" max="16384" width="9.140625" style="111"/>
  </cols>
  <sheetData>
    <row r="1" spans="1:35" ht="15.75" x14ac:dyDescent="0.25">
      <c r="A1" s="110" t="s">
        <v>269</v>
      </c>
    </row>
    <row r="4" spans="1:35" ht="45" x14ac:dyDescent="0.2">
      <c r="A4" s="113" t="s">
        <v>60</v>
      </c>
      <c r="B4" s="113" t="s">
        <v>61</v>
      </c>
      <c r="C4" s="113" t="s">
        <v>62</v>
      </c>
      <c r="D4" s="113" t="s">
        <v>63</v>
      </c>
      <c r="E4" s="113" t="s">
        <v>64</v>
      </c>
      <c r="F4" s="113" t="s">
        <v>65</v>
      </c>
      <c r="G4" s="113" t="s">
        <v>66</v>
      </c>
      <c r="H4" s="113" t="s">
        <v>67</v>
      </c>
      <c r="I4" s="113" t="s">
        <v>68</v>
      </c>
      <c r="J4" s="113" t="s">
        <v>69</v>
      </c>
      <c r="K4" s="113" t="s">
        <v>70</v>
      </c>
      <c r="L4" s="113" t="s">
        <v>71</v>
      </c>
      <c r="M4" s="113" t="s">
        <v>72</v>
      </c>
      <c r="N4" s="113" t="s">
        <v>73</v>
      </c>
      <c r="O4" s="113" t="s">
        <v>74</v>
      </c>
      <c r="P4" s="113" t="s">
        <v>75</v>
      </c>
      <c r="Q4" s="113" t="s">
        <v>76</v>
      </c>
      <c r="R4" s="113" t="s">
        <v>77</v>
      </c>
      <c r="S4" s="114" t="s">
        <v>78</v>
      </c>
      <c r="T4" s="114" t="s">
        <v>79</v>
      </c>
      <c r="U4" s="114" t="s">
        <v>80</v>
      </c>
      <c r="V4" s="114" t="s">
        <v>81</v>
      </c>
      <c r="W4" s="114" t="s">
        <v>82</v>
      </c>
      <c r="X4" s="114" t="s">
        <v>83</v>
      </c>
      <c r="Y4" s="114" t="s">
        <v>84</v>
      </c>
      <c r="Z4" s="114" t="s">
        <v>85</v>
      </c>
      <c r="AA4" s="114" t="s">
        <v>86</v>
      </c>
      <c r="AB4" s="114" t="s">
        <v>87</v>
      </c>
      <c r="AC4" s="114" t="s">
        <v>88</v>
      </c>
      <c r="AD4" s="114" t="s">
        <v>89</v>
      </c>
      <c r="AE4" s="114" t="s">
        <v>90</v>
      </c>
      <c r="AF4" s="114" t="s">
        <v>91</v>
      </c>
      <c r="AG4" s="114" t="s">
        <v>92</v>
      </c>
      <c r="AH4" s="114" t="s">
        <v>94</v>
      </c>
      <c r="AI4" s="114" t="s">
        <v>93</v>
      </c>
    </row>
    <row r="5" spans="1:35" x14ac:dyDescent="0.2">
      <c r="A5" s="115" t="s">
        <v>95</v>
      </c>
      <c r="B5" s="115" t="s">
        <v>96</v>
      </c>
      <c r="C5" s="115" t="s">
        <v>97</v>
      </c>
      <c r="D5" s="116">
        <v>1154960</v>
      </c>
      <c r="E5" s="116">
        <v>413230</v>
      </c>
      <c r="F5" s="116">
        <v>1568190</v>
      </c>
      <c r="G5" s="117">
        <v>-1.0777309930453701E-2</v>
      </c>
      <c r="H5" s="116">
        <v>1405380</v>
      </c>
      <c r="I5" s="116">
        <v>315146</v>
      </c>
      <c r="J5" s="116">
        <v>1720526</v>
      </c>
      <c r="K5" s="117">
        <v>2.8453141382224902E-2</v>
      </c>
      <c r="L5" s="116">
        <v>0</v>
      </c>
      <c r="M5" s="139">
        <v>0</v>
      </c>
      <c r="N5" s="116">
        <v>3288716</v>
      </c>
      <c r="O5" s="117">
        <v>9.3655977639194102E-3</v>
      </c>
      <c r="P5" s="116">
        <v>3907</v>
      </c>
      <c r="Q5" s="116">
        <v>3292623</v>
      </c>
      <c r="R5" s="117">
        <v>5.4704097371705406E-3</v>
      </c>
      <c r="S5" s="120">
        <v>1</v>
      </c>
      <c r="T5" s="115" t="s">
        <v>98</v>
      </c>
      <c r="U5" s="115" t="s">
        <v>99</v>
      </c>
      <c r="V5" s="119">
        <v>1190293</v>
      </c>
      <c r="W5" s="119">
        <v>1585275</v>
      </c>
      <c r="X5" s="119">
        <v>394982</v>
      </c>
      <c r="Y5" s="119">
        <v>1383638</v>
      </c>
      <c r="Z5" s="119">
        <v>1672926</v>
      </c>
      <c r="AA5" s="119">
        <v>289288</v>
      </c>
      <c r="AB5" s="119">
        <v>0</v>
      </c>
      <c r="AC5" s="119">
        <v>16508</v>
      </c>
      <c r="AD5" s="119">
        <v>3258201</v>
      </c>
      <c r="AE5" s="119">
        <v>3274709</v>
      </c>
      <c r="AF5" s="115" t="s">
        <v>100</v>
      </c>
      <c r="AG5" s="115" t="s">
        <v>100</v>
      </c>
      <c r="AH5" s="119">
        <v>6</v>
      </c>
      <c r="AI5" s="119">
        <v>8060</v>
      </c>
    </row>
    <row r="6" spans="1:35" x14ac:dyDescent="0.2">
      <c r="A6" s="121" t="s">
        <v>101</v>
      </c>
      <c r="B6" s="115" t="s">
        <v>102</v>
      </c>
      <c r="C6" s="115" t="s">
        <v>103</v>
      </c>
      <c r="D6" s="116">
        <v>495833</v>
      </c>
      <c r="E6" s="116">
        <v>43828</v>
      </c>
      <c r="F6" s="116">
        <v>539661</v>
      </c>
      <c r="G6" s="117">
        <v>-3.6433206086425501E-2</v>
      </c>
      <c r="H6" s="116">
        <v>229853</v>
      </c>
      <c r="I6" s="116">
        <v>6564</v>
      </c>
      <c r="J6" s="116">
        <v>236417</v>
      </c>
      <c r="K6" s="117">
        <v>-6.9092469798869113E-2</v>
      </c>
      <c r="L6" s="116">
        <v>34462</v>
      </c>
      <c r="M6" s="139">
        <v>-0.16567001573659398</v>
      </c>
      <c r="N6" s="116">
        <v>810540</v>
      </c>
      <c r="O6" s="117">
        <v>-5.2371293119070302E-2</v>
      </c>
      <c r="P6" s="116">
        <v>9798</v>
      </c>
      <c r="Q6" s="116">
        <v>820338</v>
      </c>
      <c r="R6" s="117">
        <v>-6.6235794419756702E-2</v>
      </c>
      <c r="S6" s="122">
        <v>2</v>
      </c>
      <c r="T6" s="115" t="s">
        <v>98</v>
      </c>
      <c r="U6" s="115" t="s">
        <v>98</v>
      </c>
      <c r="V6" s="119">
        <v>534886</v>
      </c>
      <c r="W6" s="119">
        <v>560066</v>
      </c>
      <c r="X6" s="119">
        <v>25180</v>
      </c>
      <c r="Y6" s="119">
        <v>248150</v>
      </c>
      <c r="Z6" s="119">
        <v>253964</v>
      </c>
      <c r="AA6" s="119">
        <v>5814</v>
      </c>
      <c r="AB6" s="119">
        <v>41305</v>
      </c>
      <c r="AC6" s="119">
        <v>23193</v>
      </c>
      <c r="AD6" s="119">
        <v>855335</v>
      </c>
      <c r="AE6" s="119">
        <v>878528</v>
      </c>
      <c r="AF6" s="115" t="s">
        <v>104</v>
      </c>
      <c r="AG6" s="115" t="s">
        <v>105</v>
      </c>
      <c r="AH6" s="119">
        <v>6</v>
      </c>
      <c r="AI6" s="119">
        <v>8060</v>
      </c>
    </row>
    <row r="7" spans="1:35" x14ac:dyDescent="0.2">
      <c r="A7" s="123"/>
      <c r="B7" s="115" t="s">
        <v>106</v>
      </c>
      <c r="C7" s="115" t="s">
        <v>107</v>
      </c>
      <c r="D7" s="116">
        <v>354885</v>
      </c>
      <c r="E7" s="116">
        <v>9610</v>
      </c>
      <c r="F7" s="116">
        <v>364495</v>
      </c>
      <c r="G7" s="117">
        <v>-6.5577132602704591E-2</v>
      </c>
      <c r="H7" s="116">
        <v>231093</v>
      </c>
      <c r="I7" s="116">
        <v>9300</v>
      </c>
      <c r="J7" s="116">
        <v>240393</v>
      </c>
      <c r="K7" s="117">
        <v>9.1557100397964813E-3</v>
      </c>
      <c r="L7" s="116">
        <v>39265</v>
      </c>
      <c r="M7" s="139">
        <v>-9.4316556719103189E-2</v>
      </c>
      <c r="N7" s="116">
        <v>644153</v>
      </c>
      <c r="O7" s="117">
        <v>-4.0925198022750298E-2</v>
      </c>
      <c r="P7" s="116">
        <v>906</v>
      </c>
      <c r="Q7" s="116">
        <v>645059</v>
      </c>
      <c r="R7" s="117">
        <v>-4.0835838827577402E-2</v>
      </c>
      <c r="S7" s="124">
        <v>0</v>
      </c>
      <c r="T7" s="115" t="s">
        <v>98</v>
      </c>
      <c r="U7" s="115" t="s">
        <v>98</v>
      </c>
      <c r="V7" s="119">
        <v>381205</v>
      </c>
      <c r="W7" s="119">
        <v>390075</v>
      </c>
      <c r="X7" s="119">
        <v>8870</v>
      </c>
      <c r="Y7" s="119">
        <v>230646</v>
      </c>
      <c r="Z7" s="119">
        <v>238212</v>
      </c>
      <c r="AA7" s="119">
        <v>7566</v>
      </c>
      <c r="AB7" s="119">
        <v>43354</v>
      </c>
      <c r="AC7" s="119">
        <v>882</v>
      </c>
      <c r="AD7" s="119">
        <v>671640</v>
      </c>
      <c r="AE7" s="119">
        <v>672522</v>
      </c>
      <c r="AF7" s="115" t="s">
        <v>108</v>
      </c>
      <c r="AG7" s="115" t="s">
        <v>105</v>
      </c>
      <c r="AH7" s="119">
        <v>6</v>
      </c>
      <c r="AI7" s="119">
        <v>8060</v>
      </c>
    </row>
    <row r="8" spans="1:35" x14ac:dyDescent="0.2">
      <c r="A8" s="125"/>
      <c r="B8" s="115" t="s">
        <v>109</v>
      </c>
      <c r="C8" s="115" t="s">
        <v>110</v>
      </c>
      <c r="D8" s="116">
        <v>441122</v>
      </c>
      <c r="E8" s="116">
        <v>65474</v>
      </c>
      <c r="F8" s="116">
        <v>506596</v>
      </c>
      <c r="G8" s="117">
        <v>-2.25796306765014E-2</v>
      </c>
      <c r="H8" s="116">
        <v>103353</v>
      </c>
      <c r="I8" s="116">
        <v>3078</v>
      </c>
      <c r="J8" s="116">
        <v>106431</v>
      </c>
      <c r="K8" s="117">
        <v>-6.9829838928168797E-2</v>
      </c>
      <c r="L8" s="116">
        <v>0</v>
      </c>
      <c r="M8" s="139">
        <v>0</v>
      </c>
      <c r="N8" s="116">
        <v>613027</v>
      </c>
      <c r="O8" s="117">
        <v>-3.1124352004046001E-2</v>
      </c>
      <c r="P8" s="116">
        <v>256</v>
      </c>
      <c r="Q8" s="116">
        <v>613283</v>
      </c>
      <c r="R8" s="117">
        <v>-3.0797871583874703E-2</v>
      </c>
      <c r="S8" s="124">
        <v>0</v>
      </c>
      <c r="T8" s="115" t="s">
        <v>98</v>
      </c>
      <c r="U8" s="115" t="s">
        <v>98</v>
      </c>
      <c r="V8" s="119">
        <v>458935</v>
      </c>
      <c r="W8" s="119">
        <v>518299</v>
      </c>
      <c r="X8" s="119">
        <v>59364</v>
      </c>
      <c r="Y8" s="119">
        <v>111665</v>
      </c>
      <c r="Z8" s="119">
        <v>114421</v>
      </c>
      <c r="AA8" s="119">
        <v>2756</v>
      </c>
      <c r="AB8" s="119">
        <v>0</v>
      </c>
      <c r="AC8" s="119">
        <v>51</v>
      </c>
      <c r="AD8" s="119">
        <v>632720</v>
      </c>
      <c r="AE8" s="119">
        <v>632771</v>
      </c>
      <c r="AF8" s="115" t="s">
        <v>111</v>
      </c>
      <c r="AG8" s="115" t="s">
        <v>105</v>
      </c>
      <c r="AH8" s="119">
        <v>6</v>
      </c>
      <c r="AI8" s="119">
        <v>8060</v>
      </c>
    </row>
    <row r="9" spans="1:35" x14ac:dyDescent="0.2">
      <c r="A9" s="126" t="s">
        <v>112</v>
      </c>
      <c r="B9" s="126">
        <v>0</v>
      </c>
      <c r="C9" s="126">
        <v>0</v>
      </c>
      <c r="D9" s="127">
        <v>1291840</v>
      </c>
      <c r="E9" s="127">
        <v>118912</v>
      </c>
      <c r="F9" s="127">
        <v>1410752</v>
      </c>
      <c r="G9" s="128">
        <v>-3.9285227860859105E-2</v>
      </c>
      <c r="H9" s="127">
        <v>564299</v>
      </c>
      <c r="I9" s="127">
        <v>18942</v>
      </c>
      <c r="J9" s="127">
        <v>583241</v>
      </c>
      <c r="K9" s="128">
        <v>-3.8503322634302499E-2</v>
      </c>
      <c r="L9" s="127">
        <v>73727</v>
      </c>
      <c r="M9" s="140">
        <v>-0.12912980309240599</v>
      </c>
      <c r="N9" s="127">
        <v>2067720</v>
      </c>
      <c r="O9" s="128">
        <v>-4.2587031965161698E-2</v>
      </c>
      <c r="P9" s="127">
        <v>10960</v>
      </c>
      <c r="Q9" s="127">
        <v>2078680</v>
      </c>
      <c r="R9" s="128">
        <v>-4.8145429501776901E-2</v>
      </c>
      <c r="S9" s="131">
        <v>0</v>
      </c>
      <c r="T9" s="132">
        <v>0</v>
      </c>
      <c r="U9" s="132">
        <v>0</v>
      </c>
      <c r="V9" s="133">
        <v>1375026</v>
      </c>
      <c r="W9" s="133">
        <v>1468440</v>
      </c>
      <c r="X9" s="133">
        <v>93414</v>
      </c>
      <c r="Y9" s="133">
        <v>590461</v>
      </c>
      <c r="Z9" s="133">
        <v>606597</v>
      </c>
      <c r="AA9" s="133">
        <v>16136</v>
      </c>
      <c r="AB9" s="133">
        <v>84659</v>
      </c>
      <c r="AC9" s="133">
        <v>24126</v>
      </c>
      <c r="AD9" s="133">
        <v>2159695</v>
      </c>
      <c r="AE9" s="133">
        <v>2183821</v>
      </c>
      <c r="AF9" s="132">
        <v>0</v>
      </c>
      <c r="AG9" s="132">
        <v>0</v>
      </c>
      <c r="AH9" s="133">
        <v>18</v>
      </c>
      <c r="AI9" s="133">
        <v>24180</v>
      </c>
    </row>
    <row r="10" spans="1:35" x14ac:dyDescent="0.2">
      <c r="A10" s="121" t="s">
        <v>113</v>
      </c>
      <c r="B10" s="115" t="s">
        <v>114</v>
      </c>
      <c r="C10" s="115" t="s">
        <v>115</v>
      </c>
      <c r="D10" s="116">
        <v>151192</v>
      </c>
      <c r="E10" s="116">
        <v>57284</v>
      </c>
      <c r="F10" s="116">
        <v>208476</v>
      </c>
      <c r="G10" s="117">
        <v>-4.4222957794261906E-2</v>
      </c>
      <c r="H10" s="116">
        <v>6291</v>
      </c>
      <c r="I10" s="116">
        <v>0</v>
      </c>
      <c r="J10" s="116">
        <v>6291</v>
      </c>
      <c r="K10" s="117">
        <v>0.67136025504782093</v>
      </c>
      <c r="L10" s="116">
        <v>0</v>
      </c>
      <c r="M10" s="139">
        <v>0</v>
      </c>
      <c r="N10" s="116">
        <v>214767</v>
      </c>
      <c r="O10" s="117">
        <v>-3.2084043157297001E-2</v>
      </c>
      <c r="P10" s="116">
        <v>18110</v>
      </c>
      <c r="Q10" s="116">
        <v>232877</v>
      </c>
      <c r="R10" s="117">
        <v>-2.2067592763677302E-2</v>
      </c>
      <c r="S10" s="122">
        <v>3</v>
      </c>
      <c r="T10" s="115" t="s">
        <v>98</v>
      </c>
      <c r="U10" s="115" t="s">
        <v>98</v>
      </c>
      <c r="V10" s="119">
        <v>163264</v>
      </c>
      <c r="W10" s="119">
        <v>218122</v>
      </c>
      <c r="X10" s="119">
        <v>54858</v>
      </c>
      <c r="Y10" s="119">
        <v>3760</v>
      </c>
      <c r="Z10" s="119">
        <v>3764</v>
      </c>
      <c r="AA10" s="119">
        <v>4</v>
      </c>
      <c r="AB10" s="119">
        <v>0</v>
      </c>
      <c r="AC10" s="119">
        <v>16246</v>
      </c>
      <c r="AD10" s="119">
        <v>221886</v>
      </c>
      <c r="AE10" s="119">
        <v>238132</v>
      </c>
      <c r="AF10" s="115" t="s">
        <v>116</v>
      </c>
      <c r="AG10" s="115" t="s">
        <v>117</v>
      </c>
      <c r="AH10" s="119">
        <v>6</v>
      </c>
      <c r="AI10" s="119">
        <v>8060</v>
      </c>
    </row>
    <row r="11" spans="1:35" x14ac:dyDescent="0.2">
      <c r="A11" s="123"/>
      <c r="B11" s="115" t="s">
        <v>118</v>
      </c>
      <c r="C11" s="115" t="s">
        <v>119</v>
      </c>
      <c r="D11" s="116">
        <v>105503</v>
      </c>
      <c r="E11" s="116">
        <v>444</v>
      </c>
      <c r="F11" s="116">
        <v>105947</v>
      </c>
      <c r="G11" s="117">
        <v>-1.5270935960591101E-2</v>
      </c>
      <c r="H11" s="116">
        <v>44420</v>
      </c>
      <c r="I11" s="116">
        <v>68</v>
      </c>
      <c r="J11" s="116">
        <v>44488</v>
      </c>
      <c r="K11" s="117">
        <v>-6.5966827629645189E-2</v>
      </c>
      <c r="L11" s="116">
        <v>0</v>
      </c>
      <c r="M11" s="139">
        <v>0</v>
      </c>
      <c r="N11" s="116">
        <v>150435</v>
      </c>
      <c r="O11" s="117">
        <v>-3.0827212988017001E-2</v>
      </c>
      <c r="P11" s="116">
        <v>0</v>
      </c>
      <c r="Q11" s="116">
        <v>150435</v>
      </c>
      <c r="R11" s="117">
        <v>-3.1382598561577199E-2</v>
      </c>
      <c r="S11" s="124">
        <v>0</v>
      </c>
      <c r="T11" s="115" t="s">
        <v>98</v>
      </c>
      <c r="U11" s="115" t="s">
        <v>98</v>
      </c>
      <c r="V11" s="119">
        <v>107028</v>
      </c>
      <c r="W11" s="119">
        <v>107590</v>
      </c>
      <c r="X11" s="119">
        <v>562</v>
      </c>
      <c r="Y11" s="119">
        <v>47512</v>
      </c>
      <c r="Z11" s="119">
        <v>47630</v>
      </c>
      <c r="AA11" s="119">
        <v>118</v>
      </c>
      <c r="AB11" s="119">
        <v>0</v>
      </c>
      <c r="AC11" s="119">
        <v>89</v>
      </c>
      <c r="AD11" s="119">
        <v>155220</v>
      </c>
      <c r="AE11" s="119">
        <v>155309</v>
      </c>
      <c r="AF11" s="115" t="s">
        <v>120</v>
      </c>
      <c r="AG11" s="115" t="s">
        <v>117</v>
      </c>
      <c r="AH11" s="119">
        <v>6</v>
      </c>
      <c r="AI11" s="119">
        <v>8060</v>
      </c>
    </row>
    <row r="12" spans="1:35" x14ac:dyDescent="0.2">
      <c r="A12" s="123"/>
      <c r="B12" s="115" t="s">
        <v>121</v>
      </c>
      <c r="C12" s="115" t="s">
        <v>122</v>
      </c>
      <c r="D12" s="116">
        <v>222263</v>
      </c>
      <c r="E12" s="116">
        <v>52282</v>
      </c>
      <c r="F12" s="116">
        <v>274545</v>
      </c>
      <c r="G12" s="117">
        <v>-4.7023173153020598E-2</v>
      </c>
      <c r="H12" s="116">
        <v>18744</v>
      </c>
      <c r="I12" s="116">
        <v>136</v>
      </c>
      <c r="J12" s="116">
        <v>18880</v>
      </c>
      <c r="K12" s="117">
        <v>0.15970515970516</v>
      </c>
      <c r="L12" s="116">
        <v>0</v>
      </c>
      <c r="M12" s="139">
        <v>-1</v>
      </c>
      <c r="N12" s="116">
        <v>293425</v>
      </c>
      <c r="O12" s="117">
        <v>-3.5972192105764599E-2</v>
      </c>
      <c r="P12" s="116">
        <v>18663</v>
      </c>
      <c r="Q12" s="116">
        <v>312088</v>
      </c>
      <c r="R12" s="117">
        <v>-2.2534867186790399E-2</v>
      </c>
      <c r="S12" s="124">
        <v>0</v>
      </c>
      <c r="T12" s="115" t="s">
        <v>98</v>
      </c>
      <c r="U12" s="115" t="s">
        <v>98</v>
      </c>
      <c r="V12" s="119">
        <v>245490</v>
      </c>
      <c r="W12" s="119">
        <v>288092</v>
      </c>
      <c r="X12" s="119">
        <v>42602</v>
      </c>
      <c r="Y12" s="119">
        <v>16088</v>
      </c>
      <c r="Z12" s="119">
        <v>16280</v>
      </c>
      <c r="AA12" s="119">
        <v>192</v>
      </c>
      <c r="AB12" s="119">
        <v>2</v>
      </c>
      <c r="AC12" s="119">
        <v>14909</v>
      </c>
      <c r="AD12" s="119">
        <v>304374</v>
      </c>
      <c r="AE12" s="119">
        <v>319283</v>
      </c>
      <c r="AF12" s="115" t="s">
        <v>123</v>
      </c>
      <c r="AG12" s="115" t="s">
        <v>117</v>
      </c>
      <c r="AH12" s="119">
        <v>6</v>
      </c>
      <c r="AI12" s="119">
        <v>8060</v>
      </c>
    </row>
    <row r="13" spans="1:35" x14ac:dyDescent="0.2">
      <c r="A13" s="125"/>
      <c r="B13" s="115" t="s">
        <v>124</v>
      </c>
      <c r="C13" s="115" t="s">
        <v>125</v>
      </c>
      <c r="D13" s="116">
        <v>109255</v>
      </c>
      <c r="E13" s="116">
        <v>518</v>
      </c>
      <c r="F13" s="116">
        <v>109773</v>
      </c>
      <c r="G13" s="117">
        <v>-5.1399486696450905E-2</v>
      </c>
      <c r="H13" s="116">
        <v>41939</v>
      </c>
      <c r="I13" s="116">
        <v>18</v>
      </c>
      <c r="J13" s="116">
        <v>41957</v>
      </c>
      <c r="K13" s="117">
        <v>8.4973235758061594E-2</v>
      </c>
      <c r="L13" s="116">
        <v>0</v>
      </c>
      <c r="M13" s="139">
        <v>0</v>
      </c>
      <c r="N13" s="116">
        <v>151730</v>
      </c>
      <c r="O13" s="117">
        <v>-1.7241826001347202E-2</v>
      </c>
      <c r="P13" s="116">
        <v>1385</v>
      </c>
      <c r="Q13" s="116">
        <v>153115</v>
      </c>
      <c r="R13" s="117">
        <v>-3.2295781324063806E-2</v>
      </c>
      <c r="S13" s="124">
        <v>0</v>
      </c>
      <c r="T13" s="115" t="s">
        <v>98</v>
      </c>
      <c r="U13" s="115" t="s">
        <v>98</v>
      </c>
      <c r="V13" s="119">
        <v>114731</v>
      </c>
      <c r="W13" s="119">
        <v>115721</v>
      </c>
      <c r="X13" s="119">
        <v>990</v>
      </c>
      <c r="Y13" s="119">
        <v>38627</v>
      </c>
      <c r="Z13" s="119">
        <v>38671</v>
      </c>
      <c r="AA13" s="119">
        <v>44</v>
      </c>
      <c r="AB13" s="119">
        <v>0</v>
      </c>
      <c r="AC13" s="119">
        <v>3833</v>
      </c>
      <c r="AD13" s="119">
        <v>154392</v>
      </c>
      <c r="AE13" s="119">
        <v>158225</v>
      </c>
      <c r="AF13" s="115" t="s">
        <v>126</v>
      </c>
      <c r="AG13" s="115" t="s">
        <v>117</v>
      </c>
      <c r="AH13" s="119">
        <v>6</v>
      </c>
      <c r="AI13" s="119">
        <v>8060</v>
      </c>
    </row>
    <row r="14" spans="1:35" x14ac:dyDescent="0.2">
      <c r="A14" s="126" t="s">
        <v>112</v>
      </c>
      <c r="B14" s="126">
        <v>0</v>
      </c>
      <c r="C14" s="126">
        <v>0</v>
      </c>
      <c r="D14" s="127">
        <v>588213</v>
      </c>
      <c r="E14" s="127">
        <v>110528</v>
      </c>
      <c r="F14" s="127">
        <v>698741</v>
      </c>
      <c r="G14" s="128">
        <v>-4.2197320174085902E-2</v>
      </c>
      <c r="H14" s="127">
        <v>111394</v>
      </c>
      <c r="I14" s="127">
        <v>222</v>
      </c>
      <c r="J14" s="127">
        <v>111616</v>
      </c>
      <c r="K14" s="128">
        <v>4.9565094738821799E-2</v>
      </c>
      <c r="L14" s="127">
        <v>0</v>
      </c>
      <c r="M14" s="140">
        <v>-1</v>
      </c>
      <c r="N14" s="127">
        <v>810357</v>
      </c>
      <c r="O14" s="128">
        <v>-3.0525008613759001E-2</v>
      </c>
      <c r="P14" s="127">
        <v>38158</v>
      </c>
      <c r="Q14" s="127">
        <v>848515</v>
      </c>
      <c r="R14" s="128">
        <v>-2.5758109831919E-2</v>
      </c>
      <c r="S14" s="131">
        <v>0</v>
      </c>
      <c r="T14" s="132">
        <v>0</v>
      </c>
      <c r="U14" s="132">
        <v>0</v>
      </c>
      <c r="V14" s="133">
        <v>630513</v>
      </c>
      <c r="W14" s="133">
        <v>729525</v>
      </c>
      <c r="X14" s="133">
        <v>99012</v>
      </c>
      <c r="Y14" s="133">
        <v>105987</v>
      </c>
      <c r="Z14" s="133">
        <v>106345</v>
      </c>
      <c r="AA14" s="133">
        <v>358</v>
      </c>
      <c r="AB14" s="133">
        <v>2</v>
      </c>
      <c r="AC14" s="133">
        <v>35077</v>
      </c>
      <c r="AD14" s="133">
        <v>835872</v>
      </c>
      <c r="AE14" s="133">
        <v>870949</v>
      </c>
      <c r="AF14" s="132">
        <v>0</v>
      </c>
      <c r="AG14" s="132">
        <v>0</v>
      </c>
      <c r="AH14" s="133">
        <v>24</v>
      </c>
      <c r="AI14" s="133">
        <v>32240</v>
      </c>
    </row>
    <row r="15" spans="1:35" x14ac:dyDescent="0.2">
      <c r="A15" s="121" t="s">
        <v>127</v>
      </c>
      <c r="B15" s="115" t="s">
        <v>128</v>
      </c>
      <c r="C15" s="115" t="s">
        <v>129</v>
      </c>
      <c r="D15" s="116">
        <v>42561</v>
      </c>
      <c r="E15" s="116">
        <v>2488</v>
      </c>
      <c r="F15" s="116">
        <v>45049</v>
      </c>
      <c r="G15" s="117">
        <v>1.74356889581498E-2</v>
      </c>
      <c r="H15" s="116">
        <v>2</v>
      </c>
      <c r="I15" s="116">
        <v>0</v>
      </c>
      <c r="J15" s="116">
        <v>2</v>
      </c>
      <c r="K15" s="117">
        <v>0</v>
      </c>
      <c r="L15" s="116">
        <v>0</v>
      </c>
      <c r="M15" s="139">
        <v>0</v>
      </c>
      <c r="N15" s="116">
        <v>45051</v>
      </c>
      <c r="O15" s="117">
        <v>1.7480859136797901E-2</v>
      </c>
      <c r="P15" s="116">
        <v>1257</v>
      </c>
      <c r="Q15" s="116">
        <v>46308</v>
      </c>
      <c r="R15" s="117">
        <v>1.6127970508853902E-2</v>
      </c>
      <c r="S15" s="122">
        <v>4</v>
      </c>
      <c r="T15" s="115" t="s">
        <v>98</v>
      </c>
      <c r="U15" s="115" t="s">
        <v>98</v>
      </c>
      <c r="V15" s="119">
        <v>43621</v>
      </c>
      <c r="W15" s="119">
        <v>44277</v>
      </c>
      <c r="X15" s="119">
        <v>656</v>
      </c>
      <c r="Y15" s="119">
        <v>0</v>
      </c>
      <c r="Z15" s="119">
        <v>0</v>
      </c>
      <c r="AA15" s="119">
        <v>0</v>
      </c>
      <c r="AB15" s="119">
        <v>0</v>
      </c>
      <c r="AC15" s="119">
        <v>1296</v>
      </c>
      <c r="AD15" s="119">
        <v>44277</v>
      </c>
      <c r="AE15" s="119">
        <v>45573</v>
      </c>
      <c r="AF15" s="115" t="s">
        <v>130</v>
      </c>
      <c r="AG15" s="115" t="s">
        <v>131</v>
      </c>
      <c r="AH15" s="119">
        <v>6</v>
      </c>
      <c r="AI15" s="119">
        <v>8060</v>
      </c>
    </row>
    <row r="16" spans="1:35" x14ac:dyDescent="0.2">
      <c r="A16" s="123"/>
      <c r="B16" s="115" t="s">
        <v>132</v>
      </c>
      <c r="C16" s="115" t="s">
        <v>133</v>
      </c>
      <c r="D16" s="116">
        <v>33468</v>
      </c>
      <c r="E16" s="116">
        <v>6</v>
      </c>
      <c r="F16" s="116">
        <v>33474</v>
      </c>
      <c r="G16" s="117">
        <v>0.12786818962903099</v>
      </c>
      <c r="H16" s="116">
        <v>0</v>
      </c>
      <c r="I16" s="116">
        <v>0</v>
      </c>
      <c r="J16" s="116">
        <v>0</v>
      </c>
      <c r="K16" s="117">
        <v>0</v>
      </c>
      <c r="L16" s="116">
        <v>0</v>
      </c>
      <c r="M16" s="139">
        <v>0</v>
      </c>
      <c r="N16" s="116">
        <v>33474</v>
      </c>
      <c r="O16" s="117">
        <v>0.12786818962903099</v>
      </c>
      <c r="P16" s="116">
        <v>104</v>
      </c>
      <c r="Q16" s="116">
        <v>33578</v>
      </c>
      <c r="R16" s="117">
        <v>0.13137235082044502</v>
      </c>
      <c r="S16" s="124">
        <v>0</v>
      </c>
      <c r="T16" s="115" t="s">
        <v>98</v>
      </c>
      <c r="U16" s="115" t="s">
        <v>98</v>
      </c>
      <c r="V16" s="119">
        <v>29671</v>
      </c>
      <c r="W16" s="119">
        <v>29679</v>
      </c>
      <c r="X16" s="119">
        <v>8</v>
      </c>
      <c r="Y16" s="119">
        <v>0</v>
      </c>
      <c r="Z16" s="119">
        <v>0</v>
      </c>
      <c r="AA16" s="119">
        <v>0</v>
      </c>
      <c r="AB16" s="119">
        <v>0</v>
      </c>
      <c r="AC16" s="119">
        <v>0</v>
      </c>
      <c r="AD16" s="119">
        <v>29679</v>
      </c>
      <c r="AE16" s="119">
        <v>29679</v>
      </c>
      <c r="AF16" s="115" t="s">
        <v>134</v>
      </c>
      <c r="AG16" s="115" t="s">
        <v>131</v>
      </c>
      <c r="AH16" s="119">
        <v>6</v>
      </c>
      <c r="AI16" s="119">
        <v>8060</v>
      </c>
    </row>
    <row r="17" spans="1:35" x14ac:dyDescent="0.2">
      <c r="A17" s="123"/>
      <c r="B17" s="115" t="s">
        <v>135</v>
      </c>
      <c r="C17" s="115" t="s">
        <v>136</v>
      </c>
      <c r="D17" s="116">
        <v>79113</v>
      </c>
      <c r="E17" s="116">
        <v>402</v>
      </c>
      <c r="F17" s="116">
        <v>79515</v>
      </c>
      <c r="G17" s="117">
        <v>-5.05671641791045E-2</v>
      </c>
      <c r="H17" s="116">
        <v>6716</v>
      </c>
      <c r="I17" s="116">
        <v>0</v>
      </c>
      <c r="J17" s="116">
        <v>6716</v>
      </c>
      <c r="K17" s="117">
        <v>0.43198294243070395</v>
      </c>
      <c r="L17" s="116">
        <v>0</v>
      </c>
      <c r="M17" s="139">
        <v>0</v>
      </c>
      <c r="N17" s="116">
        <v>86231</v>
      </c>
      <c r="O17" s="117">
        <v>-2.49773857982813E-2</v>
      </c>
      <c r="P17" s="116">
        <v>1800</v>
      </c>
      <c r="Q17" s="116">
        <v>88031</v>
      </c>
      <c r="R17" s="117">
        <v>-2.9726214619522101E-2</v>
      </c>
      <c r="S17" s="124">
        <v>0</v>
      </c>
      <c r="T17" s="115" t="s">
        <v>98</v>
      </c>
      <c r="U17" s="115" t="s">
        <v>98</v>
      </c>
      <c r="V17" s="119">
        <v>83172</v>
      </c>
      <c r="W17" s="119">
        <v>83750</v>
      </c>
      <c r="X17" s="119">
        <v>578</v>
      </c>
      <c r="Y17" s="119">
        <v>4690</v>
      </c>
      <c r="Z17" s="119">
        <v>4690</v>
      </c>
      <c r="AA17" s="119">
        <v>0</v>
      </c>
      <c r="AB17" s="119">
        <v>0</v>
      </c>
      <c r="AC17" s="119">
        <v>2288</v>
      </c>
      <c r="AD17" s="119">
        <v>88440</v>
      </c>
      <c r="AE17" s="119">
        <v>90728</v>
      </c>
      <c r="AF17" s="115" t="s">
        <v>137</v>
      </c>
      <c r="AG17" s="115" t="s">
        <v>131</v>
      </c>
      <c r="AH17" s="119">
        <v>6</v>
      </c>
      <c r="AI17" s="119">
        <v>8060</v>
      </c>
    </row>
    <row r="18" spans="1:35" x14ac:dyDescent="0.2">
      <c r="A18" s="123"/>
      <c r="B18" s="115" t="s">
        <v>138</v>
      </c>
      <c r="C18" s="115" t="s">
        <v>139</v>
      </c>
      <c r="D18" s="116">
        <v>69004</v>
      </c>
      <c r="E18" s="116">
        <v>62</v>
      </c>
      <c r="F18" s="116">
        <v>69066</v>
      </c>
      <c r="G18" s="117">
        <v>-2.6869372860101701E-2</v>
      </c>
      <c r="H18" s="116">
        <v>22851</v>
      </c>
      <c r="I18" s="116">
        <v>42</v>
      </c>
      <c r="J18" s="116">
        <v>22893</v>
      </c>
      <c r="K18" s="117">
        <v>7.24223544291938E-2</v>
      </c>
      <c r="L18" s="116">
        <v>0</v>
      </c>
      <c r="M18" s="139">
        <v>0</v>
      </c>
      <c r="N18" s="116">
        <v>91959</v>
      </c>
      <c r="O18" s="117">
        <v>-3.9103119584055508E-3</v>
      </c>
      <c r="P18" s="116">
        <v>120</v>
      </c>
      <c r="Q18" s="116">
        <v>92079</v>
      </c>
      <c r="R18" s="117">
        <v>-3.29064871242545E-3</v>
      </c>
      <c r="S18" s="124">
        <v>0</v>
      </c>
      <c r="T18" s="115" t="s">
        <v>98</v>
      </c>
      <c r="U18" s="115" t="s">
        <v>98</v>
      </c>
      <c r="V18" s="119">
        <v>70901</v>
      </c>
      <c r="W18" s="119">
        <v>70973</v>
      </c>
      <c r="X18" s="119">
        <v>72</v>
      </c>
      <c r="Y18" s="119">
        <v>21321</v>
      </c>
      <c r="Z18" s="119">
        <v>21347</v>
      </c>
      <c r="AA18" s="119">
        <v>26</v>
      </c>
      <c r="AB18" s="119">
        <v>0</v>
      </c>
      <c r="AC18" s="119">
        <v>63</v>
      </c>
      <c r="AD18" s="119">
        <v>92320</v>
      </c>
      <c r="AE18" s="119">
        <v>92383</v>
      </c>
      <c r="AF18" s="115" t="s">
        <v>140</v>
      </c>
      <c r="AG18" s="115" t="s">
        <v>131</v>
      </c>
      <c r="AH18" s="119">
        <v>6</v>
      </c>
      <c r="AI18" s="119">
        <v>8060</v>
      </c>
    </row>
    <row r="19" spans="1:35" x14ac:dyDescent="0.2">
      <c r="A19" s="123"/>
      <c r="B19" s="115" t="s">
        <v>141</v>
      </c>
      <c r="C19" s="115" t="s">
        <v>142</v>
      </c>
      <c r="D19" s="116">
        <v>33957</v>
      </c>
      <c r="E19" s="116">
        <v>5862</v>
      </c>
      <c r="F19" s="116">
        <v>39819</v>
      </c>
      <c r="G19" s="117">
        <v>9.8039215686274508E-4</v>
      </c>
      <c r="H19" s="116">
        <v>7</v>
      </c>
      <c r="I19" s="116">
        <v>0</v>
      </c>
      <c r="J19" s="116">
        <v>7</v>
      </c>
      <c r="K19" s="117">
        <v>6</v>
      </c>
      <c r="L19" s="116">
        <v>0</v>
      </c>
      <c r="M19" s="139">
        <v>0</v>
      </c>
      <c r="N19" s="116">
        <v>39826</v>
      </c>
      <c r="O19" s="117">
        <v>1.1311932832256601E-3</v>
      </c>
      <c r="P19" s="116">
        <v>877</v>
      </c>
      <c r="Q19" s="116">
        <v>40703</v>
      </c>
      <c r="R19" s="117">
        <v>2.7592323421448102E-3</v>
      </c>
      <c r="S19" s="124">
        <v>0</v>
      </c>
      <c r="T19" s="115" t="s">
        <v>98</v>
      </c>
      <c r="U19" s="115" t="s">
        <v>98</v>
      </c>
      <c r="V19" s="119">
        <v>36886</v>
      </c>
      <c r="W19" s="119">
        <v>39780</v>
      </c>
      <c r="X19" s="119">
        <v>2894</v>
      </c>
      <c r="Y19" s="119">
        <v>1</v>
      </c>
      <c r="Z19" s="119">
        <v>1</v>
      </c>
      <c r="AA19" s="119">
        <v>0</v>
      </c>
      <c r="AB19" s="119">
        <v>0</v>
      </c>
      <c r="AC19" s="119">
        <v>810</v>
      </c>
      <c r="AD19" s="119">
        <v>39781</v>
      </c>
      <c r="AE19" s="119">
        <v>40591</v>
      </c>
      <c r="AF19" s="115" t="s">
        <v>143</v>
      </c>
      <c r="AG19" s="115" t="s">
        <v>131</v>
      </c>
      <c r="AH19" s="119">
        <v>6</v>
      </c>
      <c r="AI19" s="119">
        <v>8060</v>
      </c>
    </row>
    <row r="20" spans="1:35" x14ac:dyDescent="0.2">
      <c r="A20" s="123"/>
      <c r="B20" s="115" t="s">
        <v>144</v>
      </c>
      <c r="C20" s="115" t="s">
        <v>145</v>
      </c>
      <c r="D20" s="116">
        <v>41297</v>
      </c>
      <c r="E20" s="116">
        <v>328</v>
      </c>
      <c r="F20" s="116">
        <v>41625</v>
      </c>
      <c r="G20" s="117">
        <v>-5.2146191506319002E-2</v>
      </c>
      <c r="H20" s="116">
        <v>147</v>
      </c>
      <c r="I20" s="116">
        <v>0</v>
      </c>
      <c r="J20" s="116">
        <v>147</v>
      </c>
      <c r="K20" s="117">
        <v>-0.69311064718162796</v>
      </c>
      <c r="L20" s="116">
        <v>11480</v>
      </c>
      <c r="M20" s="139">
        <v>-7.9833279897402992E-2</v>
      </c>
      <c r="N20" s="116">
        <v>53252</v>
      </c>
      <c r="O20" s="117">
        <v>-6.3618779672938303E-2</v>
      </c>
      <c r="P20" s="116">
        <v>553</v>
      </c>
      <c r="Q20" s="116">
        <v>53805</v>
      </c>
      <c r="R20" s="117">
        <v>-6.0355215591764003E-2</v>
      </c>
      <c r="S20" s="124">
        <v>0</v>
      </c>
      <c r="T20" s="115" t="s">
        <v>98</v>
      </c>
      <c r="U20" s="115" t="s">
        <v>98</v>
      </c>
      <c r="V20" s="119">
        <v>43721</v>
      </c>
      <c r="W20" s="119">
        <v>43915</v>
      </c>
      <c r="X20" s="119">
        <v>194</v>
      </c>
      <c r="Y20" s="119">
        <v>479</v>
      </c>
      <c r="Z20" s="119">
        <v>479</v>
      </c>
      <c r="AA20" s="119">
        <v>0</v>
      </c>
      <c r="AB20" s="119">
        <v>12476</v>
      </c>
      <c r="AC20" s="119">
        <v>391</v>
      </c>
      <c r="AD20" s="119">
        <v>56870</v>
      </c>
      <c r="AE20" s="119">
        <v>57261</v>
      </c>
      <c r="AF20" s="115" t="s">
        <v>146</v>
      </c>
      <c r="AG20" s="115" t="s">
        <v>131</v>
      </c>
      <c r="AH20" s="119">
        <v>6</v>
      </c>
      <c r="AI20" s="119">
        <v>8060</v>
      </c>
    </row>
    <row r="21" spans="1:35" x14ac:dyDescent="0.2">
      <c r="A21" s="123"/>
      <c r="B21" s="115" t="s">
        <v>147</v>
      </c>
      <c r="C21" s="115" t="s">
        <v>148</v>
      </c>
      <c r="D21" s="116">
        <v>7144</v>
      </c>
      <c r="E21" s="116">
        <v>4</v>
      </c>
      <c r="F21" s="116">
        <v>7148</v>
      </c>
      <c r="G21" s="117">
        <v>-0.15945437441204099</v>
      </c>
      <c r="H21" s="116">
        <v>0</v>
      </c>
      <c r="I21" s="116">
        <v>0</v>
      </c>
      <c r="J21" s="116">
        <v>0</v>
      </c>
      <c r="K21" s="117">
        <v>0</v>
      </c>
      <c r="L21" s="116">
        <v>0</v>
      </c>
      <c r="M21" s="139">
        <v>0</v>
      </c>
      <c r="N21" s="116">
        <v>7148</v>
      </c>
      <c r="O21" s="117">
        <v>-0.15945437441204099</v>
      </c>
      <c r="P21" s="116">
        <v>570</v>
      </c>
      <c r="Q21" s="116">
        <v>7718</v>
      </c>
      <c r="R21" s="117">
        <v>-0.13183352080989902</v>
      </c>
      <c r="S21" s="124">
        <v>0</v>
      </c>
      <c r="T21" s="115" t="s">
        <v>98</v>
      </c>
      <c r="U21" s="115" t="s">
        <v>98</v>
      </c>
      <c r="V21" s="119">
        <v>8492</v>
      </c>
      <c r="W21" s="119">
        <v>8504</v>
      </c>
      <c r="X21" s="119">
        <v>12</v>
      </c>
      <c r="Y21" s="119">
        <v>0</v>
      </c>
      <c r="Z21" s="119">
        <v>0</v>
      </c>
      <c r="AA21" s="119">
        <v>0</v>
      </c>
      <c r="AB21" s="119">
        <v>0</v>
      </c>
      <c r="AC21" s="119">
        <v>386</v>
      </c>
      <c r="AD21" s="119">
        <v>8504</v>
      </c>
      <c r="AE21" s="119">
        <v>8890</v>
      </c>
      <c r="AF21" s="115" t="s">
        <v>149</v>
      </c>
      <c r="AG21" s="115" t="s">
        <v>131</v>
      </c>
      <c r="AH21" s="119">
        <v>6</v>
      </c>
      <c r="AI21" s="119">
        <v>8060</v>
      </c>
    </row>
    <row r="22" spans="1:35" x14ac:dyDescent="0.2">
      <c r="A22" s="123"/>
      <c r="B22" s="115" t="s">
        <v>150</v>
      </c>
      <c r="C22" s="115" t="s">
        <v>151</v>
      </c>
      <c r="D22" s="116">
        <v>63765</v>
      </c>
      <c r="E22" s="116">
        <v>208</v>
      </c>
      <c r="F22" s="116">
        <v>63973</v>
      </c>
      <c r="G22" s="117">
        <v>3.5932895035139405E-2</v>
      </c>
      <c r="H22" s="116">
        <v>3137</v>
      </c>
      <c r="I22" s="116">
        <v>0</v>
      </c>
      <c r="J22" s="116">
        <v>3137</v>
      </c>
      <c r="K22" s="117">
        <v>-0.27198886052448401</v>
      </c>
      <c r="L22" s="116">
        <v>0</v>
      </c>
      <c r="M22" s="139">
        <v>0</v>
      </c>
      <c r="N22" s="116">
        <v>67110</v>
      </c>
      <c r="O22" s="117">
        <v>1.5848508242132502E-2</v>
      </c>
      <c r="P22" s="116">
        <v>552</v>
      </c>
      <c r="Q22" s="116">
        <v>67662</v>
      </c>
      <c r="R22" s="117">
        <v>2.17604687334833E-2</v>
      </c>
      <c r="S22" s="124">
        <v>0</v>
      </c>
      <c r="T22" s="115" t="s">
        <v>98</v>
      </c>
      <c r="U22" s="115" t="s">
        <v>98</v>
      </c>
      <c r="V22" s="119">
        <v>61564</v>
      </c>
      <c r="W22" s="119">
        <v>61754</v>
      </c>
      <c r="X22" s="119">
        <v>190</v>
      </c>
      <c r="Y22" s="119">
        <v>4309</v>
      </c>
      <c r="Z22" s="119">
        <v>4309</v>
      </c>
      <c r="AA22" s="119">
        <v>0</v>
      </c>
      <c r="AB22" s="119">
        <v>0</v>
      </c>
      <c r="AC22" s="119">
        <v>158</v>
      </c>
      <c r="AD22" s="119">
        <v>66063</v>
      </c>
      <c r="AE22" s="119">
        <v>66221</v>
      </c>
      <c r="AF22" s="115" t="s">
        <v>152</v>
      </c>
      <c r="AG22" s="115" t="s">
        <v>131</v>
      </c>
      <c r="AH22" s="119">
        <v>6</v>
      </c>
      <c r="AI22" s="119">
        <v>8060</v>
      </c>
    </row>
    <row r="23" spans="1:35" x14ac:dyDescent="0.2">
      <c r="A23" s="125"/>
      <c r="B23" s="115" t="s">
        <v>153</v>
      </c>
      <c r="C23" s="115" t="s">
        <v>154</v>
      </c>
      <c r="D23" s="116">
        <v>18064</v>
      </c>
      <c r="E23" s="116">
        <v>4</v>
      </c>
      <c r="F23" s="116">
        <v>18068</v>
      </c>
      <c r="G23" s="117">
        <v>3.4432966788848201E-3</v>
      </c>
      <c r="H23" s="116">
        <v>700</v>
      </c>
      <c r="I23" s="116">
        <v>0</v>
      </c>
      <c r="J23" s="116">
        <v>700</v>
      </c>
      <c r="K23" s="117">
        <v>2.91061452513966</v>
      </c>
      <c r="L23" s="116">
        <v>0</v>
      </c>
      <c r="M23" s="139">
        <v>0</v>
      </c>
      <c r="N23" s="116">
        <v>18768</v>
      </c>
      <c r="O23" s="117">
        <v>3.2059389606818797E-2</v>
      </c>
      <c r="P23" s="116">
        <v>0</v>
      </c>
      <c r="Q23" s="116">
        <v>18768</v>
      </c>
      <c r="R23" s="117">
        <v>3.2059389606818797E-2</v>
      </c>
      <c r="S23" s="124">
        <v>0</v>
      </c>
      <c r="T23" s="115" t="s">
        <v>98</v>
      </c>
      <c r="U23" s="115" t="s">
        <v>98</v>
      </c>
      <c r="V23" s="119">
        <v>18004</v>
      </c>
      <c r="W23" s="119">
        <v>18006</v>
      </c>
      <c r="X23" s="119">
        <v>2</v>
      </c>
      <c r="Y23" s="119">
        <v>179</v>
      </c>
      <c r="Z23" s="119">
        <v>179</v>
      </c>
      <c r="AA23" s="119">
        <v>0</v>
      </c>
      <c r="AB23" s="119">
        <v>0</v>
      </c>
      <c r="AC23" s="119">
        <v>0</v>
      </c>
      <c r="AD23" s="119">
        <v>18185</v>
      </c>
      <c r="AE23" s="119">
        <v>18185</v>
      </c>
      <c r="AF23" s="115" t="s">
        <v>155</v>
      </c>
      <c r="AG23" s="115" t="s">
        <v>131</v>
      </c>
      <c r="AH23" s="119">
        <v>6</v>
      </c>
      <c r="AI23" s="119">
        <v>8060</v>
      </c>
    </row>
    <row r="24" spans="1:35" x14ac:dyDescent="0.2">
      <c r="A24" s="126" t="s">
        <v>112</v>
      </c>
      <c r="B24" s="126">
        <v>0</v>
      </c>
      <c r="C24" s="126">
        <v>0</v>
      </c>
      <c r="D24" s="127">
        <v>388373</v>
      </c>
      <c r="E24" s="127">
        <v>9364</v>
      </c>
      <c r="F24" s="127">
        <v>397737</v>
      </c>
      <c r="G24" s="128">
        <v>-7.2409506836595607E-3</v>
      </c>
      <c r="H24" s="127">
        <v>33560</v>
      </c>
      <c r="I24" s="127">
        <v>42</v>
      </c>
      <c r="J24" s="127">
        <v>33602</v>
      </c>
      <c r="K24" s="128">
        <v>8.3760683760683796E-2</v>
      </c>
      <c r="L24" s="127">
        <v>11480</v>
      </c>
      <c r="M24" s="140">
        <v>-7.9833279897402992E-2</v>
      </c>
      <c r="N24" s="127">
        <v>442819</v>
      </c>
      <c r="O24" s="128">
        <v>-2.9271434007552E-3</v>
      </c>
      <c r="P24" s="127">
        <v>5833</v>
      </c>
      <c r="Q24" s="127">
        <v>448652</v>
      </c>
      <c r="R24" s="128">
        <v>-1.91096547136778E-3</v>
      </c>
      <c r="S24" s="131">
        <v>0</v>
      </c>
      <c r="T24" s="132">
        <v>0</v>
      </c>
      <c r="U24" s="132">
        <v>0</v>
      </c>
      <c r="V24" s="133">
        <v>396032</v>
      </c>
      <c r="W24" s="133">
        <v>400638</v>
      </c>
      <c r="X24" s="133">
        <v>4606</v>
      </c>
      <c r="Y24" s="133">
        <v>30979</v>
      </c>
      <c r="Z24" s="133">
        <v>31005</v>
      </c>
      <c r="AA24" s="133">
        <v>26</v>
      </c>
      <c r="AB24" s="133">
        <v>12476</v>
      </c>
      <c r="AC24" s="133">
        <v>5392</v>
      </c>
      <c r="AD24" s="133">
        <v>444119</v>
      </c>
      <c r="AE24" s="133">
        <v>449511</v>
      </c>
      <c r="AF24" s="132">
        <v>0</v>
      </c>
      <c r="AG24" s="132">
        <v>0</v>
      </c>
      <c r="AH24" s="133">
        <v>54</v>
      </c>
      <c r="AI24" s="133">
        <v>72540</v>
      </c>
    </row>
    <row r="25" spans="1:35" x14ac:dyDescent="0.2">
      <c r="A25" s="121" t="s">
        <v>156</v>
      </c>
      <c r="B25" s="115" t="s">
        <v>157</v>
      </c>
      <c r="C25" s="115" t="s">
        <v>158</v>
      </c>
      <c r="D25" s="116">
        <v>6758</v>
      </c>
      <c r="E25" s="116">
        <v>32</v>
      </c>
      <c r="F25" s="116">
        <v>6790</v>
      </c>
      <c r="G25" s="117">
        <v>1.17717180748026E-2</v>
      </c>
      <c r="H25" s="116">
        <v>0</v>
      </c>
      <c r="I25" s="116">
        <v>0</v>
      </c>
      <c r="J25" s="116">
        <v>0</v>
      </c>
      <c r="K25" s="117">
        <v>0</v>
      </c>
      <c r="L25" s="116">
        <v>0</v>
      </c>
      <c r="M25" s="139">
        <v>0</v>
      </c>
      <c r="N25" s="116">
        <v>6790</v>
      </c>
      <c r="O25" s="117">
        <v>1.17717180748026E-2</v>
      </c>
      <c r="P25" s="116">
        <v>1404</v>
      </c>
      <c r="Q25" s="116">
        <v>8194</v>
      </c>
      <c r="R25" s="117">
        <v>-2.8801706767808501E-2</v>
      </c>
      <c r="S25" s="122">
        <v>5</v>
      </c>
      <c r="T25" s="115" t="s">
        <v>98</v>
      </c>
      <c r="U25" s="115" t="s">
        <v>98</v>
      </c>
      <c r="V25" s="119">
        <v>6705</v>
      </c>
      <c r="W25" s="119">
        <v>6711</v>
      </c>
      <c r="X25" s="119">
        <v>6</v>
      </c>
      <c r="Y25" s="119">
        <v>0</v>
      </c>
      <c r="Z25" s="119">
        <v>0</v>
      </c>
      <c r="AA25" s="119">
        <v>0</v>
      </c>
      <c r="AB25" s="119">
        <v>0</v>
      </c>
      <c r="AC25" s="119">
        <v>1726</v>
      </c>
      <c r="AD25" s="119">
        <v>6711</v>
      </c>
      <c r="AE25" s="119">
        <v>8437</v>
      </c>
      <c r="AF25" s="115" t="s">
        <v>159</v>
      </c>
      <c r="AG25" s="115" t="s">
        <v>160</v>
      </c>
      <c r="AH25" s="119">
        <v>6</v>
      </c>
      <c r="AI25" s="119">
        <v>8060</v>
      </c>
    </row>
    <row r="26" spans="1:35" x14ac:dyDescent="0.2">
      <c r="A26" s="123"/>
      <c r="B26" s="115" t="s">
        <v>161</v>
      </c>
      <c r="C26" s="115" t="s">
        <v>162</v>
      </c>
      <c r="D26" s="116">
        <v>833</v>
      </c>
      <c r="E26" s="116">
        <v>24</v>
      </c>
      <c r="F26" s="116">
        <v>857</v>
      </c>
      <c r="G26" s="117">
        <v>-6.8478260869565197E-2</v>
      </c>
      <c r="H26" s="116">
        <v>0</v>
      </c>
      <c r="I26" s="116">
        <v>0</v>
      </c>
      <c r="J26" s="116">
        <v>0</v>
      </c>
      <c r="K26" s="117">
        <v>0</v>
      </c>
      <c r="L26" s="116">
        <v>0</v>
      </c>
      <c r="M26" s="139">
        <v>0</v>
      </c>
      <c r="N26" s="116">
        <v>857</v>
      </c>
      <c r="O26" s="117">
        <v>-6.8478260869565197E-2</v>
      </c>
      <c r="P26" s="116">
        <v>1252</v>
      </c>
      <c r="Q26" s="116">
        <v>2109</v>
      </c>
      <c r="R26" s="117">
        <v>-2.31588698471515E-2</v>
      </c>
      <c r="S26" s="124">
        <v>0</v>
      </c>
      <c r="T26" s="115" t="s">
        <v>98</v>
      </c>
      <c r="U26" s="115" t="s">
        <v>98</v>
      </c>
      <c r="V26" s="119">
        <v>912</v>
      </c>
      <c r="W26" s="119">
        <v>920</v>
      </c>
      <c r="X26" s="119">
        <v>8</v>
      </c>
      <c r="Y26" s="119">
        <v>0</v>
      </c>
      <c r="Z26" s="119">
        <v>0</v>
      </c>
      <c r="AA26" s="119">
        <v>0</v>
      </c>
      <c r="AB26" s="119">
        <v>0</v>
      </c>
      <c r="AC26" s="119">
        <v>1239</v>
      </c>
      <c r="AD26" s="119">
        <v>920</v>
      </c>
      <c r="AE26" s="119">
        <v>2159</v>
      </c>
      <c r="AF26" s="115" t="s">
        <v>163</v>
      </c>
      <c r="AG26" s="115" t="s">
        <v>160</v>
      </c>
      <c r="AH26" s="119">
        <v>6</v>
      </c>
      <c r="AI26" s="119">
        <v>8060</v>
      </c>
    </row>
    <row r="27" spans="1:35" x14ac:dyDescent="0.2">
      <c r="A27" s="123"/>
      <c r="B27" s="115" t="s">
        <v>164</v>
      </c>
      <c r="C27" s="115" t="s">
        <v>165</v>
      </c>
      <c r="D27" s="116">
        <v>12767</v>
      </c>
      <c r="E27" s="116">
        <v>260</v>
      </c>
      <c r="F27" s="116">
        <v>13027</v>
      </c>
      <c r="G27" s="117">
        <v>-0.134706077715045</v>
      </c>
      <c r="H27" s="116">
        <v>0</v>
      </c>
      <c r="I27" s="116">
        <v>0</v>
      </c>
      <c r="J27" s="116">
        <v>0</v>
      </c>
      <c r="K27" s="117">
        <v>0</v>
      </c>
      <c r="L27" s="116">
        <v>1609</v>
      </c>
      <c r="M27" s="139">
        <v>-0.51109085384381592</v>
      </c>
      <c r="N27" s="116">
        <v>14636</v>
      </c>
      <c r="O27" s="117">
        <v>-0.202223918020277</v>
      </c>
      <c r="P27" s="116">
        <v>3387</v>
      </c>
      <c r="Q27" s="116">
        <v>18023</v>
      </c>
      <c r="R27" s="117">
        <v>-0.175110989061284</v>
      </c>
      <c r="S27" s="124">
        <v>0</v>
      </c>
      <c r="T27" s="115" t="s">
        <v>98</v>
      </c>
      <c r="U27" s="115" t="s">
        <v>98</v>
      </c>
      <c r="V27" s="119">
        <v>14873</v>
      </c>
      <c r="W27" s="119">
        <v>15055</v>
      </c>
      <c r="X27" s="119">
        <v>182</v>
      </c>
      <c r="Y27" s="119">
        <v>0</v>
      </c>
      <c r="Z27" s="119">
        <v>0</v>
      </c>
      <c r="AA27" s="119">
        <v>0</v>
      </c>
      <c r="AB27" s="119">
        <v>3291</v>
      </c>
      <c r="AC27" s="119">
        <v>3503</v>
      </c>
      <c r="AD27" s="119">
        <v>18346</v>
      </c>
      <c r="AE27" s="119">
        <v>21849</v>
      </c>
      <c r="AF27" s="115" t="s">
        <v>166</v>
      </c>
      <c r="AG27" s="115" t="s">
        <v>160</v>
      </c>
      <c r="AH27" s="119">
        <v>6</v>
      </c>
      <c r="AI27" s="119">
        <v>8060</v>
      </c>
    </row>
    <row r="28" spans="1:35" x14ac:dyDescent="0.2">
      <c r="A28" s="123"/>
      <c r="B28" s="115" t="s">
        <v>167</v>
      </c>
      <c r="C28" s="115" t="s">
        <v>168</v>
      </c>
      <c r="D28" s="116">
        <v>1921</v>
      </c>
      <c r="E28" s="116">
        <v>30</v>
      </c>
      <c r="F28" s="116">
        <v>1951</v>
      </c>
      <c r="G28" s="117">
        <v>2.3072889355007901E-2</v>
      </c>
      <c r="H28" s="116">
        <v>0</v>
      </c>
      <c r="I28" s="116">
        <v>0</v>
      </c>
      <c r="J28" s="116">
        <v>0</v>
      </c>
      <c r="K28" s="117">
        <v>0</v>
      </c>
      <c r="L28" s="116">
        <v>0</v>
      </c>
      <c r="M28" s="139">
        <v>0</v>
      </c>
      <c r="N28" s="116">
        <v>1951</v>
      </c>
      <c r="O28" s="117">
        <v>2.3072889355007901E-2</v>
      </c>
      <c r="P28" s="116">
        <v>1826</v>
      </c>
      <c r="Q28" s="116">
        <v>3777</v>
      </c>
      <c r="R28" s="117">
        <v>-6.8557336621454995E-2</v>
      </c>
      <c r="S28" s="124">
        <v>0</v>
      </c>
      <c r="T28" s="115" t="s">
        <v>98</v>
      </c>
      <c r="U28" s="115" t="s">
        <v>98</v>
      </c>
      <c r="V28" s="119">
        <v>1829</v>
      </c>
      <c r="W28" s="119">
        <v>1907</v>
      </c>
      <c r="X28" s="119">
        <v>78</v>
      </c>
      <c r="Y28" s="119">
        <v>0</v>
      </c>
      <c r="Z28" s="119">
        <v>0</v>
      </c>
      <c r="AA28" s="119">
        <v>0</v>
      </c>
      <c r="AB28" s="119">
        <v>0</v>
      </c>
      <c r="AC28" s="119">
        <v>2148</v>
      </c>
      <c r="AD28" s="119">
        <v>1907</v>
      </c>
      <c r="AE28" s="119">
        <v>4055</v>
      </c>
      <c r="AF28" s="115" t="s">
        <v>169</v>
      </c>
      <c r="AG28" s="115" t="s">
        <v>160</v>
      </c>
      <c r="AH28" s="119">
        <v>6</v>
      </c>
      <c r="AI28" s="119">
        <v>8060</v>
      </c>
    </row>
    <row r="29" spans="1:35" x14ac:dyDescent="0.2">
      <c r="A29" s="123"/>
      <c r="B29" s="115" t="s">
        <v>170</v>
      </c>
      <c r="C29" s="115" t="s">
        <v>171</v>
      </c>
      <c r="D29" s="116">
        <v>527</v>
      </c>
      <c r="E29" s="116">
        <v>0</v>
      </c>
      <c r="F29" s="116">
        <v>527</v>
      </c>
      <c r="G29" s="117">
        <v>-0.20751879699248102</v>
      </c>
      <c r="H29" s="116">
        <v>1767</v>
      </c>
      <c r="I29" s="116">
        <v>0</v>
      </c>
      <c r="J29" s="116">
        <v>1767</v>
      </c>
      <c r="K29" s="117">
        <v>9.7515527950310599E-2</v>
      </c>
      <c r="L29" s="116">
        <v>0</v>
      </c>
      <c r="M29" s="139">
        <v>0</v>
      </c>
      <c r="N29" s="116">
        <v>2294</v>
      </c>
      <c r="O29" s="117">
        <v>8.351648351648349E-3</v>
      </c>
      <c r="P29" s="116">
        <v>0</v>
      </c>
      <c r="Q29" s="116">
        <v>2294</v>
      </c>
      <c r="R29" s="117">
        <v>8.351648351648349E-3</v>
      </c>
      <c r="S29" s="124">
        <v>0</v>
      </c>
      <c r="T29" s="115" t="s">
        <v>98</v>
      </c>
      <c r="U29" s="115" t="s">
        <v>98</v>
      </c>
      <c r="V29" s="119">
        <v>665</v>
      </c>
      <c r="W29" s="119">
        <v>665</v>
      </c>
      <c r="X29" s="119">
        <v>0</v>
      </c>
      <c r="Y29" s="119">
        <v>1610</v>
      </c>
      <c r="Z29" s="119">
        <v>1610</v>
      </c>
      <c r="AA29" s="119">
        <v>0</v>
      </c>
      <c r="AB29" s="119">
        <v>0</v>
      </c>
      <c r="AC29" s="119">
        <v>0</v>
      </c>
      <c r="AD29" s="119">
        <v>2275</v>
      </c>
      <c r="AE29" s="119">
        <v>2275</v>
      </c>
      <c r="AF29" s="115" t="s">
        <v>172</v>
      </c>
      <c r="AG29" s="115" t="s">
        <v>160</v>
      </c>
      <c r="AH29" s="119">
        <v>6</v>
      </c>
      <c r="AI29" s="119">
        <v>8060</v>
      </c>
    </row>
    <row r="30" spans="1:35" x14ac:dyDescent="0.2">
      <c r="A30" s="123"/>
      <c r="B30" s="115" t="s">
        <v>173</v>
      </c>
      <c r="C30" s="115" t="s">
        <v>174</v>
      </c>
      <c r="D30" s="116">
        <v>20844</v>
      </c>
      <c r="E30" s="116">
        <v>234</v>
      </c>
      <c r="F30" s="116">
        <v>21078</v>
      </c>
      <c r="G30" s="117">
        <v>-8.8518918918918901E-2</v>
      </c>
      <c r="H30" s="116">
        <v>0</v>
      </c>
      <c r="I30" s="116">
        <v>0</v>
      </c>
      <c r="J30" s="116">
        <v>0</v>
      </c>
      <c r="K30" s="117">
        <v>-1</v>
      </c>
      <c r="L30" s="116">
        <v>7217</v>
      </c>
      <c r="M30" s="139">
        <v>-0.13225922808705101</v>
      </c>
      <c r="N30" s="116">
        <v>28295</v>
      </c>
      <c r="O30" s="117">
        <v>-0.10037517486964301</v>
      </c>
      <c r="P30" s="116">
        <v>788</v>
      </c>
      <c r="Q30" s="116">
        <v>29083</v>
      </c>
      <c r="R30" s="117">
        <v>-0.10143360316381399</v>
      </c>
      <c r="S30" s="124">
        <v>0</v>
      </c>
      <c r="T30" s="115" t="s">
        <v>98</v>
      </c>
      <c r="U30" s="115" t="s">
        <v>98</v>
      </c>
      <c r="V30" s="119">
        <v>22949</v>
      </c>
      <c r="W30" s="119">
        <v>23125</v>
      </c>
      <c r="X30" s="119">
        <v>176</v>
      </c>
      <c r="Y30" s="119">
        <v>10</v>
      </c>
      <c r="Z30" s="119">
        <v>10</v>
      </c>
      <c r="AA30" s="119">
        <v>0</v>
      </c>
      <c r="AB30" s="119">
        <v>8317</v>
      </c>
      <c r="AC30" s="119">
        <v>914</v>
      </c>
      <c r="AD30" s="119">
        <v>31452</v>
      </c>
      <c r="AE30" s="119">
        <v>32366</v>
      </c>
      <c r="AF30" s="115" t="s">
        <v>175</v>
      </c>
      <c r="AG30" s="115" t="s">
        <v>160</v>
      </c>
      <c r="AH30" s="119">
        <v>6</v>
      </c>
      <c r="AI30" s="119">
        <v>8060</v>
      </c>
    </row>
    <row r="31" spans="1:35" x14ac:dyDescent="0.2">
      <c r="A31" s="123"/>
      <c r="B31" s="115" t="s">
        <v>176</v>
      </c>
      <c r="C31" s="115" t="s">
        <v>177</v>
      </c>
      <c r="D31" s="116">
        <v>12147</v>
      </c>
      <c r="E31" s="116">
        <v>38</v>
      </c>
      <c r="F31" s="116">
        <v>12185</v>
      </c>
      <c r="G31" s="117">
        <v>-6.3052672049211805E-2</v>
      </c>
      <c r="H31" s="116">
        <v>0</v>
      </c>
      <c r="I31" s="116">
        <v>0</v>
      </c>
      <c r="J31" s="116">
        <v>0</v>
      </c>
      <c r="K31" s="117">
        <v>0</v>
      </c>
      <c r="L31" s="116">
        <v>0</v>
      </c>
      <c r="M31" s="139">
        <v>0</v>
      </c>
      <c r="N31" s="116">
        <v>12185</v>
      </c>
      <c r="O31" s="117">
        <v>-6.3052672049211805E-2</v>
      </c>
      <c r="P31" s="116">
        <v>317</v>
      </c>
      <c r="Q31" s="116">
        <v>12502</v>
      </c>
      <c r="R31" s="117">
        <v>-8.0464842600764891E-2</v>
      </c>
      <c r="S31" s="124">
        <v>0</v>
      </c>
      <c r="T31" s="115" t="s">
        <v>98</v>
      </c>
      <c r="U31" s="115" t="s">
        <v>98</v>
      </c>
      <c r="V31" s="119">
        <v>12989</v>
      </c>
      <c r="W31" s="119">
        <v>13005</v>
      </c>
      <c r="X31" s="119">
        <v>16</v>
      </c>
      <c r="Y31" s="119">
        <v>0</v>
      </c>
      <c r="Z31" s="119">
        <v>0</v>
      </c>
      <c r="AA31" s="119">
        <v>0</v>
      </c>
      <c r="AB31" s="119">
        <v>0</v>
      </c>
      <c r="AC31" s="119">
        <v>591</v>
      </c>
      <c r="AD31" s="119">
        <v>13005</v>
      </c>
      <c r="AE31" s="119">
        <v>13596</v>
      </c>
      <c r="AF31" s="115" t="s">
        <v>178</v>
      </c>
      <c r="AG31" s="115" t="s">
        <v>160</v>
      </c>
      <c r="AH31" s="119">
        <v>6</v>
      </c>
      <c r="AI31" s="119">
        <v>8060</v>
      </c>
    </row>
    <row r="32" spans="1:35" x14ac:dyDescent="0.2">
      <c r="A32" s="123"/>
      <c r="B32" s="115" t="s">
        <v>179</v>
      </c>
      <c r="C32" s="115" t="s">
        <v>180</v>
      </c>
      <c r="D32" s="116">
        <v>13478</v>
      </c>
      <c r="E32" s="116">
        <v>1176</v>
      </c>
      <c r="F32" s="116">
        <v>14654</v>
      </c>
      <c r="G32" s="117">
        <v>-0.28201861832435104</v>
      </c>
      <c r="H32" s="116">
        <v>0</v>
      </c>
      <c r="I32" s="116">
        <v>0</v>
      </c>
      <c r="J32" s="116">
        <v>0</v>
      </c>
      <c r="K32" s="117">
        <v>0</v>
      </c>
      <c r="L32" s="116">
        <v>1187</v>
      </c>
      <c r="M32" s="139">
        <v>-0.60643236074270601</v>
      </c>
      <c r="N32" s="116">
        <v>15841</v>
      </c>
      <c r="O32" s="117">
        <v>-0.32378553743703598</v>
      </c>
      <c r="P32" s="116">
        <v>3882</v>
      </c>
      <c r="Q32" s="116">
        <v>19723</v>
      </c>
      <c r="R32" s="117">
        <v>-0.28498404872389799</v>
      </c>
      <c r="S32" s="124">
        <v>0</v>
      </c>
      <c r="T32" s="115" t="s">
        <v>98</v>
      </c>
      <c r="U32" s="115" t="s">
        <v>98</v>
      </c>
      <c r="V32" s="119">
        <v>18482</v>
      </c>
      <c r="W32" s="119">
        <v>20410</v>
      </c>
      <c r="X32" s="119">
        <v>1928</v>
      </c>
      <c r="Y32" s="119">
        <v>0</v>
      </c>
      <c r="Z32" s="119">
        <v>0</v>
      </c>
      <c r="AA32" s="119">
        <v>0</v>
      </c>
      <c r="AB32" s="119">
        <v>3016</v>
      </c>
      <c r="AC32" s="119">
        <v>4158</v>
      </c>
      <c r="AD32" s="119">
        <v>23426</v>
      </c>
      <c r="AE32" s="119">
        <v>27584</v>
      </c>
      <c r="AF32" s="115" t="s">
        <v>181</v>
      </c>
      <c r="AG32" s="115" t="s">
        <v>160</v>
      </c>
      <c r="AH32" s="119">
        <v>6</v>
      </c>
      <c r="AI32" s="119">
        <v>8060</v>
      </c>
    </row>
    <row r="33" spans="1:35" x14ac:dyDescent="0.2">
      <c r="A33" s="123"/>
      <c r="B33" s="115" t="s">
        <v>182</v>
      </c>
      <c r="C33" s="115" t="s">
        <v>183</v>
      </c>
      <c r="D33" s="116">
        <v>957</v>
      </c>
      <c r="E33" s="116">
        <v>0</v>
      </c>
      <c r="F33" s="116">
        <v>957</v>
      </c>
      <c r="G33" s="117">
        <v>0.10126582278481001</v>
      </c>
      <c r="H33" s="116">
        <v>0</v>
      </c>
      <c r="I33" s="116">
        <v>0</v>
      </c>
      <c r="J33" s="116">
        <v>0</v>
      </c>
      <c r="K33" s="117">
        <v>0</v>
      </c>
      <c r="L33" s="116">
        <v>0</v>
      </c>
      <c r="M33" s="139">
        <v>0</v>
      </c>
      <c r="N33" s="116">
        <v>957</v>
      </c>
      <c r="O33" s="117">
        <v>0.10126582278481001</v>
      </c>
      <c r="P33" s="116">
        <v>977</v>
      </c>
      <c r="Q33" s="116">
        <v>1934</v>
      </c>
      <c r="R33" s="117">
        <v>-0.15249780893952702</v>
      </c>
      <c r="S33" s="124">
        <v>0</v>
      </c>
      <c r="T33" s="115" t="s">
        <v>98</v>
      </c>
      <c r="U33" s="115" t="s">
        <v>98</v>
      </c>
      <c r="V33" s="119">
        <v>869</v>
      </c>
      <c r="W33" s="119">
        <v>869</v>
      </c>
      <c r="X33" s="119">
        <v>0</v>
      </c>
      <c r="Y33" s="119">
        <v>0</v>
      </c>
      <c r="Z33" s="119">
        <v>0</v>
      </c>
      <c r="AA33" s="119">
        <v>0</v>
      </c>
      <c r="AB33" s="119">
        <v>0</v>
      </c>
      <c r="AC33" s="119">
        <v>1413</v>
      </c>
      <c r="AD33" s="119">
        <v>869</v>
      </c>
      <c r="AE33" s="119">
        <v>2282</v>
      </c>
      <c r="AF33" s="115" t="s">
        <v>184</v>
      </c>
      <c r="AG33" s="115" t="s">
        <v>160</v>
      </c>
      <c r="AH33" s="119">
        <v>6</v>
      </c>
      <c r="AI33" s="119">
        <v>8060</v>
      </c>
    </row>
    <row r="34" spans="1:35" x14ac:dyDescent="0.2">
      <c r="A34" s="123"/>
      <c r="B34" s="115" t="s">
        <v>185</v>
      </c>
      <c r="C34" s="115" t="s">
        <v>186</v>
      </c>
      <c r="D34" s="116">
        <v>1320</v>
      </c>
      <c r="E34" s="116">
        <v>18</v>
      </c>
      <c r="F34" s="116">
        <v>1338</v>
      </c>
      <c r="G34" s="117">
        <v>-0.22748267898383401</v>
      </c>
      <c r="H34" s="116">
        <v>0</v>
      </c>
      <c r="I34" s="116">
        <v>0</v>
      </c>
      <c r="J34" s="116">
        <v>0</v>
      </c>
      <c r="K34" s="117">
        <v>0</v>
      </c>
      <c r="L34" s="116">
        <v>0</v>
      </c>
      <c r="M34" s="139">
        <v>0</v>
      </c>
      <c r="N34" s="116">
        <v>1338</v>
      </c>
      <c r="O34" s="117">
        <v>-0.22748267898383401</v>
      </c>
      <c r="P34" s="116">
        <v>1471</v>
      </c>
      <c r="Q34" s="116">
        <v>2809</v>
      </c>
      <c r="R34" s="117">
        <v>-0.19628040057224599</v>
      </c>
      <c r="S34" s="124">
        <v>0</v>
      </c>
      <c r="T34" s="115" t="s">
        <v>98</v>
      </c>
      <c r="U34" s="115" t="s">
        <v>98</v>
      </c>
      <c r="V34" s="119">
        <v>1680</v>
      </c>
      <c r="W34" s="119">
        <v>1732</v>
      </c>
      <c r="X34" s="119">
        <v>52</v>
      </c>
      <c r="Y34" s="119">
        <v>0</v>
      </c>
      <c r="Z34" s="119">
        <v>0</v>
      </c>
      <c r="AA34" s="119">
        <v>0</v>
      </c>
      <c r="AB34" s="119">
        <v>0</v>
      </c>
      <c r="AC34" s="119">
        <v>1763</v>
      </c>
      <c r="AD34" s="119">
        <v>1732</v>
      </c>
      <c r="AE34" s="119">
        <v>3495</v>
      </c>
      <c r="AF34" s="115" t="s">
        <v>187</v>
      </c>
      <c r="AG34" s="115" t="s">
        <v>160</v>
      </c>
      <c r="AH34" s="119">
        <v>6</v>
      </c>
      <c r="AI34" s="119">
        <v>8060</v>
      </c>
    </row>
    <row r="35" spans="1:35" x14ac:dyDescent="0.2">
      <c r="A35" s="123"/>
      <c r="B35" s="115" t="s">
        <v>188</v>
      </c>
      <c r="C35" s="115" t="s">
        <v>189</v>
      </c>
      <c r="D35" s="116">
        <v>14035</v>
      </c>
      <c r="E35" s="116">
        <v>44</v>
      </c>
      <c r="F35" s="116">
        <v>14079</v>
      </c>
      <c r="G35" s="117">
        <v>-6.1587682463507293E-2</v>
      </c>
      <c r="H35" s="116">
        <v>0</v>
      </c>
      <c r="I35" s="116">
        <v>0</v>
      </c>
      <c r="J35" s="116">
        <v>0</v>
      </c>
      <c r="K35" s="117">
        <v>0</v>
      </c>
      <c r="L35" s="116">
        <v>0</v>
      </c>
      <c r="M35" s="139">
        <v>0</v>
      </c>
      <c r="N35" s="116">
        <v>14079</v>
      </c>
      <c r="O35" s="117">
        <v>-6.1587682463507293E-2</v>
      </c>
      <c r="P35" s="116">
        <v>601</v>
      </c>
      <c r="Q35" s="116">
        <v>14680</v>
      </c>
      <c r="R35" s="117">
        <v>-6.0359726044933795E-2</v>
      </c>
      <c r="S35" s="124">
        <v>0</v>
      </c>
      <c r="T35" s="115" t="s">
        <v>98</v>
      </c>
      <c r="U35" s="115" t="s">
        <v>98</v>
      </c>
      <c r="V35" s="119">
        <v>14925</v>
      </c>
      <c r="W35" s="119">
        <v>15003</v>
      </c>
      <c r="X35" s="119">
        <v>78</v>
      </c>
      <c r="Y35" s="119">
        <v>0</v>
      </c>
      <c r="Z35" s="119">
        <v>0</v>
      </c>
      <c r="AA35" s="119">
        <v>0</v>
      </c>
      <c r="AB35" s="119">
        <v>0</v>
      </c>
      <c r="AC35" s="119">
        <v>620</v>
      </c>
      <c r="AD35" s="119">
        <v>15003</v>
      </c>
      <c r="AE35" s="119">
        <v>15623</v>
      </c>
      <c r="AF35" s="115" t="s">
        <v>190</v>
      </c>
      <c r="AG35" s="115" t="s">
        <v>160</v>
      </c>
      <c r="AH35" s="119">
        <v>6</v>
      </c>
      <c r="AI35" s="119">
        <v>8060</v>
      </c>
    </row>
    <row r="36" spans="1:35" x14ac:dyDescent="0.2">
      <c r="A36" s="123"/>
      <c r="B36" s="115" t="s">
        <v>191</v>
      </c>
      <c r="C36" s="115" t="s">
        <v>192</v>
      </c>
      <c r="D36" s="116">
        <v>1948</v>
      </c>
      <c r="E36" s="116">
        <v>6</v>
      </c>
      <c r="F36" s="116">
        <v>1954</v>
      </c>
      <c r="G36" s="117">
        <v>-0.198851988519885</v>
      </c>
      <c r="H36" s="116">
        <v>0</v>
      </c>
      <c r="I36" s="116">
        <v>0</v>
      </c>
      <c r="J36" s="116">
        <v>0</v>
      </c>
      <c r="K36" s="117">
        <v>0</v>
      </c>
      <c r="L36" s="116">
        <v>0</v>
      </c>
      <c r="M36" s="139">
        <v>0</v>
      </c>
      <c r="N36" s="116">
        <v>1954</v>
      </c>
      <c r="O36" s="117">
        <v>-0.198851988519885</v>
      </c>
      <c r="P36" s="116">
        <v>1379</v>
      </c>
      <c r="Q36" s="116">
        <v>3333</v>
      </c>
      <c r="R36" s="117">
        <v>-0.16361355081555798</v>
      </c>
      <c r="S36" s="124">
        <v>0</v>
      </c>
      <c r="T36" s="115" t="s">
        <v>98</v>
      </c>
      <c r="U36" s="115" t="s">
        <v>98</v>
      </c>
      <c r="V36" s="119">
        <v>2439</v>
      </c>
      <c r="W36" s="119">
        <v>2439</v>
      </c>
      <c r="X36" s="119">
        <v>0</v>
      </c>
      <c r="Y36" s="119">
        <v>0</v>
      </c>
      <c r="Z36" s="119">
        <v>0</v>
      </c>
      <c r="AA36" s="119">
        <v>0</v>
      </c>
      <c r="AB36" s="119">
        <v>0</v>
      </c>
      <c r="AC36" s="119">
        <v>1546</v>
      </c>
      <c r="AD36" s="119">
        <v>2439</v>
      </c>
      <c r="AE36" s="119">
        <v>3985</v>
      </c>
      <c r="AF36" s="115" t="s">
        <v>193</v>
      </c>
      <c r="AG36" s="115" t="s">
        <v>160</v>
      </c>
      <c r="AH36" s="119">
        <v>6</v>
      </c>
      <c r="AI36" s="119">
        <v>8060</v>
      </c>
    </row>
    <row r="37" spans="1:35" x14ac:dyDescent="0.2">
      <c r="A37" s="123"/>
      <c r="B37" s="115" t="s">
        <v>194</v>
      </c>
      <c r="C37" s="115" t="s">
        <v>195</v>
      </c>
      <c r="D37" s="116">
        <v>13463</v>
      </c>
      <c r="E37" s="116">
        <v>158</v>
      </c>
      <c r="F37" s="116">
        <v>13621</v>
      </c>
      <c r="G37" s="117">
        <v>-0.191200047503117</v>
      </c>
      <c r="H37" s="116">
        <v>0</v>
      </c>
      <c r="I37" s="116">
        <v>0</v>
      </c>
      <c r="J37" s="116">
        <v>0</v>
      </c>
      <c r="K37" s="117">
        <v>-1</v>
      </c>
      <c r="L37" s="116">
        <v>0</v>
      </c>
      <c r="M37" s="139">
        <v>0</v>
      </c>
      <c r="N37" s="116">
        <v>13621</v>
      </c>
      <c r="O37" s="117">
        <v>-0.191344098788886</v>
      </c>
      <c r="P37" s="116">
        <v>2009</v>
      </c>
      <c r="Q37" s="116">
        <v>15630</v>
      </c>
      <c r="R37" s="117">
        <v>-0.19883130862678799</v>
      </c>
      <c r="S37" s="124">
        <v>0</v>
      </c>
      <c r="T37" s="115" t="s">
        <v>98</v>
      </c>
      <c r="U37" s="115" t="s">
        <v>98</v>
      </c>
      <c r="V37" s="119">
        <v>16769</v>
      </c>
      <c r="W37" s="119">
        <v>16841</v>
      </c>
      <c r="X37" s="119">
        <v>72</v>
      </c>
      <c r="Y37" s="119">
        <v>3</v>
      </c>
      <c r="Z37" s="119">
        <v>3</v>
      </c>
      <c r="AA37" s="119">
        <v>0</v>
      </c>
      <c r="AB37" s="119">
        <v>0</v>
      </c>
      <c r="AC37" s="119">
        <v>2665</v>
      </c>
      <c r="AD37" s="119">
        <v>16844</v>
      </c>
      <c r="AE37" s="119">
        <v>19509</v>
      </c>
      <c r="AF37" s="115" t="s">
        <v>196</v>
      </c>
      <c r="AG37" s="115" t="s">
        <v>160</v>
      </c>
      <c r="AH37" s="119">
        <v>6</v>
      </c>
      <c r="AI37" s="119">
        <v>8060</v>
      </c>
    </row>
    <row r="38" spans="1:35" x14ac:dyDescent="0.2">
      <c r="A38" s="123"/>
      <c r="B38" s="115" t="s">
        <v>197</v>
      </c>
      <c r="C38" s="115" t="s">
        <v>198</v>
      </c>
      <c r="D38" s="116">
        <v>8705</v>
      </c>
      <c r="E38" s="116">
        <v>32</v>
      </c>
      <c r="F38" s="116">
        <v>8737</v>
      </c>
      <c r="G38" s="117">
        <v>-0.18989337042188201</v>
      </c>
      <c r="H38" s="116">
        <v>0</v>
      </c>
      <c r="I38" s="116">
        <v>0</v>
      </c>
      <c r="J38" s="116">
        <v>0</v>
      </c>
      <c r="K38" s="117">
        <v>0</v>
      </c>
      <c r="L38" s="116">
        <v>0</v>
      </c>
      <c r="M38" s="139">
        <v>0</v>
      </c>
      <c r="N38" s="116">
        <v>8737</v>
      </c>
      <c r="O38" s="117">
        <v>-0.18989337042188201</v>
      </c>
      <c r="P38" s="116">
        <v>3248</v>
      </c>
      <c r="Q38" s="116">
        <v>11985</v>
      </c>
      <c r="R38" s="117">
        <v>-0.17972760249127401</v>
      </c>
      <c r="S38" s="124">
        <v>0</v>
      </c>
      <c r="T38" s="115" t="s">
        <v>98</v>
      </c>
      <c r="U38" s="115" t="s">
        <v>98</v>
      </c>
      <c r="V38" s="119">
        <v>10777</v>
      </c>
      <c r="W38" s="119">
        <v>10785</v>
      </c>
      <c r="X38" s="119">
        <v>8</v>
      </c>
      <c r="Y38" s="119">
        <v>0</v>
      </c>
      <c r="Z38" s="119">
        <v>0</v>
      </c>
      <c r="AA38" s="119">
        <v>0</v>
      </c>
      <c r="AB38" s="119">
        <v>0</v>
      </c>
      <c r="AC38" s="119">
        <v>3826</v>
      </c>
      <c r="AD38" s="119">
        <v>10785</v>
      </c>
      <c r="AE38" s="119">
        <v>14611</v>
      </c>
      <c r="AF38" s="115" t="s">
        <v>199</v>
      </c>
      <c r="AG38" s="115" t="s">
        <v>160</v>
      </c>
      <c r="AH38" s="119">
        <v>6</v>
      </c>
      <c r="AI38" s="119">
        <v>8060</v>
      </c>
    </row>
    <row r="39" spans="1:35" x14ac:dyDescent="0.2">
      <c r="A39" s="123"/>
      <c r="B39" s="115" t="s">
        <v>200</v>
      </c>
      <c r="C39" s="115" t="s">
        <v>201</v>
      </c>
      <c r="D39" s="116">
        <v>4167</v>
      </c>
      <c r="E39" s="116">
        <v>60</v>
      </c>
      <c r="F39" s="116">
        <v>4227</v>
      </c>
      <c r="G39" s="117">
        <v>-8.6646499567847909E-2</v>
      </c>
      <c r="H39" s="116">
        <v>0</v>
      </c>
      <c r="I39" s="116">
        <v>0</v>
      </c>
      <c r="J39" s="116">
        <v>0</v>
      </c>
      <c r="K39" s="117">
        <v>0</v>
      </c>
      <c r="L39" s="116">
        <v>0</v>
      </c>
      <c r="M39" s="139">
        <v>0</v>
      </c>
      <c r="N39" s="116">
        <v>4227</v>
      </c>
      <c r="O39" s="117">
        <v>-8.6646499567847909E-2</v>
      </c>
      <c r="P39" s="116">
        <v>2499</v>
      </c>
      <c r="Q39" s="116">
        <v>6726</v>
      </c>
      <c r="R39" s="117">
        <v>-7.7745783628136597E-2</v>
      </c>
      <c r="S39" s="124">
        <v>0</v>
      </c>
      <c r="T39" s="115" t="s">
        <v>98</v>
      </c>
      <c r="U39" s="115" t="s">
        <v>98</v>
      </c>
      <c r="V39" s="119">
        <v>4604</v>
      </c>
      <c r="W39" s="119">
        <v>4628</v>
      </c>
      <c r="X39" s="119">
        <v>24</v>
      </c>
      <c r="Y39" s="119">
        <v>0</v>
      </c>
      <c r="Z39" s="119">
        <v>0</v>
      </c>
      <c r="AA39" s="119">
        <v>0</v>
      </c>
      <c r="AB39" s="119">
        <v>0</v>
      </c>
      <c r="AC39" s="119">
        <v>2665</v>
      </c>
      <c r="AD39" s="119">
        <v>4628</v>
      </c>
      <c r="AE39" s="119">
        <v>7293</v>
      </c>
      <c r="AF39" s="115" t="s">
        <v>202</v>
      </c>
      <c r="AG39" s="115" t="s">
        <v>160</v>
      </c>
      <c r="AH39" s="119">
        <v>6</v>
      </c>
      <c r="AI39" s="119">
        <v>8060</v>
      </c>
    </row>
    <row r="40" spans="1:35" x14ac:dyDescent="0.2">
      <c r="A40" s="123"/>
      <c r="B40" s="115" t="s">
        <v>203</v>
      </c>
      <c r="C40" s="115" t="s">
        <v>204</v>
      </c>
      <c r="D40" s="116">
        <v>4104</v>
      </c>
      <c r="E40" s="116">
        <v>0</v>
      </c>
      <c r="F40" s="116">
        <v>4104</v>
      </c>
      <c r="G40" s="117">
        <v>-8.4541601606067412E-2</v>
      </c>
      <c r="H40" s="116">
        <v>0</v>
      </c>
      <c r="I40" s="116">
        <v>0</v>
      </c>
      <c r="J40" s="116">
        <v>0</v>
      </c>
      <c r="K40" s="117">
        <v>0</v>
      </c>
      <c r="L40" s="116">
        <v>0</v>
      </c>
      <c r="M40" s="139">
        <v>0</v>
      </c>
      <c r="N40" s="116">
        <v>4104</v>
      </c>
      <c r="O40" s="117">
        <v>-8.4541601606067412E-2</v>
      </c>
      <c r="P40" s="116">
        <v>19</v>
      </c>
      <c r="Q40" s="116">
        <v>4123</v>
      </c>
      <c r="R40" s="117">
        <v>-8.0508474576271194E-2</v>
      </c>
      <c r="S40" s="124">
        <v>0</v>
      </c>
      <c r="T40" s="115" t="s">
        <v>98</v>
      </c>
      <c r="U40" s="115" t="s">
        <v>98</v>
      </c>
      <c r="V40" s="119">
        <v>4457</v>
      </c>
      <c r="W40" s="119">
        <v>4483</v>
      </c>
      <c r="X40" s="119">
        <v>26</v>
      </c>
      <c r="Y40" s="119">
        <v>0</v>
      </c>
      <c r="Z40" s="119">
        <v>0</v>
      </c>
      <c r="AA40" s="119">
        <v>0</v>
      </c>
      <c r="AB40" s="119">
        <v>0</v>
      </c>
      <c r="AC40" s="119">
        <v>1</v>
      </c>
      <c r="AD40" s="119">
        <v>4483</v>
      </c>
      <c r="AE40" s="119">
        <v>4484</v>
      </c>
      <c r="AF40" s="115" t="s">
        <v>205</v>
      </c>
      <c r="AG40" s="115" t="s">
        <v>160</v>
      </c>
      <c r="AH40" s="119">
        <v>6</v>
      </c>
      <c r="AI40" s="119">
        <v>8060</v>
      </c>
    </row>
    <row r="41" spans="1:35" x14ac:dyDescent="0.2">
      <c r="A41" s="123"/>
      <c r="B41" s="115" t="s">
        <v>206</v>
      </c>
      <c r="C41" s="115" t="s">
        <v>207</v>
      </c>
      <c r="D41" s="116">
        <v>3696</v>
      </c>
      <c r="E41" s="116">
        <v>0</v>
      </c>
      <c r="F41" s="116">
        <v>3696</v>
      </c>
      <c r="G41" s="117">
        <v>-8.3105929049863594E-2</v>
      </c>
      <c r="H41" s="116">
        <v>0</v>
      </c>
      <c r="I41" s="116">
        <v>0</v>
      </c>
      <c r="J41" s="116">
        <v>0</v>
      </c>
      <c r="K41" s="117">
        <v>0</v>
      </c>
      <c r="L41" s="116">
        <v>0</v>
      </c>
      <c r="M41" s="139">
        <v>0</v>
      </c>
      <c r="N41" s="116">
        <v>3696</v>
      </c>
      <c r="O41" s="117">
        <v>-8.3105929049863594E-2</v>
      </c>
      <c r="P41" s="116">
        <v>0</v>
      </c>
      <c r="Q41" s="116">
        <v>3696</v>
      </c>
      <c r="R41" s="117">
        <v>-8.3105929049863594E-2</v>
      </c>
      <c r="S41" s="124">
        <v>0</v>
      </c>
      <c r="T41" s="115" t="s">
        <v>98</v>
      </c>
      <c r="U41" s="115" t="s">
        <v>98</v>
      </c>
      <c r="V41" s="119">
        <v>4025</v>
      </c>
      <c r="W41" s="119">
        <v>4031</v>
      </c>
      <c r="X41" s="119">
        <v>6</v>
      </c>
      <c r="Y41" s="119">
        <v>0</v>
      </c>
      <c r="Z41" s="119">
        <v>0</v>
      </c>
      <c r="AA41" s="119">
        <v>0</v>
      </c>
      <c r="AB41" s="119">
        <v>0</v>
      </c>
      <c r="AC41" s="119">
        <v>0</v>
      </c>
      <c r="AD41" s="119">
        <v>4031</v>
      </c>
      <c r="AE41" s="119">
        <v>4031</v>
      </c>
      <c r="AF41" s="115" t="s">
        <v>208</v>
      </c>
      <c r="AG41" s="115" t="s">
        <v>160</v>
      </c>
      <c r="AH41" s="119">
        <v>6</v>
      </c>
      <c r="AI41" s="119">
        <v>8060</v>
      </c>
    </row>
    <row r="42" spans="1:35" x14ac:dyDescent="0.2">
      <c r="A42" s="123"/>
      <c r="B42" s="115" t="s">
        <v>209</v>
      </c>
      <c r="C42" s="115" t="s">
        <v>210</v>
      </c>
      <c r="D42" s="116">
        <v>5103</v>
      </c>
      <c r="E42" s="116">
        <v>14</v>
      </c>
      <c r="F42" s="116">
        <v>5117</v>
      </c>
      <c r="G42" s="117">
        <v>-2.99526066350711E-2</v>
      </c>
      <c r="H42" s="116">
        <v>0</v>
      </c>
      <c r="I42" s="116">
        <v>0</v>
      </c>
      <c r="J42" s="116">
        <v>0</v>
      </c>
      <c r="K42" s="117">
        <v>0</v>
      </c>
      <c r="L42" s="116">
        <v>0</v>
      </c>
      <c r="M42" s="139">
        <v>0</v>
      </c>
      <c r="N42" s="116">
        <v>5117</v>
      </c>
      <c r="O42" s="117">
        <v>-2.99526066350711E-2</v>
      </c>
      <c r="P42" s="116">
        <v>2216</v>
      </c>
      <c r="Q42" s="116">
        <v>7333</v>
      </c>
      <c r="R42" s="117">
        <v>-7.0595690747782006E-2</v>
      </c>
      <c r="S42" s="124">
        <v>0</v>
      </c>
      <c r="T42" s="115" t="s">
        <v>98</v>
      </c>
      <c r="U42" s="115" t="s">
        <v>98</v>
      </c>
      <c r="V42" s="119">
        <v>5269</v>
      </c>
      <c r="W42" s="119">
        <v>5275</v>
      </c>
      <c r="X42" s="119">
        <v>6</v>
      </c>
      <c r="Y42" s="119">
        <v>0</v>
      </c>
      <c r="Z42" s="119">
        <v>0</v>
      </c>
      <c r="AA42" s="119">
        <v>0</v>
      </c>
      <c r="AB42" s="119">
        <v>0</v>
      </c>
      <c r="AC42" s="119">
        <v>2615</v>
      </c>
      <c r="AD42" s="119">
        <v>5275</v>
      </c>
      <c r="AE42" s="119">
        <v>7890</v>
      </c>
      <c r="AF42" s="115" t="s">
        <v>211</v>
      </c>
      <c r="AG42" s="115" t="s">
        <v>160</v>
      </c>
      <c r="AH42" s="119">
        <v>6</v>
      </c>
      <c r="AI42" s="119">
        <v>8060</v>
      </c>
    </row>
    <row r="43" spans="1:35" x14ac:dyDescent="0.2">
      <c r="A43" s="123"/>
      <c r="B43" s="115" t="s">
        <v>212</v>
      </c>
      <c r="C43" s="115" t="s">
        <v>213</v>
      </c>
      <c r="D43" s="116">
        <v>1258</v>
      </c>
      <c r="E43" s="116">
        <v>0</v>
      </c>
      <c r="F43" s="116">
        <v>1258</v>
      </c>
      <c r="G43" s="117">
        <v>-0.11346018322762501</v>
      </c>
      <c r="H43" s="116">
        <v>0</v>
      </c>
      <c r="I43" s="116">
        <v>0</v>
      </c>
      <c r="J43" s="116">
        <v>0</v>
      </c>
      <c r="K43" s="117">
        <v>0</v>
      </c>
      <c r="L43" s="116">
        <v>0</v>
      </c>
      <c r="M43" s="139">
        <v>0</v>
      </c>
      <c r="N43" s="116">
        <v>1258</v>
      </c>
      <c r="O43" s="117">
        <v>-0.11346018322762501</v>
      </c>
      <c r="P43" s="116">
        <v>729</v>
      </c>
      <c r="Q43" s="116">
        <v>1987</v>
      </c>
      <c r="R43" s="117">
        <v>-6.8448195030473502E-2</v>
      </c>
      <c r="S43" s="124">
        <v>0</v>
      </c>
      <c r="T43" s="115" t="s">
        <v>98</v>
      </c>
      <c r="U43" s="115" t="s">
        <v>98</v>
      </c>
      <c r="V43" s="119">
        <v>1415</v>
      </c>
      <c r="W43" s="119">
        <v>1419</v>
      </c>
      <c r="X43" s="119">
        <v>4</v>
      </c>
      <c r="Y43" s="119">
        <v>0</v>
      </c>
      <c r="Z43" s="119">
        <v>0</v>
      </c>
      <c r="AA43" s="119">
        <v>0</v>
      </c>
      <c r="AB43" s="119">
        <v>0</v>
      </c>
      <c r="AC43" s="119">
        <v>714</v>
      </c>
      <c r="AD43" s="119">
        <v>1419</v>
      </c>
      <c r="AE43" s="119">
        <v>2133</v>
      </c>
      <c r="AF43" s="115" t="s">
        <v>214</v>
      </c>
      <c r="AG43" s="115" t="s">
        <v>160</v>
      </c>
      <c r="AH43" s="119">
        <v>6</v>
      </c>
      <c r="AI43" s="119">
        <v>8060</v>
      </c>
    </row>
    <row r="44" spans="1:35" x14ac:dyDescent="0.2">
      <c r="A44" s="123"/>
      <c r="B44" s="115" t="s">
        <v>215</v>
      </c>
      <c r="C44" s="115" t="s">
        <v>216</v>
      </c>
      <c r="D44" s="116">
        <v>4722</v>
      </c>
      <c r="E44" s="116">
        <v>12</v>
      </c>
      <c r="F44" s="116">
        <v>4734</v>
      </c>
      <c r="G44" s="117">
        <v>-0.19735503560529002</v>
      </c>
      <c r="H44" s="116">
        <v>0</v>
      </c>
      <c r="I44" s="116">
        <v>0</v>
      </c>
      <c r="J44" s="116">
        <v>0</v>
      </c>
      <c r="K44" s="117">
        <v>0</v>
      </c>
      <c r="L44" s="116">
        <v>0</v>
      </c>
      <c r="M44" s="139">
        <v>0</v>
      </c>
      <c r="N44" s="116">
        <v>4734</v>
      </c>
      <c r="O44" s="117">
        <v>-0.19735503560529002</v>
      </c>
      <c r="P44" s="116">
        <v>792</v>
      </c>
      <c r="Q44" s="116">
        <v>5526</v>
      </c>
      <c r="R44" s="117">
        <v>-0.20374639769452402</v>
      </c>
      <c r="S44" s="124">
        <v>0</v>
      </c>
      <c r="T44" s="115" t="s">
        <v>98</v>
      </c>
      <c r="U44" s="115" t="s">
        <v>98</v>
      </c>
      <c r="V44" s="119">
        <v>5882</v>
      </c>
      <c r="W44" s="119">
        <v>5898</v>
      </c>
      <c r="X44" s="119">
        <v>16</v>
      </c>
      <c r="Y44" s="119">
        <v>0</v>
      </c>
      <c r="Z44" s="119">
        <v>0</v>
      </c>
      <c r="AA44" s="119">
        <v>0</v>
      </c>
      <c r="AB44" s="119">
        <v>0</v>
      </c>
      <c r="AC44" s="119">
        <v>1042</v>
      </c>
      <c r="AD44" s="119">
        <v>5898</v>
      </c>
      <c r="AE44" s="119">
        <v>6940</v>
      </c>
      <c r="AF44" s="115" t="s">
        <v>217</v>
      </c>
      <c r="AG44" s="115" t="s">
        <v>160</v>
      </c>
      <c r="AH44" s="119">
        <v>6</v>
      </c>
      <c r="AI44" s="119">
        <v>8060</v>
      </c>
    </row>
    <row r="45" spans="1:35" x14ac:dyDescent="0.2">
      <c r="A45" s="123"/>
      <c r="B45" s="115" t="s">
        <v>218</v>
      </c>
      <c r="C45" s="115" t="s">
        <v>219</v>
      </c>
      <c r="D45" s="116">
        <v>9517</v>
      </c>
      <c r="E45" s="116">
        <v>68</v>
      </c>
      <c r="F45" s="116">
        <v>9585</v>
      </c>
      <c r="G45" s="117">
        <v>-3.2404603270745E-2</v>
      </c>
      <c r="H45" s="116">
        <v>0</v>
      </c>
      <c r="I45" s="116">
        <v>0</v>
      </c>
      <c r="J45" s="116">
        <v>0</v>
      </c>
      <c r="K45" s="117">
        <v>0</v>
      </c>
      <c r="L45" s="116">
        <v>0</v>
      </c>
      <c r="M45" s="139">
        <v>0</v>
      </c>
      <c r="N45" s="116">
        <v>9585</v>
      </c>
      <c r="O45" s="117">
        <v>-3.2404603270745E-2</v>
      </c>
      <c r="P45" s="116">
        <v>3031</v>
      </c>
      <c r="Q45" s="116">
        <v>12616</v>
      </c>
      <c r="R45" s="117">
        <v>-6.3261063261063302E-2</v>
      </c>
      <c r="S45" s="124">
        <v>0</v>
      </c>
      <c r="T45" s="115" t="s">
        <v>98</v>
      </c>
      <c r="U45" s="115" t="s">
        <v>98</v>
      </c>
      <c r="V45" s="119">
        <v>9856</v>
      </c>
      <c r="W45" s="119">
        <v>9906</v>
      </c>
      <c r="X45" s="119">
        <v>50</v>
      </c>
      <c r="Y45" s="119">
        <v>0</v>
      </c>
      <c r="Z45" s="119">
        <v>0</v>
      </c>
      <c r="AA45" s="119">
        <v>0</v>
      </c>
      <c r="AB45" s="119">
        <v>0</v>
      </c>
      <c r="AC45" s="119">
        <v>3562</v>
      </c>
      <c r="AD45" s="119">
        <v>9906</v>
      </c>
      <c r="AE45" s="119">
        <v>13468</v>
      </c>
      <c r="AF45" s="115" t="s">
        <v>220</v>
      </c>
      <c r="AG45" s="115" t="s">
        <v>160</v>
      </c>
      <c r="AH45" s="119">
        <v>6</v>
      </c>
      <c r="AI45" s="119">
        <v>8060</v>
      </c>
    </row>
    <row r="46" spans="1:35" x14ac:dyDescent="0.2">
      <c r="A46" s="123"/>
      <c r="B46" s="115" t="s">
        <v>221</v>
      </c>
      <c r="C46" s="115" t="s">
        <v>222</v>
      </c>
      <c r="D46" s="116">
        <v>8139</v>
      </c>
      <c r="E46" s="116">
        <v>1306</v>
      </c>
      <c r="F46" s="116">
        <v>9445</v>
      </c>
      <c r="G46" s="117">
        <v>-0.191491183016607</v>
      </c>
      <c r="H46" s="116">
        <v>0</v>
      </c>
      <c r="I46" s="116">
        <v>0</v>
      </c>
      <c r="J46" s="116">
        <v>0</v>
      </c>
      <c r="K46" s="117">
        <v>0</v>
      </c>
      <c r="L46" s="116">
        <v>0</v>
      </c>
      <c r="M46" s="139">
        <v>0</v>
      </c>
      <c r="N46" s="116">
        <v>9445</v>
      </c>
      <c r="O46" s="117">
        <v>-0.191491183016607</v>
      </c>
      <c r="P46" s="116">
        <v>2644</v>
      </c>
      <c r="Q46" s="116">
        <v>12089</v>
      </c>
      <c r="R46" s="117">
        <v>-0.207694324288898</v>
      </c>
      <c r="S46" s="124">
        <v>0</v>
      </c>
      <c r="T46" s="115" t="s">
        <v>98</v>
      </c>
      <c r="U46" s="115" t="s">
        <v>98</v>
      </c>
      <c r="V46" s="119">
        <v>9934</v>
      </c>
      <c r="W46" s="119">
        <v>11682</v>
      </c>
      <c r="X46" s="119">
        <v>1748</v>
      </c>
      <c r="Y46" s="119">
        <v>0</v>
      </c>
      <c r="Z46" s="119">
        <v>0</v>
      </c>
      <c r="AA46" s="119">
        <v>0</v>
      </c>
      <c r="AB46" s="119">
        <v>0</v>
      </c>
      <c r="AC46" s="119">
        <v>3576</v>
      </c>
      <c r="AD46" s="119">
        <v>11682</v>
      </c>
      <c r="AE46" s="119">
        <v>15258</v>
      </c>
      <c r="AF46" s="115" t="s">
        <v>223</v>
      </c>
      <c r="AG46" s="115" t="s">
        <v>160</v>
      </c>
      <c r="AH46" s="119">
        <v>6</v>
      </c>
      <c r="AI46" s="119">
        <v>8060</v>
      </c>
    </row>
    <row r="47" spans="1:35" x14ac:dyDescent="0.2">
      <c r="A47" s="123"/>
      <c r="B47" s="115" t="s">
        <v>224</v>
      </c>
      <c r="C47" s="115" t="s">
        <v>225</v>
      </c>
      <c r="D47" s="116">
        <v>15090</v>
      </c>
      <c r="E47" s="116">
        <v>274</v>
      </c>
      <c r="F47" s="116">
        <v>15364</v>
      </c>
      <c r="G47" s="117">
        <v>-9.5383890720678294E-2</v>
      </c>
      <c r="H47" s="116">
        <v>0</v>
      </c>
      <c r="I47" s="116">
        <v>0</v>
      </c>
      <c r="J47" s="116">
        <v>0</v>
      </c>
      <c r="K47" s="117">
        <v>0</v>
      </c>
      <c r="L47" s="116">
        <v>0</v>
      </c>
      <c r="M47" s="139">
        <v>0</v>
      </c>
      <c r="N47" s="116">
        <v>15364</v>
      </c>
      <c r="O47" s="117">
        <v>-9.5383890720678294E-2</v>
      </c>
      <c r="P47" s="116">
        <v>1628</v>
      </c>
      <c r="Q47" s="116">
        <v>16992</v>
      </c>
      <c r="R47" s="117">
        <v>-8.3445709045795388E-2</v>
      </c>
      <c r="S47" s="124">
        <v>0</v>
      </c>
      <c r="T47" s="115" t="s">
        <v>98</v>
      </c>
      <c r="U47" s="115" t="s">
        <v>98</v>
      </c>
      <c r="V47" s="119">
        <v>16802</v>
      </c>
      <c r="W47" s="119">
        <v>16984</v>
      </c>
      <c r="X47" s="119">
        <v>182</v>
      </c>
      <c r="Y47" s="119">
        <v>0</v>
      </c>
      <c r="Z47" s="119">
        <v>0</v>
      </c>
      <c r="AA47" s="119">
        <v>0</v>
      </c>
      <c r="AB47" s="119">
        <v>0</v>
      </c>
      <c r="AC47" s="119">
        <v>1555</v>
      </c>
      <c r="AD47" s="119">
        <v>16984</v>
      </c>
      <c r="AE47" s="119">
        <v>18539</v>
      </c>
      <c r="AF47" s="115" t="s">
        <v>226</v>
      </c>
      <c r="AG47" s="115" t="s">
        <v>160</v>
      </c>
      <c r="AH47" s="119">
        <v>6</v>
      </c>
      <c r="AI47" s="119">
        <v>8060</v>
      </c>
    </row>
    <row r="48" spans="1:35" x14ac:dyDescent="0.2">
      <c r="A48" s="123"/>
      <c r="B48" s="115" t="s">
        <v>227</v>
      </c>
      <c r="C48" s="115" t="s">
        <v>228</v>
      </c>
      <c r="D48" s="116">
        <v>10201</v>
      </c>
      <c r="E48" s="116">
        <v>40</v>
      </c>
      <c r="F48" s="116">
        <v>10241</v>
      </c>
      <c r="G48" s="117">
        <v>-4.1643271570278903E-2</v>
      </c>
      <c r="H48" s="116">
        <v>0</v>
      </c>
      <c r="I48" s="116">
        <v>0</v>
      </c>
      <c r="J48" s="116">
        <v>0</v>
      </c>
      <c r="K48" s="117">
        <v>0</v>
      </c>
      <c r="L48" s="116">
        <v>0</v>
      </c>
      <c r="M48" s="139">
        <v>0</v>
      </c>
      <c r="N48" s="116">
        <v>10241</v>
      </c>
      <c r="O48" s="117">
        <v>-4.1643271570278903E-2</v>
      </c>
      <c r="P48" s="116">
        <v>547</v>
      </c>
      <c r="Q48" s="116">
        <v>10788</v>
      </c>
      <c r="R48" s="117">
        <v>-5.2021089630931501E-2</v>
      </c>
      <c r="S48" s="124">
        <v>0</v>
      </c>
      <c r="T48" s="115" t="s">
        <v>98</v>
      </c>
      <c r="U48" s="115" t="s">
        <v>98</v>
      </c>
      <c r="V48" s="119">
        <v>10682</v>
      </c>
      <c r="W48" s="119">
        <v>10686</v>
      </c>
      <c r="X48" s="119">
        <v>4</v>
      </c>
      <c r="Y48" s="119">
        <v>0</v>
      </c>
      <c r="Z48" s="119">
        <v>0</v>
      </c>
      <c r="AA48" s="119">
        <v>0</v>
      </c>
      <c r="AB48" s="119">
        <v>0</v>
      </c>
      <c r="AC48" s="119">
        <v>694</v>
      </c>
      <c r="AD48" s="119">
        <v>10686</v>
      </c>
      <c r="AE48" s="119">
        <v>11380</v>
      </c>
      <c r="AF48" s="115" t="s">
        <v>229</v>
      </c>
      <c r="AG48" s="115" t="s">
        <v>160</v>
      </c>
      <c r="AH48" s="119">
        <v>6</v>
      </c>
      <c r="AI48" s="119">
        <v>8060</v>
      </c>
    </row>
    <row r="49" spans="1:35" x14ac:dyDescent="0.2">
      <c r="A49" s="123"/>
      <c r="B49" s="115" t="s">
        <v>230</v>
      </c>
      <c r="C49" s="115" t="s">
        <v>231</v>
      </c>
      <c r="D49" s="116">
        <v>2019</v>
      </c>
      <c r="E49" s="116">
        <v>14</v>
      </c>
      <c r="F49" s="116">
        <v>2033</v>
      </c>
      <c r="G49" s="117">
        <v>-0.22729000380083597</v>
      </c>
      <c r="H49" s="116">
        <v>0</v>
      </c>
      <c r="I49" s="116">
        <v>0</v>
      </c>
      <c r="J49" s="116">
        <v>0</v>
      </c>
      <c r="K49" s="117">
        <v>0</v>
      </c>
      <c r="L49" s="116">
        <v>0</v>
      </c>
      <c r="M49" s="139">
        <v>0</v>
      </c>
      <c r="N49" s="116">
        <v>2033</v>
      </c>
      <c r="O49" s="117">
        <v>-0.22729000380083597</v>
      </c>
      <c r="P49" s="116">
        <v>1259</v>
      </c>
      <c r="Q49" s="116">
        <v>3292</v>
      </c>
      <c r="R49" s="117">
        <v>-0.35640273704789804</v>
      </c>
      <c r="S49" s="124">
        <v>0</v>
      </c>
      <c r="T49" s="115" t="s">
        <v>98</v>
      </c>
      <c r="U49" s="115" t="s">
        <v>98</v>
      </c>
      <c r="V49" s="119">
        <v>2623</v>
      </c>
      <c r="W49" s="119">
        <v>2631</v>
      </c>
      <c r="X49" s="119">
        <v>8</v>
      </c>
      <c r="Y49" s="119">
        <v>0</v>
      </c>
      <c r="Z49" s="119">
        <v>0</v>
      </c>
      <c r="AA49" s="119">
        <v>0</v>
      </c>
      <c r="AB49" s="119">
        <v>0</v>
      </c>
      <c r="AC49" s="119">
        <v>2484</v>
      </c>
      <c r="AD49" s="119">
        <v>2631</v>
      </c>
      <c r="AE49" s="119">
        <v>5115</v>
      </c>
      <c r="AF49" s="115" t="s">
        <v>232</v>
      </c>
      <c r="AG49" s="115" t="s">
        <v>160</v>
      </c>
      <c r="AH49" s="119">
        <v>6</v>
      </c>
      <c r="AI49" s="119">
        <v>8060</v>
      </c>
    </row>
    <row r="50" spans="1:35" x14ac:dyDescent="0.2">
      <c r="A50" s="123"/>
      <c r="B50" s="115" t="s">
        <v>233</v>
      </c>
      <c r="C50" s="115" t="s">
        <v>234</v>
      </c>
      <c r="D50" s="116">
        <v>9269</v>
      </c>
      <c r="E50" s="116">
        <v>2184</v>
      </c>
      <c r="F50" s="116">
        <v>11453</v>
      </c>
      <c r="G50" s="117">
        <v>-6.7648974275480306E-2</v>
      </c>
      <c r="H50" s="116">
        <v>0</v>
      </c>
      <c r="I50" s="116">
        <v>0</v>
      </c>
      <c r="J50" s="116">
        <v>0</v>
      </c>
      <c r="K50" s="117">
        <v>0</v>
      </c>
      <c r="L50" s="116">
        <v>0</v>
      </c>
      <c r="M50" s="139">
        <v>0</v>
      </c>
      <c r="N50" s="116">
        <v>11453</v>
      </c>
      <c r="O50" s="117">
        <v>-6.7648974275480306E-2</v>
      </c>
      <c r="P50" s="116">
        <v>3642</v>
      </c>
      <c r="Q50" s="116">
        <v>15095</v>
      </c>
      <c r="R50" s="117">
        <v>-5.6680414948131495E-2</v>
      </c>
      <c r="S50" s="124">
        <v>0</v>
      </c>
      <c r="T50" s="115" t="s">
        <v>98</v>
      </c>
      <c r="U50" s="115" t="s">
        <v>98</v>
      </c>
      <c r="V50" s="119">
        <v>10276</v>
      </c>
      <c r="W50" s="119">
        <v>12284</v>
      </c>
      <c r="X50" s="119">
        <v>2008</v>
      </c>
      <c r="Y50" s="119">
        <v>0</v>
      </c>
      <c r="Z50" s="119">
        <v>0</v>
      </c>
      <c r="AA50" s="119">
        <v>0</v>
      </c>
      <c r="AB50" s="119">
        <v>0</v>
      </c>
      <c r="AC50" s="119">
        <v>3718</v>
      </c>
      <c r="AD50" s="119">
        <v>12284</v>
      </c>
      <c r="AE50" s="119">
        <v>16002</v>
      </c>
      <c r="AF50" s="115" t="s">
        <v>235</v>
      </c>
      <c r="AG50" s="115" t="s">
        <v>160</v>
      </c>
      <c r="AH50" s="119">
        <v>6</v>
      </c>
      <c r="AI50" s="119">
        <v>8060</v>
      </c>
    </row>
    <row r="51" spans="1:35" x14ac:dyDescent="0.2">
      <c r="A51" s="123"/>
      <c r="B51" s="115" t="s">
        <v>236</v>
      </c>
      <c r="C51" s="115" t="s">
        <v>237</v>
      </c>
      <c r="D51" s="116">
        <v>1632</v>
      </c>
      <c r="E51" s="116">
        <v>46</v>
      </c>
      <c r="F51" s="116">
        <v>1678</v>
      </c>
      <c r="G51" s="117">
        <v>-0.34657320872274106</v>
      </c>
      <c r="H51" s="116">
        <v>0</v>
      </c>
      <c r="I51" s="116">
        <v>0</v>
      </c>
      <c r="J51" s="116">
        <v>0</v>
      </c>
      <c r="K51" s="117">
        <v>0</v>
      </c>
      <c r="L51" s="116">
        <v>0</v>
      </c>
      <c r="M51" s="139">
        <v>0</v>
      </c>
      <c r="N51" s="116">
        <v>1678</v>
      </c>
      <c r="O51" s="117">
        <v>-0.34657320872274106</v>
      </c>
      <c r="P51" s="116">
        <v>2333</v>
      </c>
      <c r="Q51" s="116">
        <v>4011</v>
      </c>
      <c r="R51" s="117">
        <v>-0.170595533498759</v>
      </c>
      <c r="S51" s="124">
        <v>0</v>
      </c>
      <c r="T51" s="115" t="s">
        <v>98</v>
      </c>
      <c r="U51" s="115" t="s">
        <v>98</v>
      </c>
      <c r="V51" s="119">
        <v>2552</v>
      </c>
      <c r="W51" s="119">
        <v>2568</v>
      </c>
      <c r="X51" s="119">
        <v>16</v>
      </c>
      <c r="Y51" s="119">
        <v>0</v>
      </c>
      <c r="Z51" s="119">
        <v>0</v>
      </c>
      <c r="AA51" s="119">
        <v>0</v>
      </c>
      <c r="AB51" s="119">
        <v>0</v>
      </c>
      <c r="AC51" s="119">
        <v>2268</v>
      </c>
      <c r="AD51" s="119">
        <v>2568</v>
      </c>
      <c r="AE51" s="119">
        <v>4836</v>
      </c>
      <c r="AF51" s="115" t="s">
        <v>238</v>
      </c>
      <c r="AG51" s="115" t="s">
        <v>160</v>
      </c>
      <c r="AH51" s="119">
        <v>6</v>
      </c>
      <c r="AI51" s="119">
        <v>8060</v>
      </c>
    </row>
    <row r="52" spans="1:35" x14ac:dyDescent="0.2">
      <c r="A52" s="123"/>
      <c r="B52" s="115" t="s">
        <v>239</v>
      </c>
      <c r="C52" s="115" t="s">
        <v>240</v>
      </c>
      <c r="D52" s="116">
        <v>1227</v>
      </c>
      <c r="E52" s="116">
        <v>0</v>
      </c>
      <c r="F52" s="116">
        <v>1227</v>
      </c>
      <c r="G52" s="117">
        <v>-7.8828828828828815E-2</v>
      </c>
      <c r="H52" s="116">
        <v>0</v>
      </c>
      <c r="I52" s="116">
        <v>0</v>
      </c>
      <c r="J52" s="116">
        <v>0</v>
      </c>
      <c r="K52" s="117">
        <v>0</v>
      </c>
      <c r="L52" s="116">
        <v>0</v>
      </c>
      <c r="M52" s="139">
        <v>0</v>
      </c>
      <c r="N52" s="116">
        <v>1227</v>
      </c>
      <c r="O52" s="117">
        <v>-7.8828828828828815E-2</v>
      </c>
      <c r="P52" s="116">
        <v>0</v>
      </c>
      <c r="Q52" s="116">
        <v>1227</v>
      </c>
      <c r="R52" s="117">
        <v>-7.8828828828828815E-2</v>
      </c>
      <c r="S52" s="124">
        <v>0</v>
      </c>
      <c r="T52" s="115" t="s">
        <v>98</v>
      </c>
      <c r="U52" s="115" t="s">
        <v>98</v>
      </c>
      <c r="V52" s="119">
        <v>1332</v>
      </c>
      <c r="W52" s="119">
        <v>1332</v>
      </c>
      <c r="X52" s="119">
        <v>0</v>
      </c>
      <c r="Y52" s="119">
        <v>0</v>
      </c>
      <c r="Z52" s="119">
        <v>0</v>
      </c>
      <c r="AA52" s="119">
        <v>0</v>
      </c>
      <c r="AB52" s="119">
        <v>0</v>
      </c>
      <c r="AC52" s="119">
        <v>0</v>
      </c>
      <c r="AD52" s="119">
        <v>1332</v>
      </c>
      <c r="AE52" s="119">
        <v>1332</v>
      </c>
      <c r="AF52" s="115" t="s">
        <v>241</v>
      </c>
      <c r="AG52" s="115" t="s">
        <v>160</v>
      </c>
      <c r="AH52" s="119">
        <v>6</v>
      </c>
      <c r="AI52" s="119">
        <v>8060</v>
      </c>
    </row>
    <row r="53" spans="1:35" x14ac:dyDescent="0.2">
      <c r="A53" s="125"/>
      <c r="B53" s="115" t="s">
        <v>242</v>
      </c>
      <c r="C53" s="115" t="s">
        <v>243</v>
      </c>
      <c r="D53" s="116">
        <v>17375</v>
      </c>
      <c r="E53" s="116">
        <v>146</v>
      </c>
      <c r="F53" s="116">
        <v>17521</v>
      </c>
      <c r="G53" s="117">
        <v>-0.118129655727804</v>
      </c>
      <c r="H53" s="116">
        <v>0</v>
      </c>
      <c r="I53" s="116">
        <v>0</v>
      </c>
      <c r="J53" s="116">
        <v>0</v>
      </c>
      <c r="K53" s="117">
        <v>0</v>
      </c>
      <c r="L53" s="116">
        <v>0</v>
      </c>
      <c r="M53" s="139">
        <v>0</v>
      </c>
      <c r="N53" s="116">
        <v>17521</v>
      </c>
      <c r="O53" s="117">
        <v>-0.118129655727804</v>
      </c>
      <c r="P53" s="116">
        <v>198</v>
      </c>
      <c r="Q53" s="116">
        <v>17719</v>
      </c>
      <c r="R53" s="117">
        <v>-0.126282051282051</v>
      </c>
      <c r="S53" s="124">
        <v>0</v>
      </c>
      <c r="T53" s="115" t="s">
        <v>98</v>
      </c>
      <c r="U53" s="115" t="s">
        <v>98</v>
      </c>
      <c r="V53" s="119">
        <v>19838</v>
      </c>
      <c r="W53" s="119">
        <v>19868</v>
      </c>
      <c r="X53" s="119">
        <v>30</v>
      </c>
      <c r="Y53" s="119">
        <v>0</v>
      </c>
      <c r="Z53" s="119">
        <v>0</v>
      </c>
      <c r="AA53" s="119">
        <v>0</v>
      </c>
      <c r="AB53" s="119">
        <v>0</v>
      </c>
      <c r="AC53" s="119">
        <v>412</v>
      </c>
      <c r="AD53" s="119">
        <v>19868</v>
      </c>
      <c r="AE53" s="119">
        <v>20280</v>
      </c>
      <c r="AF53" s="115" t="s">
        <v>244</v>
      </c>
      <c r="AG53" s="115" t="s">
        <v>160</v>
      </c>
      <c r="AH53" s="119">
        <v>6</v>
      </c>
      <c r="AI53" s="119">
        <v>8060</v>
      </c>
    </row>
    <row r="54" spans="1:35" x14ac:dyDescent="0.2">
      <c r="A54" s="126" t="s">
        <v>112</v>
      </c>
      <c r="B54" s="126">
        <v>0</v>
      </c>
      <c r="C54" s="126">
        <v>0</v>
      </c>
      <c r="D54" s="127">
        <v>207222</v>
      </c>
      <c r="E54" s="127">
        <v>6216</v>
      </c>
      <c r="F54" s="127">
        <v>213438</v>
      </c>
      <c r="G54" s="128">
        <v>-0.122167293186697</v>
      </c>
      <c r="H54" s="127">
        <v>1767</v>
      </c>
      <c r="I54" s="127">
        <v>0</v>
      </c>
      <c r="J54" s="127">
        <v>1767</v>
      </c>
      <c r="K54" s="128">
        <v>8.8724584103512E-2</v>
      </c>
      <c r="L54" s="127">
        <v>10013</v>
      </c>
      <c r="M54" s="140">
        <v>-0.31530361050328198</v>
      </c>
      <c r="N54" s="127">
        <v>225218</v>
      </c>
      <c r="O54" s="128">
        <v>-0.13173650386099603</v>
      </c>
      <c r="P54" s="127">
        <v>44078</v>
      </c>
      <c r="Q54" s="127">
        <v>269296</v>
      </c>
      <c r="R54" s="128">
        <v>-0.133558767981416</v>
      </c>
      <c r="S54" s="131">
        <v>0</v>
      </c>
      <c r="T54" s="132">
        <v>0</v>
      </c>
      <c r="U54" s="132">
        <v>0</v>
      </c>
      <c r="V54" s="133">
        <v>236410</v>
      </c>
      <c r="W54" s="133">
        <v>243142</v>
      </c>
      <c r="X54" s="133">
        <v>6732</v>
      </c>
      <c r="Y54" s="133">
        <v>1623</v>
      </c>
      <c r="Z54" s="133">
        <v>1623</v>
      </c>
      <c r="AA54" s="133">
        <v>0</v>
      </c>
      <c r="AB54" s="133">
        <v>14624</v>
      </c>
      <c r="AC54" s="133">
        <v>51418</v>
      </c>
      <c r="AD54" s="133">
        <v>259389</v>
      </c>
      <c r="AE54" s="133">
        <v>310807</v>
      </c>
      <c r="AF54" s="132">
        <v>0</v>
      </c>
      <c r="AG54" s="132">
        <v>0</v>
      </c>
      <c r="AH54" s="133">
        <v>174</v>
      </c>
      <c r="AI54" s="133">
        <v>233740</v>
      </c>
    </row>
    <row r="55" spans="1:35" s="137" customFormat="1" ht="22.5" x14ac:dyDescent="0.2">
      <c r="A55" s="134" t="s">
        <v>245</v>
      </c>
      <c r="B55" s="112"/>
      <c r="C55" s="112"/>
      <c r="D55" s="135">
        <f>D54+D24+D14</f>
        <v>1183808</v>
      </c>
      <c r="E55" s="135">
        <f>E54+E24+E14</f>
        <v>126108</v>
      </c>
      <c r="F55" s="135">
        <f>F54+F24+F14</f>
        <v>1309916</v>
      </c>
      <c r="G55" s="136">
        <f>((F54+F24+F14)-(W54+W24+W14))/(W54+W24+W14)</f>
        <v>-4.6157991123603276E-2</v>
      </c>
      <c r="H55" s="135">
        <f>H54+H24+H14</f>
        <v>146721</v>
      </c>
      <c r="I55" s="135">
        <f>I54+I24+I14</f>
        <v>264</v>
      </c>
      <c r="J55" s="135">
        <f>J54+J24+J14</f>
        <v>146985</v>
      </c>
      <c r="K55" s="136">
        <f>((J54+J24+J14)-(Z54+Z24+Z14))/(Z54+Z24+Z14)</f>
        <v>5.7651486259920989E-2</v>
      </c>
      <c r="L55" s="135">
        <f>L54+L24+L14</f>
        <v>21493</v>
      </c>
      <c r="M55" s="136">
        <f>((L54+L24+L14)-(AB54+AB24+AB14))/(AB54+AB24+AB14)</f>
        <v>-0.20695889602243378</v>
      </c>
      <c r="N55" s="135">
        <f>N54+N24+N14</f>
        <v>1478394</v>
      </c>
      <c r="O55" s="136">
        <f>((N54+N24+N14)-(AD54+AD24+AD14))/(AD54+AD24+AD14)</f>
        <v>-3.961724850264392E-2</v>
      </c>
      <c r="P55" s="135">
        <f>P54+P24+P14</f>
        <v>88069</v>
      </c>
      <c r="Q55" s="135">
        <f>Q54+Q24+Q14</f>
        <v>1566463</v>
      </c>
      <c r="R55" s="136">
        <f>((Q54+Q24+Q14)-(AE54+AE24+AE14))/(AE54+AE24+AE14)</f>
        <v>-3.9726176033721028E-2</v>
      </c>
    </row>
    <row r="56" spans="1:35" s="137" customFormat="1" x14ac:dyDescent="0.2">
      <c r="A56" s="134" t="s">
        <v>246</v>
      </c>
      <c r="B56" s="112"/>
      <c r="C56" s="112"/>
      <c r="D56" s="135">
        <f>D54+D24+D14+D9</f>
        <v>2475648</v>
      </c>
      <c r="E56" s="135">
        <f t="shared" ref="E56:Q56" si="0">E54+E24+E14+E9</f>
        <v>245020</v>
      </c>
      <c r="F56" s="135">
        <f t="shared" si="0"/>
        <v>2720668</v>
      </c>
      <c r="G56" s="136">
        <f>((F54+F24+F14+F9)-(W54+W24+W14+W9))/(W54+W24+W14+W9)</f>
        <v>-4.2606567443595394E-2</v>
      </c>
      <c r="H56" s="135">
        <f t="shared" si="0"/>
        <v>711020</v>
      </c>
      <c r="I56" s="135">
        <f t="shared" si="0"/>
        <v>19206</v>
      </c>
      <c r="J56" s="135">
        <f t="shared" si="0"/>
        <v>730226</v>
      </c>
      <c r="K56" s="136">
        <f>((J54+J24+J14+J9)-(Z54+Z24+Z14+Z9))/(Z54+Z24+Z14+Z9)</f>
        <v>-2.0580227208712797E-2</v>
      </c>
      <c r="L56" s="135">
        <f t="shared" si="0"/>
        <v>95220</v>
      </c>
      <c r="M56" s="136">
        <f>((L54+L24+L14+L9)-(AB54+AB24+AB14+AB9))/(AB54+AB24+AB14+AB9)</f>
        <v>-0.14800332853141973</v>
      </c>
      <c r="N56" s="135">
        <f t="shared" si="0"/>
        <v>3546114</v>
      </c>
      <c r="O56" s="136">
        <f>((N54+N24+N14+N9)-(AD54+AD24+AD14+AD9))/(AD54+AD24+AD14+AD9)</f>
        <v>-4.1351148597960304E-2</v>
      </c>
      <c r="P56" s="135">
        <f t="shared" si="0"/>
        <v>99029</v>
      </c>
      <c r="Q56" s="135">
        <f t="shared" si="0"/>
        <v>3645143</v>
      </c>
      <c r="R56" s="136">
        <f>((Q54+Q24+Q14+Q9)-(AE54+AE24+AE14+AE9))/(AE54+AE24+AE14+AE9)</f>
        <v>-4.4545499343658652E-2</v>
      </c>
    </row>
    <row r="57" spans="1:35" s="137" customFormat="1" x14ac:dyDescent="0.2">
      <c r="A57" s="134" t="s">
        <v>247</v>
      </c>
      <c r="B57" s="112"/>
      <c r="C57" s="112"/>
      <c r="D57" s="135">
        <f>D54+D24+D14+D9+D5</f>
        <v>3630608</v>
      </c>
      <c r="E57" s="135">
        <f t="shared" ref="E57:Q57" si="1">E54+E24+E14+E9+E5</f>
        <v>658250</v>
      </c>
      <c r="F57" s="135">
        <f t="shared" si="1"/>
        <v>4288858</v>
      </c>
      <c r="G57" s="136">
        <f>((F54+F24+F14+F9+F5)-(W54+W24+W14+W9+W5))/(W54+W24+W14+W9+W5)</f>
        <v>-3.1208804116538889E-2</v>
      </c>
      <c r="H57" s="135">
        <f t="shared" si="1"/>
        <v>2116400</v>
      </c>
      <c r="I57" s="135">
        <f t="shared" si="1"/>
        <v>334352</v>
      </c>
      <c r="J57" s="135">
        <f t="shared" si="1"/>
        <v>2450752</v>
      </c>
      <c r="K57" s="136">
        <f>((J54+J24+J14+J9+J5)-(Z54+Z24+Z14+Z9+Z5))/(Z54+Z24+Z14+Z9+Z5)</f>
        <v>1.3337214533329806E-2</v>
      </c>
      <c r="L57" s="135">
        <f t="shared" si="1"/>
        <v>95220</v>
      </c>
      <c r="M57" s="136">
        <f>((L54+L24+L14+L9+L5)-(AB54+AB24+AB14+AB9+AB5))/(AB54+AB24+AB14+AB9+AB5)</f>
        <v>-0.14800332853141973</v>
      </c>
      <c r="N57" s="135">
        <f t="shared" si="1"/>
        <v>6834830</v>
      </c>
      <c r="O57" s="136">
        <f>((N54+N24+N14+N9+N5)-(AD54+AD24+AD14+AD9+AD5))/(AD54+AD24+AD14+AD9+AD5)</f>
        <v>-1.7599704252066469E-2</v>
      </c>
      <c r="P57" s="135">
        <f t="shared" si="1"/>
        <v>102936</v>
      </c>
      <c r="Q57" s="135">
        <f t="shared" si="1"/>
        <v>6937766</v>
      </c>
      <c r="R57" s="136">
        <f>((Q54+Q24+Q14+Q9+Q5)-(AE54+AE24+AE14+AE9+AE5))/(AE54+AE24+AE14+AE9+AE5)</f>
        <v>-2.1443632307102729E-2</v>
      </c>
    </row>
    <row r="58" spans="1:35" x14ac:dyDescent="0.2">
      <c r="A58" s="121" t="s">
        <v>248</v>
      </c>
      <c r="B58" s="115" t="s">
        <v>249</v>
      </c>
      <c r="C58" s="115" t="s">
        <v>250</v>
      </c>
      <c r="D58" s="116">
        <v>0</v>
      </c>
      <c r="E58" s="116">
        <v>0</v>
      </c>
      <c r="F58" s="116">
        <v>0</v>
      </c>
      <c r="G58" s="117">
        <v>0</v>
      </c>
      <c r="H58" s="116">
        <v>203724</v>
      </c>
      <c r="I58" s="116">
        <v>0</v>
      </c>
      <c r="J58" s="116">
        <v>203724</v>
      </c>
      <c r="K58" s="117">
        <v>-6.1197028626200405E-2</v>
      </c>
      <c r="L58" s="116">
        <v>0</v>
      </c>
      <c r="M58" s="139">
        <v>0</v>
      </c>
      <c r="N58" s="116">
        <v>203724</v>
      </c>
      <c r="O58" s="117">
        <v>-6.1197028626200405E-2</v>
      </c>
      <c r="P58" s="116">
        <v>0</v>
      </c>
      <c r="Q58" s="116">
        <v>203724</v>
      </c>
      <c r="R58" s="117">
        <v>-6.1197028626200405E-2</v>
      </c>
      <c r="S58" s="122">
        <v>6</v>
      </c>
      <c r="T58" s="115" t="s">
        <v>99</v>
      </c>
      <c r="U58" s="115" t="s">
        <v>99</v>
      </c>
      <c r="V58" s="119">
        <v>0</v>
      </c>
      <c r="W58" s="119">
        <v>0</v>
      </c>
      <c r="X58" s="119">
        <v>0</v>
      </c>
      <c r="Y58" s="119">
        <v>217004</v>
      </c>
      <c r="Z58" s="119">
        <v>217004</v>
      </c>
      <c r="AA58" s="119">
        <v>0</v>
      </c>
      <c r="AB58" s="119">
        <v>0</v>
      </c>
      <c r="AC58" s="119">
        <v>0</v>
      </c>
      <c r="AD58" s="119">
        <v>217004</v>
      </c>
      <c r="AE58" s="119">
        <v>217004</v>
      </c>
      <c r="AF58" s="115" t="s">
        <v>251</v>
      </c>
      <c r="AG58" s="115" t="s">
        <v>252</v>
      </c>
      <c r="AH58" s="119">
        <v>6</v>
      </c>
      <c r="AI58" s="119">
        <v>8060</v>
      </c>
    </row>
    <row r="59" spans="1:35" x14ac:dyDescent="0.2">
      <c r="A59" s="123"/>
      <c r="B59" s="115" t="s">
        <v>253</v>
      </c>
      <c r="C59" s="115" t="s">
        <v>254</v>
      </c>
      <c r="D59" s="116">
        <v>872</v>
      </c>
      <c r="E59" s="116">
        <v>0</v>
      </c>
      <c r="F59" s="116">
        <v>872</v>
      </c>
      <c r="G59" s="117">
        <v>-0.217235188509874</v>
      </c>
      <c r="H59" s="116">
        <v>0</v>
      </c>
      <c r="I59" s="116">
        <v>0</v>
      </c>
      <c r="J59" s="116">
        <v>0</v>
      </c>
      <c r="K59" s="117">
        <v>-1</v>
      </c>
      <c r="L59" s="116">
        <v>0</v>
      </c>
      <c r="M59" s="139">
        <v>0</v>
      </c>
      <c r="N59" s="116">
        <v>872</v>
      </c>
      <c r="O59" s="117">
        <v>-0.225577264653641</v>
      </c>
      <c r="P59" s="116">
        <v>0</v>
      </c>
      <c r="Q59" s="116">
        <v>872</v>
      </c>
      <c r="R59" s="117">
        <v>-0.225577264653641</v>
      </c>
      <c r="S59" s="124">
        <v>0</v>
      </c>
      <c r="T59" s="115" t="s">
        <v>99</v>
      </c>
      <c r="U59" s="115" t="s">
        <v>99</v>
      </c>
      <c r="V59" s="119">
        <v>1114</v>
      </c>
      <c r="W59" s="119">
        <v>1114</v>
      </c>
      <c r="X59" s="119">
        <v>0</v>
      </c>
      <c r="Y59" s="119">
        <v>12</v>
      </c>
      <c r="Z59" s="119">
        <v>12</v>
      </c>
      <c r="AA59" s="119">
        <v>0</v>
      </c>
      <c r="AB59" s="119">
        <v>0</v>
      </c>
      <c r="AC59" s="119">
        <v>0</v>
      </c>
      <c r="AD59" s="119">
        <v>1126</v>
      </c>
      <c r="AE59" s="119">
        <v>1126</v>
      </c>
      <c r="AF59" s="115" t="s">
        <v>255</v>
      </c>
      <c r="AG59" s="115" t="s">
        <v>252</v>
      </c>
      <c r="AH59" s="119">
        <v>6</v>
      </c>
      <c r="AI59" s="119">
        <v>8060</v>
      </c>
    </row>
    <row r="60" spans="1:35" x14ac:dyDescent="0.2">
      <c r="A60" s="123"/>
      <c r="B60" s="115" t="s">
        <v>256</v>
      </c>
      <c r="C60" s="115" t="s">
        <v>257</v>
      </c>
      <c r="D60" s="116">
        <v>82598</v>
      </c>
      <c r="E60" s="116">
        <v>190</v>
      </c>
      <c r="F60" s="116">
        <v>82788</v>
      </c>
      <c r="G60" s="117">
        <v>-0.162852780277674</v>
      </c>
      <c r="H60" s="116">
        <v>145498</v>
      </c>
      <c r="I60" s="116">
        <v>296</v>
      </c>
      <c r="J60" s="116">
        <v>145794</v>
      </c>
      <c r="K60" s="117">
        <v>3.5211417616359597E-2</v>
      </c>
      <c r="L60" s="116">
        <v>0</v>
      </c>
      <c r="M60" s="139">
        <v>0</v>
      </c>
      <c r="N60" s="116">
        <v>228582</v>
      </c>
      <c r="O60" s="117">
        <v>-4.6494360274978296E-2</v>
      </c>
      <c r="P60" s="116">
        <v>458</v>
      </c>
      <c r="Q60" s="116">
        <v>229040</v>
      </c>
      <c r="R60" s="117">
        <v>-4.8497386940518597E-2</v>
      </c>
      <c r="S60" s="124">
        <v>0</v>
      </c>
      <c r="T60" s="115" t="s">
        <v>99</v>
      </c>
      <c r="U60" s="115" t="s">
        <v>99</v>
      </c>
      <c r="V60" s="119">
        <v>98457</v>
      </c>
      <c r="W60" s="119">
        <v>98893</v>
      </c>
      <c r="X60" s="119">
        <v>436</v>
      </c>
      <c r="Y60" s="119">
        <v>140759</v>
      </c>
      <c r="Z60" s="119">
        <v>140835</v>
      </c>
      <c r="AA60" s="119">
        <v>76</v>
      </c>
      <c r="AB60" s="119">
        <v>0</v>
      </c>
      <c r="AC60" s="119">
        <v>986</v>
      </c>
      <c r="AD60" s="119">
        <v>239728</v>
      </c>
      <c r="AE60" s="119">
        <v>240714</v>
      </c>
      <c r="AF60" s="115" t="s">
        <v>258</v>
      </c>
      <c r="AG60" s="115" t="s">
        <v>252</v>
      </c>
      <c r="AH60" s="119">
        <v>6</v>
      </c>
      <c r="AI60" s="119">
        <v>8060</v>
      </c>
    </row>
    <row r="61" spans="1:35" x14ac:dyDescent="0.2">
      <c r="A61" s="123"/>
      <c r="B61" s="115" t="s">
        <v>259</v>
      </c>
      <c r="C61" s="115" t="s">
        <v>260</v>
      </c>
      <c r="D61" s="145">
        <v>1912</v>
      </c>
      <c r="E61" s="145">
        <v>0</v>
      </c>
      <c r="F61" s="145">
        <v>1912</v>
      </c>
      <c r="G61" s="146">
        <v>-0.65249000363504206</v>
      </c>
      <c r="H61" s="145">
        <v>0</v>
      </c>
      <c r="I61" s="145">
        <v>0</v>
      </c>
      <c r="J61" s="145">
        <v>0</v>
      </c>
      <c r="K61" s="146">
        <v>0</v>
      </c>
      <c r="L61" s="145">
        <v>0</v>
      </c>
      <c r="M61" s="149">
        <v>0</v>
      </c>
      <c r="N61" s="145">
        <v>1912</v>
      </c>
      <c r="O61" s="146">
        <v>-0.65249000363504206</v>
      </c>
      <c r="P61" s="145">
        <v>0</v>
      </c>
      <c r="Q61" s="145">
        <v>1912</v>
      </c>
      <c r="R61" s="146">
        <v>-0.65249000363504206</v>
      </c>
      <c r="S61" s="124">
        <v>0</v>
      </c>
      <c r="T61" s="115" t="s">
        <v>99</v>
      </c>
      <c r="U61" s="115" t="s">
        <v>99</v>
      </c>
      <c r="V61" s="119">
        <v>5502</v>
      </c>
      <c r="W61" s="119">
        <v>5502</v>
      </c>
      <c r="X61" s="119">
        <v>0</v>
      </c>
      <c r="Y61" s="119">
        <v>0</v>
      </c>
      <c r="Z61" s="119">
        <v>0</v>
      </c>
      <c r="AA61" s="119">
        <v>0</v>
      </c>
      <c r="AB61" s="119">
        <v>0</v>
      </c>
      <c r="AC61" s="119">
        <v>0</v>
      </c>
      <c r="AD61" s="119">
        <v>5502</v>
      </c>
      <c r="AE61" s="119">
        <v>5502</v>
      </c>
      <c r="AF61" s="115" t="s">
        <v>261</v>
      </c>
      <c r="AG61" s="115" t="s">
        <v>252</v>
      </c>
      <c r="AH61" s="119">
        <v>6</v>
      </c>
      <c r="AI61" s="119">
        <v>8060</v>
      </c>
    </row>
    <row r="62" spans="1:35" x14ac:dyDescent="0.2">
      <c r="A62" s="123"/>
      <c r="B62" s="115" t="s">
        <v>262</v>
      </c>
      <c r="C62" s="115" t="s">
        <v>263</v>
      </c>
      <c r="D62" s="116">
        <v>7307</v>
      </c>
      <c r="E62" s="116">
        <v>0</v>
      </c>
      <c r="F62" s="116">
        <v>7307</v>
      </c>
      <c r="G62" s="117">
        <v>0.26113220573006596</v>
      </c>
      <c r="H62" s="116">
        <v>0</v>
      </c>
      <c r="I62" s="116">
        <v>0</v>
      </c>
      <c r="J62" s="116">
        <v>0</v>
      </c>
      <c r="K62" s="117">
        <v>-1</v>
      </c>
      <c r="L62" s="116">
        <v>0</v>
      </c>
      <c r="M62" s="139">
        <v>0</v>
      </c>
      <c r="N62" s="116">
        <v>7307</v>
      </c>
      <c r="O62" s="117">
        <v>0.182171169713639</v>
      </c>
      <c r="P62" s="116">
        <v>0</v>
      </c>
      <c r="Q62" s="116">
        <v>7307</v>
      </c>
      <c r="R62" s="117">
        <v>0.15855398763278902</v>
      </c>
      <c r="S62" s="124">
        <v>0</v>
      </c>
      <c r="T62" s="115" t="s">
        <v>99</v>
      </c>
      <c r="U62" s="115" t="s">
        <v>99</v>
      </c>
      <c r="V62" s="119">
        <v>5794</v>
      </c>
      <c r="W62" s="119">
        <v>5794</v>
      </c>
      <c r="X62" s="119">
        <v>0</v>
      </c>
      <c r="Y62" s="119">
        <v>387</v>
      </c>
      <c r="Z62" s="119">
        <v>387</v>
      </c>
      <c r="AA62" s="119">
        <v>0</v>
      </c>
      <c r="AB62" s="119">
        <v>0</v>
      </c>
      <c r="AC62" s="119">
        <v>126</v>
      </c>
      <c r="AD62" s="119">
        <v>6181</v>
      </c>
      <c r="AE62" s="119">
        <v>6307</v>
      </c>
      <c r="AF62" s="115" t="s">
        <v>264</v>
      </c>
      <c r="AG62" s="115" t="s">
        <v>252</v>
      </c>
      <c r="AH62" s="119">
        <v>6</v>
      </c>
      <c r="AI62" s="119">
        <v>8060</v>
      </c>
    </row>
    <row r="63" spans="1:35" x14ac:dyDescent="0.2">
      <c r="A63" s="125"/>
      <c r="B63" s="115" t="s">
        <v>265</v>
      </c>
      <c r="C63" s="115" t="s">
        <v>266</v>
      </c>
      <c r="D63" s="145">
        <v>524</v>
      </c>
      <c r="E63" s="145">
        <v>0</v>
      </c>
      <c r="F63" s="145">
        <v>524</v>
      </c>
      <c r="G63" s="146">
        <v>-0.46090534979423897</v>
      </c>
      <c r="H63" s="145">
        <v>0</v>
      </c>
      <c r="I63" s="145">
        <v>0</v>
      </c>
      <c r="J63" s="145">
        <v>0</v>
      </c>
      <c r="K63" s="146">
        <v>0</v>
      </c>
      <c r="L63" s="145">
        <v>0</v>
      </c>
      <c r="M63" s="149">
        <v>0</v>
      </c>
      <c r="N63" s="145">
        <v>524</v>
      </c>
      <c r="O63" s="146">
        <v>-0.46090534979423897</v>
      </c>
      <c r="P63" s="145">
        <v>0</v>
      </c>
      <c r="Q63" s="145">
        <v>524</v>
      </c>
      <c r="R63" s="146">
        <v>-0.46090534979423897</v>
      </c>
      <c r="S63" s="124">
        <v>0</v>
      </c>
      <c r="T63" s="115" t="s">
        <v>99</v>
      </c>
      <c r="U63" s="115" t="s">
        <v>99</v>
      </c>
      <c r="V63" s="119">
        <v>972</v>
      </c>
      <c r="W63" s="119">
        <v>972</v>
      </c>
      <c r="X63" s="119">
        <v>0</v>
      </c>
      <c r="Y63" s="119">
        <v>0</v>
      </c>
      <c r="Z63" s="119">
        <v>0</v>
      </c>
      <c r="AA63" s="119">
        <v>0</v>
      </c>
      <c r="AB63" s="119">
        <v>0</v>
      </c>
      <c r="AC63" s="119">
        <v>0</v>
      </c>
      <c r="AD63" s="119">
        <v>972</v>
      </c>
      <c r="AE63" s="119">
        <v>972</v>
      </c>
      <c r="AF63" s="115" t="s">
        <v>267</v>
      </c>
      <c r="AG63" s="115" t="s">
        <v>252</v>
      </c>
      <c r="AH63" s="119">
        <v>6</v>
      </c>
      <c r="AI63" s="119">
        <v>8060</v>
      </c>
    </row>
    <row r="64" spans="1:35" x14ac:dyDescent="0.2">
      <c r="A64" s="126" t="s">
        <v>112</v>
      </c>
      <c r="B64" s="126">
        <v>0</v>
      </c>
      <c r="C64" s="126">
        <v>0</v>
      </c>
      <c r="D64" s="127">
        <v>93213</v>
      </c>
      <c r="E64" s="127">
        <v>190</v>
      </c>
      <c r="F64" s="127">
        <v>93403</v>
      </c>
      <c r="G64" s="128">
        <v>-0.168087285682476</v>
      </c>
      <c r="H64" s="127">
        <v>349222</v>
      </c>
      <c r="I64" s="127">
        <v>296</v>
      </c>
      <c r="J64" s="127">
        <v>349518</v>
      </c>
      <c r="K64" s="128">
        <v>-2.4341359654754702E-2</v>
      </c>
      <c r="L64" s="127">
        <v>0</v>
      </c>
      <c r="M64" s="140">
        <v>0</v>
      </c>
      <c r="N64" s="127">
        <v>442921</v>
      </c>
      <c r="O64" s="128">
        <v>-5.8642375449774999E-2</v>
      </c>
      <c r="P64" s="127">
        <v>458</v>
      </c>
      <c r="Q64" s="127">
        <v>443379</v>
      </c>
      <c r="R64" s="128">
        <v>-5.9890803074476501E-2</v>
      </c>
      <c r="S64" s="131">
        <v>0</v>
      </c>
      <c r="T64" s="132">
        <v>0</v>
      </c>
      <c r="U64" s="132">
        <v>0</v>
      </c>
      <c r="V64" s="133">
        <v>111839</v>
      </c>
      <c r="W64" s="133">
        <v>112275</v>
      </c>
      <c r="X64" s="133">
        <v>436</v>
      </c>
      <c r="Y64" s="133">
        <v>358162</v>
      </c>
      <c r="Z64" s="133">
        <v>358238</v>
      </c>
      <c r="AA64" s="133">
        <v>76</v>
      </c>
      <c r="AB64" s="133">
        <v>0</v>
      </c>
      <c r="AC64" s="133">
        <v>1112</v>
      </c>
      <c r="AD64" s="133">
        <v>470513</v>
      </c>
      <c r="AE64" s="133">
        <v>471625</v>
      </c>
      <c r="AF64" s="132">
        <v>0</v>
      </c>
      <c r="AG64" s="132">
        <v>0</v>
      </c>
      <c r="AH64" s="133">
        <v>36</v>
      </c>
      <c r="AI64" s="133">
        <v>48360</v>
      </c>
    </row>
    <row r="65" spans="1:35" x14ac:dyDescent="0.2">
      <c r="A65" s="126" t="s">
        <v>268</v>
      </c>
      <c r="B65" s="126">
        <v>0</v>
      </c>
      <c r="C65" s="126">
        <v>0</v>
      </c>
      <c r="D65" s="127">
        <v>3723821</v>
      </c>
      <c r="E65" s="127">
        <v>658440</v>
      </c>
      <c r="F65" s="127">
        <v>4382261</v>
      </c>
      <c r="G65" s="128">
        <v>-3.4594358815631103E-2</v>
      </c>
      <c r="H65" s="127">
        <v>2465622</v>
      </c>
      <c r="I65" s="127">
        <v>334648</v>
      </c>
      <c r="J65" s="127">
        <v>2800270</v>
      </c>
      <c r="K65" s="128">
        <v>8.4761449962437885E-3</v>
      </c>
      <c r="L65" s="127">
        <v>95220</v>
      </c>
      <c r="M65" s="140">
        <v>-0.14800332853142001</v>
      </c>
      <c r="N65" s="127">
        <v>7277751</v>
      </c>
      <c r="O65" s="128">
        <v>-2.0199550633438802E-2</v>
      </c>
      <c r="P65" s="127">
        <v>103394</v>
      </c>
      <c r="Q65" s="127">
        <v>7381145</v>
      </c>
      <c r="R65" s="128">
        <v>-2.3841679514779099E-2</v>
      </c>
      <c r="S65" s="138">
        <v>0</v>
      </c>
      <c r="T65" s="132">
        <v>0</v>
      </c>
      <c r="U65" s="132">
        <v>0</v>
      </c>
      <c r="V65" s="133">
        <v>3940113</v>
      </c>
      <c r="W65" s="133">
        <v>4539295</v>
      </c>
      <c r="X65" s="133">
        <v>599182</v>
      </c>
      <c r="Y65" s="133">
        <v>2470850</v>
      </c>
      <c r="Z65" s="133">
        <v>2776734</v>
      </c>
      <c r="AA65" s="133">
        <v>305884</v>
      </c>
      <c r="AB65" s="133">
        <v>111761</v>
      </c>
      <c r="AC65" s="133">
        <v>133633</v>
      </c>
      <c r="AD65" s="133">
        <v>7427789</v>
      </c>
      <c r="AE65" s="133">
        <v>7561422</v>
      </c>
      <c r="AF65" s="132">
        <v>0</v>
      </c>
      <c r="AG65" s="132">
        <v>0</v>
      </c>
      <c r="AH65" s="133">
        <v>312</v>
      </c>
      <c r="AI65" s="133">
        <v>419120</v>
      </c>
    </row>
  </sheetData>
  <pageMargins left="0.25" right="0.25" top="0.75" bottom="0.75" header="0.3" footer="0.3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24" zoomScaleSheetLayoutView="3472"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5" width="12.7109375" style="111" customWidth="1"/>
    <col min="16" max="16" width="9.42578125" style="111" hidden="1" customWidth="1"/>
    <col min="17" max="17" width="15.28515625" style="111" hidden="1" customWidth="1"/>
    <col min="18" max="18" width="6.7109375" style="111" hidden="1" customWidth="1"/>
    <col min="19" max="19" width="23.42578125" style="111" hidden="1" customWidth="1"/>
    <col min="20" max="20" width="22.7109375" style="111" hidden="1" customWidth="1"/>
    <col min="21" max="21" width="19.28515625" style="111" hidden="1" customWidth="1"/>
    <col min="22" max="22" width="18.85546875" style="111" hidden="1" customWidth="1"/>
    <col min="23" max="23" width="23.85546875" style="111" hidden="1" customWidth="1"/>
    <col min="24" max="24" width="15.5703125" style="111" hidden="1" customWidth="1"/>
    <col min="25" max="25" width="32.42578125" style="111" hidden="1" customWidth="1"/>
    <col min="26" max="26" width="23.28515625" style="111" hidden="1" customWidth="1"/>
    <col min="27" max="16384" width="9.140625" style="111"/>
  </cols>
  <sheetData>
    <row r="1" spans="1:26" ht="15.75" x14ac:dyDescent="0.25">
      <c r="A1" s="110" t="s">
        <v>270</v>
      </c>
    </row>
    <row r="4" spans="1:26" ht="33.75" x14ac:dyDescent="0.2">
      <c r="A4" s="112" t="s">
        <v>60</v>
      </c>
      <c r="B4" s="112" t="s">
        <v>61</v>
      </c>
      <c r="C4" s="112" t="s">
        <v>62</v>
      </c>
      <c r="D4" s="141" t="s">
        <v>271</v>
      </c>
      <c r="E4" s="141" t="s">
        <v>272</v>
      </c>
      <c r="F4" s="141" t="s">
        <v>273</v>
      </c>
      <c r="G4" s="141" t="s">
        <v>274</v>
      </c>
      <c r="H4" s="141" t="s">
        <v>275</v>
      </c>
      <c r="I4" s="141" t="s">
        <v>276</v>
      </c>
      <c r="J4" s="141" t="s">
        <v>277</v>
      </c>
      <c r="K4" s="141" t="s">
        <v>278</v>
      </c>
      <c r="L4" s="141" t="s">
        <v>31</v>
      </c>
      <c r="M4" s="141" t="s">
        <v>279</v>
      </c>
      <c r="N4" s="141" t="s">
        <v>76</v>
      </c>
      <c r="O4" s="141" t="s">
        <v>77</v>
      </c>
      <c r="P4" s="142" t="s">
        <v>78</v>
      </c>
      <c r="Q4" s="142" t="s">
        <v>79</v>
      </c>
      <c r="R4" s="142" t="s">
        <v>80</v>
      </c>
      <c r="S4" s="142" t="s">
        <v>280</v>
      </c>
      <c r="T4" s="142" t="s">
        <v>281</v>
      </c>
      <c r="U4" s="142" t="s">
        <v>87</v>
      </c>
      <c r="V4" s="142" t="s">
        <v>282</v>
      </c>
      <c r="W4" s="142" t="s">
        <v>283</v>
      </c>
      <c r="X4" s="142" t="s">
        <v>90</v>
      </c>
      <c r="Y4" s="142" t="s">
        <v>91</v>
      </c>
      <c r="Z4" s="142" t="s">
        <v>92</v>
      </c>
    </row>
    <row r="5" spans="1:26" x14ac:dyDescent="0.2">
      <c r="A5" s="115" t="s">
        <v>95</v>
      </c>
      <c r="B5" s="115" t="s">
        <v>96</v>
      </c>
      <c r="C5" s="115" t="s">
        <v>97</v>
      </c>
      <c r="D5" s="116">
        <v>8885</v>
      </c>
      <c r="E5" s="117">
        <v>-3.3713974986405701E-2</v>
      </c>
      <c r="F5" s="116">
        <v>7987</v>
      </c>
      <c r="G5" s="117">
        <v>-4.1751649670065998E-2</v>
      </c>
      <c r="H5" s="116">
        <v>0</v>
      </c>
      <c r="I5" s="117" t="s">
        <v>284</v>
      </c>
      <c r="J5" s="116">
        <v>16872</v>
      </c>
      <c r="K5" s="117">
        <v>-3.7535653166001104E-2</v>
      </c>
      <c r="L5" s="116">
        <v>591</v>
      </c>
      <c r="M5" s="117">
        <v>0.163385826771654</v>
      </c>
      <c r="N5" s="116">
        <v>17463</v>
      </c>
      <c r="O5" s="117">
        <v>-3.1877148242598997E-2</v>
      </c>
      <c r="P5" s="120">
        <v>1</v>
      </c>
      <c r="Q5" s="115" t="s">
        <v>98</v>
      </c>
      <c r="R5" s="115" t="s">
        <v>99</v>
      </c>
      <c r="S5" s="119">
        <v>9195</v>
      </c>
      <c r="T5" s="119">
        <v>8335</v>
      </c>
      <c r="U5" s="119">
        <v>0</v>
      </c>
      <c r="V5" s="119">
        <v>17530</v>
      </c>
      <c r="W5" s="119">
        <v>508</v>
      </c>
      <c r="X5" s="119">
        <v>18038</v>
      </c>
      <c r="Y5" s="115" t="s">
        <v>100</v>
      </c>
      <c r="Z5" s="115" t="s">
        <v>100</v>
      </c>
    </row>
    <row r="6" spans="1:26" x14ac:dyDescent="0.2">
      <c r="A6" s="121" t="s">
        <v>101</v>
      </c>
      <c r="B6" s="115" t="s">
        <v>102</v>
      </c>
      <c r="C6" s="115" t="s">
        <v>103</v>
      </c>
      <c r="D6" s="116">
        <v>4261</v>
      </c>
      <c r="E6" s="117">
        <v>-2.8499772001824002E-2</v>
      </c>
      <c r="F6" s="116">
        <v>1221</v>
      </c>
      <c r="G6" s="117">
        <v>-9.6893491124260392E-2</v>
      </c>
      <c r="H6" s="116">
        <v>1225</v>
      </c>
      <c r="I6" s="117">
        <v>-7.1969696969697003E-2</v>
      </c>
      <c r="J6" s="116">
        <v>6707</v>
      </c>
      <c r="K6" s="117">
        <v>-4.9730801926891499E-2</v>
      </c>
      <c r="L6" s="116">
        <v>594</v>
      </c>
      <c r="M6" s="117">
        <v>0.229813664596273</v>
      </c>
      <c r="N6" s="116">
        <v>7301</v>
      </c>
      <c r="O6" s="117">
        <v>-3.18260177695266E-2</v>
      </c>
      <c r="P6" s="122">
        <v>2</v>
      </c>
      <c r="Q6" s="115" t="s">
        <v>98</v>
      </c>
      <c r="R6" s="115" t="s">
        <v>98</v>
      </c>
      <c r="S6" s="119">
        <v>4386</v>
      </c>
      <c r="T6" s="119">
        <v>1352</v>
      </c>
      <c r="U6" s="119">
        <v>1320</v>
      </c>
      <c r="V6" s="119">
        <v>7058</v>
      </c>
      <c r="W6" s="119">
        <v>483</v>
      </c>
      <c r="X6" s="119">
        <v>7541</v>
      </c>
      <c r="Y6" s="115" t="s">
        <v>104</v>
      </c>
      <c r="Z6" s="115" t="s">
        <v>105</v>
      </c>
    </row>
    <row r="7" spans="1:26" x14ac:dyDescent="0.2">
      <c r="A7" s="123"/>
      <c r="B7" s="115" t="s">
        <v>106</v>
      </c>
      <c r="C7" s="115" t="s">
        <v>107</v>
      </c>
      <c r="D7" s="116">
        <v>2436</v>
      </c>
      <c r="E7" s="117">
        <v>-4.3580683156654899E-2</v>
      </c>
      <c r="F7" s="116">
        <v>1831</v>
      </c>
      <c r="G7" s="117">
        <v>-4.8831168831168802E-2</v>
      </c>
      <c r="H7" s="116">
        <v>1472</v>
      </c>
      <c r="I7" s="117">
        <v>-6.9532237673830599E-2</v>
      </c>
      <c r="J7" s="116">
        <v>5739</v>
      </c>
      <c r="K7" s="117">
        <v>-5.2031714568880096E-2</v>
      </c>
      <c r="L7" s="116">
        <v>632</v>
      </c>
      <c r="M7" s="117">
        <v>0.43310657596371904</v>
      </c>
      <c r="N7" s="116">
        <v>6371</v>
      </c>
      <c r="O7" s="117">
        <v>-1.9091608929946099E-2</v>
      </c>
      <c r="P7" s="124"/>
      <c r="Q7" s="115" t="s">
        <v>98</v>
      </c>
      <c r="R7" s="115" t="s">
        <v>98</v>
      </c>
      <c r="S7" s="119">
        <v>2547</v>
      </c>
      <c r="T7" s="119">
        <v>1925</v>
      </c>
      <c r="U7" s="119">
        <v>1582</v>
      </c>
      <c r="V7" s="119">
        <v>6054</v>
      </c>
      <c r="W7" s="119">
        <v>441</v>
      </c>
      <c r="X7" s="119">
        <v>6495</v>
      </c>
      <c r="Y7" s="115" t="s">
        <v>108</v>
      </c>
      <c r="Z7" s="115" t="s">
        <v>105</v>
      </c>
    </row>
    <row r="8" spans="1:26" x14ac:dyDescent="0.2">
      <c r="A8" s="125"/>
      <c r="B8" s="115" t="s">
        <v>109</v>
      </c>
      <c r="C8" s="115" t="s">
        <v>110</v>
      </c>
      <c r="D8" s="116">
        <v>3475</v>
      </c>
      <c r="E8" s="117">
        <v>7.2463768115942004E-3</v>
      </c>
      <c r="F8" s="116">
        <v>548</v>
      </c>
      <c r="G8" s="117">
        <v>-8.6666666666666697E-2</v>
      </c>
      <c r="H8" s="116">
        <v>0</v>
      </c>
      <c r="I8" s="117">
        <v>-1</v>
      </c>
      <c r="J8" s="116">
        <v>4023</v>
      </c>
      <c r="K8" s="117">
        <v>-7.1569595261599204E-3</v>
      </c>
      <c r="L8" s="116">
        <v>363</v>
      </c>
      <c r="M8" s="117">
        <v>-0.151869158878505</v>
      </c>
      <c r="N8" s="116">
        <v>4386</v>
      </c>
      <c r="O8" s="117">
        <v>-2.0982142857142901E-2</v>
      </c>
      <c r="P8" s="124"/>
      <c r="Q8" s="115" t="s">
        <v>98</v>
      </c>
      <c r="R8" s="115" t="s">
        <v>98</v>
      </c>
      <c r="S8" s="119">
        <v>3450</v>
      </c>
      <c r="T8" s="119">
        <v>600</v>
      </c>
      <c r="U8" s="119">
        <v>2</v>
      </c>
      <c r="V8" s="119">
        <v>4052</v>
      </c>
      <c r="W8" s="119">
        <v>428</v>
      </c>
      <c r="X8" s="119">
        <v>4480</v>
      </c>
      <c r="Y8" s="115" t="s">
        <v>111</v>
      </c>
      <c r="Z8" s="115" t="s">
        <v>105</v>
      </c>
    </row>
    <row r="9" spans="1:26" x14ac:dyDescent="0.2">
      <c r="A9" s="126" t="s">
        <v>112</v>
      </c>
      <c r="B9" s="126"/>
      <c r="C9" s="126"/>
      <c r="D9" s="127">
        <v>10172</v>
      </c>
      <c r="E9" s="128">
        <v>-2.03216796686892E-2</v>
      </c>
      <c r="F9" s="127">
        <v>3600</v>
      </c>
      <c r="G9" s="128">
        <v>-7.1446995099303592E-2</v>
      </c>
      <c r="H9" s="127">
        <v>2697</v>
      </c>
      <c r="I9" s="128">
        <v>-7.1280991735537202E-2</v>
      </c>
      <c r="J9" s="127">
        <v>16469</v>
      </c>
      <c r="K9" s="128">
        <v>-4.0491726870193402E-2</v>
      </c>
      <c r="L9" s="127">
        <v>1589</v>
      </c>
      <c r="M9" s="128">
        <v>0.17529585798816599</v>
      </c>
      <c r="N9" s="127">
        <v>18058</v>
      </c>
      <c r="O9" s="128">
        <v>-2.4735364009505302E-2</v>
      </c>
      <c r="P9" s="131"/>
      <c r="Q9" s="132"/>
      <c r="R9" s="132"/>
      <c r="S9" s="133">
        <v>10383</v>
      </c>
      <c r="T9" s="133">
        <v>3877</v>
      </c>
      <c r="U9" s="133">
        <v>2904</v>
      </c>
      <c r="V9" s="133">
        <v>17164</v>
      </c>
      <c r="W9" s="133">
        <v>1352</v>
      </c>
      <c r="X9" s="133">
        <v>18516</v>
      </c>
      <c r="Y9" s="132"/>
      <c r="Z9" s="132"/>
    </row>
    <row r="10" spans="1:26" x14ac:dyDescent="0.2">
      <c r="A10" s="121" t="s">
        <v>113</v>
      </c>
      <c r="B10" s="115" t="s">
        <v>114</v>
      </c>
      <c r="C10" s="115" t="s">
        <v>115</v>
      </c>
      <c r="D10" s="116">
        <v>2685</v>
      </c>
      <c r="E10" s="117">
        <v>-2.7878349022447502E-2</v>
      </c>
      <c r="F10" s="116">
        <v>25</v>
      </c>
      <c r="G10" s="117">
        <v>0.92307692307692302</v>
      </c>
      <c r="H10" s="116">
        <v>0</v>
      </c>
      <c r="I10" s="117" t="s">
        <v>284</v>
      </c>
      <c r="J10" s="116">
        <v>2710</v>
      </c>
      <c r="K10" s="117">
        <v>-2.3423423423423399E-2</v>
      </c>
      <c r="L10" s="116">
        <v>404</v>
      </c>
      <c r="M10" s="117">
        <v>0.12222222222222201</v>
      </c>
      <c r="N10" s="116">
        <v>3114</v>
      </c>
      <c r="O10" s="117">
        <v>-6.6985645933014407E-3</v>
      </c>
      <c r="P10" s="122">
        <v>3</v>
      </c>
      <c r="Q10" s="115" t="s">
        <v>98</v>
      </c>
      <c r="R10" s="115" t="s">
        <v>98</v>
      </c>
      <c r="S10" s="119">
        <v>2762</v>
      </c>
      <c r="T10" s="119">
        <v>13</v>
      </c>
      <c r="U10" s="119">
        <v>0</v>
      </c>
      <c r="V10" s="119">
        <v>2775</v>
      </c>
      <c r="W10" s="119">
        <v>360</v>
      </c>
      <c r="X10" s="119">
        <v>3135</v>
      </c>
      <c r="Y10" s="115" t="s">
        <v>116</v>
      </c>
      <c r="Z10" s="115" t="s">
        <v>117</v>
      </c>
    </row>
    <row r="11" spans="1:26" x14ac:dyDescent="0.2">
      <c r="A11" s="123"/>
      <c r="B11" s="115" t="s">
        <v>118</v>
      </c>
      <c r="C11" s="115" t="s">
        <v>119</v>
      </c>
      <c r="D11" s="116">
        <v>900</v>
      </c>
      <c r="E11" s="117">
        <v>3.8062283737024201E-2</v>
      </c>
      <c r="F11" s="116">
        <v>358</v>
      </c>
      <c r="G11" s="117">
        <v>-0.13317191283293001</v>
      </c>
      <c r="H11" s="116">
        <v>0</v>
      </c>
      <c r="I11" s="117" t="s">
        <v>284</v>
      </c>
      <c r="J11" s="116">
        <v>1258</v>
      </c>
      <c r="K11" s="117">
        <v>-1.7187500000000001E-2</v>
      </c>
      <c r="L11" s="116">
        <v>176</v>
      </c>
      <c r="M11" s="117">
        <v>1.8852459016393399</v>
      </c>
      <c r="N11" s="116">
        <v>1434</v>
      </c>
      <c r="O11" s="117">
        <v>6.9351230425055893E-2</v>
      </c>
      <c r="P11" s="124"/>
      <c r="Q11" s="115" t="s">
        <v>98</v>
      </c>
      <c r="R11" s="115" t="s">
        <v>98</v>
      </c>
      <c r="S11" s="119">
        <v>867</v>
      </c>
      <c r="T11" s="119">
        <v>413</v>
      </c>
      <c r="U11" s="119">
        <v>0</v>
      </c>
      <c r="V11" s="119">
        <v>1280</v>
      </c>
      <c r="W11" s="119">
        <v>61</v>
      </c>
      <c r="X11" s="119">
        <v>1341</v>
      </c>
      <c r="Y11" s="115" t="s">
        <v>120</v>
      </c>
      <c r="Z11" s="115" t="s">
        <v>117</v>
      </c>
    </row>
    <row r="12" spans="1:26" x14ac:dyDescent="0.2">
      <c r="A12" s="123"/>
      <c r="B12" s="115" t="s">
        <v>121</v>
      </c>
      <c r="C12" s="115" t="s">
        <v>122</v>
      </c>
      <c r="D12" s="116">
        <v>2465</v>
      </c>
      <c r="E12" s="117">
        <v>-6.9811320754716993E-2</v>
      </c>
      <c r="F12" s="116">
        <v>138</v>
      </c>
      <c r="G12" s="117">
        <v>0.12195121951219501</v>
      </c>
      <c r="H12" s="116">
        <v>2</v>
      </c>
      <c r="I12" s="117">
        <v>0</v>
      </c>
      <c r="J12" s="116">
        <v>2605</v>
      </c>
      <c r="K12" s="117">
        <v>-6.1261261261261295E-2</v>
      </c>
      <c r="L12" s="116">
        <v>497</v>
      </c>
      <c r="M12" s="117">
        <v>-0.20607028753993598</v>
      </c>
      <c r="N12" s="116">
        <v>3102</v>
      </c>
      <c r="O12" s="117">
        <v>-8.7915319023816496E-2</v>
      </c>
      <c r="P12" s="124"/>
      <c r="Q12" s="115" t="s">
        <v>98</v>
      </c>
      <c r="R12" s="115" t="s">
        <v>98</v>
      </c>
      <c r="S12" s="119">
        <v>2650</v>
      </c>
      <c r="T12" s="119">
        <v>123</v>
      </c>
      <c r="U12" s="119">
        <v>2</v>
      </c>
      <c r="V12" s="119">
        <v>2775</v>
      </c>
      <c r="W12" s="119">
        <v>626</v>
      </c>
      <c r="X12" s="119">
        <v>3401</v>
      </c>
      <c r="Y12" s="115" t="s">
        <v>123</v>
      </c>
      <c r="Z12" s="115" t="s">
        <v>117</v>
      </c>
    </row>
    <row r="13" spans="1:26" x14ac:dyDescent="0.2">
      <c r="A13" s="125"/>
      <c r="B13" s="115" t="s">
        <v>124</v>
      </c>
      <c r="C13" s="115" t="s">
        <v>125</v>
      </c>
      <c r="D13" s="116">
        <v>826</v>
      </c>
      <c r="E13" s="117">
        <v>0.108724832214765</v>
      </c>
      <c r="F13" s="116">
        <v>263</v>
      </c>
      <c r="G13" s="117">
        <v>-3.7878787878787902E-3</v>
      </c>
      <c r="H13" s="116">
        <v>0</v>
      </c>
      <c r="I13" s="117" t="s">
        <v>284</v>
      </c>
      <c r="J13" s="116">
        <v>1089</v>
      </c>
      <c r="K13" s="117">
        <v>7.9286422200198201E-2</v>
      </c>
      <c r="L13" s="116">
        <v>213</v>
      </c>
      <c r="M13" s="117">
        <v>-0.19318181818181801</v>
      </c>
      <c r="N13" s="116">
        <v>1302</v>
      </c>
      <c r="O13" s="117">
        <v>2.2780832678711702E-2</v>
      </c>
      <c r="P13" s="124"/>
      <c r="Q13" s="115" t="s">
        <v>98</v>
      </c>
      <c r="R13" s="115" t="s">
        <v>98</v>
      </c>
      <c r="S13" s="119">
        <v>745</v>
      </c>
      <c r="T13" s="119">
        <v>264</v>
      </c>
      <c r="U13" s="119">
        <v>0</v>
      </c>
      <c r="V13" s="119">
        <v>1009</v>
      </c>
      <c r="W13" s="119">
        <v>264</v>
      </c>
      <c r="X13" s="119">
        <v>1273</v>
      </c>
      <c r="Y13" s="115" t="s">
        <v>126</v>
      </c>
      <c r="Z13" s="115" t="s">
        <v>117</v>
      </c>
    </row>
    <row r="14" spans="1:26" x14ac:dyDescent="0.2">
      <c r="A14" s="126" t="s">
        <v>112</v>
      </c>
      <c r="B14" s="126"/>
      <c r="C14" s="126"/>
      <c r="D14" s="127">
        <v>6876</v>
      </c>
      <c r="E14" s="128">
        <v>-2.1070615034168599E-2</v>
      </c>
      <c r="F14" s="127">
        <v>784</v>
      </c>
      <c r="G14" s="128">
        <v>-3.5670356703567004E-2</v>
      </c>
      <c r="H14" s="127">
        <v>2</v>
      </c>
      <c r="I14" s="128">
        <v>0</v>
      </c>
      <c r="J14" s="127">
        <v>7662</v>
      </c>
      <c r="K14" s="128">
        <v>-2.2579410639112101E-2</v>
      </c>
      <c r="L14" s="127">
        <v>1290</v>
      </c>
      <c r="M14" s="128">
        <v>-1.60183066361556E-2</v>
      </c>
      <c r="N14" s="127">
        <v>8952</v>
      </c>
      <c r="O14" s="128">
        <v>-2.16393442622951E-2</v>
      </c>
      <c r="P14" s="131"/>
      <c r="Q14" s="132"/>
      <c r="R14" s="132"/>
      <c r="S14" s="133">
        <v>7024</v>
      </c>
      <c r="T14" s="133">
        <v>813</v>
      </c>
      <c r="U14" s="133">
        <v>2</v>
      </c>
      <c r="V14" s="133">
        <v>7839</v>
      </c>
      <c r="W14" s="133">
        <v>1311</v>
      </c>
      <c r="X14" s="133">
        <v>9150</v>
      </c>
      <c r="Y14" s="132"/>
      <c r="Z14" s="132"/>
    </row>
    <row r="15" spans="1:26" x14ac:dyDescent="0.2">
      <c r="A15" s="121" t="s">
        <v>127</v>
      </c>
      <c r="B15" s="115" t="s">
        <v>128</v>
      </c>
      <c r="C15" s="115" t="s">
        <v>129</v>
      </c>
      <c r="D15" s="116">
        <v>493</v>
      </c>
      <c r="E15" s="117">
        <v>-4.4573643410852695E-2</v>
      </c>
      <c r="F15" s="116">
        <v>1</v>
      </c>
      <c r="G15" s="117" t="s">
        <v>284</v>
      </c>
      <c r="H15" s="116">
        <v>0</v>
      </c>
      <c r="I15" s="117" t="s">
        <v>284</v>
      </c>
      <c r="J15" s="116">
        <v>494</v>
      </c>
      <c r="K15" s="117">
        <v>-4.2635658914728702E-2</v>
      </c>
      <c r="L15" s="116">
        <v>202</v>
      </c>
      <c r="M15" s="117">
        <v>4.9751243781094509E-3</v>
      </c>
      <c r="N15" s="116">
        <v>696</v>
      </c>
      <c r="O15" s="117">
        <v>-2.92887029288703E-2</v>
      </c>
      <c r="P15" s="122">
        <v>4</v>
      </c>
      <c r="Q15" s="115" t="s">
        <v>98</v>
      </c>
      <c r="R15" s="115" t="s">
        <v>98</v>
      </c>
      <c r="S15" s="119">
        <v>516</v>
      </c>
      <c r="T15" s="119">
        <v>0</v>
      </c>
      <c r="U15" s="119">
        <v>0</v>
      </c>
      <c r="V15" s="119">
        <v>516</v>
      </c>
      <c r="W15" s="119">
        <v>201</v>
      </c>
      <c r="X15" s="119">
        <v>717</v>
      </c>
      <c r="Y15" s="115" t="s">
        <v>130</v>
      </c>
      <c r="Z15" s="115" t="s">
        <v>131</v>
      </c>
    </row>
    <row r="16" spans="1:26" x14ac:dyDescent="0.2">
      <c r="A16" s="123"/>
      <c r="B16" s="115" t="s">
        <v>132</v>
      </c>
      <c r="C16" s="115" t="s">
        <v>133</v>
      </c>
      <c r="D16" s="116">
        <v>163</v>
      </c>
      <c r="E16" s="117">
        <v>5.8441558441558399E-2</v>
      </c>
      <c r="F16" s="116">
        <v>0</v>
      </c>
      <c r="G16" s="117" t="s">
        <v>284</v>
      </c>
      <c r="H16" s="116">
        <v>0</v>
      </c>
      <c r="I16" s="117" t="s">
        <v>284</v>
      </c>
      <c r="J16" s="116">
        <v>163</v>
      </c>
      <c r="K16" s="117">
        <v>5.8441558441558399E-2</v>
      </c>
      <c r="L16" s="116">
        <v>178</v>
      </c>
      <c r="M16" s="117">
        <v>-7.7720207253886009E-2</v>
      </c>
      <c r="N16" s="116">
        <v>341</v>
      </c>
      <c r="O16" s="117">
        <v>-1.7291066282420702E-2</v>
      </c>
      <c r="P16" s="124"/>
      <c r="Q16" s="115" t="s">
        <v>98</v>
      </c>
      <c r="R16" s="115" t="s">
        <v>98</v>
      </c>
      <c r="S16" s="119">
        <v>154</v>
      </c>
      <c r="T16" s="119">
        <v>0</v>
      </c>
      <c r="U16" s="119">
        <v>0</v>
      </c>
      <c r="V16" s="119">
        <v>154</v>
      </c>
      <c r="W16" s="119">
        <v>193</v>
      </c>
      <c r="X16" s="119">
        <v>347</v>
      </c>
      <c r="Y16" s="115" t="s">
        <v>134</v>
      </c>
      <c r="Z16" s="115" t="s">
        <v>131</v>
      </c>
    </row>
    <row r="17" spans="1:26" x14ac:dyDescent="0.2">
      <c r="A17" s="123"/>
      <c r="B17" s="115" t="s">
        <v>135</v>
      </c>
      <c r="C17" s="115" t="s">
        <v>136</v>
      </c>
      <c r="D17" s="116">
        <v>581</v>
      </c>
      <c r="E17" s="117">
        <v>-0.20736698499317902</v>
      </c>
      <c r="F17" s="116">
        <v>41</v>
      </c>
      <c r="G17" s="117">
        <v>0.28125</v>
      </c>
      <c r="H17" s="116">
        <v>0</v>
      </c>
      <c r="I17" s="117" t="s">
        <v>284</v>
      </c>
      <c r="J17" s="116">
        <v>622</v>
      </c>
      <c r="K17" s="117">
        <v>-0.18692810457516301</v>
      </c>
      <c r="L17" s="116">
        <v>88</v>
      </c>
      <c r="M17" s="117">
        <v>-8.3333333333333301E-2</v>
      </c>
      <c r="N17" s="116">
        <v>710</v>
      </c>
      <c r="O17" s="117">
        <v>-0.175377468060395</v>
      </c>
      <c r="P17" s="124"/>
      <c r="Q17" s="115" t="s">
        <v>98</v>
      </c>
      <c r="R17" s="115" t="s">
        <v>98</v>
      </c>
      <c r="S17" s="119">
        <v>733</v>
      </c>
      <c r="T17" s="119">
        <v>32</v>
      </c>
      <c r="U17" s="119">
        <v>0</v>
      </c>
      <c r="V17" s="119">
        <v>765</v>
      </c>
      <c r="W17" s="119">
        <v>96</v>
      </c>
      <c r="X17" s="119">
        <v>861</v>
      </c>
      <c r="Y17" s="115" t="s">
        <v>137</v>
      </c>
      <c r="Z17" s="115" t="s">
        <v>131</v>
      </c>
    </row>
    <row r="18" spans="1:26" x14ac:dyDescent="0.2">
      <c r="A18" s="123"/>
      <c r="B18" s="115" t="s">
        <v>138</v>
      </c>
      <c r="C18" s="115" t="s">
        <v>139</v>
      </c>
      <c r="D18" s="116">
        <v>425</v>
      </c>
      <c r="E18" s="117">
        <v>-3.8461538461538498E-2</v>
      </c>
      <c r="F18" s="116">
        <v>143</v>
      </c>
      <c r="G18" s="117">
        <v>5.1470588235294101E-2</v>
      </c>
      <c r="H18" s="116">
        <v>2</v>
      </c>
      <c r="I18" s="117" t="s">
        <v>284</v>
      </c>
      <c r="J18" s="116">
        <v>570</v>
      </c>
      <c r="K18" s="117">
        <v>-1.3840830449827E-2</v>
      </c>
      <c r="L18" s="116">
        <v>134</v>
      </c>
      <c r="M18" s="117">
        <v>0.45652173913043498</v>
      </c>
      <c r="N18" s="116">
        <v>704</v>
      </c>
      <c r="O18" s="117">
        <v>5.0746268656716401E-2</v>
      </c>
      <c r="P18" s="124"/>
      <c r="Q18" s="115" t="s">
        <v>98</v>
      </c>
      <c r="R18" s="115" t="s">
        <v>98</v>
      </c>
      <c r="S18" s="119">
        <v>442</v>
      </c>
      <c r="T18" s="119">
        <v>136</v>
      </c>
      <c r="U18" s="119">
        <v>0</v>
      </c>
      <c r="V18" s="119">
        <v>578</v>
      </c>
      <c r="W18" s="119">
        <v>92</v>
      </c>
      <c r="X18" s="119">
        <v>670</v>
      </c>
      <c r="Y18" s="115" t="s">
        <v>140</v>
      </c>
      <c r="Z18" s="115" t="s">
        <v>131</v>
      </c>
    </row>
    <row r="19" spans="1:26" x14ac:dyDescent="0.2">
      <c r="A19" s="123"/>
      <c r="B19" s="115" t="s">
        <v>141</v>
      </c>
      <c r="C19" s="115" t="s">
        <v>142</v>
      </c>
      <c r="D19" s="116">
        <v>467</v>
      </c>
      <c r="E19" s="117">
        <v>-3.3126293995859202E-2</v>
      </c>
      <c r="F19" s="116">
        <v>1</v>
      </c>
      <c r="G19" s="117">
        <v>-0.75</v>
      </c>
      <c r="H19" s="116">
        <v>0</v>
      </c>
      <c r="I19" s="117" t="s">
        <v>284</v>
      </c>
      <c r="J19" s="116">
        <v>468</v>
      </c>
      <c r="K19" s="117">
        <v>-3.9014373716632397E-2</v>
      </c>
      <c r="L19" s="116">
        <v>109</v>
      </c>
      <c r="M19" s="117">
        <v>-0.25342465753424703</v>
      </c>
      <c r="N19" s="116">
        <v>577</v>
      </c>
      <c r="O19" s="117">
        <v>-8.8467614533965205E-2</v>
      </c>
      <c r="P19" s="124"/>
      <c r="Q19" s="115" t="s">
        <v>98</v>
      </c>
      <c r="R19" s="115" t="s">
        <v>98</v>
      </c>
      <c r="S19" s="119">
        <v>483</v>
      </c>
      <c r="T19" s="119">
        <v>4</v>
      </c>
      <c r="U19" s="119">
        <v>0</v>
      </c>
      <c r="V19" s="119">
        <v>487</v>
      </c>
      <c r="W19" s="119">
        <v>146</v>
      </c>
      <c r="X19" s="119">
        <v>633</v>
      </c>
      <c r="Y19" s="115" t="s">
        <v>143</v>
      </c>
      <c r="Z19" s="115" t="s">
        <v>131</v>
      </c>
    </row>
    <row r="20" spans="1:26" x14ac:dyDescent="0.2">
      <c r="A20" s="123"/>
      <c r="B20" s="115" t="s">
        <v>144</v>
      </c>
      <c r="C20" s="115" t="s">
        <v>145</v>
      </c>
      <c r="D20" s="116">
        <v>492</v>
      </c>
      <c r="E20" s="117">
        <v>-9.7247706422018312E-2</v>
      </c>
      <c r="F20" s="116">
        <v>0</v>
      </c>
      <c r="G20" s="117">
        <v>-1</v>
      </c>
      <c r="H20" s="116">
        <v>470</v>
      </c>
      <c r="I20" s="117">
        <v>1.0752688172043001E-2</v>
      </c>
      <c r="J20" s="116">
        <v>962</v>
      </c>
      <c r="K20" s="117">
        <v>-7.8544061302682003E-2</v>
      </c>
      <c r="L20" s="116">
        <v>76</v>
      </c>
      <c r="M20" s="117">
        <v>-2.5641025641025602E-2</v>
      </c>
      <c r="N20" s="116">
        <v>1038</v>
      </c>
      <c r="O20" s="117">
        <v>-7.4866310160427801E-2</v>
      </c>
      <c r="P20" s="124"/>
      <c r="Q20" s="115" t="s">
        <v>98</v>
      </c>
      <c r="R20" s="115" t="s">
        <v>98</v>
      </c>
      <c r="S20" s="119">
        <v>545</v>
      </c>
      <c r="T20" s="119">
        <v>34</v>
      </c>
      <c r="U20" s="119">
        <v>465</v>
      </c>
      <c r="V20" s="119">
        <v>1044</v>
      </c>
      <c r="W20" s="119">
        <v>78</v>
      </c>
      <c r="X20" s="119">
        <v>1122</v>
      </c>
      <c r="Y20" s="115" t="s">
        <v>146</v>
      </c>
      <c r="Z20" s="115" t="s">
        <v>131</v>
      </c>
    </row>
    <row r="21" spans="1:26" x14ac:dyDescent="0.2">
      <c r="A21" s="123"/>
      <c r="B21" s="115" t="s">
        <v>147</v>
      </c>
      <c r="C21" s="115" t="s">
        <v>148</v>
      </c>
      <c r="D21" s="116">
        <v>190</v>
      </c>
      <c r="E21" s="117">
        <v>-0.11214953271028</v>
      </c>
      <c r="F21" s="116">
        <v>0</v>
      </c>
      <c r="G21" s="117">
        <v>-1</v>
      </c>
      <c r="H21" s="116">
        <v>0</v>
      </c>
      <c r="I21" s="117" t="s">
        <v>284</v>
      </c>
      <c r="J21" s="116">
        <v>190</v>
      </c>
      <c r="K21" s="117">
        <v>-0.124423963133641</v>
      </c>
      <c r="L21" s="116">
        <v>15</v>
      </c>
      <c r="M21" s="117">
        <v>-0.48275862068965503</v>
      </c>
      <c r="N21" s="116">
        <v>205</v>
      </c>
      <c r="O21" s="117">
        <v>-0.16666666666666699</v>
      </c>
      <c r="P21" s="124"/>
      <c r="Q21" s="115" t="s">
        <v>98</v>
      </c>
      <c r="R21" s="115" t="s">
        <v>98</v>
      </c>
      <c r="S21" s="119">
        <v>214</v>
      </c>
      <c r="T21" s="119">
        <v>3</v>
      </c>
      <c r="U21" s="119">
        <v>0</v>
      </c>
      <c r="V21" s="119">
        <v>217</v>
      </c>
      <c r="W21" s="119">
        <v>29</v>
      </c>
      <c r="X21" s="119">
        <v>246</v>
      </c>
      <c r="Y21" s="115" t="s">
        <v>149</v>
      </c>
      <c r="Z21" s="115" t="s">
        <v>131</v>
      </c>
    </row>
    <row r="22" spans="1:26" x14ac:dyDescent="0.2">
      <c r="A22" s="123"/>
      <c r="B22" s="115" t="s">
        <v>150</v>
      </c>
      <c r="C22" s="115" t="s">
        <v>151</v>
      </c>
      <c r="D22" s="116">
        <v>607</v>
      </c>
      <c r="E22" s="117">
        <v>0.13246268656716398</v>
      </c>
      <c r="F22" s="116">
        <v>10</v>
      </c>
      <c r="G22" s="117">
        <v>-0.64285714285714302</v>
      </c>
      <c r="H22" s="116">
        <v>0</v>
      </c>
      <c r="I22" s="117">
        <v>-1</v>
      </c>
      <c r="J22" s="116">
        <v>617</v>
      </c>
      <c r="K22" s="117">
        <v>8.24561403508772E-2</v>
      </c>
      <c r="L22" s="116">
        <v>47</v>
      </c>
      <c r="M22" s="117">
        <v>-0.52525252525252497</v>
      </c>
      <c r="N22" s="116">
        <v>664</v>
      </c>
      <c r="O22" s="117">
        <v>-7.4738415545590403E-3</v>
      </c>
      <c r="P22" s="124"/>
      <c r="Q22" s="115" t="s">
        <v>98</v>
      </c>
      <c r="R22" s="115" t="s">
        <v>98</v>
      </c>
      <c r="S22" s="119">
        <v>536</v>
      </c>
      <c r="T22" s="119">
        <v>28</v>
      </c>
      <c r="U22" s="119">
        <v>6</v>
      </c>
      <c r="V22" s="119">
        <v>570</v>
      </c>
      <c r="W22" s="119">
        <v>99</v>
      </c>
      <c r="X22" s="119">
        <v>669</v>
      </c>
      <c r="Y22" s="115" t="s">
        <v>152</v>
      </c>
      <c r="Z22" s="115" t="s">
        <v>131</v>
      </c>
    </row>
    <row r="23" spans="1:26" x14ac:dyDescent="0.2">
      <c r="A23" s="125"/>
      <c r="B23" s="115" t="s">
        <v>153</v>
      </c>
      <c r="C23" s="115" t="s">
        <v>154</v>
      </c>
      <c r="D23" s="116">
        <v>236</v>
      </c>
      <c r="E23" s="117">
        <v>-0.20805369127516801</v>
      </c>
      <c r="F23" s="116">
        <v>6</v>
      </c>
      <c r="G23" s="117">
        <v>2</v>
      </c>
      <c r="H23" s="116">
        <v>0</v>
      </c>
      <c r="I23" s="117" t="s">
        <v>284</v>
      </c>
      <c r="J23" s="116">
        <v>242</v>
      </c>
      <c r="K23" s="117">
        <v>-0.193333333333333</v>
      </c>
      <c r="L23" s="116">
        <v>178</v>
      </c>
      <c r="M23" s="117">
        <v>0.41269841269841301</v>
      </c>
      <c r="N23" s="116">
        <v>420</v>
      </c>
      <c r="O23" s="117">
        <v>-1.4084507042253501E-2</v>
      </c>
      <c r="P23" s="124"/>
      <c r="Q23" s="115" t="s">
        <v>98</v>
      </c>
      <c r="R23" s="115" t="s">
        <v>98</v>
      </c>
      <c r="S23" s="119">
        <v>298</v>
      </c>
      <c r="T23" s="119">
        <v>2</v>
      </c>
      <c r="U23" s="119">
        <v>0</v>
      </c>
      <c r="V23" s="119">
        <v>300</v>
      </c>
      <c r="W23" s="119">
        <v>126</v>
      </c>
      <c r="X23" s="119">
        <v>426</v>
      </c>
      <c r="Y23" s="115" t="s">
        <v>155</v>
      </c>
      <c r="Z23" s="115" t="s">
        <v>131</v>
      </c>
    </row>
    <row r="24" spans="1:26" x14ac:dyDescent="0.2">
      <c r="A24" s="126" t="s">
        <v>112</v>
      </c>
      <c r="B24" s="126"/>
      <c r="C24" s="126"/>
      <c r="D24" s="127">
        <v>3654</v>
      </c>
      <c r="E24" s="128">
        <v>-6.8094873756694707E-2</v>
      </c>
      <c r="F24" s="127">
        <v>202</v>
      </c>
      <c r="G24" s="128">
        <v>-0.15481171548117198</v>
      </c>
      <c r="H24" s="127">
        <v>472</v>
      </c>
      <c r="I24" s="128">
        <v>2.1231422505307903E-3</v>
      </c>
      <c r="J24" s="127">
        <v>4328</v>
      </c>
      <c r="K24" s="128">
        <v>-6.5428633124595098E-2</v>
      </c>
      <c r="L24" s="127">
        <v>1027</v>
      </c>
      <c r="M24" s="128">
        <v>-3.1132075471698103E-2</v>
      </c>
      <c r="N24" s="127">
        <v>5355</v>
      </c>
      <c r="O24" s="128">
        <v>-5.9040590405904099E-2</v>
      </c>
      <c r="P24" s="131"/>
      <c r="Q24" s="132"/>
      <c r="R24" s="132"/>
      <c r="S24" s="133">
        <v>3921</v>
      </c>
      <c r="T24" s="133">
        <v>239</v>
      </c>
      <c r="U24" s="133">
        <v>471</v>
      </c>
      <c r="V24" s="133">
        <v>4631</v>
      </c>
      <c r="W24" s="133">
        <v>1060</v>
      </c>
      <c r="X24" s="133">
        <v>5691</v>
      </c>
      <c r="Y24" s="132"/>
      <c r="Z24" s="132"/>
    </row>
    <row r="25" spans="1:26" x14ac:dyDescent="0.2">
      <c r="A25" s="121" t="s">
        <v>156</v>
      </c>
      <c r="B25" s="115" t="s">
        <v>157</v>
      </c>
      <c r="C25" s="115" t="s">
        <v>158</v>
      </c>
      <c r="D25" s="116">
        <v>224</v>
      </c>
      <c r="E25" s="117">
        <v>-6.2761506276150597E-2</v>
      </c>
      <c r="F25" s="116">
        <v>2</v>
      </c>
      <c r="G25" s="117" t="s">
        <v>284</v>
      </c>
      <c r="H25" s="116">
        <v>0</v>
      </c>
      <c r="I25" s="117" t="s">
        <v>284</v>
      </c>
      <c r="J25" s="116">
        <v>226</v>
      </c>
      <c r="K25" s="117">
        <v>-5.4393305439330498E-2</v>
      </c>
      <c r="L25" s="116">
        <v>3</v>
      </c>
      <c r="M25" s="117">
        <v>0</v>
      </c>
      <c r="N25" s="116">
        <v>229</v>
      </c>
      <c r="O25" s="117">
        <v>-5.3719008264462804E-2</v>
      </c>
      <c r="P25" s="122">
        <v>5</v>
      </c>
      <c r="Q25" s="115" t="s">
        <v>98</v>
      </c>
      <c r="R25" s="115" t="s">
        <v>98</v>
      </c>
      <c r="S25" s="119">
        <v>239</v>
      </c>
      <c r="T25" s="119">
        <v>0</v>
      </c>
      <c r="U25" s="119">
        <v>0</v>
      </c>
      <c r="V25" s="119">
        <v>239</v>
      </c>
      <c r="W25" s="119">
        <v>3</v>
      </c>
      <c r="X25" s="119">
        <v>242</v>
      </c>
      <c r="Y25" s="115" t="s">
        <v>159</v>
      </c>
      <c r="Z25" s="115" t="s">
        <v>160</v>
      </c>
    </row>
    <row r="26" spans="1:26" x14ac:dyDescent="0.2">
      <c r="A26" s="123"/>
      <c r="B26" s="115" t="s">
        <v>161</v>
      </c>
      <c r="C26" s="115" t="s">
        <v>162</v>
      </c>
      <c r="D26" s="116">
        <v>130</v>
      </c>
      <c r="E26" s="117">
        <v>-5.1094890510948905E-2</v>
      </c>
      <c r="F26" s="116">
        <v>0</v>
      </c>
      <c r="G26" s="117" t="s">
        <v>284</v>
      </c>
      <c r="H26" s="116">
        <v>0</v>
      </c>
      <c r="I26" s="117" t="s">
        <v>284</v>
      </c>
      <c r="J26" s="116">
        <v>130</v>
      </c>
      <c r="K26" s="117">
        <v>-5.1094890510948905E-2</v>
      </c>
      <c r="L26" s="116">
        <v>3</v>
      </c>
      <c r="M26" s="117">
        <v>-0.5</v>
      </c>
      <c r="N26" s="116">
        <v>133</v>
      </c>
      <c r="O26" s="117">
        <v>-6.9930069930069907E-2</v>
      </c>
      <c r="P26" s="124"/>
      <c r="Q26" s="115" t="s">
        <v>98</v>
      </c>
      <c r="R26" s="115" t="s">
        <v>98</v>
      </c>
      <c r="S26" s="119">
        <v>137</v>
      </c>
      <c r="T26" s="119">
        <v>0</v>
      </c>
      <c r="U26" s="119">
        <v>0</v>
      </c>
      <c r="V26" s="119">
        <v>137</v>
      </c>
      <c r="W26" s="119">
        <v>6</v>
      </c>
      <c r="X26" s="119">
        <v>143</v>
      </c>
      <c r="Y26" s="115" t="s">
        <v>163</v>
      </c>
      <c r="Z26" s="115" t="s">
        <v>160</v>
      </c>
    </row>
    <row r="27" spans="1:26" x14ac:dyDescent="0.2">
      <c r="A27" s="123"/>
      <c r="B27" s="115" t="s">
        <v>164</v>
      </c>
      <c r="C27" s="115" t="s">
        <v>165</v>
      </c>
      <c r="D27" s="116">
        <v>490</v>
      </c>
      <c r="E27" s="117">
        <v>-0.117117117117117</v>
      </c>
      <c r="F27" s="116">
        <v>0</v>
      </c>
      <c r="G27" s="117" t="s">
        <v>284</v>
      </c>
      <c r="H27" s="116">
        <v>64</v>
      </c>
      <c r="I27" s="117">
        <v>-0.40740740740740705</v>
      </c>
      <c r="J27" s="116">
        <v>554</v>
      </c>
      <c r="K27" s="117">
        <v>-0.16440422322775297</v>
      </c>
      <c r="L27" s="116">
        <v>174</v>
      </c>
      <c r="M27" s="117">
        <v>-8.900523560209421E-2</v>
      </c>
      <c r="N27" s="116">
        <v>728</v>
      </c>
      <c r="O27" s="117">
        <v>-0.14754098360655701</v>
      </c>
      <c r="P27" s="124"/>
      <c r="Q27" s="115" t="s">
        <v>98</v>
      </c>
      <c r="R27" s="115" t="s">
        <v>98</v>
      </c>
      <c r="S27" s="119">
        <v>555</v>
      </c>
      <c r="T27" s="119">
        <v>0</v>
      </c>
      <c r="U27" s="119">
        <v>108</v>
      </c>
      <c r="V27" s="119">
        <v>663</v>
      </c>
      <c r="W27" s="119">
        <v>191</v>
      </c>
      <c r="X27" s="119">
        <v>854</v>
      </c>
      <c r="Y27" s="115" t="s">
        <v>166</v>
      </c>
      <c r="Z27" s="115" t="s">
        <v>160</v>
      </c>
    </row>
    <row r="28" spans="1:26" x14ac:dyDescent="0.2">
      <c r="A28" s="123"/>
      <c r="B28" s="115" t="s">
        <v>167</v>
      </c>
      <c r="C28" s="115" t="s">
        <v>168</v>
      </c>
      <c r="D28" s="116">
        <v>170</v>
      </c>
      <c r="E28" s="117">
        <v>-9.5744680851063801E-2</v>
      </c>
      <c r="F28" s="116">
        <v>0</v>
      </c>
      <c r="G28" s="117" t="s">
        <v>284</v>
      </c>
      <c r="H28" s="116">
        <v>0</v>
      </c>
      <c r="I28" s="117" t="s">
        <v>284</v>
      </c>
      <c r="J28" s="116">
        <v>170</v>
      </c>
      <c r="K28" s="117">
        <v>-9.5744680851063801E-2</v>
      </c>
      <c r="L28" s="116">
        <v>14</v>
      </c>
      <c r="M28" s="117">
        <v>-0.125</v>
      </c>
      <c r="N28" s="116">
        <v>184</v>
      </c>
      <c r="O28" s="117">
        <v>-9.8039215686274508E-2</v>
      </c>
      <c r="P28" s="124"/>
      <c r="Q28" s="115" t="s">
        <v>98</v>
      </c>
      <c r="R28" s="115" t="s">
        <v>98</v>
      </c>
      <c r="S28" s="119">
        <v>188</v>
      </c>
      <c r="T28" s="119">
        <v>0</v>
      </c>
      <c r="U28" s="119">
        <v>0</v>
      </c>
      <c r="V28" s="119">
        <v>188</v>
      </c>
      <c r="W28" s="119">
        <v>16</v>
      </c>
      <c r="X28" s="119">
        <v>204</v>
      </c>
      <c r="Y28" s="115" t="s">
        <v>169</v>
      </c>
      <c r="Z28" s="115" t="s">
        <v>160</v>
      </c>
    </row>
    <row r="29" spans="1:26" x14ac:dyDescent="0.2">
      <c r="A29" s="123"/>
      <c r="B29" s="115" t="s">
        <v>170</v>
      </c>
      <c r="C29" s="115" t="s">
        <v>171</v>
      </c>
      <c r="D29" s="116">
        <v>86</v>
      </c>
      <c r="E29" s="117">
        <v>0.17808219178082202</v>
      </c>
      <c r="F29" s="116">
        <v>9</v>
      </c>
      <c r="G29" s="117">
        <v>0.125</v>
      </c>
      <c r="H29" s="116">
        <v>0</v>
      </c>
      <c r="I29" s="117" t="s">
        <v>284</v>
      </c>
      <c r="J29" s="116">
        <v>95</v>
      </c>
      <c r="K29" s="117">
        <v>0.17283950617284</v>
      </c>
      <c r="L29" s="116">
        <v>49</v>
      </c>
      <c r="M29" s="117">
        <v>2.0625</v>
      </c>
      <c r="N29" s="116">
        <v>144</v>
      </c>
      <c r="O29" s="117">
        <v>0.48453608247422708</v>
      </c>
      <c r="P29" s="124"/>
      <c r="Q29" s="115" t="s">
        <v>98</v>
      </c>
      <c r="R29" s="115" t="s">
        <v>98</v>
      </c>
      <c r="S29" s="119">
        <v>73</v>
      </c>
      <c r="T29" s="119">
        <v>8</v>
      </c>
      <c r="U29" s="119">
        <v>0</v>
      </c>
      <c r="V29" s="119">
        <v>81</v>
      </c>
      <c r="W29" s="119">
        <v>16</v>
      </c>
      <c r="X29" s="119">
        <v>97</v>
      </c>
      <c r="Y29" s="115" t="s">
        <v>172</v>
      </c>
      <c r="Z29" s="115" t="s">
        <v>160</v>
      </c>
    </row>
    <row r="30" spans="1:26" x14ac:dyDescent="0.2">
      <c r="A30" s="123"/>
      <c r="B30" s="115" t="s">
        <v>173</v>
      </c>
      <c r="C30" s="115" t="s">
        <v>174</v>
      </c>
      <c r="D30" s="116">
        <v>588</v>
      </c>
      <c r="E30" s="117">
        <v>-2.1630615640599E-2</v>
      </c>
      <c r="F30" s="116">
        <v>0</v>
      </c>
      <c r="G30" s="117">
        <v>-1</v>
      </c>
      <c r="H30" s="116">
        <v>252</v>
      </c>
      <c r="I30" s="117">
        <v>-7.8740157480314994E-3</v>
      </c>
      <c r="J30" s="116">
        <v>840</v>
      </c>
      <c r="K30" s="117">
        <v>-1.86915887850467E-2</v>
      </c>
      <c r="L30" s="116">
        <v>26</v>
      </c>
      <c r="M30" s="117">
        <v>-0.21212121212121199</v>
      </c>
      <c r="N30" s="116">
        <v>866</v>
      </c>
      <c r="O30" s="117">
        <v>-2.5871766029246301E-2</v>
      </c>
      <c r="P30" s="124"/>
      <c r="Q30" s="115" t="s">
        <v>98</v>
      </c>
      <c r="R30" s="115" t="s">
        <v>98</v>
      </c>
      <c r="S30" s="119">
        <v>601</v>
      </c>
      <c r="T30" s="119">
        <v>1</v>
      </c>
      <c r="U30" s="119">
        <v>254</v>
      </c>
      <c r="V30" s="119">
        <v>856</v>
      </c>
      <c r="W30" s="119">
        <v>33</v>
      </c>
      <c r="X30" s="119">
        <v>889</v>
      </c>
      <c r="Y30" s="115" t="s">
        <v>175</v>
      </c>
      <c r="Z30" s="115" t="s">
        <v>160</v>
      </c>
    </row>
    <row r="31" spans="1:26" x14ac:dyDescent="0.2">
      <c r="A31" s="123"/>
      <c r="B31" s="115" t="s">
        <v>176</v>
      </c>
      <c r="C31" s="115" t="s">
        <v>177</v>
      </c>
      <c r="D31" s="116">
        <v>316</v>
      </c>
      <c r="E31" s="117">
        <v>-5.6716417910447799E-2</v>
      </c>
      <c r="F31" s="116">
        <v>0</v>
      </c>
      <c r="G31" s="117" t="s">
        <v>284</v>
      </c>
      <c r="H31" s="116">
        <v>0</v>
      </c>
      <c r="I31" s="117" t="s">
        <v>284</v>
      </c>
      <c r="J31" s="116">
        <v>316</v>
      </c>
      <c r="K31" s="117">
        <v>-5.6716417910447799E-2</v>
      </c>
      <c r="L31" s="116">
        <v>134</v>
      </c>
      <c r="M31" s="117">
        <v>-0.100671140939597</v>
      </c>
      <c r="N31" s="116">
        <v>450</v>
      </c>
      <c r="O31" s="117">
        <v>-7.0247933884297495E-2</v>
      </c>
      <c r="P31" s="124"/>
      <c r="Q31" s="115" t="s">
        <v>98</v>
      </c>
      <c r="R31" s="115" t="s">
        <v>98</v>
      </c>
      <c r="S31" s="119">
        <v>335</v>
      </c>
      <c r="T31" s="119">
        <v>0</v>
      </c>
      <c r="U31" s="119">
        <v>0</v>
      </c>
      <c r="V31" s="119">
        <v>335</v>
      </c>
      <c r="W31" s="119">
        <v>149</v>
      </c>
      <c r="X31" s="119">
        <v>484</v>
      </c>
      <c r="Y31" s="115" t="s">
        <v>178</v>
      </c>
      <c r="Z31" s="115" t="s">
        <v>160</v>
      </c>
    </row>
    <row r="32" spans="1:26" x14ac:dyDescent="0.2">
      <c r="A32" s="123"/>
      <c r="B32" s="115" t="s">
        <v>179</v>
      </c>
      <c r="C32" s="115" t="s">
        <v>180</v>
      </c>
      <c r="D32" s="116">
        <v>584</v>
      </c>
      <c r="E32" s="117">
        <v>-0.14243759177679899</v>
      </c>
      <c r="F32" s="116">
        <v>0</v>
      </c>
      <c r="G32" s="117">
        <v>-1</v>
      </c>
      <c r="H32" s="116">
        <v>53</v>
      </c>
      <c r="I32" s="117">
        <v>-0.62142857142857089</v>
      </c>
      <c r="J32" s="116">
        <v>637</v>
      </c>
      <c r="K32" s="117">
        <v>-0.22600243013365701</v>
      </c>
      <c r="L32" s="116">
        <v>178</v>
      </c>
      <c r="M32" s="117">
        <v>-0.201793721973094</v>
      </c>
      <c r="N32" s="116">
        <v>815</v>
      </c>
      <c r="O32" s="117">
        <v>-0.22084130019120501</v>
      </c>
      <c r="P32" s="124"/>
      <c r="Q32" s="115" t="s">
        <v>98</v>
      </c>
      <c r="R32" s="115" t="s">
        <v>98</v>
      </c>
      <c r="S32" s="119">
        <v>681</v>
      </c>
      <c r="T32" s="119">
        <v>2</v>
      </c>
      <c r="U32" s="119">
        <v>140</v>
      </c>
      <c r="V32" s="119">
        <v>823</v>
      </c>
      <c r="W32" s="119">
        <v>223</v>
      </c>
      <c r="X32" s="119">
        <v>1046</v>
      </c>
      <c r="Y32" s="115" t="s">
        <v>181</v>
      </c>
      <c r="Z32" s="115" t="s">
        <v>160</v>
      </c>
    </row>
    <row r="33" spans="1:26" x14ac:dyDescent="0.2">
      <c r="A33" s="123"/>
      <c r="B33" s="115" t="s">
        <v>182</v>
      </c>
      <c r="C33" s="115" t="s">
        <v>183</v>
      </c>
      <c r="D33" s="116">
        <v>84</v>
      </c>
      <c r="E33" s="117">
        <v>-4.5454545454545497E-2</v>
      </c>
      <c r="F33" s="116">
        <v>0</v>
      </c>
      <c r="G33" s="117" t="s">
        <v>284</v>
      </c>
      <c r="H33" s="116">
        <v>0</v>
      </c>
      <c r="I33" s="117" t="s">
        <v>284</v>
      </c>
      <c r="J33" s="116">
        <v>84</v>
      </c>
      <c r="K33" s="117">
        <v>-4.5454545454545497E-2</v>
      </c>
      <c r="L33" s="116">
        <v>4</v>
      </c>
      <c r="M33" s="117">
        <v>-0.6</v>
      </c>
      <c r="N33" s="116">
        <v>88</v>
      </c>
      <c r="O33" s="117">
        <v>-0.102040816326531</v>
      </c>
      <c r="P33" s="124"/>
      <c r="Q33" s="115" t="s">
        <v>98</v>
      </c>
      <c r="R33" s="115" t="s">
        <v>98</v>
      </c>
      <c r="S33" s="119">
        <v>88</v>
      </c>
      <c r="T33" s="119">
        <v>0</v>
      </c>
      <c r="U33" s="119">
        <v>0</v>
      </c>
      <c r="V33" s="119">
        <v>88</v>
      </c>
      <c r="W33" s="119">
        <v>10</v>
      </c>
      <c r="X33" s="119">
        <v>98</v>
      </c>
      <c r="Y33" s="115" t="s">
        <v>184</v>
      </c>
      <c r="Z33" s="115" t="s">
        <v>160</v>
      </c>
    </row>
    <row r="34" spans="1:26" x14ac:dyDescent="0.2">
      <c r="A34" s="123"/>
      <c r="B34" s="115" t="s">
        <v>185</v>
      </c>
      <c r="C34" s="115" t="s">
        <v>186</v>
      </c>
      <c r="D34" s="116">
        <v>124</v>
      </c>
      <c r="E34" s="117">
        <v>-8.8235294117647106E-2</v>
      </c>
      <c r="F34" s="116">
        <v>0</v>
      </c>
      <c r="G34" s="117" t="s">
        <v>284</v>
      </c>
      <c r="H34" s="116">
        <v>0</v>
      </c>
      <c r="I34" s="117" t="s">
        <v>284</v>
      </c>
      <c r="J34" s="116">
        <v>124</v>
      </c>
      <c r="K34" s="117">
        <v>-8.8235294117647106E-2</v>
      </c>
      <c r="L34" s="116">
        <v>8</v>
      </c>
      <c r="M34" s="117" t="s">
        <v>284</v>
      </c>
      <c r="N34" s="116">
        <v>132</v>
      </c>
      <c r="O34" s="117">
        <v>-2.9411764705882401E-2</v>
      </c>
      <c r="P34" s="124"/>
      <c r="Q34" s="115" t="s">
        <v>98</v>
      </c>
      <c r="R34" s="115" t="s">
        <v>98</v>
      </c>
      <c r="S34" s="119">
        <v>136</v>
      </c>
      <c r="T34" s="119">
        <v>0</v>
      </c>
      <c r="U34" s="119">
        <v>0</v>
      </c>
      <c r="V34" s="119">
        <v>136</v>
      </c>
      <c r="W34" s="119">
        <v>0</v>
      </c>
      <c r="X34" s="119">
        <v>136</v>
      </c>
      <c r="Y34" s="115" t="s">
        <v>187</v>
      </c>
      <c r="Z34" s="115" t="s">
        <v>160</v>
      </c>
    </row>
    <row r="35" spans="1:26" x14ac:dyDescent="0.2">
      <c r="A35" s="123"/>
      <c r="B35" s="115" t="s">
        <v>188</v>
      </c>
      <c r="C35" s="115" t="s">
        <v>189</v>
      </c>
      <c r="D35" s="116">
        <v>338</v>
      </c>
      <c r="E35" s="117">
        <v>-9.8666666666666694E-2</v>
      </c>
      <c r="F35" s="116">
        <v>0</v>
      </c>
      <c r="G35" s="117" t="s">
        <v>284</v>
      </c>
      <c r="H35" s="116">
        <v>0</v>
      </c>
      <c r="I35" s="117" t="s">
        <v>284</v>
      </c>
      <c r="J35" s="116">
        <v>338</v>
      </c>
      <c r="K35" s="117">
        <v>-9.8666666666666694E-2</v>
      </c>
      <c r="L35" s="116">
        <v>60</v>
      </c>
      <c r="M35" s="117">
        <v>-0.26829268292682901</v>
      </c>
      <c r="N35" s="116">
        <v>398</v>
      </c>
      <c r="O35" s="117">
        <v>-0.12910284463895</v>
      </c>
      <c r="P35" s="124"/>
      <c r="Q35" s="115" t="s">
        <v>98</v>
      </c>
      <c r="R35" s="115" t="s">
        <v>98</v>
      </c>
      <c r="S35" s="119">
        <v>375</v>
      </c>
      <c r="T35" s="119">
        <v>0</v>
      </c>
      <c r="U35" s="119">
        <v>0</v>
      </c>
      <c r="V35" s="119">
        <v>375</v>
      </c>
      <c r="W35" s="119">
        <v>82</v>
      </c>
      <c r="X35" s="119">
        <v>457</v>
      </c>
      <c r="Y35" s="115" t="s">
        <v>190</v>
      </c>
      <c r="Z35" s="115" t="s">
        <v>160</v>
      </c>
    </row>
    <row r="36" spans="1:26" x14ac:dyDescent="0.2">
      <c r="A36" s="123"/>
      <c r="B36" s="115" t="s">
        <v>191</v>
      </c>
      <c r="C36" s="115" t="s">
        <v>192</v>
      </c>
      <c r="D36" s="116">
        <v>158</v>
      </c>
      <c r="E36" s="117">
        <v>-0.16842105263157903</v>
      </c>
      <c r="F36" s="116">
        <v>0</v>
      </c>
      <c r="G36" s="117" t="s">
        <v>284</v>
      </c>
      <c r="H36" s="116">
        <v>0</v>
      </c>
      <c r="I36" s="117" t="s">
        <v>284</v>
      </c>
      <c r="J36" s="116">
        <v>158</v>
      </c>
      <c r="K36" s="117">
        <v>-0.16842105263157903</v>
      </c>
      <c r="L36" s="116">
        <v>36</v>
      </c>
      <c r="M36" s="117">
        <v>0.38461538461538497</v>
      </c>
      <c r="N36" s="116">
        <v>194</v>
      </c>
      <c r="O36" s="117">
        <v>-0.101851851851852</v>
      </c>
      <c r="P36" s="124"/>
      <c r="Q36" s="115" t="s">
        <v>98</v>
      </c>
      <c r="R36" s="115" t="s">
        <v>98</v>
      </c>
      <c r="S36" s="119">
        <v>190</v>
      </c>
      <c r="T36" s="119">
        <v>0</v>
      </c>
      <c r="U36" s="119">
        <v>0</v>
      </c>
      <c r="V36" s="119">
        <v>190</v>
      </c>
      <c r="W36" s="119">
        <v>26</v>
      </c>
      <c r="X36" s="119">
        <v>216</v>
      </c>
      <c r="Y36" s="115" t="s">
        <v>193</v>
      </c>
      <c r="Z36" s="115" t="s">
        <v>160</v>
      </c>
    </row>
    <row r="37" spans="1:26" x14ac:dyDescent="0.2">
      <c r="A37" s="123"/>
      <c r="B37" s="115" t="s">
        <v>194</v>
      </c>
      <c r="C37" s="115" t="s">
        <v>195</v>
      </c>
      <c r="D37" s="116">
        <v>409</v>
      </c>
      <c r="E37" s="117">
        <v>-0.160164271047228</v>
      </c>
      <c r="F37" s="116">
        <v>0</v>
      </c>
      <c r="G37" s="117">
        <v>-1</v>
      </c>
      <c r="H37" s="116">
        <v>0</v>
      </c>
      <c r="I37" s="117" t="s">
        <v>284</v>
      </c>
      <c r="J37" s="116">
        <v>409</v>
      </c>
      <c r="K37" s="117">
        <v>-0.16359918200409002</v>
      </c>
      <c r="L37" s="116">
        <v>97</v>
      </c>
      <c r="M37" s="117">
        <v>-0.03</v>
      </c>
      <c r="N37" s="116">
        <v>506</v>
      </c>
      <c r="O37" s="117">
        <v>-0.14091680814940602</v>
      </c>
      <c r="P37" s="124"/>
      <c r="Q37" s="115" t="s">
        <v>98</v>
      </c>
      <c r="R37" s="115" t="s">
        <v>98</v>
      </c>
      <c r="S37" s="119">
        <v>487</v>
      </c>
      <c r="T37" s="119">
        <v>2</v>
      </c>
      <c r="U37" s="119">
        <v>0</v>
      </c>
      <c r="V37" s="119">
        <v>489</v>
      </c>
      <c r="W37" s="119">
        <v>100</v>
      </c>
      <c r="X37" s="119">
        <v>589</v>
      </c>
      <c r="Y37" s="115" t="s">
        <v>196</v>
      </c>
      <c r="Z37" s="115" t="s">
        <v>160</v>
      </c>
    </row>
    <row r="38" spans="1:26" x14ac:dyDescent="0.2">
      <c r="A38" s="123"/>
      <c r="B38" s="115" t="s">
        <v>197</v>
      </c>
      <c r="C38" s="115" t="s">
        <v>198</v>
      </c>
      <c r="D38" s="116">
        <v>411</v>
      </c>
      <c r="E38" s="117">
        <v>-9.8684210526315805E-2</v>
      </c>
      <c r="F38" s="116">
        <v>0</v>
      </c>
      <c r="G38" s="117" t="s">
        <v>284</v>
      </c>
      <c r="H38" s="116">
        <v>0</v>
      </c>
      <c r="I38" s="117" t="s">
        <v>284</v>
      </c>
      <c r="J38" s="116">
        <v>411</v>
      </c>
      <c r="K38" s="117">
        <v>-9.8684210526315805E-2</v>
      </c>
      <c r="L38" s="116">
        <v>33</v>
      </c>
      <c r="M38" s="117">
        <v>0.1</v>
      </c>
      <c r="N38" s="116">
        <v>444</v>
      </c>
      <c r="O38" s="117">
        <v>-8.6419753086419804E-2</v>
      </c>
      <c r="P38" s="124"/>
      <c r="Q38" s="115" t="s">
        <v>98</v>
      </c>
      <c r="R38" s="115" t="s">
        <v>98</v>
      </c>
      <c r="S38" s="119">
        <v>456</v>
      </c>
      <c r="T38" s="119">
        <v>0</v>
      </c>
      <c r="U38" s="119">
        <v>0</v>
      </c>
      <c r="V38" s="119">
        <v>456</v>
      </c>
      <c r="W38" s="119">
        <v>30</v>
      </c>
      <c r="X38" s="119">
        <v>486</v>
      </c>
      <c r="Y38" s="115" t="s">
        <v>199</v>
      </c>
      <c r="Z38" s="115" t="s">
        <v>160</v>
      </c>
    </row>
    <row r="39" spans="1:26" x14ac:dyDescent="0.2">
      <c r="A39" s="123"/>
      <c r="B39" s="115" t="s">
        <v>200</v>
      </c>
      <c r="C39" s="115" t="s">
        <v>201</v>
      </c>
      <c r="D39" s="116">
        <v>224</v>
      </c>
      <c r="E39" s="117">
        <v>-2.6086956521739101E-2</v>
      </c>
      <c r="F39" s="116">
        <v>0</v>
      </c>
      <c r="G39" s="117">
        <v>-1</v>
      </c>
      <c r="H39" s="116">
        <v>0</v>
      </c>
      <c r="I39" s="117" t="s">
        <v>284</v>
      </c>
      <c r="J39" s="116">
        <v>224</v>
      </c>
      <c r="K39" s="117">
        <v>-3.4482758620689696E-2</v>
      </c>
      <c r="L39" s="116">
        <v>30</v>
      </c>
      <c r="M39" s="117">
        <v>2</v>
      </c>
      <c r="N39" s="116">
        <v>254</v>
      </c>
      <c r="O39" s="117">
        <v>4.9586776859504099E-2</v>
      </c>
      <c r="P39" s="124"/>
      <c r="Q39" s="115" t="s">
        <v>98</v>
      </c>
      <c r="R39" s="115" t="s">
        <v>98</v>
      </c>
      <c r="S39" s="119">
        <v>230</v>
      </c>
      <c r="T39" s="119">
        <v>2</v>
      </c>
      <c r="U39" s="119">
        <v>0</v>
      </c>
      <c r="V39" s="119">
        <v>232</v>
      </c>
      <c r="W39" s="119">
        <v>10</v>
      </c>
      <c r="X39" s="119">
        <v>242</v>
      </c>
      <c r="Y39" s="115" t="s">
        <v>202</v>
      </c>
      <c r="Z39" s="115" t="s">
        <v>160</v>
      </c>
    </row>
    <row r="40" spans="1:26" x14ac:dyDescent="0.2">
      <c r="A40" s="123"/>
      <c r="B40" s="115" t="s">
        <v>203</v>
      </c>
      <c r="C40" s="115" t="s">
        <v>204</v>
      </c>
      <c r="D40" s="116">
        <v>130</v>
      </c>
      <c r="E40" s="117">
        <v>-0.115646258503401</v>
      </c>
      <c r="F40" s="116">
        <v>0</v>
      </c>
      <c r="G40" s="117" t="s">
        <v>284</v>
      </c>
      <c r="H40" s="116">
        <v>0</v>
      </c>
      <c r="I40" s="117" t="s">
        <v>284</v>
      </c>
      <c r="J40" s="116">
        <v>130</v>
      </c>
      <c r="K40" s="117">
        <v>-0.115646258503401</v>
      </c>
      <c r="L40" s="116">
        <v>50</v>
      </c>
      <c r="M40" s="117">
        <v>0.162790697674419</v>
      </c>
      <c r="N40" s="116">
        <v>180</v>
      </c>
      <c r="O40" s="117">
        <v>-5.2631578947368404E-2</v>
      </c>
      <c r="P40" s="124"/>
      <c r="Q40" s="115" t="s">
        <v>98</v>
      </c>
      <c r="R40" s="115" t="s">
        <v>98</v>
      </c>
      <c r="S40" s="119">
        <v>147</v>
      </c>
      <c r="T40" s="119">
        <v>0</v>
      </c>
      <c r="U40" s="119">
        <v>0</v>
      </c>
      <c r="V40" s="119">
        <v>147</v>
      </c>
      <c r="W40" s="119">
        <v>43</v>
      </c>
      <c r="X40" s="119">
        <v>190</v>
      </c>
      <c r="Y40" s="115" t="s">
        <v>205</v>
      </c>
      <c r="Z40" s="115" t="s">
        <v>160</v>
      </c>
    </row>
    <row r="41" spans="1:26" x14ac:dyDescent="0.2">
      <c r="A41" s="123"/>
      <c r="B41" s="115" t="s">
        <v>206</v>
      </c>
      <c r="C41" s="115" t="s">
        <v>207</v>
      </c>
      <c r="D41" s="116">
        <v>99</v>
      </c>
      <c r="E41" s="117">
        <v>0</v>
      </c>
      <c r="F41" s="116">
        <v>4</v>
      </c>
      <c r="G41" s="117" t="s">
        <v>284</v>
      </c>
      <c r="H41" s="116">
        <v>0</v>
      </c>
      <c r="I41" s="117" t="s">
        <v>284</v>
      </c>
      <c r="J41" s="116">
        <v>103</v>
      </c>
      <c r="K41" s="117">
        <v>4.0404040404040401E-2</v>
      </c>
      <c r="L41" s="116">
        <v>66</v>
      </c>
      <c r="M41" s="117">
        <v>-0.266666666666667</v>
      </c>
      <c r="N41" s="116">
        <v>169</v>
      </c>
      <c r="O41" s="117">
        <v>-0.10582010582010599</v>
      </c>
      <c r="P41" s="124"/>
      <c r="Q41" s="115" t="s">
        <v>98</v>
      </c>
      <c r="R41" s="115" t="s">
        <v>98</v>
      </c>
      <c r="S41" s="119">
        <v>99</v>
      </c>
      <c r="T41" s="119">
        <v>0</v>
      </c>
      <c r="U41" s="119">
        <v>0</v>
      </c>
      <c r="V41" s="119">
        <v>99</v>
      </c>
      <c r="W41" s="119">
        <v>90</v>
      </c>
      <c r="X41" s="119">
        <v>189</v>
      </c>
      <c r="Y41" s="115" t="s">
        <v>208</v>
      </c>
      <c r="Z41" s="115" t="s">
        <v>160</v>
      </c>
    </row>
    <row r="42" spans="1:26" x14ac:dyDescent="0.2">
      <c r="A42" s="123"/>
      <c r="B42" s="115" t="s">
        <v>209</v>
      </c>
      <c r="C42" s="115" t="s">
        <v>210</v>
      </c>
      <c r="D42" s="116">
        <v>220</v>
      </c>
      <c r="E42" s="117">
        <v>-7.5630252100840289E-2</v>
      </c>
      <c r="F42" s="116">
        <v>0</v>
      </c>
      <c r="G42" s="117" t="s">
        <v>284</v>
      </c>
      <c r="H42" s="116">
        <v>0</v>
      </c>
      <c r="I42" s="117" t="s">
        <v>284</v>
      </c>
      <c r="J42" s="116">
        <v>220</v>
      </c>
      <c r="K42" s="117">
        <v>-7.5630252100840289E-2</v>
      </c>
      <c r="L42" s="116">
        <v>8</v>
      </c>
      <c r="M42" s="117">
        <v>-0.5789473684210531</v>
      </c>
      <c r="N42" s="116">
        <v>228</v>
      </c>
      <c r="O42" s="117">
        <v>-0.11284046692607</v>
      </c>
      <c r="P42" s="124"/>
      <c r="Q42" s="115" t="s">
        <v>98</v>
      </c>
      <c r="R42" s="115" t="s">
        <v>98</v>
      </c>
      <c r="S42" s="119">
        <v>238</v>
      </c>
      <c r="T42" s="119">
        <v>0</v>
      </c>
      <c r="U42" s="119">
        <v>0</v>
      </c>
      <c r="V42" s="119">
        <v>238</v>
      </c>
      <c r="W42" s="119">
        <v>19</v>
      </c>
      <c r="X42" s="119">
        <v>257</v>
      </c>
      <c r="Y42" s="115" t="s">
        <v>211</v>
      </c>
      <c r="Z42" s="115" t="s">
        <v>160</v>
      </c>
    </row>
    <row r="43" spans="1:26" x14ac:dyDescent="0.2">
      <c r="A43" s="123"/>
      <c r="B43" s="115" t="s">
        <v>212</v>
      </c>
      <c r="C43" s="115" t="s">
        <v>213</v>
      </c>
      <c r="D43" s="116">
        <v>86</v>
      </c>
      <c r="E43" s="117">
        <v>-8.5106382978723402E-2</v>
      </c>
      <c r="F43" s="116">
        <v>0</v>
      </c>
      <c r="G43" s="117" t="s">
        <v>284</v>
      </c>
      <c r="H43" s="116">
        <v>0</v>
      </c>
      <c r="I43" s="117" t="s">
        <v>284</v>
      </c>
      <c r="J43" s="116">
        <v>86</v>
      </c>
      <c r="K43" s="117">
        <v>-8.5106382978723402E-2</v>
      </c>
      <c r="L43" s="116">
        <v>22</v>
      </c>
      <c r="M43" s="117">
        <v>-4.3478260869565195E-2</v>
      </c>
      <c r="N43" s="116">
        <v>108</v>
      </c>
      <c r="O43" s="117">
        <v>-7.69230769230769E-2</v>
      </c>
      <c r="P43" s="124"/>
      <c r="Q43" s="115" t="s">
        <v>98</v>
      </c>
      <c r="R43" s="115" t="s">
        <v>98</v>
      </c>
      <c r="S43" s="119">
        <v>94</v>
      </c>
      <c r="T43" s="119">
        <v>0</v>
      </c>
      <c r="U43" s="119">
        <v>0</v>
      </c>
      <c r="V43" s="119">
        <v>94</v>
      </c>
      <c r="W43" s="119">
        <v>23</v>
      </c>
      <c r="X43" s="119">
        <v>117</v>
      </c>
      <c r="Y43" s="115" t="s">
        <v>214</v>
      </c>
      <c r="Z43" s="115" t="s">
        <v>160</v>
      </c>
    </row>
    <row r="44" spans="1:26" x14ac:dyDescent="0.2">
      <c r="A44" s="123"/>
      <c r="B44" s="115" t="s">
        <v>215</v>
      </c>
      <c r="C44" s="115" t="s">
        <v>216</v>
      </c>
      <c r="D44" s="116">
        <v>173</v>
      </c>
      <c r="E44" s="117">
        <v>-4.9450549450549497E-2</v>
      </c>
      <c r="F44" s="116">
        <v>1</v>
      </c>
      <c r="G44" s="117" t="s">
        <v>284</v>
      </c>
      <c r="H44" s="116">
        <v>0</v>
      </c>
      <c r="I44" s="117" t="s">
        <v>284</v>
      </c>
      <c r="J44" s="116">
        <v>174</v>
      </c>
      <c r="K44" s="117">
        <v>-4.3956043956044001E-2</v>
      </c>
      <c r="L44" s="116">
        <v>10</v>
      </c>
      <c r="M44" s="117">
        <v>-0.54545454545454497</v>
      </c>
      <c r="N44" s="116">
        <v>184</v>
      </c>
      <c r="O44" s="117">
        <v>-9.8039215686274508E-2</v>
      </c>
      <c r="P44" s="124"/>
      <c r="Q44" s="115" t="s">
        <v>98</v>
      </c>
      <c r="R44" s="115" t="s">
        <v>98</v>
      </c>
      <c r="S44" s="119">
        <v>182</v>
      </c>
      <c r="T44" s="119">
        <v>0</v>
      </c>
      <c r="U44" s="119">
        <v>0</v>
      </c>
      <c r="V44" s="119">
        <v>182</v>
      </c>
      <c r="W44" s="119">
        <v>22</v>
      </c>
      <c r="X44" s="119">
        <v>204</v>
      </c>
      <c r="Y44" s="115" t="s">
        <v>217</v>
      </c>
      <c r="Z44" s="115" t="s">
        <v>160</v>
      </c>
    </row>
    <row r="45" spans="1:26" x14ac:dyDescent="0.2">
      <c r="A45" s="123"/>
      <c r="B45" s="115" t="s">
        <v>218</v>
      </c>
      <c r="C45" s="115" t="s">
        <v>219</v>
      </c>
      <c r="D45" s="116">
        <v>470</v>
      </c>
      <c r="E45" s="117">
        <v>6.3348416289592799E-2</v>
      </c>
      <c r="F45" s="116">
        <v>0</v>
      </c>
      <c r="G45" s="117" t="s">
        <v>284</v>
      </c>
      <c r="H45" s="116">
        <v>0</v>
      </c>
      <c r="I45" s="117">
        <v>-1</v>
      </c>
      <c r="J45" s="116">
        <v>470</v>
      </c>
      <c r="K45" s="117">
        <v>5.8558558558558599E-2</v>
      </c>
      <c r="L45" s="116">
        <v>55</v>
      </c>
      <c r="M45" s="117">
        <v>-9.8360655737704902E-2</v>
      </c>
      <c r="N45" s="116">
        <v>525</v>
      </c>
      <c r="O45" s="117">
        <v>3.9603960396039598E-2</v>
      </c>
      <c r="P45" s="124"/>
      <c r="Q45" s="115" t="s">
        <v>98</v>
      </c>
      <c r="R45" s="115" t="s">
        <v>98</v>
      </c>
      <c r="S45" s="119">
        <v>442</v>
      </c>
      <c r="T45" s="119">
        <v>0</v>
      </c>
      <c r="U45" s="119">
        <v>2</v>
      </c>
      <c r="V45" s="119">
        <v>444</v>
      </c>
      <c r="W45" s="119">
        <v>61</v>
      </c>
      <c r="X45" s="119">
        <v>505</v>
      </c>
      <c r="Y45" s="115" t="s">
        <v>220</v>
      </c>
      <c r="Z45" s="115" t="s">
        <v>160</v>
      </c>
    </row>
    <row r="46" spans="1:26" x14ac:dyDescent="0.2">
      <c r="A46" s="123"/>
      <c r="B46" s="115" t="s">
        <v>221</v>
      </c>
      <c r="C46" s="115" t="s">
        <v>222</v>
      </c>
      <c r="D46" s="116">
        <v>385</v>
      </c>
      <c r="E46" s="117">
        <v>-8.1145584725536998E-2</v>
      </c>
      <c r="F46" s="116">
        <v>0</v>
      </c>
      <c r="G46" s="117" t="s">
        <v>284</v>
      </c>
      <c r="H46" s="116">
        <v>0</v>
      </c>
      <c r="I46" s="117" t="s">
        <v>284</v>
      </c>
      <c r="J46" s="116">
        <v>385</v>
      </c>
      <c r="K46" s="117">
        <v>-8.1145584725536998E-2</v>
      </c>
      <c r="L46" s="116">
        <v>11</v>
      </c>
      <c r="M46" s="117">
        <v>-0.72500000000000009</v>
      </c>
      <c r="N46" s="116">
        <v>396</v>
      </c>
      <c r="O46" s="117">
        <v>-0.13725490196078402</v>
      </c>
      <c r="P46" s="124"/>
      <c r="Q46" s="115" t="s">
        <v>98</v>
      </c>
      <c r="R46" s="115" t="s">
        <v>98</v>
      </c>
      <c r="S46" s="119">
        <v>419</v>
      </c>
      <c r="T46" s="119">
        <v>0</v>
      </c>
      <c r="U46" s="119">
        <v>0</v>
      </c>
      <c r="V46" s="119">
        <v>419</v>
      </c>
      <c r="W46" s="119">
        <v>40</v>
      </c>
      <c r="X46" s="119">
        <v>459</v>
      </c>
      <c r="Y46" s="115" t="s">
        <v>223</v>
      </c>
      <c r="Z46" s="115" t="s">
        <v>160</v>
      </c>
    </row>
    <row r="47" spans="1:26" x14ac:dyDescent="0.2">
      <c r="A47" s="123"/>
      <c r="B47" s="115" t="s">
        <v>224</v>
      </c>
      <c r="C47" s="115" t="s">
        <v>225</v>
      </c>
      <c r="D47" s="116">
        <v>391</v>
      </c>
      <c r="E47" s="117">
        <v>-7.3459715639810394E-2</v>
      </c>
      <c r="F47" s="116">
        <v>0</v>
      </c>
      <c r="G47" s="117" t="s">
        <v>284</v>
      </c>
      <c r="H47" s="116">
        <v>0</v>
      </c>
      <c r="I47" s="117" t="s">
        <v>284</v>
      </c>
      <c r="J47" s="116">
        <v>391</v>
      </c>
      <c r="K47" s="117">
        <v>-7.3459715639810394E-2</v>
      </c>
      <c r="L47" s="116">
        <v>69</v>
      </c>
      <c r="M47" s="117">
        <v>-9.2105263157894704E-2</v>
      </c>
      <c r="N47" s="116">
        <v>460</v>
      </c>
      <c r="O47" s="117">
        <v>-7.63052208835341E-2</v>
      </c>
      <c r="P47" s="124"/>
      <c r="Q47" s="115" t="s">
        <v>98</v>
      </c>
      <c r="R47" s="115" t="s">
        <v>98</v>
      </c>
      <c r="S47" s="119">
        <v>422</v>
      </c>
      <c r="T47" s="119">
        <v>0</v>
      </c>
      <c r="U47" s="119">
        <v>0</v>
      </c>
      <c r="V47" s="119">
        <v>422</v>
      </c>
      <c r="W47" s="119">
        <v>76</v>
      </c>
      <c r="X47" s="119">
        <v>498</v>
      </c>
      <c r="Y47" s="115" t="s">
        <v>226</v>
      </c>
      <c r="Z47" s="115" t="s">
        <v>160</v>
      </c>
    </row>
    <row r="48" spans="1:26" x14ac:dyDescent="0.2">
      <c r="A48" s="123"/>
      <c r="B48" s="115" t="s">
        <v>227</v>
      </c>
      <c r="C48" s="115" t="s">
        <v>228</v>
      </c>
      <c r="D48" s="116">
        <v>266</v>
      </c>
      <c r="E48" s="117">
        <v>-0.116279069767442</v>
      </c>
      <c r="F48" s="116">
        <v>0</v>
      </c>
      <c r="G48" s="117" t="s">
        <v>284</v>
      </c>
      <c r="H48" s="116">
        <v>0</v>
      </c>
      <c r="I48" s="117" t="s">
        <v>284</v>
      </c>
      <c r="J48" s="116">
        <v>266</v>
      </c>
      <c r="K48" s="117">
        <v>-0.116279069767442</v>
      </c>
      <c r="L48" s="116">
        <v>12</v>
      </c>
      <c r="M48" s="117">
        <v>-0.36842105263157904</v>
      </c>
      <c r="N48" s="116">
        <v>278</v>
      </c>
      <c r="O48" s="117">
        <v>-0.13125000000000001</v>
      </c>
      <c r="P48" s="124"/>
      <c r="Q48" s="115" t="s">
        <v>98</v>
      </c>
      <c r="R48" s="115" t="s">
        <v>98</v>
      </c>
      <c r="S48" s="119">
        <v>301</v>
      </c>
      <c r="T48" s="119">
        <v>0</v>
      </c>
      <c r="U48" s="119">
        <v>0</v>
      </c>
      <c r="V48" s="119">
        <v>301</v>
      </c>
      <c r="W48" s="119">
        <v>19</v>
      </c>
      <c r="X48" s="119">
        <v>320</v>
      </c>
      <c r="Y48" s="115" t="s">
        <v>229</v>
      </c>
      <c r="Z48" s="115" t="s">
        <v>160</v>
      </c>
    </row>
    <row r="49" spans="1:26" x14ac:dyDescent="0.2">
      <c r="A49" s="123"/>
      <c r="B49" s="115" t="s">
        <v>230</v>
      </c>
      <c r="C49" s="115" t="s">
        <v>231</v>
      </c>
      <c r="D49" s="116">
        <v>150</v>
      </c>
      <c r="E49" s="117">
        <v>-0.14772727272727301</v>
      </c>
      <c r="F49" s="116">
        <v>0</v>
      </c>
      <c r="G49" s="117" t="s">
        <v>284</v>
      </c>
      <c r="H49" s="116">
        <v>0</v>
      </c>
      <c r="I49" s="117" t="s">
        <v>284</v>
      </c>
      <c r="J49" s="116">
        <v>150</v>
      </c>
      <c r="K49" s="117">
        <v>-0.14772727272727301</v>
      </c>
      <c r="L49" s="116">
        <v>8</v>
      </c>
      <c r="M49" s="117">
        <v>-0.63636363636363591</v>
      </c>
      <c r="N49" s="116">
        <v>158</v>
      </c>
      <c r="O49" s="117">
        <v>-0.20202020202020202</v>
      </c>
      <c r="P49" s="124"/>
      <c r="Q49" s="115" t="s">
        <v>98</v>
      </c>
      <c r="R49" s="115" t="s">
        <v>98</v>
      </c>
      <c r="S49" s="119">
        <v>176</v>
      </c>
      <c r="T49" s="119">
        <v>0</v>
      </c>
      <c r="U49" s="119">
        <v>0</v>
      </c>
      <c r="V49" s="119">
        <v>176</v>
      </c>
      <c r="W49" s="119">
        <v>22</v>
      </c>
      <c r="X49" s="119">
        <v>198</v>
      </c>
      <c r="Y49" s="115" t="s">
        <v>232</v>
      </c>
      <c r="Z49" s="115" t="s">
        <v>160</v>
      </c>
    </row>
    <row r="50" spans="1:26" x14ac:dyDescent="0.2">
      <c r="A50" s="123"/>
      <c r="B50" s="115" t="s">
        <v>233</v>
      </c>
      <c r="C50" s="115" t="s">
        <v>234</v>
      </c>
      <c r="D50" s="116">
        <v>495</v>
      </c>
      <c r="E50" s="117">
        <v>-3.6964980544747096E-2</v>
      </c>
      <c r="F50" s="116">
        <v>0</v>
      </c>
      <c r="G50" s="117" t="s">
        <v>284</v>
      </c>
      <c r="H50" s="116">
        <v>0</v>
      </c>
      <c r="I50" s="117" t="s">
        <v>284</v>
      </c>
      <c r="J50" s="116">
        <v>495</v>
      </c>
      <c r="K50" s="117">
        <v>-3.6964980544747096E-2</v>
      </c>
      <c r="L50" s="116">
        <v>45</v>
      </c>
      <c r="M50" s="117">
        <v>1.3684210526315799</v>
      </c>
      <c r="N50" s="116">
        <v>540</v>
      </c>
      <c r="O50" s="117">
        <v>1.3133208255159502E-2</v>
      </c>
      <c r="P50" s="124"/>
      <c r="Q50" s="115" t="s">
        <v>98</v>
      </c>
      <c r="R50" s="115" t="s">
        <v>98</v>
      </c>
      <c r="S50" s="119">
        <v>514</v>
      </c>
      <c r="T50" s="119">
        <v>0</v>
      </c>
      <c r="U50" s="119">
        <v>0</v>
      </c>
      <c r="V50" s="119">
        <v>514</v>
      </c>
      <c r="W50" s="119">
        <v>19</v>
      </c>
      <c r="X50" s="119">
        <v>533</v>
      </c>
      <c r="Y50" s="115" t="s">
        <v>235</v>
      </c>
      <c r="Z50" s="115" t="s">
        <v>160</v>
      </c>
    </row>
    <row r="51" spans="1:26" x14ac:dyDescent="0.2">
      <c r="A51" s="123"/>
      <c r="B51" s="115" t="s">
        <v>236</v>
      </c>
      <c r="C51" s="115" t="s">
        <v>237</v>
      </c>
      <c r="D51" s="116">
        <v>159</v>
      </c>
      <c r="E51" s="117">
        <v>-0.106741573033708</v>
      </c>
      <c r="F51" s="116">
        <v>0</v>
      </c>
      <c r="G51" s="117" t="s">
        <v>284</v>
      </c>
      <c r="H51" s="116">
        <v>0</v>
      </c>
      <c r="I51" s="117" t="s">
        <v>284</v>
      </c>
      <c r="J51" s="116">
        <v>159</v>
      </c>
      <c r="K51" s="117">
        <v>-0.106741573033708</v>
      </c>
      <c r="L51" s="116">
        <v>8</v>
      </c>
      <c r="M51" s="117">
        <v>-0.2</v>
      </c>
      <c r="N51" s="116">
        <v>167</v>
      </c>
      <c r="O51" s="117">
        <v>-0.111702127659574</v>
      </c>
      <c r="P51" s="124"/>
      <c r="Q51" s="115" t="s">
        <v>98</v>
      </c>
      <c r="R51" s="115" t="s">
        <v>98</v>
      </c>
      <c r="S51" s="119">
        <v>178</v>
      </c>
      <c r="T51" s="119">
        <v>0</v>
      </c>
      <c r="U51" s="119">
        <v>0</v>
      </c>
      <c r="V51" s="119">
        <v>178</v>
      </c>
      <c r="W51" s="119">
        <v>10</v>
      </c>
      <c r="X51" s="119">
        <v>188</v>
      </c>
      <c r="Y51" s="115" t="s">
        <v>238</v>
      </c>
      <c r="Z51" s="115" t="s">
        <v>160</v>
      </c>
    </row>
    <row r="52" spans="1:26" x14ac:dyDescent="0.2">
      <c r="A52" s="123"/>
      <c r="B52" s="115" t="s">
        <v>239</v>
      </c>
      <c r="C52" s="115" t="s">
        <v>240</v>
      </c>
      <c r="D52" s="116">
        <v>94</v>
      </c>
      <c r="E52" s="117">
        <v>-9.6153846153846201E-2</v>
      </c>
      <c r="F52" s="116">
        <v>0</v>
      </c>
      <c r="G52" s="117" t="s">
        <v>284</v>
      </c>
      <c r="H52" s="116">
        <v>0</v>
      </c>
      <c r="I52" s="117" t="s">
        <v>284</v>
      </c>
      <c r="J52" s="116">
        <v>94</v>
      </c>
      <c r="K52" s="117">
        <v>-9.6153846153846201E-2</v>
      </c>
      <c r="L52" s="116">
        <v>0</v>
      </c>
      <c r="M52" s="117" t="s">
        <v>284</v>
      </c>
      <c r="N52" s="116">
        <v>94</v>
      </c>
      <c r="O52" s="117">
        <v>-9.6153846153846201E-2</v>
      </c>
      <c r="P52" s="124"/>
      <c r="Q52" s="115" t="s">
        <v>98</v>
      </c>
      <c r="R52" s="115" t="s">
        <v>98</v>
      </c>
      <c r="S52" s="119">
        <v>104</v>
      </c>
      <c r="T52" s="119">
        <v>0</v>
      </c>
      <c r="U52" s="119">
        <v>0</v>
      </c>
      <c r="V52" s="119">
        <v>104</v>
      </c>
      <c r="W52" s="119">
        <v>0</v>
      </c>
      <c r="X52" s="119">
        <v>104</v>
      </c>
      <c r="Y52" s="115" t="s">
        <v>241</v>
      </c>
      <c r="Z52" s="115" t="s">
        <v>160</v>
      </c>
    </row>
    <row r="53" spans="1:26" x14ac:dyDescent="0.2">
      <c r="A53" s="125"/>
      <c r="B53" s="115" t="s">
        <v>242</v>
      </c>
      <c r="C53" s="115" t="s">
        <v>243</v>
      </c>
      <c r="D53" s="116">
        <v>381</v>
      </c>
      <c r="E53" s="117">
        <v>2.6315789473684201E-3</v>
      </c>
      <c r="F53" s="116">
        <v>0</v>
      </c>
      <c r="G53" s="117" t="s">
        <v>284</v>
      </c>
      <c r="H53" s="116">
        <v>0</v>
      </c>
      <c r="I53" s="117" t="s">
        <v>284</v>
      </c>
      <c r="J53" s="116">
        <v>381</v>
      </c>
      <c r="K53" s="117">
        <v>2.6315789473684201E-3</v>
      </c>
      <c r="L53" s="116">
        <v>65</v>
      </c>
      <c r="M53" s="117">
        <v>0.3</v>
      </c>
      <c r="N53" s="116">
        <v>446</v>
      </c>
      <c r="O53" s="117">
        <v>3.7209302325581395E-2</v>
      </c>
      <c r="P53" s="124"/>
      <c r="Q53" s="115" t="s">
        <v>98</v>
      </c>
      <c r="R53" s="115" t="s">
        <v>98</v>
      </c>
      <c r="S53" s="119">
        <v>380</v>
      </c>
      <c r="T53" s="119">
        <v>0</v>
      </c>
      <c r="U53" s="119">
        <v>0</v>
      </c>
      <c r="V53" s="119">
        <v>380</v>
      </c>
      <c r="W53" s="119">
        <v>50</v>
      </c>
      <c r="X53" s="119">
        <v>430</v>
      </c>
      <c r="Y53" s="115" t="s">
        <v>244</v>
      </c>
      <c r="Z53" s="115" t="s">
        <v>160</v>
      </c>
    </row>
    <row r="54" spans="1:26" x14ac:dyDescent="0.2">
      <c r="A54" s="126" t="s">
        <v>112</v>
      </c>
      <c r="B54" s="126"/>
      <c r="C54" s="126"/>
      <c r="D54" s="127">
        <v>7835</v>
      </c>
      <c r="E54" s="128">
        <v>-7.4642730601157406E-2</v>
      </c>
      <c r="F54" s="127">
        <v>16</v>
      </c>
      <c r="G54" s="128">
        <v>6.6666666666666693E-2</v>
      </c>
      <c r="H54" s="127">
        <v>369</v>
      </c>
      <c r="I54" s="128">
        <v>-0.26785714285714302</v>
      </c>
      <c r="J54" s="127">
        <v>8220</v>
      </c>
      <c r="K54" s="128">
        <v>-8.5243712441575803E-2</v>
      </c>
      <c r="L54" s="127">
        <v>1278</v>
      </c>
      <c r="M54" s="128">
        <v>-7.9913606911447096E-2</v>
      </c>
      <c r="N54" s="127">
        <v>9498</v>
      </c>
      <c r="O54" s="128">
        <v>-8.4530120481927706E-2</v>
      </c>
      <c r="P54" s="131"/>
      <c r="Q54" s="132"/>
      <c r="R54" s="132"/>
      <c r="S54" s="133">
        <v>8467</v>
      </c>
      <c r="T54" s="133">
        <v>15</v>
      </c>
      <c r="U54" s="133">
        <v>504</v>
      </c>
      <c r="V54" s="133">
        <v>8986</v>
      </c>
      <c r="W54" s="133">
        <v>1389</v>
      </c>
      <c r="X54" s="133">
        <v>10375</v>
      </c>
      <c r="Y54" s="132"/>
      <c r="Z54" s="132"/>
    </row>
    <row r="55" spans="1:26" s="137" customFormat="1" ht="22.5" x14ac:dyDescent="0.2">
      <c r="A55" s="134" t="s">
        <v>245</v>
      </c>
      <c r="B55" s="112"/>
      <c r="C55" s="112"/>
      <c r="D55" s="135">
        <f>D54+D24+D14</f>
        <v>18365</v>
      </c>
      <c r="E55" s="136">
        <f>((D54+D24+D14)-(S54+S24+S14))/(S54+S24+S14)</f>
        <v>-5.3935709870183389E-2</v>
      </c>
      <c r="F55" s="135">
        <f>F54+F24+F14</f>
        <v>1002</v>
      </c>
      <c r="G55" s="136">
        <f>((F54+F24+F14)-(T54+T24+T14))/(T54+T24+T14)</f>
        <v>-6.0918462980318652E-2</v>
      </c>
      <c r="H55" s="135">
        <f>H54+H24+H14</f>
        <v>843</v>
      </c>
      <c r="I55" s="136">
        <f>((H54+H24+H14)-(U54+U24+U14))/(U54+U24+U14)</f>
        <v>-0.13715455475946775</v>
      </c>
      <c r="J55" s="135">
        <f>J54+J24+J14</f>
        <v>20210</v>
      </c>
      <c r="K55" s="136">
        <f>((J54+J24+J14)-(V54+V24+V14))/(V54+V24+V14)</f>
        <v>-5.8072334079045489E-2</v>
      </c>
      <c r="L55" s="135">
        <f>L54+L24+L14</f>
        <v>3595</v>
      </c>
      <c r="M55" s="136">
        <f>((L54+L24+L14)-(W54+W24+W14))/(W54+W24+W14)</f>
        <v>-4.3882978723404256E-2</v>
      </c>
      <c r="N55" s="135">
        <f>N54+N24+N14</f>
        <v>23805</v>
      </c>
      <c r="O55" s="136">
        <f>((N54+N24+N14)-(X54+X24+X14))/(X54+X24+X14)</f>
        <v>-5.5956535532994921E-2</v>
      </c>
      <c r="P55" s="143"/>
      <c r="Q55" s="143"/>
      <c r="R55" s="144"/>
      <c r="S55" s="144"/>
      <c r="T55" s="144"/>
      <c r="U55" s="144"/>
      <c r="V55" s="144"/>
      <c r="W55" s="144"/>
      <c r="X55" s="144"/>
    </row>
    <row r="56" spans="1:26" s="137" customFormat="1" x14ac:dyDescent="0.2">
      <c r="A56" s="134" t="s">
        <v>246</v>
      </c>
      <c r="B56" s="112"/>
      <c r="C56" s="112"/>
      <c r="D56" s="135">
        <f>D54+D24+D14+D9</f>
        <v>28537</v>
      </c>
      <c r="E56" s="136">
        <f>((D54+D24+D14+D9)-(S54+S24+S14+S9))/(S54+S24+S14+S9)</f>
        <v>-4.2221849303574428E-2</v>
      </c>
      <c r="F56" s="135">
        <f>F54+F24+F14+F9</f>
        <v>4602</v>
      </c>
      <c r="G56" s="136">
        <f>((F54+F24+F14+F9)-(T54+T24+T14+T9))/(T54+T24+T14+T9)</f>
        <v>-6.9174757281553395E-2</v>
      </c>
      <c r="H56" s="135">
        <f>H54+H24+H14+H9</f>
        <v>3540</v>
      </c>
      <c r="I56" s="136">
        <f>((H54+H24+H14+H9)-(U54+U24+U14+U9))/(U54+U24+U14+U9)</f>
        <v>-8.7863952589538774E-2</v>
      </c>
      <c r="J56" s="135">
        <f>J54+J24+J14+J9</f>
        <v>36679</v>
      </c>
      <c r="K56" s="136">
        <f>((J54+J24+J14+J9)-(V54+V24+V14+V9))/(V54+V24+V14+V9)</f>
        <v>-5.0258933195235632E-2</v>
      </c>
      <c r="L56" s="135">
        <f>L54+L24+L14+L9</f>
        <v>5184</v>
      </c>
      <c r="M56" s="136">
        <f>((L54+L24+L14+L9)-(W54+W24+W14+W9))/(W54+W24+W14+W9)</f>
        <v>1.4084507042253521E-2</v>
      </c>
      <c r="N56" s="135">
        <f>N54+N24+N14+N9</f>
        <v>41863</v>
      </c>
      <c r="O56" s="136">
        <f>((N54+N24+N14+N9)-(X54+X24+X14+X9))/(X54+X24+X14+X9)</f>
        <v>-4.2737583462910456E-2</v>
      </c>
      <c r="P56" s="143"/>
      <c r="Q56" s="143"/>
      <c r="R56" s="144"/>
      <c r="S56" s="144"/>
      <c r="T56" s="144"/>
      <c r="U56" s="144"/>
      <c r="V56" s="144"/>
      <c r="W56" s="144"/>
      <c r="X56" s="144"/>
    </row>
    <row r="57" spans="1:26" s="137" customFormat="1" x14ac:dyDescent="0.2">
      <c r="A57" s="134" t="s">
        <v>247</v>
      </c>
      <c r="B57" s="112"/>
      <c r="C57" s="112"/>
      <c r="D57" s="135">
        <f>D54+D24+D14+D9+D5</f>
        <v>37422</v>
      </c>
      <c r="E57" s="136">
        <f>((D54+D24+D14+D9+D5)-(S54+S24+S14+S9+S5))/(S54+S24+S14+S9+S5)</f>
        <v>-4.0215439856373429E-2</v>
      </c>
      <c r="F57" s="135">
        <f>F54+F24+F14+F9+F5</f>
        <v>12589</v>
      </c>
      <c r="G57" s="136">
        <f>((F54+F24+F14+F9+F5)-(T54+T24+T14+T9+T5))/(T54+T24+T14+T9+T5)</f>
        <v>-5.1961744107236987E-2</v>
      </c>
      <c r="H57" s="135">
        <f>H54+H24+H14+H9+H5</f>
        <v>3540</v>
      </c>
      <c r="I57" s="136">
        <f>((H54+H24+H14+H9+H5)-(U54+U24+U14+U9+U5))/(U54+U24+U14+U9+U5)</f>
        <v>-8.7863952589538774E-2</v>
      </c>
      <c r="J57" s="135">
        <f>J54+J24+J14+J9+J5</f>
        <v>53551</v>
      </c>
      <c r="K57" s="136">
        <f>((J54+J24+J14+J9+J5)-(V54+V24+V14+V9+V5))/(V54+V24+V14+V9+V5)</f>
        <v>-4.6286731967943008E-2</v>
      </c>
      <c r="L57" s="135">
        <f>L54+L24+L14+L9+L5</f>
        <v>5775</v>
      </c>
      <c r="M57" s="136">
        <f>((L54+L24+L14+L9+L5)-(W54+W24+W14+W9+W5))/(W54+W24+W14+W9+W5)</f>
        <v>2.7580071174377226E-2</v>
      </c>
      <c r="N57" s="135">
        <f>N54+N24+N14+N9+N5</f>
        <v>59326</v>
      </c>
      <c r="O57" s="136">
        <f>((N54+N24+N14+N9+N5)-(X54+X24+X14+X9+X5))/(X54+X24+X14+X9+X5)</f>
        <v>-3.9566132426744373E-2</v>
      </c>
      <c r="P57" s="143"/>
      <c r="Q57" s="143"/>
      <c r="R57" s="144"/>
      <c r="S57" s="144"/>
      <c r="T57" s="144"/>
      <c r="U57" s="144"/>
      <c r="V57" s="144"/>
      <c r="W57" s="144"/>
      <c r="X57" s="144"/>
    </row>
    <row r="58" spans="1:26" x14ac:dyDescent="0.2">
      <c r="A58" s="121" t="s">
        <v>248</v>
      </c>
      <c r="B58" s="115" t="s">
        <v>249</v>
      </c>
      <c r="C58" s="115" t="s">
        <v>250</v>
      </c>
      <c r="D58" s="116">
        <v>9</v>
      </c>
      <c r="E58" s="117">
        <v>8</v>
      </c>
      <c r="F58" s="116">
        <v>738</v>
      </c>
      <c r="G58" s="117">
        <v>-0.22803347280334701</v>
      </c>
      <c r="H58" s="116">
        <v>0</v>
      </c>
      <c r="I58" s="117" t="s">
        <v>284</v>
      </c>
      <c r="J58" s="116">
        <v>747</v>
      </c>
      <c r="K58" s="117">
        <v>-0.21943573667711599</v>
      </c>
      <c r="L58" s="116">
        <v>269</v>
      </c>
      <c r="M58" s="117">
        <v>0.99259259259259303</v>
      </c>
      <c r="N58" s="116">
        <v>1016</v>
      </c>
      <c r="O58" s="117">
        <v>-6.95970695970696E-2</v>
      </c>
      <c r="P58" s="122">
        <v>6</v>
      </c>
      <c r="Q58" s="115" t="s">
        <v>99</v>
      </c>
      <c r="R58" s="115" t="s">
        <v>99</v>
      </c>
      <c r="S58" s="119">
        <v>1</v>
      </c>
      <c r="T58" s="119">
        <v>956</v>
      </c>
      <c r="U58" s="119">
        <v>0</v>
      </c>
      <c r="V58" s="119">
        <v>957</v>
      </c>
      <c r="W58" s="119">
        <v>135</v>
      </c>
      <c r="X58" s="119">
        <v>1092</v>
      </c>
      <c r="Y58" s="115" t="s">
        <v>251</v>
      </c>
      <c r="Z58" s="115" t="s">
        <v>252</v>
      </c>
    </row>
    <row r="59" spans="1:26" x14ac:dyDescent="0.2">
      <c r="A59" s="123"/>
      <c r="B59" s="115" t="s">
        <v>253</v>
      </c>
      <c r="C59" s="115" t="s">
        <v>254</v>
      </c>
      <c r="D59" s="116">
        <v>86</v>
      </c>
      <c r="E59" s="117">
        <v>-0.14000000000000001</v>
      </c>
      <c r="F59" s="116">
        <v>0</v>
      </c>
      <c r="G59" s="117" t="s">
        <v>284</v>
      </c>
      <c r="H59" s="116">
        <v>0</v>
      </c>
      <c r="I59" s="117" t="s">
        <v>284</v>
      </c>
      <c r="J59" s="116">
        <v>86</v>
      </c>
      <c r="K59" s="117">
        <v>-0.14000000000000001</v>
      </c>
      <c r="L59" s="116">
        <v>198</v>
      </c>
      <c r="M59" s="117">
        <v>1.3294117647058799</v>
      </c>
      <c r="N59" s="116">
        <v>284</v>
      </c>
      <c r="O59" s="117">
        <v>0.535135135135135</v>
      </c>
      <c r="P59" s="124"/>
      <c r="Q59" s="115" t="s">
        <v>99</v>
      </c>
      <c r="R59" s="115" t="s">
        <v>99</v>
      </c>
      <c r="S59" s="119">
        <v>100</v>
      </c>
      <c r="T59" s="119">
        <v>0</v>
      </c>
      <c r="U59" s="119">
        <v>0</v>
      </c>
      <c r="V59" s="119">
        <v>100</v>
      </c>
      <c r="W59" s="119">
        <v>85</v>
      </c>
      <c r="X59" s="119">
        <v>185</v>
      </c>
      <c r="Y59" s="115" t="s">
        <v>255</v>
      </c>
      <c r="Z59" s="115" t="s">
        <v>252</v>
      </c>
    </row>
    <row r="60" spans="1:26" x14ac:dyDescent="0.2">
      <c r="A60" s="123"/>
      <c r="B60" s="115" t="s">
        <v>256</v>
      </c>
      <c r="C60" s="115" t="s">
        <v>257</v>
      </c>
      <c r="D60" s="116">
        <v>834</v>
      </c>
      <c r="E60" s="117">
        <v>-6.8156424581005598E-2</v>
      </c>
      <c r="F60" s="116">
        <v>784</v>
      </c>
      <c r="G60" s="117">
        <v>2.8871391076115503E-2</v>
      </c>
      <c r="H60" s="116">
        <v>0</v>
      </c>
      <c r="I60" s="117" t="s">
        <v>284</v>
      </c>
      <c r="J60" s="116">
        <v>1618</v>
      </c>
      <c r="K60" s="117">
        <v>-2.3536511768255899E-2</v>
      </c>
      <c r="L60" s="116">
        <v>1350</v>
      </c>
      <c r="M60" s="117">
        <v>1.5665399239543698</v>
      </c>
      <c r="N60" s="116">
        <v>2968</v>
      </c>
      <c r="O60" s="117">
        <v>0.35959688502061404</v>
      </c>
      <c r="P60" s="124"/>
      <c r="Q60" s="115" t="s">
        <v>99</v>
      </c>
      <c r="R60" s="115" t="s">
        <v>99</v>
      </c>
      <c r="S60" s="119">
        <v>895</v>
      </c>
      <c r="T60" s="119">
        <v>762</v>
      </c>
      <c r="U60" s="119">
        <v>0</v>
      </c>
      <c r="V60" s="119">
        <v>1657</v>
      </c>
      <c r="W60" s="119">
        <v>526</v>
      </c>
      <c r="X60" s="119">
        <v>2183</v>
      </c>
      <c r="Y60" s="115" t="s">
        <v>258</v>
      </c>
      <c r="Z60" s="115" t="s">
        <v>252</v>
      </c>
    </row>
    <row r="61" spans="1:26" x14ac:dyDescent="0.2">
      <c r="A61" s="123"/>
      <c r="B61" s="115" t="s">
        <v>259</v>
      </c>
      <c r="C61" s="115" t="s">
        <v>260</v>
      </c>
      <c r="D61" s="116">
        <v>96</v>
      </c>
      <c r="E61" s="117">
        <v>-0.11111111111111101</v>
      </c>
      <c r="F61" s="116">
        <v>0</v>
      </c>
      <c r="G61" s="117" t="s">
        <v>284</v>
      </c>
      <c r="H61" s="116">
        <v>0</v>
      </c>
      <c r="I61" s="117" t="s">
        <v>284</v>
      </c>
      <c r="J61" s="116">
        <v>96</v>
      </c>
      <c r="K61" s="117">
        <v>-0.11111111111111101</v>
      </c>
      <c r="L61" s="116">
        <v>401</v>
      </c>
      <c r="M61" s="117">
        <v>1.7094594594594599</v>
      </c>
      <c r="N61" s="116">
        <v>497</v>
      </c>
      <c r="O61" s="117">
        <v>0.94140625</v>
      </c>
      <c r="P61" s="124"/>
      <c r="Q61" s="115" t="s">
        <v>99</v>
      </c>
      <c r="R61" s="115" t="s">
        <v>99</v>
      </c>
      <c r="S61" s="119">
        <v>108</v>
      </c>
      <c r="T61" s="119">
        <v>0</v>
      </c>
      <c r="U61" s="119">
        <v>0</v>
      </c>
      <c r="V61" s="119">
        <v>108</v>
      </c>
      <c r="W61" s="119">
        <v>148</v>
      </c>
      <c r="X61" s="119">
        <v>256</v>
      </c>
      <c r="Y61" s="115" t="s">
        <v>261</v>
      </c>
      <c r="Z61" s="115" t="s">
        <v>252</v>
      </c>
    </row>
    <row r="62" spans="1:26" x14ac:dyDescent="0.2">
      <c r="A62" s="123"/>
      <c r="B62" s="115" t="s">
        <v>262</v>
      </c>
      <c r="C62" s="115" t="s">
        <v>263</v>
      </c>
      <c r="D62" s="116">
        <v>132</v>
      </c>
      <c r="E62" s="117">
        <v>-2.2222222222222202E-2</v>
      </c>
      <c r="F62" s="116">
        <v>0</v>
      </c>
      <c r="G62" s="117">
        <v>-1</v>
      </c>
      <c r="H62" s="116">
        <v>0</v>
      </c>
      <c r="I62" s="117" t="s">
        <v>284</v>
      </c>
      <c r="J62" s="116">
        <v>132</v>
      </c>
      <c r="K62" s="117">
        <v>-4.3478260869565195E-2</v>
      </c>
      <c r="L62" s="116">
        <v>100</v>
      </c>
      <c r="M62" s="117">
        <v>1.6315789473684199</v>
      </c>
      <c r="N62" s="116">
        <v>232</v>
      </c>
      <c r="O62" s="117">
        <v>0.31818181818181801</v>
      </c>
      <c r="P62" s="124"/>
      <c r="Q62" s="115" t="s">
        <v>99</v>
      </c>
      <c r="R62" s="115" t="s">
        <v>99</v>
      </c>
      <c r="S62" s="119">
        <v>135</v>
      </c>
      <c r="T62" s="119">
        <v>3</v>
      </c>
      <c r="U62" s="119">
        <v>0</v>
      </c>
      <c r="V62" s="119">
        <v>138</v>
      </c>
      <c r="W62" s="119">
        <v>38</v>
      </c>
      <c r="X62" s="119">
        <v>176</v>
      </c>
      <c r="Y62" s="115" t="s">
        <v>264</v>
      </c>
      <c r="Z62" s="115" t="s">
        <v>252</v>
      </c>
    </row>
    <row r="63" spans="1:26" x14ac:dyDescent="0.2">
      <c r="A63" s="125"/>
      <c r="B63" s="115" t="s">
        <v>265</v>
      </c>
      <c r="C63" s="115" t="s">
        <v>266</v>
      </c>
      <c r="D63" s="116">
        <v>67</v>
      </c>
      <c r="E63" s="117">
        <v>0.175438596491228</v>
      </c>
      <c r="F63" s="116">
        <v>13</v>
      </c>
      <c r="G63" s="117">
        <v>1.6</v>
      </c>
      <c r="H63" s="116">
        <v>6</v>
      </c>
      <c r="I63" s="117" t="s">
        <v>284</v>
      </c>
      <c r="J63" s="116">
        <v>86</v>
      </c>
      <c r="K63" s="117">
        <v>0.38709677419354804</v>
      </c>
      <c r="L63" s="116">
        <v>43</v>
      </c>
      <c r="M63" s="117">
        <v>0.48275862068965503</v>
      </c>
      <c r="N63" s="116">
        <v>129</v>
      </c>
      <c r="O63" s="117">
        <v>0.41758241758241804</v>
      </c>
      <c r="P63" s="124"/>
      <c r="Q63" s="115" t="s">
        <v>99</v>
      </c>
      <c r="R63" s="115" t="s">
        <v>99</v>
      </c>
      <c r="S63" s="119">
        <v>57</v>
      </c>
      <c r="T63" s="119">
        <v>5</v>
      </c>
      <c r="U63" s="119">
        <v>0</v>
      </c>
      <c r="V63" s="119">
        <v>62</v>
      </c>
      <c r="W63" s="119">
        <v>29</v>
      </c>
      <c r="X63" s="119">
        <v>91</v>
      </c>
      <c r="Y63" s="115" t="s">
        <v>267</v>
      </c>
      <c r="Z63" s="115" t="s">
        <v>252</v>
      </c>
    </row>
    <row r="64" spans="1:26" x14ac:dyDescent="0.2">
      <c r="A64" s="126" t="s">
        <v>112</v>
      </c>
      <c r="B64" s="126"/>
      <c r="C64" s="126"/>
      <c r="D64" s="127">
        <v>1224</v>
      </c>
      <c r="E64" s="128">
        <v>-5.5555555555555601E-2</v>
      </c>
      <c r="F64" s="127">
        <v>1535</v>
      </c>
      <c r="G64" s="128">
        <v>-0.110660486674392</v>
      </c>
      <c r="H64" s="127">
        <v>6</v>
      </c>
      <c r="I64" s="128"/>
      <c r="J64" s="127">
        <v>2765</v>
      </c>
      <c r="K64" s="128">
        <v>-8.5043017868960999E-2</v>
      </c>
      <c r="L64" s="127">
        <v>2361</v>
      </c>
      <c r="M64" s="128">
        <v>1.4568158168574399</v>
      </c>
      <c r="N64" s="127">
        <v>5126</v>
      </c>
      <c r="O64" s="128">
        <v>0.28696962088877698</v>
      </c>
      <c r="P64" s="131"/>
      <c r="Q64" s="132"/>
      <c r="R64" s="132"/>
      <c r="S64" s="133">
        <v>1296</v>
      </c>
      <c r="T64" s="133">
        <v>1726</v>
      </c>
      <c r="U64" s="133">
        <v>0</v>
      </c>
      <c r="V64" s="133">
        <v>3022</v>
      </c>
      <c r="W64" s="133">
        <v>961</v>
      </c>
      <c r="X64" s="133">
        <v>3983</v>
      </c>
      <c r="Y64" s="132"/>
      <c r="Z64" s="132"/>
    </row>
    <row r="65" spans="1:26" x14ac:dyDescent="0.2">
      <c r="A65" s="126" t="s">
        <v>268</v>
      </c>
      <c r="B65" s="126"/>
      <c r="C65" s="126"/>
      <c r="D65" s="127">
        <v>38646</v>
      </c>
      <c r="E65" s="128">
        <v>-4.0708931142332302E-2</v>
      </c>
      <c r="F65" s="127">
        <v>14124</v>
      </c>
      <c r="G65" s="128">
        <v>-5.8713762079306904E-2</v>
      </c>
      <c r="H65" s="127">
        <v>3546</v>
      </c>
      <c r="I65" s="128">
        <v>-8.6317959288843102E-2</v>
      </c>
      <c r="J65" s="127">
        <v>56316</v>
      </c>
      <c r="K65" s="128">
        <v>-4.8266071790711802E-2</v>
      </c>
      <c r="L65" s="127">
        <v>8136</v>
      </c>
      <c r="M65" s="128">
        <v>0.23628627868105198</v>
      </c>
      <c r="N65" s="127">
        <v>64452</v>
      </c>
      <c r="O65" s="128">
        <v>-1.9786169452344401E-2</v>
      </c>
      <c r="P65" s="138"/>
      <c r="Q65" s="132"/>
      <c r="R65" s="132"/>
      <c r="S65" s="133">
        <v>40286</v>
      </c>
      <c r="T65" s="133">
        <v>15005</v>
      </c>
      <c r="U65" s="133">
        <v>3881</v>
      </c>
      <c r="V65" s="133">
        <v>59172</v>
      </c>
      <c r="W65" s="133">
        <v>6581</v>
      </c>
      <c r="X65" s="133">
        <v>65753</v>
      </c>
      <c r="Y65" s="132"/>
      <c r="Z65" s="132"/>
    </row>
  </sheetData>
  <pageMargins left="0.23622047244094491" right="0.23622047244094491" top="0.35433070866141736" bottom="0.35433070866141736" header="0.31496062992125984" footer="0.31496062992125984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40" zoomScaleSheetLayoutView="36368" workbookViewId="0">
      <selection activeCell="D5" sqref="D5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5" width="12.7109375" style="111" customWidth="1"/>
    <col min="16" max="16" width="9.42578125" style="111" hidden="1" customWidth="1"/>
    <col min="17" max="17" width="15.28515625" style="111" hidden="1" customWidth="1"/>
    <col min="18" max="18" width="6.7109375" style="111" hidden="1" customWidth="1"/>
    <col min="19" max="19" width="23.42578125" style="111" hidden="1" customWidth="1"/>
    <col min="20" max="20" width="22.7109375" style="111" hidden="1" customWidth="1"/>
    <col min="21" max="21" width="19.28515625" style="111" hidden="1" customWidth="1"/>
    <col min="22" max="22" width="18.85546875" style="111" hidden="1" customWidth="1"/>
    <col min="23" max="23" width="23.85546875" style="111" hidden="1" customWidth="1"/>
    <col min="24" max="24" width="15.5703125" style="111" hidden="1" customWidth="1"/>
    <col min="25" max="25" width="32.42578125" style="111" hidden="1" customWidth="1"/>
    <col min="26" max="26" width="23.28515625" style="111" hidden="1" customWidth="1"/>
    <col min="27" max="16384" width="9.140625" style="111"/>
  </cols>
  <sheetData>
    <row r="1" spans="1:26" ht="15.75" x14ac:dyDescent="0.25">
      <c r="A1" s="110" t="s">
        <v>285</v>
      </c>
    </row>
    <row r="4" spans="1:26" ht="33.75" x14ac:dyDescent="0.2">
      <c r="A4" s="112" t="s">
        <v>60</v>
      </c>
      <c r="B4" s="112" t="s">
        <v>61</v>
      </c>
      <c r="C4" s="112" t="s">
        <v>62</v>
      </c>
      <c r="D4" s="141" t="s">
        <v>271</v>
      </c>
      <c r="E4" s="141" t="s">
        <v>272</v>
      </c>
      <c r="F4" s="141" t="s">
        <v>273</v>
      </c>
      <c r="G4" s="141" t="s">
        <v>274</v>
      </c>
      <c r="H4" s="141" t="s">
        <v>275</v>
      </c>
      <c r="I4" s="141" t="s">
        <v>276</v>
      </c>
      <c r="J4" s="141" t="s">
        <v>277</v>
      </c>
      <c r="K4" s="141" t="s">
        <v>278</v>
      </c>
      <c r="L4" s="141" t="s">
        <v>31</v>
      </c>
      <c r="M4" s="141" t="s">
        <v>279</v>
      </c>
      <c r="N4" s="141" t="s">
        <v>76</v>
      </c>
      <c r="O4" s="141" t="s">
        <v>77</v>
      </c>
      <c r="P4" s="142" t="s">
        <v>78</v>
      </c>
      <c r="Q4" s="142" t="s">
        <v>79</v>
      </c>
      <c r="R4" s="142" t="s">
        <v>80</v>
      </c>
      <c r="S4" s="142" t="s">
        <v>280</v>
      </c>
      <c r="T4" s="142" t="s">
        <v>281</v>
      </c>
      <c r="U4" s="142" t="s">
        <v>87</v>
      </c>
      <c r="V4" s="142" t="s">
        <v>282</v>
      </c>
      <c r="W4" s="142" t="s">
        <v>283</v>
      </c>
      <c r="X4" s="142" t="s">
        <v>90</v>
      </c>
      <c r="Y4" s="142" t="s">
        <v>91</v>
      </c>
      <c r="Z4" s="142" t="s">
        <v>92</v>
      </c>
    </row>
    <row r="5" spans="1:26" x14ac:dyDescent="0.2">
      <c r="A5" s="115" t="s">
        <v>95</v>
      </c>
      <c r="B5" s="115" t="s">
        <v>96</v>
      </c>
      <c r="C5" s="115" t="s">
        <v>97</v>
      </c>
      <c r="D5" s="116">
        <v>17876</v>
      </c>
      <c r="E5" s="117">
        <v>-5.3428647074397699E-2</v>
      </c>
      <c r="F5" s="116">
        <v>16075</v>
      </c>
      <c r="G5" s="117">
        <v>-5.7461155086484902E-2</v>
      </c>
      <c r="H5" s="116">
        <v>0</v>
      </c>
      <c r="I5" s="117" t="s">
        <v>284</v>
      </c>
      <c r="J5" s="116">
        <v>33951</v>
      </c>
      <c r="K5" s="117">
        <v>-5.5342237061769599E-2</v>
      </c>
      <c r="L5" s="116">
        <v>1183</v>
      </c>
      <c r="M5" s="117">
        <v>0.13750000000000001</v>
      </c>
      <c r="N5" s="116">
        <v>35134</v>
      </c>
      <c r="O5" s="117">
        <v>-4.9918875067604104E-2</v>
      </c>
      <c r="P5" s="120">
        <v>1</v>
      </c>
      <c r="Q5" s="115" t="s">
        <v>98</v>
      </c>
      <c r="R5" s="115" t="s">
        <v>99</v>
      </c>
      <c r="S5" s="119">
        <v>18885</v>
      </c>
      <c r="T5" s="119">
        <v>17055</v>
      </c>
      <c r="U5" s="119">
        <v>0</v>
      </c>
      <c r="V5" s="119">
        <v>35940</v>
      </c>
      <c r="W5" s="119">
        <v>1040</v>
      </c>
      <c r="X5" s="119">
        <v>36980</v>
      </c>
      <c r="Y5" s="115" t="s">
        <v>100</v>
      </c>
      <c r="Z5" s="115" t="s">
        <v>100</v>
      </c>
    </row>
    <row r="6" spans="1:26" x14ac:dyDescent="0.2">
      <c r="A6" s="121" t="s">
        <v>101</v>
      </c>
      <c r="B6" s="115" t="s">
        <v>102</v>
      </c>
      <c r="C6" s="115" t="s">
        <v>103</v>
      </c>
      <c r="D6" s="116">
        <v>8652</v>
      </c>
      <c r="E6" s="117">
        <v>-5.2251068024975401E-2</v>
      </c>
      <c r="F6" s="116">
        <v>2462</v>
      </c>
      <c r="G6" s="117">
        <v>-0.10211524434719199</v>
      </c>
      <c r="H6" s="116">
        <v>2436</v>
      </c>
      <c r="I6" s="117">
        <v>-0.16346153846153799</v>
      </c>
      <c r="J6" s="116">
        <v>13550</v>
      </c>
      <c r="K6" s="117">
        <v>-8.3406615707231305E-2</v>
      </c>
      <c r="L6" s="116">
        <v>1095</v>
      </c>
      <c r="M6" s="117">
        <v>1.8298261665141802E-3</v>
      </c>
      <c r="N6" s="116">
        <v>14645</v>
      </c>
      <c r="O6" s="117">
        <v>-7.7538422776517998E-2</v>
      </c>
      <c r="P6" s="122">
        <v>2</v>
      </c>
      <c r="Q6" s="115" t="s">
        <v>98</v>
      </c>
      <c r="R6" s="115" t="s">
        <v>98</v>
      </c>
      <c r="S6" s="119">
        <v>9129</v>
      </c>
      <c r="T6" s="119">
        <v>2742</v>
      </c>
      <c r="U6" s="119">
        <v>2912</v>
      </c>
      <c r="V6" s="119">
        <v>14783</v>
      </c>
      <c r="W6" s="119">
        <v>1093</v>
      </c>
      <c r="X6" s="119">
        <v>15876</v>
      </c>
      <c r="Y6" s="115" t="s">
        <v>104</v>
      </c>
      <c r="Z6" s="115" t="s">
        <v>105</v>
      </c>
    </row>
    <row r="7" spans="1:26" x14ac:dyDescent="0.2">
      <c r="A7" s="123"/>
      <c r="B7" s="115" t="s">
        <v>106</v>
      </c>
      <c r="C7" s="115" t="s">
        <v>107</v>
      </c>
      <c r="D7" s="116">
        <v>4986</v>
      </c>
      <c r="E7" s="117">
        <v>-4.9561570720548995E-2</v>
      </c>
      <c r="F7" s="116">
        <v>3765</v>
      </c>
      <c r="G7" s="117">
        <v>-2.4105754276827401E-2</v>
      </c>
      <c r="H7" s="116">
        <v>2981</v>
      </c>
      <c r="I7" s="117">
        <v>-6.9600499375780292E-2</v>
      </c>
      <c r="J7" s="116">
        <v>11732</v>
      </c>
      <c r="K7" s="117">
        <v>-4.6798830029249297E-2</v>
      </c>
      <c r="L7" s="116">
        <v>1187</v>
      </c>
      <c r="M7" s="117">
        <v>0.27087794432548196</v>
      </c>
      <c r="N7" s="116">
        <v>12919</v>
      </c>
      <c r="O7" s="117">
        <v>-2.4392085787645401E-2</v>
      </c>
      <c r="P7" s="124"/>
      <c r="Q7" s="115" t="s">
        <v>98</v>
      </c>
      <c r="R7" s="115" t="s">
        <v>98</v>
      </c>
      <c r="S7" s="119">
        <v>5246</v>
      </c>
      <c r="T7" s="119">
        <v>3858</v>
      </c>
      <c r="U7" s="119">
        <v>3204</v>
      </c>
      <c r="V7" s="119">
        <v>12308</v>
      </c>
      <c r="W7" s="119">
        <v>934</v>
      </c>
      <c r="X7" s="119">
        <v>13242</v>
      </c>
      <c r="Y7" s="115" t="s">
        <v>108</v>
      </c>
      <c r="Z7" s="115" t="s">
        <v>105</v>
      </c>
    </row>
    <row r="8" spans="1:26" x14ac:dyDescent="0.2">
      <c r="A8" s="125"/>
      <c r="B8" s="115" t="s">
        <v>109</v>
      </c>
      <c r="C8" s="115" t="s">
        <v>110</v>
      </c>
      <c r="D8" s="116">
        <v>7043</v>
      </c>
      <c r="E8" s="117">
        <v>-1.73015208594949E-2</v>
      </c>
      <c r="F8" s="116">
        <v>1110</v>
      </c>
      <c r="G8" s="117">
        <v>-8.1125827814569507E-2</v>
      </c>
      <c r="H8" s="116">
        <v>0</v>
      </c>
      <c r="I8" s="117">
        <v>-1</v>
      </c>
      <c r="J8" s="116">
        <v>8153</v>
      </c>
      <c r="K8" s="117">
        <v>-2.6739883013011799E-2</v>
      </c>
      <c r="L8" s="116">
        <v>743</v>
      </c>
      <c r="M8" s="117">
        <v>-3.7564766839378205E-2</v>
      </c>
      <c r="N8" s="116">
        <v>8896</v>
      </c>
      <c r="O8" s="117">
        <v>-2.76532954421248E-2</v>
      </c>
      <c r="P8" s="124"/>
      <c r="Q8" s="115" t="s">
        <v>98</v>
      </c>
      <c r="R8" s="115" t="s">
        <v>98</v>
      </c>
      <c r="S8" s="119">
        <v>7167</v>
      </c>
      <c r="T8" s="119">
        <v>1208</v>
      </c>
      <c r="U8" s="119">
        <v>2</v>
      </c>
      <c r="V8" s="119">
        <v>8377</v>
      </c>
      <c r="W8" s="119">
        <v>772</v>
      </c>
      <c r="X8" s="119">
        <v>9149</v>
      </c>
      <c r="Y8" s="115" t="s">
        <v>111</v>
      </c>
      <c r="Z8" s="115" t="s">
        <v>105</v>
      </c>
    </row>
    <row r="9" spans="1:26" x14ac:dyDescent="0.2">
      <c r="A9" s="126" t="s">
        <v>112</v>
      </c>
      <c r="B9" s="126"/>
      <c r="C9" s="126"/>
      <c r="D9" s="127">
        <v>20681</v>
      </c>
      <c r="E9" s="128">
        <v>-3.9968433757311295E-2</v>
      </c>
      <c r="F9" s="127">
        <v>7337</v>
      </c>
      <c r="G9" s="128">
        <v>-6.0322745901639302E-2</v>
      </c>
      <c r="H9" s="127">
        <v>5417</v>
      </c>
      <c r="I9" s="128">
        <v>-0.11457992808107201</v>
      </c>
      <c r="J9" s="127">
        <v>33435</v>
      </c>
      <c r="K9" s="128">
        <v>-5.7319273711514601E-2</v>
      </c>
      <c r="L9" s="127">
        <v>3025</v>
      </c>
      <c r="M9" s="128">
        <v>8.0743122543765602E-2</v>
      </c>
      <c r="N9" s="127">
        <v>36460</v>
      </c>
      <c r="O9" s="128">
        <v>-4.7220843024015496E-2</v>
      </c>
      <c r="P9" s="131"/>
      <c r="Q9" s="132"/>
      <c r="R9" s="132"/>
      <c r="S9" s="133">
        <v>21542</v>
      </c>
      <c r="T9" s="133">
        <v>7808</v>
      </c>
      <c r="U9" s="133">
        <v>6118</v>
      </c>
      <c r="V9" s="133">
        <v>35468</v>
      </c>
      <c r="W9" s="133">
        <v>2799</v>
      </c>
      <c r="X9" s="133">
        <v>38267</v>
      </c>
      <c r="Y9" s="132"/>
      <c r="Z9" s="132"/>
    </row>
    <row r="10" spans="1:26" x14ac:dyDescent="0.2">
      <c r="A10" s="121" t="s">
        <v>113</v>
      </c>
      <c r="B10" s="115" t="s">
        <v>114</v>
      </c>
      <c r="C10" s="115" t="s">
        <v>115</v>
      </c>
      <c r="D10" s="116">
        <v>5556</v>
      </c>
      <c r="E10" s="117">
        <v>-4.2894056847545201E-2</v>
      </c>
      <c r="F10" s="116">
        <v>48</v>
      </c>
      <c r="G10" s="117">
        <v>0.65517241379310298</v>
      </c>
      <c r="H10" s="116">
        <v>0</v>
      </c>
      <c r="I10" s="117" t="s">
        <v>284</v>
      </c>
      <c r="J10" s="116">
        <v>5604</v>
      </c>
      <c r="K10" s="117">
        <v>-3.9424065821049001E-2</v>
      </c>
      <c r="L10" s="116">
        <v>755</v>
      </c>
      <c r="M10" s="117">
        <v>6.6384180790960493E-2</v>
      </c>
      <c r="N10" s="116">
        <v>6359</v>
      </c>
      <c r="O10" s="117">
        <v>-2.7973096912259198E-2</v>
      </c>
      <c r="P10" s="122">
        <v>3</v>
      </c>
      <c r="Q10" s="115" t="s">
        <v>98</v>
      </c>
      <c r="R10" s="115" t="s">
        <v>98</v>
      </c>
      <c r="S10" s="119">
        <v>5805</v>
      </c>
      <c r="T10" s="119">
        <v>29</v>
      </c>
      <c r="U10" s="119">
        <v>0</v>
      </c>
      <c r="V10" s="119">
        <v>5834</v>
      </c>
      <c r="W10" s="119">
        <v>708</v>
      </c>
      <c r="X10" s="119">
        <v>6542</v>
      </c>
      <c r="Y10" s="115" t="s">
        <v>116</v>
      </c>
      <c r="Z10" s="115" t="s">
        <v>117</v>
      </c>
    </row>
    <row r="11" spans="1:26" x14ac:dyDescent="0.2">
      <c r="A11" s="123"/>
      <c r="B11" s="115" t="s">
        <v>118</v>
      </c>
      <c r="C11" s="115" t="s">
        <v>119</v>
      </c>
      <c r="D11" s="116">
        <v>1810</v>
      </c>
      <c r="E11" s="117">
        <v>4.4431621465666496E-2</v>
      </c>
      <c r="F11" s="116">
        <v>751</v>
      </c>
      <c r="G11" s="117">
        <v>-0.11957796014067999</v>
      </c>
      <c r="H11" s="116">
        <v>2</v>
      </c>
      <c r="I11" s="117" t="s">
        <v>284</v>
      </c>
      <c r="J11" s="116">
        <v>2563</v>
      </c>
      <c r="K11" s="117">
        <v>-8.8940448569218913E-3</v>
      </c>
      <c r="L11" s="116">
        <v>365</v>
      </c>
      <c r="M11" s="117">
        <v>1.43333333333333</v>
      </c>
      <c r="N11" s="116">
        <v>2928</v>
      </c>
      <c r="O11" s="117">
        <v>7.0175438596491196E-2</v>
      </c>
      <c r="P11" s="124"/>
      <c r="Q11" s="115" t="s">
        <v>98</v>
      </c>
      <c r="R11" s="115" t="s">
        <v>98</v>
      </c>
      <c r="S11" s="119">
        <v>1733</v>
      </c>
      <c r="T11" s="119">
        <v>853</v>
      </c>
      <c r="U11" s="119">
        <v>0</v>
      </c>
      <c r="V11" s="119">
        <v>2586</v>
      </c>
      <c r="W11" s="119">
        <v>150</v>
      </c>
      <c r="X11" s="119">
        <v>2736</v>
      </c>
      <c r="Y11" s="115" t="s">
        <v>120</v>
      </c>
      <c r="Z11" s="115" t="s">
        <v>117</v>
      </c>
    </row>
    <row r="12" spans="1:26" x14ac:dyDescent="0.2">
      <c r="A12" s="123"/>
      <c r="B12" s="115" t="s">
        <v>121</v>
      </c>
      <c r="C12" s="115" t="s">
        <v>122</v>
      </c>
      <c r="D12" s="116">
        <v>5073</v>
      </c>
      <c r="E12" s="117">
        <v>-7.7132981626341607E-2</v>
      </c>
      <c r="F12" s="116">
        <v>259</v>
      </c>
      <c r="G12" s="117">
        <v>0.13596491228070201</v>
      </c>
      <c r="H12" s="116">
        <v>2</v>
      </c>
      <c r="I12" s="117">
        <v>0</v>
      </c>
      <c r="J12" s="116">
        <v>5334</v>
      </c>
      <c r="K12" s="117">
        <v>-6.8622315348349908E-2</v>
      </c>
      <c r="L12" s="116">
        <v>1094</v>
      </c>
      <c r="M12" s="117">
        <v>-0.13926042486231299</v>
      </c>
      <c r="N12" s="116">
        <v>6428</v>
      </c>
      <c r="O12" s="117">
        <v>-8.1451843383823899E-2</v>
      </c>
      <c r="P12" s="124"/>
      <c r="Q12" s="115" t="s">
        <v>98</v>
      </c>
      <c r="R12" s="115" t="s">
        <v>98</v>
      </c>
      <c r="S12" s="119">
        <v>5497</v>
      </c>
      <c r="T12" s="119">
        <v>228</v>
      </c>
      <c r="U12" s="119">
        <v>2</v>
      </c>
      <c r="V12" s="119">
        <v>5727</v>
      </c>
      <c r="W12" s="119">
        <v>1271</v>
      </c>
      <c r="X12" s="119">
        <v>6998</v>
      </c>
      <c r="Y12" s="115" t="s">
        <v>123</v>
      </c>
      <c r="Z12" s="115" t="s">
        <v>117</v>
      </c>
    </row>
    <row r="13" spans="1:26" x14ac:dyDescent="0.2">
      <c r="A13" s="125"/>
      <c r="B13" s="115" t="s">
        <v>124</v>
      </c>
      <c r="C13" s="115" t="s">
        <v>125</v>
      </c>
      <c r="D13" s="116">
        <v>1657</v>
      </c>
      <c r="E13" s="117">
        <v>0.10026560424966799</v>
      </c>
      <c r="F13" s="116">
        <v>546</v>
      </c>
      <c r="G13" s="117">
        <v>1.1111111111111101E-2</v>
      </c>
      <c r="H13" s="116">
        <v>0</v>
      </c>
      <c r="I13" s="117" t="s">
        <v>284</v>
      </c>
      <c r="J13" s="116">
        <v>2203</v>
      </c>
      <c r="K13" s="117">
        <v>7.673509286412511E-2</v>
      </c>
      <c r="L13" s="116">
        <v>424</v>
      </c>
      <c r="M13" s="117">
        <v>-9.2077087794432508E-2</v>
      </c>
      <c r="N13" s="116">
        <v>2627</v>
      </c>
      <c r="O13" s="117">
        <v>4.5364106645443693E-2</v>
      </c>
      <c r="P13" s="124"/>
      <c r="Q13" s="115" t="s">
        <v>98</v>
      </c>
      <c r="R13" s="115" t="s">
        <v>98</v>
      </c>
      <c r="S13" s="119">
        <v>1506</v>
      </c>
      <c r="T13" s="119">
        <v>540</v>
      </c>
      <c r="U13" s="119">
        <v>0</v>
      </c>
      <c r="V13" s="119">
        <v>2046</v>
      </c>
      <c r="W13" s="119">
        <v>467</v>
      </c>
      <c r="X13" s="119">
        <v>2513</v>
      </c>
      <c r="Y13" s="115" t="s">
        <v>126</v>
      </c>
      <c r="Z13" s="115" t="s">
        <v>117</v>
      </c>
    </row>
    <row r="14" spans="1:26" x14ac:dyDescent="0.2">
      <c r="A14" s="126" t="s">
        <v>112</v>
      </c>
      <c r="B14" s="126"/>
      <c r="C14" s="126"/>
      <c r="D14" s="127">
        <v>14096</v>
      </c>
      <c r="E14" s="128">
        <v>-3.0603122206175601E-2</v>
      </c>
      <c r="F14" s="127">
        <v>1604</v>
      </c>
      <c r="G14" s="128">
        <v>-2.7878787878787902E-2</v>
      </c>
      <c r="H14" s="127">
        <v>4</v>
      </c>
      <c r="I14" s="128">
        <v>1</v>
      </c>
      <c r="J14" s="127">
        <v>15704</v>
      </c>
      <c r="K14" s="128">
        <v>-3.0198233804730398E-2</v>
      </c>
      <c r="L14" s="127">
        <v>2638</v>
      </c>
      <c r="M14" s="128">
        <v>1.6178736517719599E-2</v>
      </c>
      <c r="N14" s="127">
        <v>18342</v>
      </c>
      <c r="O14" s="128">
        <v>-2.3790515727287201E-2</v>
      </c>
      <c r="P14" s="131"/>
      <c r="Q14" s="132"/>
      <c r="R14" s="132"/>
      <c r="S14" s="133">
        <v>14541</v>
      </c>
      <c r="T14" s="133">
        <v>1650</v>
      </c>
      <c r="U14" s="133">
        <v>2</v>
      </c>
      <c r="V14" s="133">
        <v>16193</v>
      </c>
      <c r="W14" s="133">
        <v>2596</v>
      </c>
      <c r="X14" s="133">
        <v>18789</v>
      </c>
      <c r="Y14" s="132"/>
      <c r="Z14" s="132"/>
    </row>
    <row r="15" spans="1:26" x14ac:dyDescent="0.2">
      <c r="A15" s="121" t="s">
        <v>127</v>
      </c>
      <c r="B15" s="115" t="s">
        <v>128</v>
      </c>
      <c r="C15" s="115" t="s">
        <v>129</v>
      </c>
      <c r="D15" s="116">
        <v>1007</v>
      </c>
      <c r="E15" s="117">
        <v>-6.1509785647716697E-2</v>
      </c>
      <c r="F15" s="116">
        <v>3</v>
      </c>
      <c r="G15" s="117" t="s">
        <v>284</v>
      </c>
      <c r="H15" s="116">
        <v>0</v>
      </c>
      <c r="I15" s="117" t="s">
        <v>284</v>
      </c>
      <c r="J15" s="116">
        <v>1010</v>
      </c>
      <c r="K15" s="117">
        <v>-5.87138863000932E-2</v>
      </c>
      <c r="L15" s="116">
        <v>433</v>
      </c>
      <c r="M15" s="117">
        <v>4.64037122969838E-3</v>
      </c>
      <c r="N15" s="116">
        <v>1443</v>
      </c>
      <c r="O15" s="117">
        <v>-4.0558510638297893E-2</v>
      </c>
      <c r="P15" s="122">
        <v>4</v>
      </c>
      <c r="Q15" s="115" t="s">
        <v>98</v>
      </c>
      <c r="R15" s="115" t="s">
        <v>98</v>
      </c>
      <c r="S15" s="119">
        <v>1073</v>
      </c>
      <c r="T15" s="119">
        <v>0</v>
      </c>
      <c r="U15" s="119">
        <v>0</v>
      </c>
      <c r="V15" s="119">
        <v>1073</v>
      </c>
      <c r="W15" s="119">
        <v>431</v>
      </c>
      <c r="X15" s="119">
        <v>1504</v>
      </c>
      <c r="Y15" s="115" t="s">
        <v>130</v>
      </c>
      <c r="Z15" s="115" t="s">
        <v>131</v>
      </c>
    </row>
    <row r="16" spans="1:26" x14ac:dyDescent="0.2">
      <c r="A16" s="123"/>
      <c r="B16" s="115" t="s">
        <v>132</v>
      </c>
      <c r="C16" s="115" t="s">
        <v>133</v>
      </c>
      <c r="D16" s="116">
        <v>336</v>
      </c>
      <c r="E16" s="117">
        <v>1.8181818181818202E-2</v>
      </c>
      <c r="F16" s="116">
        <v>1</v>
      </c>
      <c r="G16" s="117" t="s">
        <v>284</v>
      </c>
      <c r="H16" s="116">
        <v>0</v>
      </c>
      <c r="I16" s="117" t="s">
        <v>284</v>
      </c>
      <c r="J16" s="116">
        <v>337</v>
      </c>
      <c r="K16" s="117">
        <v>2.12121212121212E-2</v>
      </c>
      <c r="L16" s="116">
        <v>356</v>
      </c>
      <c r="M16" s="117">
        <v>-0.349177330895795</v>
      </c>
      <c r="N16" s="116">
        <v>693</v>
      </c>
      <c r="O16" s="117">
        <v>-0.20980615735461799</v>
      </c>
      <c r="P16" s="124"/>
      <c r="Q16" s="115" t="s">
        <v>98</v>
      </c>
      <c r="R16" s="115" t="s">
        <v>98</v>
      </c>
      <c r="S16" s="119">
        <v>330</v>
      </c>
      <c r="T16" s="119">
        <v>0</v>
      </c>
      <c r="U16" s="119">
        <v>0</v>
      </c>
      <c r="V16" s="119">
        <v>330</v>
      </c>
      <c r="W16" s="119">
        <v>547</v>
      </c>
      <c r="X16" s="119">
        <v>877</v>
      </c>
      <c r="Y16" s="115" t="s">
        <v>134</v>
      </c>
      <c r="Z16" s="115" t="s">
        <v>131</v>
      </c>
    </row>
    <row r="17" spans="1:26" x14ac:dyDescent="0.2">
      <c r="A17" s="123"/>
      <c r="B17" s="115" t="s">
        <v>135</v>
      </c>
      <c r="C17" s="115" t="s">
        <v>136</v>
      </c>
      <c r="D17" s="116">
        <v>1196</v>
      </c>
      <c r="E17" s="117">
        <v>-0.18694765465669599</v>
      </c>
      <c r="F17" s="116">
        <v>61</v>
      </c>
      <c r="G17" s="117">
        <v>0.27083333333333298</v>
      </c>
      <c r="H17" s="116">
        <v>0</v>
      </c>
      <c r="I17" s="117" t="s">
        <v>284</v>
      </c>
      <c r="J17" s="116">
        <v>1257</v>
      </c>
      <c r="K17" s="117">
        <v>-0.1724818959842</v>
      </c>
      <c r="L17" s="116">
        <v>181</v>
      </c>
      <c r="M17" s="117">
        <v>8.3832335329341298E-2</v>
      </c>
      <c r="N17" s="116">
        <v>1438</v>
      </c>
      <c r="O17" s="117">
        <v>-0.147093712930012</v>
      </c>
      <c r="P17" s="124"/>
      <c r="Q17" s="115" t="s">
        <v>98</v>
      </c>
      <c r="R17" s="115" t="s">
        <v>98</v>
      </c>
      <c r="S17" s="119">
        <v>1471</v>
      </c>
      <c r="T17" s="119">
        <v>48</v>
      </c>
      <c r="U17" s="119">
        <v>0</v>
      </c>
      <c r="V17" s="119">
        <v>1519</v>
      </c>
      <c r="W17" s="119">
        <v>167</v>
      </c>
      <c r="X17" s="119">
        <v>1686</v>
      </c>
      <c r="Y17" s="115" t="s">
        <v>137</v>
      </c>
      <c r="Z17" s="115" t="s">
        <v>131</v>
      </c>
    </row>
    <row r="18" spans="1:26" x14ac:dyDescent="0.2">
      <c r="A18" s="123"/>
      <c r="B18" s="115" t="s">
        <v>138</v>
      </c>
      <c r="C18" s="115" t="s">
        <v>139</v>
      </c>
      <c r="D18" s="116">
        <v>833</v>
      </c>
      <c r="E18" s="117">
        <v>-6.9273743016759801E-2</v>
      </c>
      <c r="F18" s="116">
        <v>277</v>
      </c>
      <c r="G18" s="117">
        <v>-2.1201413427561801E-2</v>
      </c>
      <c r="H18" s="116">
        <v>2</v>
      </c>
      <c r="I18" s="117" t="s">
        <v>284</v>
      </c>
      <c r="J18" s="116">
        <v>1112</v>
      </c>
      <c r="K18" s="117">
        <v>-5.60271646859083E-2</v>
      </c>
      <c r="L18" s="116">
        <v>216</v>
      </c>
      <c r="M18" s="117">
        <v>0.6875</v>
      </c>
      <c r="N18" s="116">
        <v>1328</v>
      </c>
      <c r="O18" s="117">
        <v>1.6845329249617201E-2</v>
      </c>
      <c r="P18" s="124"/>
      <c r="Q18" s="115" t="s">
        <v>98</v>
      </c>
      <c r="R18" s="115" t="s">
        <v>98</v>
      </c>
      <c r="S18" s="119">
        <v>895</v>
      </c>
      <c r="T18" s="119">
        <v>283</v>
      </c>
      <c r="U18" s="119">
        <v>0</v>
      </c>
      <c r="V18" s="119">
        <v>1178</v>
      </c>
      <c r="W18" s="119">
        <v>128</v>
      </c>
      <c r="X18" s="119">
        <v>1306</v>
      </c>
      <c r="Y18" s="115" t="s">
        <v>140</v>
      </c>
      <c r="Z18" s="115" t="s">
        <v>131</v>
      </c>
    </row>
    <row r="19" spans="1:26" x14ac:dyDescent="0.2">
      <c r="A19" s="123"/>
      <c r="B19" s="115" t="s">
        <v>141</v>
      </c>
      <c r="C19" s="115" t="s">
        <v>142</v>
      </c>
      <c r="D19" s="116">
        <v>942</v>
      </c>
      <c r="E19" s="117">
        <v>-5.5165496489468405E-2</v>
      </c>
      <c r="F19" s="116">
        <v>3</v>
      </c>
      <c r="G19" s="117">
        <v>-0.57142857142857095</v>
      </c>
      <c r="H19" s="116">
        <v>0</v>
      </c>
      <c r="I19" s="117" t="s">
        <v>284</v>
      </c>
      <c r="J19" s="116">
        <v>945</v>
      </c>
      <c r="K19" s="117">
        <v>-5.87649402390438E-2</v>
      </c>
      <c r="L19" s="116">
        <v>251</v>
      </c>
      <c r="M19" s="117">
        <v>-8.0586080586080605E-2</v>
      </c>
      <c r="N19" s="116">
        <v>1196</v>
      </c>
      <c r="O19" s="117">
        <v>-6.3429913860610809E-2</v>
      </c>
      <c r="P19" s="124"/>
      <c r="Q19" s="115" t="s">
        <v>98</v>
      </c>
      <c r="R19" s="115" t="s">
        <v>98</v>
      </c>
      <c r="S19" s="119">
        <v>997</v>
      </c>
      <c r="T19" s="119">
        <v>7</v>
      </c>
      <c r="U19" s="119">
        <v>0</v>
      </c>
      <c r="V19" s="119">
        <v>1004</v>
      </c>
      <c r="W19" s="119">
        <v>273</v>
      </c>
      <c r="X19" s="119">
        <v>1277</v>
      </c>
      <c r="Y19" s="115" t="s">
        <v>143</v>
      </c>
      <c r="Z19" s="115" t="s">
        <v>131</v>
      </c>
    </row>
    <row r="20" spans="1:26" x14ac:dyDescent="0.2">
      <c r="A20" s="123"/>
      <c r="B20" s="115" t="s">
        <v>144</v>
      </c>
      <c r="C20" s="115" t="s">
        <v>145</v>
      </c>
      <c r="D20" s="116">
        <v>1010</v>
      </c>
      <c r="E20" s="117">
        <v>-9.4170403587443899E-2</v>
      </c>
      <c r="F20" s="116">
        <v>3</v>
      </c>
      <c r="G20" s="117">
        <v>-0.96103896103896103</v>
      </c>
      <c r="H20" s="116">
        <v>961</v>
      </c>
      <c r="I20" s="117">
        <v>2.2340425531914902E-2</v>
      </c>
      <c r="J20" s="116">
        <v>1974</v>
      </c>
      <c r="K20" s="117">
        <v>-7.4108818011257002E-2</v>
      </c>
      <c r="L20" s="116">
        <v>147</v>
      </c>
      <c r="M20" s="117">
        <v>-0.20967741935483902</v>
      </c>
      <c r="N20" s="116">
        <v>2121</v>
      </c>
      <c r="O20" s="117">
        <v>-8.4987057808455599E-2</v>
      </c>
      <c r="P20" s="124"/>
      <c r="Q20" s="115" t="s">
        <v>98</v>
      </c>
      <c r="R20" s="115" t="s">
        <v>98</v>
      </c>
      <c r="S20" s="119">
        <v>1115</v>
      </c>
      <c r="T20" s="119">
        <v>77</v>
      </c>
      <c r="U20" s="119">
        <v>940</v>
      </c>
      <c r="V20" s="119">
        <v>2132</v>
      </c>
      <c r="W20" s="119">
        <v>186</v>
      </c>
      <c r="X20" s="119">
        <v>2318</v>
      </c>
      <c r="Y20" s="115" t="s">
        <v>146</v>
      </c>
      <c r="Z20" s="115" t="s">
        <v>131</v>
      </c>
    </row>
    <row r="21" spans="1:26" x14ac:dyDescent="0.2">
      <c r="A21" s="123"/>
      <c r="B21" s="115" t="s">
        <v>147</v>
      </c>
      <c r="C21" s="115" t="s">
        <v>148</v>
      </c>
      <c r="D21" s="116">
        <v>418</v>
      </c>
      <c r="E21" s="117">
        <v>-3.4642032332563501E-2</v>
      </c>
      <c r="F21" s="116">
        <v>2</v>
      </c>
      <c r="G21" s="117">
        <v>-0.83333333333333293</v>
      </c>
      <c r="H21" s="116">
        <v>0</v>
      </c>
      <c r="I21" s="117" t="s">
        <v>284</v>
      </c>
      <c r="J21" s="116">
        <v>420</v>
      </c>
      <c r="K21" s="117">
        <v>-5.6179775280898903E-2</v>
      </c>
      <c r="L21" s="116">
        <v>35</v>
      </c>
      <c r="M21" s="117">
        <v>-0.3</v>
      </c>
      <c r="N21" s="116">
        <v>455</v>
      </c>
      <c r="O21" s="117">
        <v>-8.0808080808080801E-2</v>
      </c>
      <c r="P21" s="124"/>
      <c r="Q21" s="115" t="s">
        <v>98</v>
      </c>
      <c r="R21" s="115" t="s">
        <v>98</v>
      </c>
      <c r="S21" s="119">
        <v>433</v>
      </c>
      <c r="T21" s="119">
        <v>12</v>
      </c>
      <c r="U21" s="119">
        <v>0</v>
      </c>
      <c r="V21" s="119">
        <v>445</v>
      </c>
      <c r="W21" s="119">
        <v>50</v>
      </c>
      <c r="X21" s="119">
        <v>495</v>
      </c>
      <c r="Y21" s="115" t="s">
        <v>149</v>
      </c>
      <c r="Z21" s="115" t="s">
        <v>131</v>
      </c>
    </row>
    <row r="22" spans="1:26" x14ac:dyDescent="0.2">
      <c r="A22" s="123"/>
      <c r="B22" s="115" t="s">
        <v>150</v>
      </c>
      <c r="C22" s="115" t="s">
        <v>151</v>
      </c>
      <c r="D22" s="116">
        <v>1155</v>
      </c>
      <c r="E22" s="117">
        <v>-1.19760479041916E-2</v>
      </c>
      <c r="F22" s="116">
        <v>20</v>
      </c>
      <c r="G22" s="117">
        <v>-0.66101694915254194</v>
      </c>
      <c r="H22" s="116">
        <v>0</v>
      </c>
      <c r="I22" s="117">
        <v>-1</v>
      </c>
      <c r="J22" s="116">
        <v>1175</v>
      </c>
      <c r="K22" s="117">
        <v>-4.9352750809061499E-2</v>
      </c>
      <c r="L22" s="116">
        <v>114</v>
      </c>
      <c r="M22" s="117">
        <v>-0.38709677419354804</v>
      </c>
      <c r="N22" s="116">
        <v>1289</v>
      </c>
      <c r="O22" s="117">
        <v>-9.35302390998594E-2</v>
      </c>
      <c r="P22" s="124"/>
      <c r="Q22" s="115" t="s">
        <v>98</v>
      </c>
      <c r="R22" s="115" t="s">
        <v>98</v>
      </c>
      <c r="S22" s="119">
        <v>1169</v>
      </c>
      <c r="T22" s="119">
        <v>59</v>
      </c>
      <c r="U22" s="119">
        <v>8</v>
      </c>
      <c r="V22" s="119">
        <v>1236</v>
      </c>
      <c r="W22" s="119">
        <v>186</v>
      </c>
      <c r="X22" s="119">
        <v>1422</v>
      </c>
      <c r="Y22" s="115" t="s">
        <v>152</v>
      </c>
      <c r="Z22" s="115" t="s">
        <v>131</v>
      </c>
    </row>
    <row r="23" spans="1:26" x14ac:dyDescent="0.2">
      <c r="A23" s="125"/>
      <c r="B23" s="115" t="s">
        <v>153</v>
      </c>
      <c r="C23" s="115" t="s">
        <v>154</v>
      </c>
      <c r="D23" s="116">
        <v>521</v>
      </c>
      <c r="E23" s="117">
        <v>-0.14590163934426201</v>
      </c>
      <c r="F23" s="116">
        <v>9</v>
      </c>
      <c r="G23" s="117">
        <v>3.5</v>
      </c>
      <c r="H23" s="116">
        <v>0</v>
      </c>
      <c r="I23" s="117" t="s">
        <v>284</v>
      </c>
      <c r="J23" s="116">
        <v>530</v>
      </c>
      <c r="K23" s="117">
        <v>-0.13398692810457499</v>
      </c>
      <c r="L23" s="116">
        <v>289</v>
      </c>
      <c r="M23" s="117">
        <v>0.142292490118577</v>
      </c>
      <c r="N23" s="116">
        <v>819</v>
      </c>
      <c r="O23" s="117">
        <v>-5.3179190751445102E-2</v>
      </c>
      <c r="P23" s="124"/>
      <c r="Q23" s="115" t="s">
        <v>98</v>
      </c>
      <c r="R23" s="115" t="s">
        <v>98</v>
      </c>
      <c r="S23" s="119">
        <v>610</v>
      </c>
      <c r="T23" s="119">
        <v>2</v>
      </c>
      <c r="U23" s="119">
        <v>0</v>
      </c>
      <c r="V23" s="119">
        <v>612</v>
      </c>
      <c r="W23" s="119">
        <v>253</v>
      </c>
      <c r="X23" s="119">
        <v>865</v>
      </c>
      <c r="Y23" s="115" t="s">
        <v>155</v>
      </c>
      <c r="Z23" s="115" t="s">
        <v>131</v>
      </c>
    </row>
    <row r="24" spans="1:26" x14ac:dyDescent="0.2">
      <c r="A24" s="126" t="s">
        <v>112</v>
      </c>
      <c r="B24" s="126"/>
      <c r="C24" s="126"/>
      <c r="D24" s="127">
        <v>7418</v>
      </c>
      <c r="E24" s="128">
        <v>-8.3405412084517502E-2</v>
      </c>
      <c r="F24" s="127">
        <v>379</v>
      </c>
      <c r="G24" s="128">
        <v>-0.223360655737705</v>
      </c>
      <c r="H24" s="127">
        <v>963</v>
      </c>
      <c r="I24" s="128">
        <v>1.5822784810126601E-2</v>
      </c>
      <c r="J24" s="127">
        <v>8760</v>
      </c>
      <c r="K24" s="128">
        <v>-8.0701017945219902E-2</v>
      </c>
      <c r="L24" s="127">
        <v>2022</v>
      </c>
      <c r="M24" s="128">
        <v>-8.9599279603782112E-2</v>
      </c>
      <c r="N24" s="127">
        <v>10782</v>
      </c>
      <c r="O24" s="128">
        <v>-8.238297872340429E-2</v>
      </c>
      <c r="P24" s="131"/>
      <c r="Q24" s="132"/>
      <c r="R24" s="132"/>
      <c r="S24" s="133">
        <v>8093</v>
      </c>
      <c r="T24" s="133">
        <v>488</v>
      </c>
      <c r="U24" s="133">
        <v>948</v>
      </c>
      <c r="V24" s="133">
        <v>9529</v>
      </c>
      <c r="W24" s="133">
        <v>2221</v>
      </c>
      <c r="X24" s="133">
        <v>11750</v>
      </c>
      <c r="Y24" s="132"/>
      <c r="Z24" s="132"/>
    </row>
    <row r="25" spans="1:26" x14ac:dyDescent="0.2">
      <c r="A25" s="121" t="s">
        <v>156</v>
      </c>
      <c r="B25" s="115" t="s">
        <v>157</v>
      </c>
      <c r="C25" s="115" t="s">
        <v>158</v>
      </c>
      <c r="D25" s="116">
        <v>484</v>
      </c>
      <c r="E25" s="117">
        <v>-3.5856573705179293E-2</v>
      </c>
      <c r="F25" s="116">
        <v>2</v>
      </c>
      <c r="G25" s="117" t="s">
        <v>284</v>
      </c>
      <c r="H25" s="116">
        <v>0</v>
      </c>
      <c r="I25" s="117" t="s">
        <v>284</v>
      </c>
      <c r="J25" s="116">
        <v>486</v>
      </c>
      <c r="K25" s="117">
        <v>-3.1872509960159397E-2</v>
      </c>
      <c r="L25" s="116">
        <v>9</v>
      </c>
      <c r="M25" s="117">
        <v>-0.18181818181818199</v>
      </c>
      <c r="N25" s="116">
        <v>495</v>
      </c>
      <c r="O25" s="117">
        <v>-3.5087719298245598E-2</v>
      </c>
      <c r="P25" s="122">
        <v>5</v>
      </c>
      <c r="Q25" s="115" t="s">
        <v>98</v>
      </c>
      <c r="R25" s="115" t="s">
        <v>98</v>
      </c>
      <c r="S25" s="119">
        <v>502</v>
      </c>
      <c r="T25" s="119">
        <v>0</v>
      </c>
      <c r="U25" s="119">
        <v>0</v>
      </c>
      <c r="V25" s="119">
        <v>502</v>
      </c>
      <c r="W25" s="119">
        <v>11</v>
      </c>
      <c r="X25" s="119">
        <v>513</v>
      </c>
      <c r="Y25" s="115" t="s">
        <v>159</v>
      </c>
      <c r="Z25" s="115" t="s">
        <v>160</v>
      </c>
    </row>
    <row r="26" spans="1:26" x14ac:dyDescent="0.2">
      <c r="A26" s="123"/>
      <c r="B26" s="115" t="s">
        <v>161</v>
      </c>
      <c r="C26" s="115" t="s">
        <v>162</v>
      </c>
      <c r="D26" s="116">
        <v>275</v>
      </c>
      <c r="E26" s="117">
        <v>-5.49828178694158E-2</v>
      </c>
      <c r="F26" s="116">
        <v>0</v>
      </c>
      <c r="G26" s="117" t="s">
        <v>284</v>
      </c>
      <c r="H26" s="116">
        <v>0</v>
      </c>
      <c r="I26" s="117" t="s">
        <v>284</v>
      </c>
      <c r="J26" s="116">
        <v>275</v>
      </c>
      <c r="K26" s="117">
        <v>-5.49828178694158E-2</v>
      </c>
      <c r="L26" s="116">
        <v>11</v>
      </c>
      <c r="M26" s="117">
        <v>0.1</v>
      </c>
      <c r="N26" s="116">
        <v>286</v>
      </c>
      <c r="O26" s="117">
        <v>-4.9833887043189404E-2</v>
      </c>
      <c r="P26" s="124"/>
      <c r="Q26" s="115" t="s">
        <v>98</v>
      </c>
      <c r="R26" s="115" t="s">
        <v>98</v>
      </c>
      <c r="S26" s="119">
        <v>291</v>
      </c>
      <c r="T26" s="119">
        <v>0</v>
      </c>
      <c r="U26" s="119">
        <v>0</v>
      </c>
      <c r="V26" s="119">
        <v>291</v>
      </c>
      <c r="W26" s="119">
        <v>10</v>
      </c>
      <c r="X26" s="119">
        <v>301</v>
      </c>
      <c r="Y26" s="115" t="s">
        <v>163</v>
      </c>
      <c r="Z26" s="115" t="s">
        <v>160</v>
      </c>
    </row>
    <row r="27" spans="1:26" x14ac:dyDescent="0.2">
      <c r="A27" s="123"/>
      <c r="B27" s="115" t="s">
        <v>164</v>
      </c>
      <c r="C27" s="115" t="s">
        <v>165</v>
      </c>
      <c r="D27" s="116">
        <v>986</v>
      </c>
      <c r="E27" s="117">
        <v>-0.10526315789473699</v>
      </c>
      <c r="F27" s="116">
        <v>0</v>
      </c>
      <c r="G27" s="117" t="s">
        <v>284</v>
      </c>
      <c r="H27" s="116">
        <v>129</v>
      </c>
      <c r="I27" s="117">
        <v>-0.43913043478260899</v>
      </c>
      <c r="J27" s="116">
        <v>1115</v>
      </c>
      <c r="K27" s="117">
        <v>-0.16291291291291302</v>
      </c>
      <c r="L27" s="116">
        <v>325</v>
      </c>
      <c r="M27" s="117">
        <v>-4.4117647058823498E-2</v>
      </c>
      <c r="N27" s="116">
        <v>1440</v>
      </c>
      <c r="O27" s="117">
        <v>-0.13875598086124399</v>
      </c>
      <c r="P27" s="124"/>
      <c r="Q27" s="115" t="s">
        <v>98</v>
      </c>
      <c r="R27" s="115" t="s">
        <v>98</v>
      </c>
      <c r="S27" s="119">
        <v>1102</v>
      </c>
      <c r="T27" s="119">
        <v>0</v>
      </c>
      <c r="U27" s="119">
        <v>230</v>
      </c>
      <c r="V27" s="119">
        <v>1332</v>
      </c>
      <c r="W27" s="119">
        <v>340</v>
      </c>
      <c r="X27" s="119">
        <v>1672</v>
      </c>
      <c r="Y27" s="115" t="s">
        <v>166</v>
      </c>
      <c r="Z27" s="115" t="s">
        <v>160</v>
      </c>
    </row>
    <row r="28" spans="1:26" x14ac:dyDescent="0.2">
      <c r="A28" s="123"/>
      <c r="B28" s="115" t="s">
        <v>167</v>
      </c>
      <c r="C28" s="115" t="s">
        <v>168</v>
      </c>
      <c r="D28" s="116">
        <v>365</v>
      </c>
      <c r="E28" s="117">
        <v>-6.8877551020408198E-2</v>
      </c>
      <c r="F28" s="116">
        <v>0</v>
      </c>
      <c r="G28" s="117" t="s">
        <v>284</v>
      </c>
      <c r="H28" s="116">
        <v>0</v>
      </c>
      <c r="I28" s="117" t="s">
        <v>284</v>
      </c>
      <c r="J28" s="116">
        <v>365</v>
      </c>
      <c r="K28" s="117">
        <v>-6.8877551020408198E-2</v>
      </c>
      <c r="L28" s="116">
        <v>36</v>
      </c>
      <c r="M28" s="117">
        <v>0.38461538461538497</v>
      </c>
      <c r="N28" s="116">
        <v>401</v>
      </c>
      <c r="O28" s="117">
        <v>-4.0669856459330099E-2</v>
      </c>
      <c r="P28" s="124"/>
      <c r="Q28" s="115" t="s">
        <v>98</v>
      </c>
      <c r="R28" s="115" t="s">
        <v>98</v>
      </c>
      <c r="S28" s="119">
        <v>392</v>
      </c>
      <c r="T28" s="119">
        <v>0</v>
      </c>
      <c r="U28" s="119">
        <v>0</v>
      </c>
      <c r="V28" s="119">
        <v>392</v>
      </c>
      <c r="W28" s="119">
        <v>26</v>
      </c>
      <c r="X28" s="119">
        <v>418</v>
      </c>
      <c r="Y28" s="115" t="s">
        <v>169</v>
      </c>
      <c r="Z28" s="115" t="s">
        <v>160</v>
      </c>
    </row>
    <row r="29" spans="1:26" x14ac:dyDescent="0.2">
      <c r="A29" s="123"/>
      <c r="B29" s="115" t="s">
        <v>170</v>
      </c>
      <c r="C29" s="115" t="s">
        <v>171</v>
      </c>
      <c r="D29" s="116">
        <v>170</v>
      </c>
      <c r="E29" s="117">
        <v>-5.8479532163742704E-3</v>
      </c>
      <c r="F29" s="116">
        <v>17</v>
      </c>
      <c r="G29" s="117">
        <v>6.25E-2</v>
      </c>
      <c r="H29" s="116">
        <v>0</v>
      </c>
      <c r="I29" s="117" t="s">
        <v>284</v>
      </c>
      <c r="J29" s="116">
        <v>187</v>
      </c>
      <c r="K29" s="117">
        <v>0</v>
      </c>
      <c r="L29" s="116">
        <v>97</v>
      </c>
      <c r="M29" s="117">
        <v>3.4090909090909101</v>
      </c>
      <c r="N29" s="116">
        <v>284</v>
      </c>
      <c r="O29" s="117">
        <v>0.35885167464114803</v>
      </c>
      <c r="P29" s="124"/>
      <c r="Q29" s="115" t="s">
        <v>98</v>
      </c>
      <c r="R29" s="115" t="s">
        <v>98</v>
      </c>
      <c r="S29" s="119">
        <v>171</v>
      </c>
      <c r="T29" s="119">
        <v>16</v>
      </c>
      <c r="U29" s="119">
        <v>0</v>
      </c>
      <c r="V29" s="119">
        <v>187</v>
      </c>
      <c r="W29" s="119">
        <v>22</v>
      </c>
      <c r="X29" s="119">
        <v>209</v>
      </c>
      <c r="Y29" s="115" t="s">
        <v>172</v>
      </c>
      <c r="Z29" s="115" t="s">
        <v>160</v>
      </c>
    </row>
    <row r="30" spans="1:26" x14ac:dyDescent="0.2">
      <c r="A30" s="123"/>
      <c r="B30" s="115" t="s">
        <v>173</v>
      </c>
      <c r="C30" s="115" t="s">
        <v>174</v>
      </c>
      <c r="D30" s="116">
        <v>1211</v>
      </c>
      <c r="E30" s="117">
        <v>-5.16836335160532E-2</v>
      </c>
      <c r="F30" s="116">
        <v>0</v>
      </c>
      <c r="G30" s="117">
        <v>-1</v>
      </c>
      <c r="H30" s="116">
        <v>522</v>
      </c>
      <c r="I30" s="117">
        <v>-0.107692307692308</v>
      </c>
      <c r="J30" s="116">
        <v>1733</v>
      </c>
      <c r="K30" s="117">
        <v>-6.9779924852388597E-2</v>
      </c>
      <c r="L30" s="116">
        <v>79</v>
      </c>
      <c r="M30" s="117">
        <v>0</v>
      </c>
      <c r="N30" s="116">
        <v>1812</v>
      </c>
      <c r="O30" s="117">
        <v>-6.6941297631307906E-2</v>
      </c>
      <c r="P30" s="124"/>
      <c r="Q30" s="115" t="s">
        <v>98</v>
      </c>
      <c r="R30" s="115" t="s">
        <v>98</v>
      </c>
      <c r="S30" s="119">
        <v>1277</v>
      </c>
      <c r="T30" s="119">
        <v>1</v>
      </c>
      <c r="U30" s="119">
        <v>585</v>
      </c>
      <c r="V30" s="119">
        <v>1863</v>
      </c>
      <c r="W30" s="119">
        <v>79</v>
      </c>
      <c r="X30" s="119">
        <v>1942</v>
      </c>
      <c r="Y30" s="115" t="s">
        <v>175</v>
      </c>
      <c r="Z30" s="115" t="s">
        <v>160</v>
      </c>
    </row>
    <row r="31" spans="1:26" x14ac:dyDescent="0.2">
      <c r="A31" s="123"/>
      <c r="B31" s="115" t="s">
        <v>176</v>
      </c>
      <c r="C31" s="115" t="s">
        <v>177</v>
      </c>
      <c r="D31" s="116">
        <v>649</v>
      </c>
      <c r="E31" s="117">
        <v>-7.8125E-2</v>
      </c>
      <c r="F31" s="116">
        <v>0</v>
      </c>
      <c r="G31" s="117" t="s">
        <v>284</v>
      </c>
      <c r="H31" s="116">
        <v>0</v>
      </c>
      <c r="I31" s="117">
        <v>-1</v>
      </c>
      <c r="J31" s="116">
        <v>649</v>
      </c>
      <c r="K31" s="117">
        <v>-7.9432624113475195E-2</v>
      </c>
      <c r="L31" s="116">
        <v>296</v>
      </c>
      <c r="M31" s="117">
        <v>-0.11111111111111101</v>
      </c>
      <c r="N31" s="116">
        <v>945</v>
      </c>
      <c r="O31" s="117">
        <v>-8.9595375722543405E-2</v>
      </c>
      <c r="P31" s="124"/>
      <c r="Q31" s="115" t="s">
        <v>98</v>
      </c>
      <c r="R31" s="115" t="s">
        <v>98</v>
      </c>
      <c r="S31" s="119">
        <v>704</v>
      </c>
      <c r="T31" s="119">
        <v>0</v>
      </c>
      <c r="U31" s="119">
        <v>1</v>
      </c>
      <c r="V31" s="119">
        <v>705</v>
      </c>
      <c r="W31" s="119">
        <v>333</v>
      </c>
      <c r="X31" s="119">
        <v>1038</v>
      </c>
      <c r="Y31" s="115" t="s">
        <v>178</v>
      </c>
      <c r="Z31" s="115" t="s">
        <v>160</v>
      </c>
    </row>
    <row r="32" spans="1:26" x14ac:dyDescent="0.2">
      <c r="A32" s="123"/>
      <c r="B32" s="115" t="s">
        <v>179</v>
      </c>
      <c r="C32" s="115" t="s">
        <v>180</v>
      </c>
      <c r="D32" s="116">
        <v>1225</v>
      </c>
      <c r="E32" s="117">
        <v>-0.15283540802213</v>
      </c>
      <c r="F32" s="116">
        <v>0</v>
      </c>
      <c r="G32" s="117">
        <v>-1</v>
      </c>
      <c r="H32" s="116">
        <v>104</v>
      </c>
      <c r="I32" s="117">
        <v>-0.59215686274509804</v>
      </c>
      <c r="J32" s="116">
        <v>1329</v>
      </c>
      <c r="K32" s="117">
        <v>-0.219612448620082</v>
      </c>
      <c r="L32" s="116">
        <v>427</v>
      </c>
      <c r="M32" s="117">
        <v>-0.22504537205081698</v>
      </c>
      <c r="N32" s="116">
        <v>1756</v>
      </c>
      <c r="O32" s="117">
        <v>-0.22094055013309702</v>
      </c>
      <c r="P32" s="124"/>
      <c r="Q32" s="115" t="s">
        <v>98</v>
      </c>
      <c r="R32" s="115" t="s">
        <v>98</v>
      </c>
      <c r="S32" s="119">
        <v>1446</v>
      </c>
      <c r="T32" s="119">
        <v>2</v>
      </c>
      <c r="U32" s="119">
        <v>255</v>
      </c>
      <c r="V32" s="119">
        <v>1703</v>
      </c>
      <c r="W32" s="119">
        <v>551</v>
      </c>
      <c r="X32" s="119">
        <v>2254</v>
      </c>
      <c r="Y32" s="115" t="s">
        <v>181</v>
      </c>
      <c r="Z32" s="115" t="s">
        <v>160</v>
      </c>
    </row>
    <row r="33" spans="1:26" x14ac:dyDescent="0.2">
      <c r="A33" s="123"/>
      <c r="B33" s="115" t="s">
        <v>182</v>
      </c>
      <c r="C33" s="115" t="s">
        <v>183</v>
      </c>
      <c r="D33" s="116">
        <v>172</v>
      </c>
      <c r="E33" s="117">
        <v>-6.5217391304347797E-2</v>
      </c>
      <c r="F33" s="116">
        <v>0</v>
      </c>
      <c r="G33" s="117" t="s">
        <v>284</v>
      </c>
      <c r="H33" s="116">
        <v>0</v>
      </c>
      <c r="I33" s="117" t="s">
        <v>284</v>
      </c>
      <c r="J33" s="116">
        <v>172</v>
      </c>
      <c r="K33" s="117">
        <v>-6.5217391304347797E-2</v>
      </c>
      <c r="L33" s="116">
        <v>18</v>
      </c>
      <c r="M33" s="117">
        <v>-0.33333333333333298</v>
      </c>
      <c r="N33" s="116">
        <v>190</v>
      </c>
      <c r="O33" s="117">
        <v>-9.9526066350710901E-2</v>
      </c>
      <c r="P33" s="124"/>
      <c r="Q33" s="115" t="s">
        <v>98</v>
      </c>
      <c r="R33" s="115" t="s">
        <v>98</v>
      </c>
      <c r="S33" s="119">
        <v>184</v>
      </c>
      <c r="T33" s="119">
        <v>0</v>
      </c>
      <c r="U33" s="119">
        <v>0</v>
      </c>
      <c r="V33" s="119">
        <v>184</v>
      </c>
      <c r="W33" s="119">
        <v>27</v>
      </c>
      <c r="X33" s="119">
        <v>211</v>
      </c>
      <c r="Y33" s="115" t="s">
        <v>184</v>
      </c>
      <c r="Z33" s="115" t="s">
        <v>160</v>
      </c>
    </row>
    <row r="34" spans="1:26" x14ac:dyDescent="0.2">
      <c r="A34" s="123"/>
      <c r="B34" s="115" t="s">
        <v>185</v>
      </c>
      <c r="C34" s="115" t="s">
        <v>186</v>
      </c>
      <c r="D34" s="116">
        <v>279</v>
      </c>
      <c r="E34" s="117">
        <v>-7.0000000000000007E-2</v>
      </c>
      <c r="F34" s="116">
        <v>0</v>
      </c>
      <c r="G34" s="117" t="s">
        <v>284</v>
      </c>
      <c r="H34" s="116">
        <v>0</v>
      </c>
      <c r="I34" s="117" t="s">
        <v>284</v>
      </c>
      <c r="J34" s="116">
        <v>279</v>
      </c>
      <c r="K34" s="117">
        <v>-7.0000000000000007E-2</v>
      </c>
      <c r="L34" s="116">
        <v>10</v>
      </c>
      <c r="M34" s="117">
        <v>-0.16666666666666699</v>
      </c>
      <c r="N34" s="116">
        <v>289</v>
      </c>
      <c r="O34" s="117">
        <v>-7.3717948717948692E-2</v>
      </c>
      <c r="P34" s="124"/>
      <c r="Q34" s="115" t="s">
        <v>98</v>
      </c>
      <c r="R34" s="115" t="s">
        <v>98</v>
      </c>
      <c r="S34" s="119">
        <v>300</v>
      </c>
      <c r="T34" s="119">
        <v>0</v>
      </c>
      <c r="U34" s="119">
        <v>0</v>
      </c>
      <c r="V34" s="119">
        <v>300</v>
      </c>
      <c r="W34" s="119">
        <v>12</v>
      </c>
      <c r="X34" s="119">
        <v>312</v>
      </c>
      <c r="Y34" s="115" t="s">
        <v>187</v>
      </c>
      <c r="Z34" s="115" t="s">
        <v>160</v>
      </c>
    </row>
    <row r="35" spans="1:26" x14ac:dyDescent="0.2">
      <c r="A35" s="123"/>
      <c r="B35" s="115" t="s">
        <v>188</v>
      </c>
      <c r="C35" s="115" t="s">
        <v>189</v>
      </c>
      <c r="D35" s="116">
        <v>726</v>
      </c>
      <c r="E35" s="117">
        <v>-7.9847908745247095E-2</v>
      </c>
      <c r="F35" s="116">
        <v>0</v>
      </c>
      <c r="G35" s="117" t="s">
        <v>284</v>
      </c>
      <c r="H35" s="116">
        <v>0</v>
      </c>
      <c r="I35" s="117" t="s">
        <v>284</v>
      </c>
      <c r="J35" s="116">
        <v>726</v>
      </c>
      <c r="K35" s="117">
        <v>-7.9847908745247095E-2</v>
      </c>
      <c r="L35" s="116">
        <v>136</v>
      </c>
      <c r="M35" s="117">
        <v>-0.10526315789473699</v>
      </c>
      <c r="N35" s="116">
        <v>862</v>
      </c>
      <c r="O35" s="117">
        <v>-8.3953241232731096E-2</v>
      </c>
      <c r="P35" s="124"/>
      <c r="Q35" s="115" t="s">
        <v>98</v>
      </c>
      <c r="R35" s="115" t="s">
        <v>98</v>
      </c>
      <c r="S35" s="119">
        <v>789</v>
      </c>
      <c r="T35" s="119">
        <v>0</v>
      </c>
      <c r="U35" s="119">
        <v>0</v>
      </c>
      <c r="V35" s="119">
        <v>789</v>
      </c>
      <c r="W35" s="119">
        <v>152</v>
      </c>
      <c r="X35" s="119">
        <v>941</v>
      </c>
      <c r="Y35" s="115" t="s">
        <v>190</v>
      </c>
      <c r="Z35" s="115" t="s">
        <v>160</v>
      </c>
    </row>
    <row r="36" spans="1:26" x14ac:dyDescent="0.2">
      <c r="A36" s="123"/>
      <c r="B36" s="115" t="s">
        <v>191</v>
      </c>
      <c r="C36" s="115" t="s">
        <v>192</v>
      </c>
      <c r="D36" s="116">
        <v>358</v>
      </c>
      <c r="E36" s="117">
        <v>-9.5959595959595995E-2</v>
      </c>
      <c r="F36" s="116">
        <v>0</v>
      </c>
      <c r="G36" s="117" t="s">
        <v>284</v>
      </c>
      <c r="H36" s="116">
        <v>1</v>
      </c>
      <c r="I36" s="117" t="s">
        <v>284</v>
      </c>
      <c r="J36" s="116">
        <v>359</v>
      </c>
      <c r="K36" s="117">
        <v>-9.3434343434343411E-2</v>
      </c>
      <c r="L36" s="116">
        <v>79</v>
      </c>
      <c r="M36" s="117">
        <v>0.16176470588235303</v>
      </c>
      <c r="N36" s="116">
        <v>438</v>
      </c>
      <c r="O36" s="117">
        <v>-5.6034482758620704E-2</v>
      </c>
      <c r="P36" s="124"/>
      <c r="Q36" s="115" t="s">
        <v>98</v>
      </c>
      <c r="R36" s="115" t="s">
        <v>98</v>
      </c>
      <c r="S36" s="119">
        <v>396</v>
      </c>
      <c r="T36" s="119">
        <v>0</v>
      </c>
      <c r="U36" s="119">
        <v>0</v>
      </c>
      <c r="V36" s="119">
        <v>396</v>
      </c>
      <c r="W36" s="119">
        <v>68</v>
      </c>
      <c r="X36" s="119">
        <v>464</v>
      </c>
      <c r="Y36" s="115" t="s">
        <v>193</v>
      </c>
      <c r="Z36" s="115" t="s">
        <v>160</v>
      </c>
    </row>
    <row r="37" spans="1:26" x14ac:dyDescent="0.2">
      <c r="A37" s="123"/>
      <c r="B37" s="115" t="s">
        <v>194</v>
      </c>
      <c r="C37" s="115" t="s">
        <v>195</v>
      </c>
      <c r="D37" s="116">
        <v>899</v>
      </c>
      <c r="E37" s="117">
        <v>-0.11949069539667</v>
      </c>
      <c r="F37" s="116">
        <v>0</v>
      </c>
      <c r="G37" s="117">
        <v>-1</v>
      </c>
      <c r="H37" s="116">
        <v>0</v>
      </c>
      <c r="I37" s="117" t="s">
        <v>284</v>
      </c>
      <c r="J37" s="116">
        <v>899</v>
      </c>
      <c r="K37" s="117">
        <v>-0.12121212121212101</v>
      </c>
      <c r="L37" s="116">
        <v>167</v>
      </c>
      <c r="M37" s="117">
        <v>-2.9069767441860499E-2</v>
      </c>
      <c r="N37" s="116">
        <v>1066</v>
      </c>
      <c r="O37" s="117">
        <v>-0.107949790794979</v>
      </c>
      <c r="P37" s="124"/>
      <c r="Q37" s="115" t="s">
        <v>98</v>
      </c>
      <c r="R37" s="115" t="s">
        <v>98</v>
      </c>
      <c r="S37" s="119">
        <v>1021</v>
      </c>
      <c r="T37" s="119">
        <v>2</v>
      </c>
      <c r="U37" s="119">
        <v>0</v>
      </c>
      <c r="V37" s="119">
        <v>1023</v>
      </c>
      <c r="W37" s="119">
        <v>172</v>
      </c>
      <c r="X37" s="119">
        <v>1195</v>
      </c>
      <c r="Y37" s="115" t="s">
        <v>196</v>
      </c>
      <c r="Z37" s="115" t="s">
        <v>160</v>
      </c>
    </row>
    <row r="38" spans="1:26" x14ac:dyDescent="0.2">
      <c r="A38" s="123"/>
      <c r="B38" s="115" t="s">
        <v>197</v>
      </c>
      <c r="C38" s="115" t="s">
        <v>198</v>
      </c>
      <c r="D38" s="116">
        <v>899</v>
      </c>
      <c r="E38" s="117">
        <v>-8.5452695829094594E-2</v>
      </c>
      <c r="F38" s="116">
        <v>0</v>
      </c>
      <c r="G38" s="117" t="s">
        <v>284</v>
      </c>
      <c r="H38" s="116">
        <v>0</v>
      </c>
      <c r="I38" s="117" t="s">
        <v>284</v>
      </c>
      <c r="J38" s="116">
        <v>899</v>
      </c>
      <c r="K38" s="117">
        <v>-8.5452695829094594E-2</v>
      </c>
      <c r="L38" s="116">
        <v>67</v>
      </c>
      <c r="M38" s="117">
        <v>-0.31632653061224503</v>
      </c>
      <c r="N38" s="116">
        <v>966</v>
      </c>
      <c r="O38" s="117">
        <v>-0.10638297872340401</v>
      </c>
      <c r="P38" s="124"/>
      <c r="Q38" s="115" t="s">
        <v>98</v>
      </c>
      <c r="R38" s="115" t="s">
        <v>98</v>
      </c>
      <c r="S38" s="119">
        <v>983</v>
      </c>
      <c r="T38" s="119">
        <v>0</v>
      </c>
      <c r="U38" s="119">
        <v>0</v>
      </c>
      <c r="V38" s="119">
        <v>983</v>
      </c>
      <c r="W38" s="119">
        <v>98</v>
      </c>
      <c r="X38" s="119">
        <v>1081</v>
      </c>
      <c r="Y38" s="115" t="s">
        <v>199</v>
      </c>
      <c r="Z38" s="115" t="s">
        <v>160</v>
      </c>
    </row>
    <row r="39" spans="1:26" x14ac:dyDescent="0.2">
      <c r="A39" s="123"/>
      <c r="B39" s="115" t="s">
        <v>200</v>
      </c>
      <c r="C39" s="115" t="s">
        <v>201</v>
      </c>
      <c r="D39" s="116">
        <v>465</v>
      </c>
      <c r="E39" s="117">
        <v>-4.3209876543209895E-2</v>
      </c>
      <c r="F39" s="116">
        <v>0</v>
      </c>
      <c r="G39" s="117">
        <v>-1</v>
      </c>
      <c r="H39" s="116">
        <v>0</v>
      </c>
      <c r="I39" s="117" t="s">
        <v>284</v>
      </c>
      <c r="J39" s="116">
        <v>465</v>
      </c>
      <c r="K39" s="117">
        <v>-4.7131147540983603E-2</v>
      </c>
      <c r="L39" s="116">
        <v>51</v>
      </c>
      <c r="M39" s="117">
        <v>1.55</v>
      </c>
      <c r="N39" s="116">
        <v>516</v>
      </c>
      <c r="O39" s="117">
        <v>1.5748031496062999E-2</v>
      </c>
      <c r="P39" s="124"/>
      <c r="Q39" s="115" t="s">
        <v>98</v>
      </c>
      <c r="R39" s="115" t="s">
        <v>98</v>
      </c>
      <c r="S39" s="119">
        <v>486</v>
      </c>
      <c r="T39" s="119">
        <v>2</v>
      </c>
      <c r="U39" s="119">
        <v>0</v>
      </c>
      <c r="V39" s="119">
        <v>488</v>
      </c>
      <c r="W39" s="119">
        <v>20</v>
      </c>
      <c r="X39" s="119">
        <v>508</v>
      </c>
      <c r="Y39" s="115" t="s">
        <v>202</v>
      </c>
      <c r="Z39" s="115" t="s">
        <v>160</v>
      </c>
    </row>
    <row r="40" spans="1:26" x14ac:dyDescent="0.2">
      <c r="A40" s="123"/>
      <c r="B40" s="115" t="s">
        <v>203</v>
      </c>
      <c r="C40" s="115" t="s">
        <v>204</v>
      </c>
      <c r="D40" s="116">
        <v>278</v>
      </c>
      <c r="E40" s="117">
        <v>-0.11182108626198099</v>
      </c>
      <c r="F40" s="116">
        <v>0</v>
      </c>
      <c r="G40" s="117" t="s">
        <v>284</v>
      </c>
      <c r="H40" s="116">
        <v>0</v>
      </c>
      <c r="I40" s="117" t="s">
        <v>284</v>
      </c>
      <c r="J40" s="116">
        <v>278</v>
      </c>
      <c r="K40" s="117">
        <v>-0.11182108626198099</v>
      </c>
      <c r="L40" s="116">
        <v>86</v>
      </c>
      <c r="M40" s="117">
        <v>3.6144578313253004E-2</v>
      </c>
      <c r="N40" s="116">
        <v>364</v>
      </c>
      <c r="O40" s="117">
        <v>-8.0808080808080801E-2</v>
      </c>
      <c r="P40" s="124"/>
      <c r="Q40" s="115" t="s">
        <v>98</v>
      </c>
      <c r="R40" s="115" t="s">
        <v>98</v>
      </c>
      <c r="S40" s="119">
        <v>313</v>
      </c>
      <c r="T40" s="119">
        <v>0</v>
      </c>
      <c r="U40" s="119">
        <v>0</v>
      </c>
      <c r="V40" s="119">
        <v>313</v>
      </c>
      <c r="W40" s="119">
        <v>83</v>
      </c>
      <c r="X40" s="119">
        <v>396</v>
      </c>
      <c r="Y40" s="115" t="s">
        <v>205</v>
      </c>
      <c r="Z40" s="115" t="s">
        <v>160</v>
      </c>
    </row>
    <row r="41" spans="1:26" x14ac:dyDescent="0.2">
      <c r="A41" s="123"/>
      <c r="B41" s="115" t="s">
        <v>206</v>
      </c>
      <c r="C41" s="115" t="s">
        <v>207</v>
      </c>
      <c r="D41" s="116">
        <v>199</v>
      </c>
      <c r="E41" s="117">
        <v>-2.92682926829268E-2</v>
      </c>
      <c r="F41" s="116">
        <v>4</v>
      </c>
      <c r="G41" s="117" t="s">
        <v>284</v>
      </c>
      <c r="H41" s="116">
        <v>0</v>
      </c>
      <c r="I41" s="117" t="s">
        <v>284</v>
      </c>
      <c r="J41" s="116">
        <v>203</v>
      </c>
      <c r="K41" s="117">
        <v>-9.7560975609756097E-3</v>
      </c>
      <c r="L41" s="116">
        <v>78</v>
      </c>
      <c r="M41" s="117">
        <v>-0.26415094339622602</v>
      </c>
      <c r="N41" s="116">
        <v>281</v>
      </c>
      <c r="O41" s="117">
        <v>-9.6463022508038593E-2</v>
      </c>
      <c r="P41" s="124"/>
      <c r="Q41" s="115" t="s">
        <v>98</v>
      </c>
      <c r="R41" s="115" t="s">
        <v>98</v>
      </c>
      <c r="S41" s="119">
        <v>205</v>
      </c>
      <c r="T41" s="119">
        <v>0</v>
      </c>
      <c r="U41" s="119">
        <v>0</v>
      </c>
      <c r="V41" s="119">
        <v>205</v>
      </c>
      <c r="W41" s="119">
        <v>106</v>
      </c>
      <c r="X41" s="119">
        <v>311</v>
      </c>
      <c r="Y41" s="115" t="s">
        <v>208</v>
      </c>
      <c r="Z41" s="115" t="s">
        <v>160</v>
      </c>
    </row>
    <row r="42" spans="1:26" x14ac:dyDescent="0.2">
      <c r="A42" s="123"/>
      <c r="B42" s="115" t="s">
        <v>209</v>
      </c>
      <c r="C42" s="115" t="s">
        <v>210</v>
      </c>
      <c r="D42" s="116">
        <v>464</v>
      </c>
      <c r="E42" s="117">
        <v>-7.0140280561122204E-2</v>
      </c>
      <c r="F42" s="116">
        <v>0</v>
      </c>
      <c r="G42" s="117" t="s">
        <v>284</v>
      </c>
      <c r="H42" s="116">
        <v>0</v>
      </c>
      <c r="I42" s="117" t="s">
        <v>284</v>
      </c>
      <c r="J42" s="116">
        <v>464</v>
      </c>
      <c r="K42" s="117">
        <v>-7.0140280561122204E-2</v>
      </c>
      <c r="L42" s="116">
        <v>24</v>
      </c>
      <c r="M42" s="117">
        <v>9.0909090909090898E-2</v>
      </c>
      <c r="N42" s="116">
        <v>488</v>
      </c>
      <c r="O42" s="117">
        <v>-6.3339731285988493E-2</v>
      </c>
      <c r="P42" s="124"/>
      <c r="Q42" s="115" t="s">
        <v>98</v>
      </c>
      <c r="R42" s="115" t="s">
        <v>98</v>
      </c>
      <c r="S42" s="119">
        <v>499</v>
      </c>
      <c r="T42" s="119">
        <v>0</v>
      </c>
      <c r="U42" s="119">
        <v>0</v>
      </c>
      <c r="V42" s="119">
        <v>499</v>
      </c>
      <c r="W42" s="119">
        <v>22</v>
      </c>
      <c r="X42" s="119">
        <v>521</v>
      </c>
      <c r="Y42" s="115" t="s">
        <v>211</v>
      </c>
      <c r="Z42" s="115" t="s">
        <v>160</v>
      </c>
    </row>
    <row r="43" spans="1:26" x14ac:dyDescent="0.2">
      <c r="A43" s="123"/>
      <c r="B43" s="115" t="s">
        <v>212</v>
      </c>
      <c r="C43" s="115" t="s">
        <v>213</v>
      </c>
      <c r="D43" s="116">
        <v>184</v>
      </c>
      <c r="E43" s="117">
        <v>-0.08</v>
      </c>
      <c r="F43" s="116">
        <v>0</v>
      </c>
      <c r="G43" s="117" t="s">
        <v>284</v>
      </c>
      <c r="H43" s="116">
        <v>0</v>
      </c>
      <c r="I43" s="117" t="s">
        <v>284</v>
      </c>
      <c r="J43" s="116">
        <v>184</v>
      </c>
      <c r="K43" s="117">
        <v>-0.08</v>
      </c>
      <c r="L43" s="116">
        <v>35</v>
      </c>
      <c r="M43" s="117">
        <v>0.4</v>
      </c>
      <c r="N43" s="116">
        <v>219</v>
      </c>
      <c r="O43" s="117">
        <v>-2.6666666666666703E-2</v>
      </c>
      <c r="P43" s="124"/>
      <c r="Q43" s="115" t="s">
        <v>98</v>
      </c>
      <c r="R43" s="115" t="s">
        <v>98</v>
      </c>
      <c r="S43" s="119">
        <v>200</v>
      </c>
      <c r="T43" s="119">
        <v>0</v>
      </c>
      <c r="U43" s="119">
        <v>0</v>
      </c>
      <c r="V43" s="119">
        <v>200</v>
      </c>
      <c r="W43" s="119">
        <v>25</v>
      </c>
      <c r="X43" s="119">
        <v>225</v>
      </c>
      <c r="Y43" s="115" t="s">
        <v>214</v>
      </c>
      <c r="Z43" s="115" t="s">
        <v>160</v>
      </c>
    </row>
    <row r="44" spans="1:26" x14ac:dyDescent="0.2">
      <c r="A44" s="123"/>
      <c r="B44" s="115" t="s">
        <v>215</v>
      </c>
      <c r="C44" s="115" t="s">
        <v>216</v>
      </c>
      <c r="D44" s="116">
        <v>367</v>
      </c>
      <c r="E44" s="117">
        <v>-3.9267015706806296E-2</v>
      </c>
      <c r="F44" s="116">
        <v>2</v>
      </c>
      <c r="G44" s="117" t="s">
        <v>284</v>
      </c>
      <c r="H44" s="116">
        <v>0</v>
      </c>
      <c r="I44" s="117" t="s">
        <v>284</v>
      </c>
      <c r="J44" s="116">
        <v>369</v>
      </c>
      <c r="K44" s="117">
        <v>-3.4031413612565398E-2</v>
      </c>
      <c r="L44" s="116">
        <v>24</v>
      </c>
      <c r="M44" s="117">
        <v>-0.42857142857142905</v>
      </c>
      <c r="N44" s="116">
        <v>393</v>
      </c>
      <c r="O44" s="117">
        <v>-7.3113207547169809E-2</v>
      </c>
      <c r="P44" s="124"/>
      <c r="Q44" s="115" t="s">
        <v>98</v>
      </c>
      <c r="R44" s="115" t="s">
        <v>98</v>
      </c>
      <c r="S44" s="119">
        <v>382</v>
      </c>
      <c r="T44" s="119">
        <v>0</v>
      </c>
      <c r="U44" s="119">
        <v>0</v>
      </c>
      <c r="V44" s="119">
        <v>382</v>
      </c>
      <c r="W44" s="119">
        <v>42</v>
      </c>
      <c r="X44" s="119">
        <v>424</v>
      </c>
      <c r="Y44" s="115" t="s">
        <v>217</v>
      </c>
      <c r="Z44" s="115" t="s">
        <v>160</v>
      </c>
    </row>
    <row r="45" spans="1:26" x14ac:dyDescent="0.2">
      <c r="A45" s="123"/>
      <c r="B45" s="115" t="s">
        <v>218</v>
      </c>
      <c r="C45" s="115" t="s">
        <v>219</v>
      </c>
      <c r="D45" s="116">
        <v>865</v>
      </c>
      <c r="E45" s="117">
        <v>-2.6996625421822299E-2</v>
      </c>
      <c r="F45" s="116">
        <v>0</v>
      </c>
      <c r="G45" s="117" t="s">
        <v>284</v>
      </c>
      <c r="H45" s="116">
        <v>0</v>
      </c>
      <c r="I45" s="117">
        <v>-1</v>
      </c>
      <c r="J45" s="116">
        <v>865</v>
      </c>
      <c r="K45" s="117">
        <v>-2.9180695847362503E-2</v>
      </c>
      <c r="L45" s="116">
        <v>100</v>
      </c>
      <c r="M45" s="117">
        <v>1.01010101010101E-2</v>
      </c>
      <c r="N45" s="116">
        <v>965</v>
      </c>
      <c r="O45" s="117">
        <v>-2.5252525252525301E-2</v>
      </c>
      <c r="P45" s="124"/>
      <c r="Q45" s="115" t="s">
        <v>98</v>
      </c>
      <c r="R45" s="115" t="s">
        <v>98</v>
      </c>
      <c r="S45" s="119">
        <v>889</v>
      </c>
      <c r="T45" s="119">
        <v>0</v>
      </c>
      <c r="U45" s="119">
        <v>2</v>
      </c>
      <c r="V45" s="119">
        <v>891</v>
      </c>
      <c r="W45" s="119">
        <v>99</v>
      </c>
      <c r="X45" s="119">
        <v>990</v>
      </c>
      <c r="Y45" s="115" t="s">
        <v>220</v>
      </c>
      <c r="Z45" s="115" t="s">
        <v>160</v>
      </c>
    </row>
    <row r="46" spans="1:26" x14ac:dyDescent="0.2">
      <c r="A46" s="123"/>
      <c r="B46" s="115" t="s">
        <v>221</v>
      </c>
      <c r="C46" s="115" t="s">
        <v>222</v>
      </c>
      <c r="D46" s="116">
        <v>777</v>
      </c>
      <c r="E46" s="117">
        <v>-0.119047619047619</v>
      </c>
      <c r="F46" s="116">
        <v>0</v>
      </c>
      <c r="G46" s="117" t="s">
        <v>284</v>
      </c>
      <c r="H46" s="116">
        <v>0</v>
      </c>
      <c r="I46" s="117" t="s">
        <v>284</v>
      </c>
      <c r="J46" s="116">
        <v>777</v>
      </c>
      <c r="K46" s="117">
        <v>-0.119047619047619</v>
      </c>
      <c r="L46" s="116">
        <v>45</v>
      </c>
      <c r="M46" s="117">
        <v>-6.25E-2</v>
      </c>
      <c r="N46" s="116">
        <v>822</v>
      </c>
      <c r="O46" s="117">
        <v>-0.11612903225806501</v>
      </c>
      <c r="P46" s="124"/>
      <c r="Q46" s="115" t="s">
        <v>98</v>
      </c>
      <c r="R46" s="115" t="s">
        <v>98</v>
      </c>
      <c r="S46" s="119">
        <v>882</v>
      </c>
      <c r="T46" s="119">
        <v>0</v>
      </c>
      <c r="U46" s="119">
        <v>0</v>
      </c>
      <c r="V46" s="119">
        <v>882</v>
      </c>
      <c r="W46" s="119">
        <v>48</v>
      </c>
      <c r="X46" s="119">
        <v>930</v>
      </c>
      <c r="Y46" s="115" t="s">
        <v>223</v>
      </c>
      <c r="Z46" s="115" t="s">
        <v>160</v>
      </c>
    </row>
    <row r="47" spans="1:26" x14ac:dyDescent="0.2">
      <c r="A47" s="123"/>
      <c r="B47" s="115" t="s">
        <v>224</v>
      </c>
      <c r="C47" s="115" t="s">
        <v>225</v>
      </c>
      <c r="D47" s="116">
        <v>823</v>
      </c>
      <c r="E47" s="117">
        <v>-6.2642369020501104E-2</v>
      </c>
      <c r="F47" s="116">
        <v>0</v>
      </c>
      <c r="G47" s="117" t="s">
        <v>284</v>
      </c>
      <c r="H47" s="116">
        <v>0</v>
      </c>
      <c r="I47" s="117" t="s">
        <v>284</v>
      </c>
      <c r="J47" s="116">
        <v>823</v>
      </c>
      <c r="K47" s="117">
        <v>-6.2642369020501104E-2</v>
      </c>
      <c r="L47" s="116">
        <v>149</v>
      </c>
      <c r="M47" s="117">
        <v>6.4285714285714293E-2</v>
      </c>
      <c r="N47" s="116">
        <v>972</v>
      </c>
      <c r="O47" s="117">
        <v>-4.5186640471512794E-2</v>
      </c>
      <c r="P47" s="124"/>
      <c r="Q47" s="115" t="s">
        <v>98</v>
      </c>
      <c r="R47" s="115" t="s">
        <v>98</v>
      </c>
      <c r="S47" s="119">
        <v>878</v>
      </c>
      <c r="T47" s="119">
        <v>0</v>
      </c>
      <c r="U47" s="119">
        <v>0</v>
      </c>
      <c r="V47" s="119">
        <v>878</v>
      </c>
      <c r="W47" s="119">
        <v>140</v>
      </c>
      <c r="X47" s="119">
        <v>1018</v>
      </c>
      <c r="Y47" s="115" t="s">
        <v>226</v>
      </c>
      <c r="Z47" s="115" t="s">
        <v>160</v>
      </c>
    </row>
    <row r="48" spans="1:26" x14ac:dyDescent="0.2">
      <c r="A48" s="123"/>
      <c r="B48" s="115" t="s">
        <v>227</v>
      </c>
      <c r="C48" s="115" t="s">
        <v>228</v>
      </c>
      <c r="D48" s="116">
        <v>580</v>
      </c>
      <c r="E48" s="117">
        <v>-8.9481946624803799E-2</v>
      </c>
      <c r="F48" s="116">
        <v>0</v>
      </c>
      <c r="G48" s="117" t="s">
        <v>284</v>
      </c>
      <c r="H48" s="116">
        <v>0</v>
      </c>
      <c r="I48" s="117" t="s">
        <v>284</v>
      </c>
      <c r="J48" s="116">
        <v>580</v>
      </c>
      <c r="K48" s="117">
        <v>-8.9481946624803799E-2</v>
      </c>
      <c r="L48" s="116">
        <v>22</v>
      </c>
      <c r="M48" s="117">
        <v>-0.35294117647058798</v>
      </c>
      <c r="N48" s="116">
        <v>602</v>
      </c>
      <c r="O48" s="117">
        <v>-0.102831594634873</v>
      </c>
      <c r="P48" s="124"/>
      <c r="Q48" s="115" t="s">
        <v>98</v>
      </c>
      <c r="R48" s="115" t="s">
        <v>98</v>
      </c>
      <c r="S48" s="119">
        <v>637</v>
      </c>
      <c r="T48" s="119">
        <v>0</v>
      </c>
      <c r="U48" s="119">
        <v>0</v>
      </c>
      <c r="V48" s="119">
        <v>637</v>
      </c>
      <c r="W48" s="119">
        <v>34</v>
      </c>
      <c r="X48" s="119">
        <v>671</v>
      </c>
      <c r="Y48" s="115" t="s">
        <v>229</v>
      </c>
      <c r="Z48" s="115" t="s">
        <v>160</v>
      </c>
    </row>
    <row r="49" spans="1:26" x14ac:dyDescent="0.2">
      <c r="A49" s="123"/>
      <c r="B49" s="115" t="s">
        <v>230</v>
      </c>
      <c r="C49" s="115" t="s">
        <v>231</v>
      </c>
      <c r="D49" s="116">
        <v>318</v>
      </c>
      <c r="E49" s="117">
        <v>-0.13351498637602202</v>
      </c>
      <c r="F49" s="116">
        <v>0</v>
      </c>
      <c r="G49" s="117" t="s">
        <v>284</v>
      </c>
      <c r="H49" s="116">
        <v>0</v>
      </c>
      <c r="I49" s="117" t="s">
        <v>284</v>
      </c>
      <c r="J49" s="116">
        <v>318</v>
      </c>
      <c r="K49" s="117">
        <v>-0.13351498637602202</v>
      </c>
      <c r="L49" s="116">
        <v>22</v>
      </c>
      <c r="M49" s="117">
        <v>-0.266666666666667</v>
      </c>
      <c r="N49" s="116">
        <v>340</v>
      </c>
      <c r="O49" s="117">
        <v>-0.14357682619647399</v>
      </c>
      <c r="P49" s="124"/>
      <c r="Q49" s="115" t="s">
        <v>98</v>
      </c>
      <c r="R49" s="115" t="s">
        <v>98</v>
      </c>
      <c r="S49" s="119">
        <v>367</v>
      </c>
      <c r="T49" s="119">
        <v>0</v>
      </c>
      <c r="U49" s="119">
        <v>0</v>
      </c>
      <c r="V49" s="119">
        <v>367</v>
      </c>
      <c r="W49" s="119">
        <v>30</v>
      </c>
      <c r="X49" s="119">
        <v>397</v>
      </c>
      <c r="Y49" s="115" t="s">
        <v>232</v>
      </c>
      <c r="Z49" s="115" t="s">
        <v>160</v>
      </c>
    </row>
    <row r="50" spans="1:26" x14ac:dyDescent="0.2">
      <c r="A50" s="123"/>
      <c r="B50" s="115" t="s">
        <v>233</v>
      </c>
      <c r="C50" s="115" t="s">
        <v>234</v>
      </c>
      <c r="D50" s="116">
        <v>1024</v>
      </c>
      <c r="E50" s="117">
        <v>-5.1851851851851892E-2</v>
      </c>
      <c r="F50" s="116">
        <v>0</v>
      </c>
      <c r="G50" s="117" t="s">
        <v>284</v>
      </c>
      <c r="H50" s="116">
        <v>0</v>
      </c>
      <c r="I50" s="117" t="s">
        <v>284</v>
      </c>
      <c r="J50" s="116">
        <v>1024</v>
      </c>
      <c r="K50" s="117">
        <v>-5.1851851851851892E-2</v>
      </c>
      <c r="L50" s="116">
        <v>69</v>
      </c>
      <c r="M50" s="117">
        <v>0.40816326530612201</v>
      </c>
      <c r="N50" s="116">
        <v>1093</v>
      </c>
      <c r="O50" s="117">
        <v>-3.18866253321523E-2</v>
      </c>
      <c r="P50" s="124"/>
      <c r="Q50" s="115" t="s">
        <v>98</v>
      </c>
      <c r="R50" s="115" t="s">
        <v>98</v>
      </c>
      <c r="S50" s="119">
        <v>1080</v>
      </c>
      <c r="T50" s="119">
        <v>0</v>
      </c>
      <c r="U50" s="119">
        <v>0</v>
      </c>
      <c r="V50" s="119">
        <v>1080</v>
      </c>
      <c r="W50" s="119">
        <v>49</v>
      </c>
      <c r="X50" s="119">
        <v>1129</v>
      </c>
      <c r="Y50" s="115" t="s">
        <v>235</v>
      </c>
      <c r="Z50" s="115" t="s">
        <v>160</v>
      </c>
    </row>
    <row r="51" spans="1:26" x14ac:dyDescent="0.2">
      <c r="A51" s="123"/>
      <c r="B51" s="115" t="s">
        <v>236</v>
      </c>
      <c r="C51" s="115" t="s">
        <v>237</v>
      </c>
      <c r="D51" s="116">
        <v>343</v>
      </c>
      <c r="E51" s="117">
        <v>-9.736842105263159E-2</v>
      </c>
      <c r="F51" s="116">
        <v>0</v>
      </c>
      <c r="G51" s="117" t="s">
        <v>284</v>
      </c>
      <c r="H51" s="116">
        <v>0</v>
      </c>
      <c r="I51" s="117" t="s">
        <v>284</v>
      </c>
      <c r="J51" s="116">
        <v>343</v>
      </c>
      <c r="K51" s="117">
        <v>-9.736842105263159E-2</v>
      </c>
      <c r="L51" s="116">
        <v>26</v>
      </c>
      <c r="M51" s="117">
        <v>0</v>
      </c>
      <c r="N51" s="116">
        <v>369</v>
      </c>
      <c r="O51" s="117">
        <v>-9.1133004926108402E-2</v>
      </c>
      <c r="P51" s="124"/>
      <c r="Q51" s="115" t="s">
        <v>98</v>
      </c>
      <c r="R51" s="115" t="s">
        <v>98</v>
      </c>
      <c r="S51" s="119">
        <v>380</v>
      </c>
      <c r="T51" s="119">
        <v>0</v>
      </c>
      <c r="U51" s="119">
        <v>0</v>
      </c>
      <c r="V51" s="119">
        <v>380</v>
      </c>
      <c r="W51" s="119">
        <v>26</v>
      </c>
      <c r="X51" s="119">
        <v>406</v>
      </c>
      <c r="Y51" s="115" t="s">
        <v>238</v>
      </c>
      <c r="Z51" s="115" t="s">
        <v>160</v>
      </c>
    </row>
    <row r="52" spans="1:26" x14ac:dyDescent="0.2">
      <c r="A52" s="123"/>
      <c r="B52" s="115" t="s">
        <v>239</v>
      </c>
      <c r="C52" s="115" t="s">
        <v>240</v>
      </c>
      <c r="D52" s="116">
        <v>184</v>
      </c>
      <c r="E52" s="117">
        <v>-0.11538461538461499</v>
      </c>
      <c r="F52" s="116">
        <v>0</v>
      </c>
      <c r="G52" s="117" t="s">
        <v>284</v>
      </c>
      <c r="H52" s="116">
        <v>0</v>
      </c>
      <c r="I52" s="117" t="s">
        <v>284</v>
      </c>
      <c r="J52" s="116">
        <v>184</v>
      </c>
      <c r="K52" s="117">
        <v>-0.11538461538461499</v>
      </c>
      <c r="L52" s="116">
        <v>1</v>
      </c>
      <c r="M52" s="117" t="s">
        <v>284</v>
      </c>
      <c r="N52" s="116">
        <v>185</v>
      </c>
      <c r="O52" s="117">
        <v>-0.110576923076923</v>
      </c>
      <c r="P52" s="124"/>
      <c r="Q52" s="115" t="s">
        <v>98</v>
      </c>
      <c r="R52" s="115" t="s">
        <v>98</v>
      </c>
      <c r="S52" s="119">
        <v>208</v>
      </c>
      <c r="T52" s="119">
        <v>0</v>
      </c>
      <c r="U52" s="119">
        <v>0</v>
      </c>
      <c r="V52" s="119">
        <v>208</v>
      </c>
      <c r="W52" s="119">
        <v>0</v>
      </c>
      <c r="X52" s="119">
        <v>208</v>
      </c>
      <c r="Y52" s="115" t="s">
        <v>241</v>
      </c>
      <c r="Z52" s="115" t="s">
        <v>160</v>
      </c>
    </row>
    <row r="53" spans="1:26" x14ac:dyDescent="0.2">
      <c r="A53" s="125"/>
      <c r="B53" s="115" t="s">
        <v>242</v>
      </c>
      <c r="C53" s="115" t="s">
        <v>243</v>
      </c>
      <c r="D53" s="116">
        <v>782</v>
      </c>
      <c r="E53" s="117">
        <v>-2.9776674937965302E-2</v>
      </c>
      <c r="F53" s="116">
        <v>0</v>
      </c>
      <c r="G53" s="117" t="s">
        <v>284</v>
      </c>
      <c r="H53" s="116">
        <v>0</v>
      </c>
      <c r="I53" s="117" t="s">
        <v>284</v>
      </c>
      <c r="J53" s="116">
        <v>782</v>
      </c>
      <c r="K53" s="117">
        <v>-2.9776674937965302E-2</v>
      </c>
      <c r="L53" s="116">
        <v>123</v>
      </c>
      <c r="M53" s="117">
        <v>-0.13986013986013998</v>
      </c>
      <c r="N53" s="116">
        <v>905</v>
      </c>
      <c r="O53" s="117">
        <v>-4.6364594309799799E-2</v>
      </c>
      <c r="P53" s="124"/>
      <c r="Q53" s="115" t="s">
        <v>98</v>
      </c>
      <c r="R53" s="115" t="s">
        <v>98</v>
      </c>
      <c r="S53" s="119">
        <v>806</v>
      </c>
      <c r="T53" s="119">
        <v>0</v>
      </c>
      <c r="U53" s="119">
        <v>0</v>
      </c>
      <c r="V53" s="119">
        <v>806</v>
      </c>
      <c r="W53" s="119">
        <v>143</v>
      </c>
      <c r="X53" s="119">
        <v>949</v>
      </c>
      <c r="Y53" s="115" t="s">
        <v>244</v>
      </c>
      <c r="Z53" s="115" t="s">
        <v>160</v>
      </c>
    </row>
    <row r="54" spans="1:26" x14ac:dyDescent="0.2">
      <c r="A54" s="126" t="s">
        <v>112</v>
      </c>
      <c r="B54" s="126"/>
      <c r="C54" s="126"/>
      <c r="D54" s="127">
        <v>16351</v>
      </c>
      <c r="E54" s="128">
        <v>-7.9853685987619591E-2</v>
      </c>
      <c r="F54" s="127">
        <v>25</v>
      </c>
      <c r="G54" s="128">
        <v>8.6956521739130391E-2</v>
      </c>
      <c r="H54" s="127">
        <v>756</v>
      </c>
      <c r="I54" s="128">
        <v>-0.29543336439888201</v>
      </c>
      <c r="J54" s="127">
        <v>17132</v>
      </c>
      <c r="K54" s="128">
        <v>-9.1911374960245901E-2</v>
      </c>
      <c r="L54" s="127">
        <v>2612</v>
      </c>
      <c r="M54" s="128">
        <v>-5.6358381502890194E-2</v>
      </c>
      <c r="N54" s="127">
        <v>19744</v>
      </c>
      <c r="O54" s="128">
        <v>-8.736248497735051E-2</v>
      </c>
      <c r="P54" s="131"/>
      <c r="Q54" s="132"/>
      <c r="R54" s="132"/>
      <c r="S54" s="133">
        <v>17770</v>
      </c>
      <c r="T54" s="133">
        <v>23</v>
      </c>
      <c r="U54" s="133">
        <v>1073</v>
      </c>
      <c r="V54" s="133">
        <v>18866</v>
      </c>
      <c r="W54" s="133">
        <v>2768</v>
      </c>
      <c r="X54" s="133">
        <v>21634</v>
      </c>
      <c r="Y54" s="132"/>
      <c r="Z54" s="132"/>
    </row>
    <row r="55" spans="1:26" s="137" customFormat="1" ht="22.5" x14ac:dyDescent="0.2">
      <c r="A55" s="134" t="s">
        <v>245</v>
      </c>
      <c r="B55" s="112"/>
      <c r="C55" s="112"/>
      <c r="D55" s="135">
        <f>D54+D24+D14</f>
        <v>37865</v>
      </c>
      <c r="E55" s="136">
        <f>((D54+D24+D14)-(S54+S24+S14))/(S54+S24+S14)</f>
        <v>-6.2840312840312842E-2</v>
      </c>
      <c r="F55" s="135">
        <f>F54+F24+F14</f>
        <v>2008</v>
      </c>
      <c r="G55" s="136">
        <f>((F54+F24+F14)-(T54+T24+T14))/(T54+T24+T14)</f>
        <v>-7.0800555298472928E-2</v>
      </c>
      <c r="H55" s="135">
        <f>H54+H24+H14</f>
        <v>1723</v>
      </c>
      <c r="I55" s="136">
        <f>((H54+H24+H14)-(U54+U24+U14))/(U54+U24+U14)</f>
        <v>-0.14829461196243204</v>
      </c>
      <c r="J55" s="135">
        <f>J54+J24+J14</f>
        <v>41596</v>
      </c>
      <c r="K55" s="136">
        <f>((J54+J24+J14)-(V54+V24+V14))/(V54+V24+V14)</f>
        <v>-6.7103256481564552E-2</v>
      </c>
      <c r="L55" s="135">
        <f>L54+L24+L14</f>
        <v>7272</v>
      </c>
      <c r="M55" s="136">
        <f>((L54+L24+L14)-(W54+W24+W14))/(W54+W24+W14)</f>
        <v>-4.1265655899802238E-2</v>
      </c>
      <c r="N55" s="135">
        <f>N54+N24+N14</f>
        <v>48868</v>
      </c>
      <c r="O55" s="136">
        <f>((N54+N24+N14)-(X54+X24+X14))/(X54+X24+X14)</f>
        <v>-6.334694190481667E-2</v>
      </c>
      <c r="P55" s="143"/>
      <c r="Q55" s="143"/>
      <c r="R55" s="144"/>
      <c r="S55" s="144"/>
      <c r="T55" s="144"/>
      <c r="U55" s="144"/>
      <c r="V55" s="144"/>
      <c r="W55" s="144"/>
      <c r="X55" s="144"/>
    </row>
    <row r="56" spans="1:26" s="137" customFormat="1" x14ac:dyDescent="0.2">
      <c r="A56" s="134" t="s">
        <v>246</v>
      </c>
      <c r="B56" s="112"/>
      <c r="C56" s="112"/>
      <c r="D56" s="135">
        <f>D54+D24+D14+D9</f>
        <v>58546</v>
      </c>
      <c r="E56" s="136">
        <f>((D54+D24+D14+D9)-(S54+S24+S14+S9))/(S54+S24+S14+S9)</f>
        <v>-5.4886514060633454E-2</v>
      </c>
      <c r="F56" s="135">
        <f>F54+F24+F14+F9</f>
        <v>9345</v>
      </c>
      <c r="G56" s="136">
        <f>((F54+F24+F14+F9)-(T54+T24+T14+T9))/(T54+T24+T14+T9)</f>
        <v>-6.2594041528739097E-2</v>
      </c>
      <c r="H56" s="135">
        <f>H54+H24+H14+H9</f>
        <v>7140</v>
      </c>
      <c r="I56" s="136">
        <f>((H54+H24+H14+H9)-(U54+U24+U14+U9))/(U54+U24+U14+U9)</f>
        <v>-0.12295786758383491</v>
      </c>
      <c r="J56" s="135">
        <f>J54+J24+J14+J9</f>
        <v>75031</v>
      </c>
      <c r="K56" s="136">
        <f>((J54+J24+J14+J9)-(V54+V24+V14+V9))/(V54+V24+V14+V9)</f>
        <v>-6.2768562006595377E-2</v>
      </c>
      <c r="L56" s="135">
        <f>L54+L24+L14+L9</f>
        <v>10297</v>
      </c>
      <c r="M56" s="136">
        <f>((L54+L24+L14+L9)-(W54+W24+W14+W9))/(W54+W24+W14+W9)</f>
        <v>-8.378274268104776E-3</v>
      </c>
      <c r="N56" s="135">
        <f>N54+N24+N14+N9</f>
        <v>85328</v>
      </c>
      <c r="O56" s="136">
        <f>((N54+N24+N14+N9)-(X54+X24+X14+X9))/(X54+X24+X14+X9)</f>
        <v>-5.6523662096417515E-2</v>
      </c>
      <c r="P56" s="143"/>
      <c r="Q56" s="143"/>
      <c r="R56" s="144"/>
      <c r="S56" s="144"/>
      <c r="T56" s="144"/>
      <c r="U56" s="144"/>
      <c r="V56" s="144"/>
      <c r="W56" s="144"/>
      <c r="X56" s="144"/>
    </row>
    <row r="57" spans="1:26" s="137" customFormat="1" x14ac:dyDescent="0.2">
      <c r="A57" s="134" t="s">
        <v>247</v>
      </c>
      <c r="B57" s="112"/>
      <c r="C57" s="112"/>
      <c r="D57" s="135">
        <f>D54+D24+D14+D9+D5</f>
        <v>76422</v>
      </c>
      <c r="E57" s="136">
        <f>((D54+D24+D14+D9+D5)-(S54+S24+S14+S9+S5))/(S54+S24+S14+S9+S5)</f>
        <v>-5.4545904417859482E-2</v>
      </c>
      <c r="F57" s="135">
        <f>F54+F24+F14+F9+F5</f>
        <v>25420</v>
      </c>
      <c r="G57" s="136">
        <f>((F54+F24+F14+F9+F5)-(T54+T24+T14+T9+T5))/(T54+T24+T14+T9+T5)</f>
        <v>-5.9354647720544704E-2</v>
      </c>
      <c r="H57" s="135">
        <f>H54+H24+H14+H9+H5</f>
        <v>7140</v>
      </c>
      <c r="I57" s="136">
        <f>((H54+H24+H14+H9+H5)-(U54+U24+U14+U9+U5))/(U54+U24+U14+U9+U5)</f>
        <v>-0.12295786758383491</v>
      </c>
      <c r="J57" s="135">
        <f>J54+J24+J14+J9+J5</f>
        <v>108982</v>
      </c>
      <c r="K57" s="136">
        <f>((J54+J24+J14+J9+J5)-(V54+V24+V14+V9+V5))/(V54+V24+V14+V9+V5)</f>
        <v>-6.0467602331114867E-2</v>
      </c>
      <c r="L57" s="135">
        <f>L54+L24+L14+L9+L5</f>
        <v>11480</v>
      </c>
      <c r="M57" s="136">
        <f>((L54+L24+L14+L9+L5)-(W54+W24+W14+W9+W5))/(W54+W24+W14+W9+W5)</f>
        <v>4.9019607843137254E-3</v>
      </c>
      <c r="N57" s="135">
        <f>N54+N24+N14+N9+N5</f>
        <v>120462</v>
      </c>
      <c r="O57" s="136">
        <f>((N54+N24+N14+N9+N5)-(X54+X24+X14+X9+X5))/(X54+X24+X14+X9+X5)</f>
        <v>-5.4606812117406998E-2</v>
      </c>
      <c r="P57" s="143"/>
      <c r="Q57" s="143"/>
      <c r="R57" s="144"/>
      <c r="S57" s="144"/>
      <c r="T57" s="144"/>
      <c r="U57" s="144"/>
      <c r="V57" s="144"/>
      <c r="W57" s="144"/>
      <c r="X57" s="144"/>
    </row>
    <row r="58" spans="1:26" x14ac:dyDescent="0.2">
      <c r="A58" s="121" t="s">
        <v>248</v>
      </c>
      <c r="B58" s="115" t="s">
        <v>249</v>
      </c>
      <c r="C58" s="115" t="s">
        <v>250</v>
      </c>
      <c r="D58" s="116">
        <v>22</v>
      </c>
      <c r="E58" s="117">
        <v>21</v>
      </c>
      <c r="F58" s="116">
        <v>1570</v>
      </c>
      <c r="G58" s="117">
        <v>-0.21303258145363399</v>
      </c>
      <c r="H58" s="116">
        <v>0</v>
      </c>
      <c r="I58" s="117" t="s">
        <v>284</v>
      </c>
      <c r="J58" s="116">
        <v>1592</v>
      </c>
      <c r="K58" s="117">
        <v>-0.20240480961923801</v>
      </c>
      <c r="L58" s="116">
        <v>427</v>
      </c>
      <c r="M58" s="117">
        <v>0.71485943775100391</v>
      </c>
      <c r="N58" s="116">
        <v>2019</v>
      </c>
      <c r="O58" s="117">
        <v>-0.10066815144766099</v>
      </c>
      <c r="P58" s="122">
        <v>6</v>
      </c>
      <c r="Q58" s="115" t="s">
        <v>99</v>
      </c>
      <c r="R58" s="115" t="s">
        <v>99</v>
      </c>
      <c r="S58" s="119">
        <v>1</v>
      </c>
      <c r="T58" s="119">
        <v>1995</v>
      </c>
      <c r="U58" s="119">
        <v>0</v>
      </c>
      <c r="V58" s="119">
        <v>1996</v>
      </c>
      <c r="W58" s="119">
        <v>249</v>
      </c>
      <c r="X58" s="119">
        <v>2245</v>
      </c>
      <c r="Y58" s="115" t="s">
        <v>251</v>
      </c>
      <c r="Z58" s="115" t="s">
        <v>252</v>
      </c>
    </row>
    <row r="59" spans="1:26" x14ac:dyDescent="0.2">
      <c r="A59" s="123"/>
      <c r="B59" s="115" t="s">
        <v>253</v>
      </c>
      <c r="C59" s="115" t="s">
        <v>254</v>
      </c>
      <c r="D59" s="116">
        <v>163</v>
      </c>
      <c r="E59" s="117">
        <v>-0.21634615384615402</v>
      </c>
      <c r="F59" s="116">
        <v>0</v>
      </c>
      <c r="G59" s="117" t="s">
        <v>284</v>
      </c>
      <c r="H59" s="116">
        <v>0</v>
      </c>
      <c r="I59" s="117" t="s">
        <v>284</v>
      </c>
      <c r="J59" s="116">
        <v>163</v>
      </c>
      <c r="K59" s="117">
        <v>-0.21634615384615402</v>
      </c>
      <c r="L59" s="116">
        <v>319</v>
      </c>
      <c r="M59" s="117">
        <v>0.89880952380952406</v>
      </c>
      <c r="N59" s="116">
        <v>482</v>
      </c>
      <c r="O59" s="117">
        <v>0.28191489361702099</v>
      </c>
      <c r="P59" s="124"/>
      <c r="Q59" s="115" t="s">
        <v>99</v>
      </c>
      <c r="R59" s="115" t="s">
        <v>99</v>
      </c>
      <c r="S59" s="119">
        <v>208</v>
      </c>
      <c r="T59" s="119">
        <v>0</v>
      </c>
      <c r="U59" s="119">
        <v>0</v>
      </c>
      <c r="V59" s="119">
        <v>208</v>
      </c>
      <c r="W59" s="119">
        <v>168</v>
      </c>
      <c r="X59" s="119">
        <v>376</v>
      </c>
      <c r="Y59" s="115" t="s">
        <v>255</v>
      </c>
      <c r="Z59" s="115" t="s">
        <v>252</v>
      </c>
    </row>
    <row r="60" spans="1:26" x14ac:dyDescent="0.2">
      <c r="A60" s="123"/>
      <c r="B60" s="115" t="s">
        <v>256</v>
      </c>
      <c r="C60" s="115" t="s">
        <v>257</v>
      </c>
      <c r="D60" s="116">
        <v>1717</v>
      </c>
      <c r="E60" s="117">
        <v>-7.7873254564983896E-2</v>
      </c>
      <c r="F60" s="116">
        <v>1588</v>
      </c>
      <c r="G60" s="117">
        <v>3.0499675535366599E-2</v>
      </c>
      <c r="H60" s="116">
        <v>1</v>
      </c>
      <c r="I60" s="117" t="s">
        <v>284</v>
      </c>
      <c r="J60" s="116">
        <v>3306</v>
      </c>
      <c r="K60" s="117">
        <v>-2.8504260946223901E-2</v>
      </c>
      <c r="L60" s="116">
        <v>2143</v>
      </c>
      <c r="M60" s="117">
        <v>0.9288928892889291</v>
      </c>
      <c r="N60" s="116">
        <v>5449</v>
      </c>
      <c r="O60" s="117">
        <v>0.20713336287106801</v>
      </c>
      <c r="P60" s="124"/>
      <c r="Q60" s="115" t="s">
        <v>99</v>
      </c>
      <c r="R60" s="115" t="s">
        <v>99</v>
      </c>
      <c r="S60" s="119">
        <v>1862</v>
      </c>
      <c r="T60" s="119">
        <v>1541</v>
      </c>
      <c r="U60" s="119">
        <v>0</v>
      </c>
      <c r="V60" s="119">
        <v>3403</v>
      </c>
      <c r="W60" s="119">
        <v>1111</v>
      </c>
      <c r="X60" s="119">
        <v>4514</v>
      </c>
      <c r="Y60" s="115" t="s">
        <v>258</v>
      </c>
      <c r="Z60" s="115" t="s">
        <v>252</v>
      </c>
    </row>
    <row r="61" spans="1:26" x14ac:dyDescent="0.2">
      <c r="A61" s="123"/>
      <c r="B61" s="115" t="s">
        <v>259</v>
      </c>
      <c r="C61" s="115" t="s">
        <v>260</v>
      </c>
      <c r="D61" s="116">
        <v>182</v>
      </c>
      <c r="E61" s="117">
        <v>-0.22222222222222202</v>
      </c>
      <c r="F61" s="116">
        <v>0</v>
      </c>
      <c r="G61" s="117" t="s">
        <v>284</v>
      </c>
      <c r="H61" s="116">
        <v>0</v>
      </c>
      <c r="I61" s="117" t="s">
        <v>284</v>
      </c>
      <c r="J61" s="116">
        <v>182</v>
      </c>
      <c r="K61" s="117">
        <v>-0.22222222222222202</v>
      </c>
      <c r="L61" s="116">
        <v>589</v>
      </c>
      <c r="M61" s="117">
        <v>1.06666666666667</v>
      </c>
      <c r="N61" s="116">
        <v>771</v>
      </c>
      <c r="O61" s="117">
        <v>0.48554913294797702</v>
      </c>
      <c r="P61" s="124"/>
      <c r="Q61" s="115" t="s">
        <v>99</v>
      </c>
      <c r="R61" s="115" t="s">
        <v>99</v>
      </c>
      <c r="S61" s="119">
        <v>234</v>
      </c>
      <c r="T61" s="119">
        <v>0</v>
      </c>
      <c r="U61" s="119">
        <v>0</v>
      </c>
      <c r="V61" s="119">
        <v>234</v>
      </c>
      <c r="W61" s="119">
        <v>285</v>
      </c>
      <c r="X61" s="119">
        <v>519</v>
      </c>
      <c r="Y61" s="115" t="s">
        <v>261</v>
      </c>
      <c r="Z61" s="115" t="s">
        <v>252</v>
      </c>
    </row>
    <row r="62" spans="1:26" x14ac:dyDescent="0.2">
      <c r="A62" s="123"/>
      <c r="B62" s="115" t="s">
        <v>262</v>
      </c>
      <c r="C62" s="115" t="s">
        <v>263</v>
      </c>
      <c r="D62" s="116">
        <v>255</v>
      </c>
      <c r="E62" s="117">
        <v>-3.77358490566038E-2</v>
      </c>
      <c r="F62" s="116">
        <v>0</v>
      </c>
      <c r="G62" s="117">
        <v>-1</v>
      </c>
      <c r="H62" s="116">
        <v>0</v>
      </c>
      <c r="I62" s="117" t="s">
        <v>284</v>
      </c>
      <c r="J62" s="116">
        <v>255</v>
      </c>
      <c r="K62" s="117">
        <v>-8.2733812949640301E-2</v>
      </c>
      <c r="L62" s="116">
        <v>152</v>
      </c>
      <c r="M62" s="117">
        <v>0.67032967032966995</v>
      </c>
      <c r="N62" s="116">
        <v>407</v>
      </c>
      <c r="O62" s="117">
        <v>0.10298102981029801</v>
      </c>
      <c r="P62" s="124"/>
      <c r="Q62" s="115" t="s">
        <v>99</v>
      </c>
      <c r="R62" s="115" t="s">
        <v>99</v>
      </c>
      <c r="S62" s="119">
        <v>265</v>
      </c>
      <c r="T62" s="119">
        <v>13</v>
      </c>
      <c r="U62" s="119">
        <v>0</v>
      </c>
      <c r="V62" s="119">
        <v>278</v>
      </c>
      <c r="W62" s="119">
        <v>91</v>
      </c>
      <c r="X62" s="119">
        <v>369</v>
      </c>
      <c r="Y62" s="115" t="s">
        <v>264</v>
      </c>
      <c r="Z62" s="115" t="s">
        <v>252</v>
      </c>
    </row>
    <row r="63" spans="1:26" x14ac:dyDescent="0.2">
      <c r="A63" s="125"/>
      <c r="B63" s="115" t="s">
        <v>265</v>
      </c>
      <c r="C63" s="115" t="s">
        <v>266</v>
      </c>
      <c r="D63" s="116">
        <v>142</v>
      </c>
      <c r="E63" s="117">
        <v>0.17355371900826402</v>
      </c>
      <c r="F63" s="116">
        <v>23</v>
      </c>
      <c r="G63" s="117">
        <v>2.28571428571429</v>
      </c>
      <c r="H63" s="116">
        <v>6</v>
      </c>
      <c r="I63" s="117" t="s">
        <v>284</v>
      </c>
      <c r="J63" s="116">
        <v>171</v>
      </c>
      <c r="K63" s="117">
        <v>0.3359375</v>
      </c>
      <c r="L63" s="116">
        <v>77</v>
      </c>
      <c r="M63" s="117">
        <v>0.63829787234042612</v>
      </c>
      <c r="N63" s="116">
        <v>248</v>
      </c>
      <c r="O63" s="117">
        <v>0.41714285714285698</v>
      </c>
      <c r="P63" s="124"/>
      <c r="Q63" s="115" t="s">
        <v>99</v>
      </c>
      <c r="R63" s="115" t="s">
        <v>99</v>
      </c>
      <c r="S63" s="119">
        <v>121</v>
      </c>
      <c r="T63" s="119">
        <v>7</v>
      </c>
      <c r="U63" s="119">
        <v>0</v>
      </c>
      <c r="V63" s="119">
        <v>128</v>
      </c>
      <c r="W63" s="119">
        <v>47</v>
      </c>
      <c r="X63" s="119">
        <v>175</v>
      </c>
      <c r="Y63" s="115" t="s">
        <v>267</v>
      </c>
      <c r="Z63" s="115" t="s">
        <v>252</v>
      </c>
    </row>
    <row r="64" spans="1:26" x14ac:dyDescent="0.2">
      <c r="A64" s="126" t="s">
        <v>112</v>
      </c>
      <c r="B64" s="126"/>
      <c r="C64" s="126"/>
      <c r="D64" s="127">
        <v>2481</v>
      </c>
      <c r="E64" s="128">
        <v>-7.8037904124860613E-2</v>
      </c>
      <c r="F64" s="127">
        <v>3181</v>
      </c>
      <c r="G64" s="128">
        <v>-0.105455568053993</v>
      </c>
      <c r="H64" s="127">
        <v>7</v>
      </c>
      <c r="I64" s="128"/>
      <c r="J64" s="127">
        <v>5669</v>
      </c>
      <c r="K64" s="128">
        <v>-9.2524411717624502E-2</v>
      </c>
      <c r="L64" s="127">
        <v>3707</v>
      </c>
      <c r="M64" s="128">
        <v>0.90005125576627398</v>
      </c>
      <c r="N64" s="127">
        <v>9376</v>
      </c>
      <c r="O64" s="128">
        <v>0.14369358380092701</v>
      </c>
      <c r="P64" s="131"/>
      <c r="Q64" s="132"/>
      <c r="R64" s="132"/>
      <c r="S64" s="133">
        <v>2691</v>
      </c>
      <c r="T64" s="133">
        <v>3556</v>
      </c>
      <c r="U64" s="133">
        <v>0</v>
      </c>
      <c r="V64" s="133">
        <v>6247</v>
      </c>
      <c r="W64" s="133">
        <v>1951</v>
      </c>
      <c r="X64" s="133">
        <v>8198</v>
      </c>
      <c r="Y64" s="132"/>
      <c r="Z64" s="132"/>
    </row>
    <row r="65" spans="1:26" x14ac:dyDescent="0.2">
      <c r="A65" s="126" t="s">
        <v>268</v>
      </c>
      <c r="B65" s="126"/>
      <c r="C65" s="126"/>
      <c r="D65" s="127">
        <v>78903</v>
      </c>
      <c r="E65" s="128">
        <v>-5.5302794473312405E-2</v>
      </c>
      <c r="F65" s="127">
        <v>28601</v>
      </c>
      <c r="G65" s="128">
        <v>-6.4715500327011094E-2</v>
      </c>
      <c r="H65" s="127">
        <v>7147</v>
      </c>
      <c r="I65" s="128">
        <v>-0.122098022355976</v>
      </c>
      <c r="J65" s="127">
        <v>114651</v>
      </c>
      <c r="K65" s="128">
        <v>-6.2105805649403205E-2</v>
      </c>
      <c r="L65" s="127">
        <v>15187</v>
      </c>
      <c r="M65" s="128">
        <v>0.13547663551401901</v>
      </c>
      <c r="N65" s="127">
        <v>129838</v>
      </c>
      <c r="O65" s="128">
        <v>-4.2619711247769497E-2</v>
      </c>
      <c r="P65" s="138"/>
      <c r="Q65" s="132"/>
      <c r="R65" s="132"/>
      <c r="S65" s="133">
        <v>83522</v>
      </c>
      <c r="T65" s="133">
        <v>30580</v>
      </c>
      <c r="U65" s="133">
        <v>8141</v>
      </c>
      <c r="V65" s="133">
        <v>122243</v>
      </c>
      <c r="W65" s="133">
        <v>13375</v>
      </c>
      <c r="X65" s="133">
        <v>135618</v>
      </c>
      <c r="Y65" s="132"/>
      <c r="Z65" s="132"/>
    </row>
  </sheetData>
  <pageMargins left="0.23622047244094491" right="0.23622047244094491" top="0.35433070866141736" bottom="0.35433070866141736" header="0.31496062992125984" footer="0.31496062992125984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8" width="15.7109375" style="111" customWidth="1"/>
    <col min="19" max="19" width="9.42578125" style="111" hidden="1" customWidth="1"/>
    <col min="20" max="20" width="15.28515625" style="111" hidden="1" customWidth="1"/>
    <col min="21" max="21" width="6.7109375" style="111" hidden="1" customWidth="1"/>
    <col min="22" max="22" width="32.42578125" style="111" hidden="1" customWidth="1"/>
    <col min="23" max="23" width="23.28515625" style="111" hidden="1" customWidth="1"/>
    <col min="24" max="16384" width="9.140625" style="111"/>
  </cols>
  <sheetData>
    <row r="1" spans="1:23" ht="15.75" x14ac:dyDescent="0.25">
      <c r="A1" s="110" t="s">
        <v>288</v>
      </c>
    </row>
    <row r="4" spans="1:23" ht="22.5" x14ac:dyDescent="0.2">
      <c r="A4" s="112" t="s">
        <v>60</v>
      </c>
      <c r="B4" s="112" t="s">
        <v>61</v>
      </c>
      <c r="C4" s="112" t="s">
        <v>62</v>
      </c>
      <c r="D4" s="141" t="s">
        <v>289</v>
      </c>
      <c r="E4" s="141" t="s">
        <v>290</v>
      </c>
      <c r="F4" s="141" t="s">
        <v>291</v>
      </c>
      <c r="G4" s="141" t="s">
        <v>292</v>
      </c>
      <c r="H4" s="141" t="s">
        <v>293</v>
      </c>
      <c r="I4" s="141" t="s">
        <v>294</v>
      </c>
      <c r="J4" s="141" t="s">
        <v>295</v>
      </c>
      <c r="K4" s="141" t="s">
        <v>296</v>
      </c>
      <c r="L4" s="141" t="s">
        <v>297</v>
      </c>
      <c r="M4" s="141" t="s">
        <v>298</v>
      </c>
      <c r="N4" s="141" t="s">
        <v>299</v>
      </c>
      <c r="O4" s="141" t="s">
        <v>300</v>
      </c>
      <c r="P4" s="141" t="s">
        <v>76</v>
      </c>
      <c r="Q4" s="141" t="s">
        <v>301</v>
      </c>
      <c r="R4" s="141" t="s">
        <v>77</v>
      </c>
      <c r="S4" s="142" t="s">
        <v>78</v>
      </c>
      <c r="T4" s="142" t="s">
        <v>79</v>
      </c>
      <c r="U4" s="142" t="s">
        <v>80</v>
      </c>
      <c r="V4" s="142" t="s">
        <v>91</v>
      </c>
      <c r="W4" s="142" t="s">
        <v>92</v>
      </c>
    </row>
    <row r="5" spans="1:23" x14ac:dyDescent="0.2">
      <c r="A5" s="115" t="s">
        <v>95</v>
      </c>
      <c r="B5" s="115" t="s">
        <v>96</v>
      </c>
      <c r="C5" s="115" t="s">
        <v>97</v>
      </c>
      <c r="D5" s="116">
        <v>503819</v>
      </c>
      <c r="E5" s="150">
        <v>621911</v>
      </c>
      <c r="F5" s="117">
        <v>-0.18988569103939298</v>
      </c>
      <c r="G5" s="116">
        <v>7529137</v>
      </c>
      <c r="H5" s="150">
        <v>7042403</v>
      </c>
      <c r="I5" s="117">
        <v>6.9114760970083594E-2</v>
      </c>
      <c r="J5" s="150">
        <v>1575565</v>
      </c>
      <c r="K5" s="150">
        <v>1728562</v>
      </c>
      <c r="L5" s="117">
        <v>-8.8511143945082693E-2</v>
      </c>
      <c r="M5" s="116">
        <v>428195</v>
      </c>
      <c r="N5" s="150">
        <v>444341</v>
      </c>
      <c r="O5" s="117">
        <v>-3.63369574268411E-2</v>
      </c>
      <c r="P5" s="116">
        <v>10036716</v>
      </c>
      <c r="Q5" s="150">
        <v>9837217</v>
      </c>
      <c r="R5" s="117">
        <v>2.0280024319886399E-2</v>
      </c>
      <c r="S5" s="120">
        <v>1</v>
      </c>
      <c r="T5" s="115" t="s">
        <v>98</v>
      </c>
      <c r="U5" s="115" t="s">
        <v>99</v>
      </c>
      <c r="V5" s="115" t="s">
        <v>100</v>
      </c>
      <c r="W5" s="115" t="s">
        <v>100</v>
      </c>
    </row>
    <row r="6" spans="1:23" x14ac:dyDescent="0.2">
      <c r="A6" s="121" t="s">
        <v>101</v>
      </c>
      <c r="B6" s="115" t="s">
        <v>102</v>
      </c>
      <c r="C6" s="115" t="s">
        <v>103</v>
      </c>
      <c r="D6" s="116">
        <v>218288</v>
      </c>
      <c r="E6" s="150">
        <v>290317</v>
      </c>
      <c r="F6" s="117">
        <v>-0.24810465801176002</v>
      </c>
      <c r="G6" s="116">
        <v>17324</v>
      </c>
      <c r="H6" s="150">
        <v>39899</v>
      </c>
      <c r="I6" s="117">
        <v>-0.56580365422692303</v>
      </c>
      <c r="J6" s="150">
        <v>358326</v>
      </c>
      <c r="K6" s="150">
        <v>390186</v>
      </c>
      <c r="L6" s="117">
        <v>-8.165336531807911E-2</v>
      </c>
      <c r="M6" s="116">
        <v>170</v>
      </c>
      <c r="N6" s="150">
        <v>32</v>
      </c>
      <c r="O6" s="117">
        <v>4.3125</v>
      </c>
      <c r="P6" s="116">
        <v>594108</v>
      </c>
      <c r="Q6" s="150">
        <v>720434</v>
      </c>
      <c r="R6" s="117">
        <v>-0.17534708245307701</v>
      </c>
      <c r="S6" s="122">
        <v>2</v>
      </c>
      <c r="T6" s="115" t="s">
        <v>98</v>
      </c>
      <c r="U6" s="115" t="s">
        <v>98</v>
      </c>
      <c r="V6" s="115" t="s">
        <v>104</v>
      </c>
      <c r="W6" s="115" t="s">
        <v>105</v>
      </c>
    </row>
    <row r="7" spans="1:23" x14ac:dyDescent="0.2">
      <c r="A7" s="123"/>
      <c r="B7" s="115" t="s">
        <v>106</v>
      </c>
      <c r="C7" s="115" t="s">
        <v>107</v>
      </c>
      <c r="D7" s="116">
        <v>83877</v>
      </c>
      <c r="E7" s="150">
        <v>225962</v>
      </c>
      <c r="F7" s="117">
        <v>-0.62880041776935891</v>
      </c>
      <c r="G7" s="116">
        <v>395092</v>
      </c>
      <c r="H7" s="150">
        <v>212881</v>
      </c>
      <c r="I7" s="117">
        <v>0.85592889924417914</v>
      </c>
      <c r="J7" s="150">
        <v>137523</v>
      </c>
      <c r="K7" s="150">
        <v>162986</v>
      </c>
      <c r="L7" s="117">
        <v>-0.15622814229442999</v>
      </c>
      <c r="M7" s="116">
        <v>1881</v>
      </c>
      <c r="N7" s="150">
        <v>3908</v>
      </c>
      <c r="O7" s="117">
        <v>-0.51867963152507712</v>
      </c>
      <c r="P7" s="116">
        <v>618373</v>
      </c>
      <c r="Q7" s="150">
        <v>605737</v>
      </c>
      <c r="R7" s="117">
        <v>2.0860538484523801E-2</v>
      </c>
      <c r="S7" s="124">
        <v>0</v>
      </c>
      <c r="T7" s="115" t="s">
        <v>98</v>
      </c>
      <c r="U7" s="115" t="s">
        <v>98</v>
      </c>
      <c r="V7" s="115" t="s">
        <v>108</v>
      </c>
      <c r="W7" s="115" t="s">
        <v>105</v>
      </c>
    </row>
    <row r="8" spans="1:23" x14ac:dyDescent="0.2">
      <c r="A8" s="125"/>
      <c r="B8" s="115" t="s">
        <v>109</v>
      </c>
      <c r="C8" s="115" t="s">
        <v>110</v>
      </c>
      <c r="D8" s="116">
        <v>83829</v>
      </c>
      <c r="E8" s="150">
        <v>96493</v>
      </c>
      <c r="F8" s="117">
        <v>-0.131242680816225</v>
      </c>
      <c r="G8" s="116">
        <v>2578</v>
      </c>
      <c r="H8" s="150">
        <v>1193</v>
      </c>
      <c r="I8" s="117">
        <v>1.1609388097233899</v>
      </c>
      <c r="J8" s="150">
        <v>315362</v>
      </c>
      <c r="K8" s="150">
        <v>329316</v>
      </c>
      <c r="L8" s="117">
        <v>-4.2372675484944597E-2</v>
      </c>
      <c r="M8" s="116">
        <v>28</v>
      </c>
      <c r="N8" s="150">
        <v>0</v>
      </c>
      <c r="O8" s="117">
        <v>0</v>
      </c>
      <c r="P8" s="116">
        <v>401797</v>
      </c>
      <c r="Q8" s="150">
        <v>427002</v>
      </c>
      <c r="R8" s="117">
        <v>-5.9027826567557097E-2</v>
      </c>
      <c r="S8" s="124">
        <v>0</v>
      </c>
      <c r="T8" s="115" t="s">
        <v>98</v>
      </c>
      <c r="U8" s="115" t="s">
        <v>98</v>
      </c>
      <c r="V8" s="115" t="s">
        <v>111</v>
      </c>
      <c r="W8" s="115" t="s">
        <v>105</v>
      </c>
    </row>
    <row r="9" spans="1:23" x14ac:dyDescent="0.2">
      <c r="A9" s="126" t="s">
        <v>112</v>
      </c>
      <c r="B9" s="126">
        <v>0</v>
      </c>
      <c r="C9" s="126">
        <v>0</v>
      </c>
      <c r="D9" s="127">
        <v>385994</v>
      </c>
      <c r="E9" s="135">
        <v>612772</v>
      </c>
      <c r="F9" s="128">
        <v>-0.370085447768501</v>
      </c>
      <c r="G9" s="127">
        <v>414994</v>
      </c>
      <c r="H9" s="135">
        <v>253973</v>
      </c>
      <c r="I9" s="128">
        <v>0.63400833946915602</v>
      </c>
      <c r="J9" s="135">
        <v>811211</v>
      </c>
      <c r="K9" s="135">
        <v>882488</v>
      </c>
      <c r="L9" s="128">
        <v>-8.0768237075178398E-2</v>
      </c>
      <c r="M9" s="127">
        <v>2079</v>
      </c>
      <c r="N9" s="135">
        <v>3940</v>
      </c>
      <c r="O9" s="128">
        <v>-0.47233502538071098</v>
      </c>
      <c r="P9" s="127">
        <v>1614278</v>
      </c>
      <c r="Q9" s="135">
        <v>1753173</v>
      </c>
      <c r="R9" s="128">
        <v>-7.9224925321117801E-2</v>
      </c>
      <c r="S9" s="131">
        <v>0</v>
      </c>
      <c r="T9" s="132">
        <v>0</v>
      </c>
      <c r="U9" s="132">
        <v>0</v>
      </c>
      <c r="V9" s="132">
        <v>0</v>
      </c>
      <c r="W9" s="132">
        <v>0</v>
      </c>
    </row>
    <row r="10" spans="1:23" x14ac:dyDescent="0.2">
      <c r="A10" s="121" t="s">
        <v>113</v>
      </c>
      <c r="B10" s="115" t="s">
        <v>114</v>
      </c>
      <c r="C10" s="115" t="s">
        <v>115</v>
      </c>
      <c r="D10" s="116">
        <v>57872</v>
      </c>
      <c r="E10" s="150">
        <v>63716</v>
      </c>
      <c r="F10" s="117">
        <v>-9.1719505304789992E-2</v>
      </c>
      <c r="G10" s="116">
        <v>346</v>
      </c>
      <c r="H10" s="150">
        <v>0</v>
      </c>
      <c r="I10" s="117">
        <v>0</v>
      </c>
      <c r="J10" s="150">
        <v>141859</v>
      </c>
      <c r="K10" s="150">
        <v>14015</v>
      </c>
      <c r="L10" s="117">
        <v>9.1219407777381409</v>
      </c>
      <c r="M10" s="116">
        <v>0</v>
      </c>
      <c r="N10" s="150">
        <v>0</v>
      </c>
      <c r="O10" s="117">
        <v>0</v>
      </c>
      <c r="P10" s="116">
        <v>200077</v>
      </c>
      <c r="Q10" s="150">
        <v>77731</v>
      </c>
      <c r="R10" s="117">
        <v>1.57396662850086</v>
      </c>
      <c r="S10" s="122">
        <v>3</v>
      </c>
      <c r="T10" s="115" t="s">
        <v>98</v>
      </c>
      <c r="U10" s="115" t="s">
        <v>98</v>
      </c>
      <c r="V10" s="115" t="s">
        <v>116</v>
      </c>
      <c r="W10" s="115" t="s">
        <v>117</v>
      </c>
    </row>
    <row r="11" spans="1:23" x14ac:dyDescent="0.2">
      <c r="A11" s="123"/>
      <c r="B11" s="115" t="s">
        <v>118</v>
      </c>
      <c r="C11" s="115" t="s">
        <v>119</v>
      </c>
      <c r="D11" s="116">
        <v>17977</v>
      </c>
      <c r="E11" s="150">
        <v>22897</v>
      </c>
      <c r="F11" s="117">
        <v>-0.21487531117613701</v>
      </c>
      <c r="G11" s="116">
        <v>66995</v>
      </c>
      <c r="H11" s="150">
        <v>0</v>
      </c>
      <c r="I11" s="117">
        <v>0</v>
      </c>
      <c r="J11" s="150">
        <v>343</v>
      </c>
      <c r="K11" s="150">
        <v>29676</v>
      </c>
      <c r="L11" s="117">
        <v>-0.98844183852271195</v>
      </c>
      <c r="M11" s="116">
        <v>0</v>
      </c>
      <c r="N11" s="150">
        <v>34381</v>
      </c>
      <c r="O11" s="117">
        <v>-1</v>
      </c>
      <c r="P11" s="116">
        <v>85315</v>
      </c>
      <c r="Q11" s="150">
        <v>86954</v>
      </c>
      <c r="R11" s="117">
        <v>-1.8849046622352001E-2</v>
      </c>
      <c r="S11" s="124">
        <v>0</v>
      </c>
      <c r="T11" s="115" t="s">
        <v>98</v>
      </c>
      <c r="U11" s="115" t="s">
        <v>98</v>
      </c>
      <c r="V11" s="115" t="s">
        <v>120</v>
      </c>
      <c r="W11" s="115" t="s">
        <v>117</v>
      </c>
    </row>
    <row r="12" spans="1:23" x14ac:dyDescent="0.2">
      <c r="A12" s="123"/>
      <c r="B12" s="115" t="s">
        <v>121</v>
      </c>
      <c r="C12" s="115" t="s">
        <v>122</v>
      </c>
      <c r="D12" s="116">
        <v>81638</v>
      </c>
      <c r="E12" s="150">
        <v>109471</v>
      </c>
      <c r="F12" s="117">
        <v>-0.25424998401403098</v>
      </c>
      <c r="G12" s="116">
        <v>882</v>
      </c>
      <c r="H12" s="150">
        <v>0</v>
      </c>
      <c r="I12" s="117">
        <v>0</v>
      </c>
      <c r="J12" s="150">
        <v>136014</v>
      </c>
      <c r="K12" s="150">
        <v>7347</v>
      </c>
      <c r="L12" s="117">
        <v>17.5128623928134</v>
      </c>
      <c r="M12" s="116">
        <v>0</v>
      </c>
      <c r="N12" s="150">
        <v>0</v>
      </c>
      <c r="O12" s="117">
        <v>0</v>
      </c>
      <c r="P12" s="116">
        <v>218534</v>
      </c>
      <c r="Q12" s="150">
        <v>116818</v>
      </c>
      <c r="R12" s="117">
        <v>0.87072197777739702</v>
      </c>
      <c r="S12" s="124">
        <v>0</v>
      </c>
      <c r="T12" s="115" t="s">
        <v>98</v>
      </c>
      <c r="U12" s="115" t="s">
        <v>98</v>
      </c>
      <c r="V12" s="115" t="s">
        <v>123</v>
      </c>
      <c r="W12" s="115" t="s">
        <v>117</v>
      </c>
    </row>
    <row r="13" spans="1:23" x14ac:dyDescent="0.2">
      <c r="A13" s="125"/>
      <c r="B13" s="115" t="s">
        <v>124</v>
      </c>
      <c r="C13" s="115" t="s">
        <v>125</v>
      </c>
      <c r="D13" s="116">
        <v>25832</v>
      </c>
      <c r="E13" s="150">
        <v>33703</v>
      </c>
      <c r="F13" s="117">
        <v>-0.23354004094590999</v>
      </c>
      <c r="G13" s="116">
        <v>975</v>
      </c>
      <c r="H13" s="150">
        <v>1191</v>
      </c>
      <c r="I13" s="117">
        <v>-0.181360201511335</v>
      </c>
      <c r="J13" s="150">
        <v>308</v>
      </c>
      <c r="K13" s="150">
        <v>436</v>
      </c>
      <c r="L13" s="117">
        <v>-0.293577981651376</v>
      </c>
      <c r="M13" s="116">
        <v>0</v>
      </c>
      <c r="N13" s="150">
        <v>0</v>
      </c>
      <c r="O13" s="117">
        <v>0</v>
      </c>
      <c r="P13" s="116">
        <v>27115</v>
      </c>
      <c r="Q13" s="150">
        <v>35330</v>
      </c>
      <c r="R13" s="117">
        <v>-0.23252193603170102</v>
      </c>
      <c r="S13" s="124">
        <v>0</v>
      </c>
      <c r="T13" s="115" t="s">
        <v>98</v>
      </c>
      <c r="U13" s="115" t="s">
        <v>98</v>
      </c>
      <c r="V13" s="115" t="s">
        <v>126</v>
      </c>
      <c r="W13" s="115" t="s">
        <v>117</v>
      </c>
    </row>
    <row r="14" spans="1:23" x14ac:dyDescent="0.2">
      <c r="A14" s="126" t="s">
        <v>112</v>
      </c>
      <c r="B14" s="126">
        <v>0</v>
      </c>
      <c r="C14" s="126">
        <v>0</v>
      </c>
      <c r="D14" s="127">
        <v>183319</v>
      </c>
      <c r="E14" s="135">
        <v>229787</v>
      </c>
      <c r="F14" s="128">
        <v>-0.20222205781876301</v>
      </c>
      <c r="G14" s="127">
        <v>69198</v>
      </c>
      <c r="H14" s="135">
        <v>1191</v>
      </c>
      <c r="I14" s="128">
        <v>57.100755667506299</v>
      </c>
      <c r="J14" s="135">
        <v>278524</v>
      </c>
      <c r="K14" s="135">
        <v>51474</v>
      </c>
      <c r="L14" s="128">
        <v>4.4109647589074097</v>
      </c>
      <c r="M14" s="127">
        <v>0</v>
      </c>
      <c r="N14" s="135">
        <v>34381</v>
      </c>
      <c r="O14" s="128">
        <v>-1</v>
      </c>
      <c r="P14" s="127">
        <v>531041</v>
      </c>
      <c r="Q14" s="135">
        <v>316833</v>
      </c>
      <c r="R14" s="128">
        <v>0.67609118999599205</v>
      </c>
      <c r="S14" s="131">
        <v>0</v>
      </c>
      <c r="T14" s="132">
        <v>0</v>
      </c>
      <c r="U14" s="132">
        <v>0</v>
      </c>
      <c r="V14" s="132">
        <v>0</v>
      </c>
      <c r="W14" s="132">
        <v>0</v>
      </c>
    </row>
    <row r="15" spans="1:23" x14ac:dyDescent="0.2">
      <c r="A15" s="121" t="s">
        <v>127</v>
      </c>
      <c r="B15" s="115" t="s">
        <v>128</v>
      </c>
      <c r="C15" s="115" t="s">
        <v>129</v>
      </c>
      <c r="D15" s="116">
        <v>21953</v>
      </c>
      <c r="E15" s="150">
        <v>19555</v>
      </c>
      <c r="F15" s="117">
        <v>0.12262848376374301</v>
      </c>
      <c r="G15" s="116">
        <v>0</v>
      </c>
      <c r="H15" s="150">
        <v>0</v>
      </c>
      <c r="I15" s="117">
        <v>0</v>
      </c>
      <c r="J15" s="150">
        <v>706</v>
      </c>
      <c r="K15" s="150">
        <v>254</v>
      </c>
      <c r="L15" s="117">
        <v>1.7795275590551198</v>
      </c>
      <c r="M15" s="116">
        <v>0</v>
      </c>
      <c r="N15" s="150">
        <v>0</v>
      </c>
      <c r="O15" s="117">
        <v>0</v>
      </c>
      <c r="P15" s="116">
        <v>22659</v>
      </c>
      <c r="Q15" s="150">
        <v>19809</v>
      </c>
      <c r="R15" s="117">
        <v>0.14387399666818099</v>
      </c>
      <c r="S15" s="122">
        <v>4</v>
      </c>
      <c r="T15" s="115" t="s">
        <v>98</v>
      </c>
      <c r="U15" s="115" t="s">
        <v>98</v>
      </c>
      <c r="V15" s="115" t="s">
        <v>130</v>
      </c>
      <c r="W15" s="115" t="s">
        <v>131</v>
      </c>
    </row>
    <row r="16" spans="1:23" x14ac:dyDescent="0.2">
      <c r="A16" s="123"/>
      <c r="B16" s="115" t="s">
        <v>132</v>
      </c>
      <c r="C16" s="115" t="s">
        <v>133</v>
      </c>
      <c r="D16" s="116">
        <v>6261</v>
      </c>
      <c r="E16" s="150">
        <v>3781</v>
      </c>
      <c r="F16" s="117">
        <v>0.65591113462047101</v>
      </c>
      <c r="G16" s="116">
        <v>0</v>
      </c>
      <c r="H16" s="150">
        <v>0</v>
      </c>
      <c r="I16" s="117">
        <v>0</v>
      </c>
      <c r="J16" s="150">
        <v>10</v>
      </c>
      <c r="K16" s="150">
        <v>8</v>
      </c>
      <c r="L16" s="117">
        <v>0.25</v>
      </c>
      <c r="M16" s="116">
        <v>0</v>
      </c>
      <c r="N16" s="150">
        <v>0</v>
      </c>
      <c r="O16" s="117">
        <v>0</v>
      </c>
      <c r="P16" s="116">
        <v>6271</v>
      </c>
      <c r="Q16" s="150">
        <v>3789</v>
      </c>
      <c r="R16" s="117">
        <v>0.6550541039852199</v>
      </c>
      <c r="S16" s="124">
        <v>0</v>
      </c>
      <c r="T16" s="115" t="s">
        <v>98</v>
      </c>
      <c r="U16" s="115" t="s">
        <v>98</v>
      </c>
      <c r="V16" s="115" t="s">
        <v>134</v>
      </c>
      <c r="W16" s="115" t="s">
        <v>131</v>
      </c>
    </row>
    <row r="17" spans="1:23" x14ac:dyDescent="0.2">
      <c r="A17" s="123"/>
      <c r="B17" s="115" t="s">
        <v>135</v>
      </c>
      <c r="C17" s="115" t="s">
        <v>136</v>
      </c>
      <c r="D17" s="116">
        <v>24228</v>
      </c>
      <c r="E17" s="150">
        <v>28846</v>
      </c>
      <c r="F17" s="117">
        <v>-0.16009152048810901</v>
      </c>
      <c r="G17" s="116">
        <v>15469</v>
      </c>
      <c r="H17" s="150">
        <v>14183</v>
      </c>
      <c r="I17" s="117">
        <v>9.0671931185221696E-2</v>
      </c>
      <c r="J17" s="150">
        <v>1331</v>
      </c>
      <c r="K17" s="150">
        <v>1730</v>
      </c>
      <c r="L17" s="117">
        <v>-0.23063583815028901</v>
      </c>
      <c r="M17" s="116">
        <v>1889</v>
      </c>
      <c r="N17" s="150">
        <v>1364</v>
      </c>
      <c r="O17" s="117">
        <v>0.38489736070381203</v>
      </c>
      <c r="P17" s="116">
        <v>42917</v>
      </c>
      <c r="Q17" s="150">
        <v>46123</v>
      </c>
      <c r="R17" s="117">
        <v>-6.9509789042343298E-2</v>
      </c>
      <c r="S17" s="124">
        <v>0</v>
      </c>
      <c r="T17" s="115" t="s">
        <v>98</v>
      </c>
      <c r="U17" s="115" t="s">
        <v>98</v>
      </c>
      <c r="V17" s="115" t="s">
        <v>137</v>
      </c>
      <c r="W17" s="115" t="s">
        <v>131</v>
      </c>
    </row>
    <row r="18" spans="1:23" x14ac:dyDescent="0.2">
      <c r="A18" s="123"/>
      <c r="B18" s="115" t="s">
        <v>138</v>
      </c>
      <c r="C18" s="115" t="s">
        <v>139</v>
      </c>
      <c r="D18" s="116">
        <v>15503</v>
      </c>
      <c r="E18" s="150">
        <v>17756</v>
      </c>
      <c r="F18" s="117">
        <v>-0.12688668619058302</v>
      </c>
      <c r="G18" s="116">
        <v>1370</v>
      </c>
      <c r="H18" s="150">
        <v>239</v>
      </c>
      <c r="I18" s="117">
        <v>4.7322175732217593</v>
      </c>
      <c r="J18" s="150">
        <v>0</v>
      </c>
      <c r="K18" s="150">
        <v>11</v>
      </c>
      <c r="L18" s="117">
        <v>-1</v>
      </c>
      <c r="M18" s="116">
        <v>0</v>
      </c>
      <c r="N18" s="150">
        <v>0</v>
      </c>
      <c r="O18" s="117">
        <v>0</v>
      </c>
      <c r="P18" s="116">
        <v>16873</v>
      </c>
      <c r="Q18" s="150">
        <v>18006</v>
      </c>
      <c r="R18" s="117">
        <v>-6.2923469954459604E-2</v>
      </c>
      <c r="S18" s="124">
        <v>0</v>
      </c>
      <c r="T18" s="115" t="s">
        <v>98</v>
      </c>
      <c r="U18" s="115" t="s">
        <v>98</v>
      </c>
      <c r="V18" s="115" t="s">
        <v>140</v>
      </c>
      <c r="W18" s="115" t="s">
        <v>131</v>
      </c>
    </row>
    <row r="19" spans="1:23" x14ac:dyDescent="0.2">
      <c r="A19" s="123"/>
      <c r="B19" s="115" t="s">
        <v>141</v>
      </c>
      <c r="C19" s="115" t="s">
        <v>142</v>
      </c>
      <c r="D19" s="116">
        <v>21630</v>
      </c>
      <c r="E19" s="150">
        <v>28271</v>
      </c>
      <c r="F19" s="117">
        <v>-0.23490502635209201</v>
      </c>
      <c r="G19" s="116">
        <v>0</v>
      </c>
      <c r="H19" s="150">
        <v>0</v>
      </c>
      <c r="I19" s="117">
        <v>0</v>
      </c>
      <c r="J19" s="150">
        <v>397</v>
      </c>
      <c r="K19" s="150">
        <v>1666</v>
      </c>
      <c r="L19" s="117">
        <v>-0.76170468187274898</v>
      </c>
      <c r="M19" s="116">
        <v>0</v>
      </c>
      <c r="N19" s="150">
        <v>0</v>
      </c>
      <c r="O19" s="117">
        <v>0</v>
      </c>
      <c r="P19" s="116">
        <v>22027</v>
      </c>
      <c r="Q19" s="150">
        <v>29937</v>
      </c>
      <c r="R19" s="117">
        <v>-0.26422153188362196</v>
      </c>
      <c r="S19" s="124">
        <v>0</v>
      </c>
      <c r="T19" s="115" t="s">
        <v>98</v>
      </c>
      <c r="U19" s="115" t="s">
        <v>98</v>
      </c>
      <c r="V19" s="115" t="s">
        <v>143</v>
      </c>
      <c r="W19" s="115" t="s">
        <v>131</v>
      </c>
    </row>
    <row r="20" spans="1:23" x14ac:dyDescent="0.2">
      <c r="A20" s="123"/>
      <c r="B20" s="115" t="s">
        <v>144</v>
      </c>
      <c r="C20" s="115" t="s">
        <v>145</v>
      </c>
      <c r="D20" s="116">
        <v>6887</v>
      </c>
      <c r="E20" s="150">
        <v>7516</v>
      </c>
      <c r="F20" s="117">
        <v>-8.3688131985098502E-2</v>
      </c>
      <c r="G20" s="116">
        <v>0</v>
      </c>
      <c r="H20" s="150">
        <v>250</v>
      </c>
      <c r="I20" s="117">
        <v>-1</v>
      </c>
      <c r="J20" s="150">
        <v>1</v>
      </c>
      <c r="K20" s="150">
        <v>5</v>
      </c>
      <c r="L20" s="117">
        <v>-0.8</v>
      </c>
      <c r="M20" s="116">
        <v>0</v>
      </c>
      <c r="N20" s="150">
        <v>0</v>
      </c>
      <c r="O20" s="117">
        <v>0</v>
      </c>
      <c r="P20" s="116">
        <v>6888</v>
      </c>
      <c r="Q20" s="150">
        <v>7771</v>
      </c>
      <c r="R20" s="117">
        <v>-0.11362758975678801</v>
      </c>
      <c r="S20" s="124">
        <v>0</v>
      </c>
      <c r="T20" s="115" t="s">
        <v>98</v>
      </c>
      <c r="U20" s="115" t="s">
        <v>98</v>
      </c>
      <c r="V20" s="115" t="s">
        <v>146</v>
      </c>
      <c r="W20" s="115" t="s">
        <v>131</v>
      </c>
    </row>
    <row r="21" spans="1:23" x14ac:dyDescent="0.2">
      <c r="A21" s="123"/>
      <c r="B21" s="115" t="s">
        <v>147</v>
      </c>
      <c r="C21" s="115" t="s">
        <v>148</v>
      </c>
      <c r="D21" s="116">
        <v>2858</v>
      </c>
      <c r="E21" s="150">
        <v>16474</v>
      </c>
      <c r="F21" s="117">
        <v>-0.82651450770911705</v>
      </c>
      <c r="G21" s="116">
        <v>0</v>
      </c>
      <c r="H21" s="150">
        <v>0</v>
      </c>
      <c r="I21" s="117">
        <v>0</v>
      </c>
      <c r="J21" s="150">
        <v>9868</v>
      </c>
      <c r="K21" s="150">
        <v>10881</v>
      </c>
      <c r="L21" s="117">
        <v>-9.3098060839996291E-2</v>
      </c>
      <c r="M21" s="116">
        <v>0</v>
      </c>
      <c r="N21" s="150">
        <v>0</v>
      </c>
      <c r="O21" s="117">
        <v>0</v>
      </c>
      <c r="P21" s="116">
        <v>12726</v>
      </c>
      <c r="Q21" s="150">
        <v>27355</v>
      </c>
      <c r="R21" s="117">
        <v>-0.53478340339974406</v>
      </c>
      <c r="S21" s="124">
        <v>0</v>
      </c>
      <c r="T21" s="115" t="s">
        <v>98</v>
      </c>
      <c r="U21" s="115" t="s">
        <v>98</v>
      </c>
      <c r="V21" s="115" t="s">
        <v>149</v>
      </c>
      <c r="W21" s="115" t="s">
        <v>131</v>
      </c>
    </row>
    <row r="22" spans="1:23" x14ac:dyDescent="0.2">
      <c r="A22" s="123"/>
      <c r="B22" s="115" t="s">
        <v>150</v>
      </c>
      <c r="C22" s="115" t="s">
        <v>151</v>
      </c>
      <c r="D22" s="116">
        <v>23100</v>
      </c>
      <c r="E22" s="150">
        <v>18657</v>
      </c>
      <c r="F22" s="117">
        <v>0.23814118025406</v>
      </c>
      <c r="G22" s="116">
        <v>0</v>
      </c>
      <c r="H22" s="150">
        <v>0</v>
      </c>
      <c r="I22" s="117">
        <v>0</v>
      </c>
      <c r="J22" s="150">
        <v>191670</v>
      </c>
      <c r="K22" s="150">
        <v>188792</v>
      </c>
      <c r="L22" s="117">
        <v>1.5244290012288702E-2</v>
      </c>
      <c r="M22" s="116">
        <v>0</v>
      </c>
      <c r="N22" s="150">
        <v>0</v>
      </c>
      <c r="O22" s="117">
        <v>0</v>
      </c>
      <c r="P22" s="116">
        <v>214770</v>
      </c>
      <c r="Q22" s="150">
        <v>207449</v>
      </c>
      <c r="R22" s="117">
        <v>3.5290601545440094E-2</v>
      </c>
      <c r="S22" s="124">
        <v>0</v>
      </c>
      <c r="T22" s="115" t="s">
        <v>98</v>
      </c>
      <c r="U22" s="115" t="s">
        <v>98</v>
      </c>
      <c r="V22" s="115" t="s">
        <v>152</v>
      </c>
      <c r="W22" s="115" t="s">
        <v>131</v>
      </c>
    </row>
    <row r="23" spans="1:23" x14ac:dyDescent="0.2">
      <c r="A23" s="125"/>
      <c r="B23" s="115" t="s">
        <v>153</v>
      </c>
      <c r="C23" s="115" t="s">
        <v>154</v>
      </c>
      <c r="D23" s="116">
        <v>18578</v>
      </c>
      <c r="E23" s="150">
        <v>22851</v>
      </c>
      <c r="F23" s="117">
        <v>-0.18699400463874699</v>
      </c>
      <c r="G23" s="116">
        <v>0</v>
      </c>
      <c r="H23" s="150">
        <v>0</v>
      </c>
      <c r="I23" s="117">
        <v>0</v>
      </c>
      <c r="J23" s="150">
        <v>250</v>
      </c>
      <c r="K23" s="150">
        <v>304</v>
      </c>
      <c r="L23" s="117">
        <v>-0.17763157894736803</v>
      </c>
      <c r="M23" s="116">
        <v>0</v>
      </c>
      <c r="N23" s="150">
        <v>0</v>
      </c>
      <c r="O23" s="117">
        <v>0</v>
      </c>
      <c r="P23" s="116">
        <v>18828</v>
      </c>
      <c r="Q23" s="150">
        <v>23155</v>
      </c>
      <c r="R23" s="117">
        <v>-0.18687108615849699</v>
      </c>
      <c r="S23" s="124">
        <v>0</v>
      </c>
      <c r="T23" s="115" t="s">
        <v>98</v>
      </c>
      <c r="U23" s="115" t="s">
        <v>98</v>
      </c>
      <c r="V23" s="115" t="s">
        <v>155</v>
      </c>
      <c r="W23" s="115" t="s">
        <v>131</v>
      </c>
    </row>
    <row r="24" spans="1:23" x14ac:dyDescent="0.2">
      <c r="A24" s="126" t="s">
        <v>112</v>
      </c>
      <c r="B24" s="126">
        <v>0</v>
      </c>
      <c r="C24" s="126">
        <v>0</v>
      </c>
      <c r="D24" s="127">
        <v>140998</v>
      </c>
      <c r="E24" s="135">
        <v>163707</v>
      </c>
      <c r="F24" s="128">
        <v>-0.13871734256934601</v>
      </c>
      <c r="G24" s="127">
        <v>16839</v>
      </c>
      <c r="H24" s="135">
        <v>14672</v>
      </c>
      <c r="I24" s="128">
        <v>0.14769629225736103</v>
      </c>
      <c r="J24" s="135">
        <v>204233</v>
      </c>
      <c r="K24" s="135">
        <v>203651</v>
      </c>
      <c r="L24" s="128">
        <v>2.85783030773235E-3</v>
      </c>
      <c r="M24" s="127">
        <v>1889</v>
      </c>
      <c r="N24" s="135">
        <v>1364</v>
      </c>
      <c r="O24" s="128">
        <v>0.38489736070381203</v>
      </c>
      <c r="P24" s="127">
        <v>363959</v>
      </c>
      <c r="Q24" s="135">
        <v>383394</v>
      </c>
      <c r="R24" s="128">
        <v>-5.0691977443569805E-2</v>
      </c>
      <c r="S24" s="131">
        <v>0</v>
      </c>
      <c r="T24" s="132">
        <v>0</v>
      </c>
      <c r="U24" s="132">
        <v>0</v>
      </c>
      <c r="V24" s="132">
        <v>0</v>
      </c>
      <c r="W24" s="132">
        <v>0</v>
      </c>
    </row>
    <row r="25" spans="1:23" x14ac:dyDescent="0.2">
      <c r="A25" s="121" t="s">
        <v>156</v>
      </c>
      <c r="B25" s="115" t="s">
        <v>157</v>
      </c>
      <c r="C25" s="115" t="s">
        <v>158</v>
      </c>
      <c r="D25" s="116">
        <v>0</v>
      </c>
      <c r="E25" s="150">
        <v>168</v>
      </c>
      <c r="F25" s="117">
        <v>-1</v>
      </c>
      <c r="G25" s="116">
        <v>0</v>
      </c>
      <c r="H25" s="150">
        <v>0</v>
      </c>
      <c r="I25" s="117">
        <v>0</v>
      </c>
      <c r="J25" s="150">
        <v>0</v>
      </c>
      <c r="K25" s="150">
        <v>4</v>
      </c>
      <c r="L25" s="117">
        <v>-1</v>
      </c>
      <c r="M25" s="116">
        <v>0</v>
      </c>
      <c r="N25" s="150">
        <v>0</v>
      </c>
      <c r="O25" s="117">
        <v>0</v>
      </c>
      <c r="P25" s="116">
        <v>0</v>
      </c>
      <c r="Q25" s="150">
        <v>172</v>
      </c>
      <c r="R25" s="117">
        <v>-1</v>
      </c>
      <c r="S25" s="122">
        <v>5</v>
      </c>
      <c r="T25" s="115" t="s">
        <v>98</v>
      </c>
      <c r="U25" s="115" t="s">
        <v>98</v>
      </c>
      <c r="V25" s="115" t="s">
        <v>159</v>
      </c>
      <c r="W25" s="115" t="s">
        <v>160</v>
      </c>
    </row>
    <row r="26" spans="1:23" x14ac:dyDescent="0.2">
      <c r="A26" s="123"/>
      <c r="B26" s="115" t="s">
        <v>161</v>
      </c>
      <c r="C26" s="115" t="s">
        <v>162</v>
      </c>
      <c r="D26" s="116">
        <v>0</v>
      </c>
      <c r="E26" s="150">
        <v>184</v>
      </c>
      <c r="F26" s="117">
        <v>-1</v>
      </c>
      <c r="G26" s="116">
        <v>0</v>
      </c>
      <c r="H26" s="150">
        <v>0</v>
      </c>
      <c r="I26" s="117">
        <v>0</v>
      </c>
      <c r="J26" s="150">
        <v>0</v>
      </c>
      <c r="K26" s="150">
        <v>420</v>
      </c>
      <c r="L26" s="117">
        <v>-1</v>
      </c>
      <c r="M26" s="116">
        <v>0</v>
      </c>
      <c r="N26" s="150">
        <v>0</v>
      </c>
      <c r="O26" s="117">
        <v>0</v>
      </c>
      <c r="P26" s="116">
        <v>0</v>
      </c>
      <c r="Q26" s="150">
        <v>604</v>
      </c>
      <c r="R26" s="117">
        <v>-1</v>
      </c>
      <c r="S26" s="124">
        <v>0</v>
      </c>
      <c r="T26" s="115" t="s">
        <v>98</v>
      </c>
      <c r="U26" s="115" t="s">
        <v>98</v>
      </c>
      <c r="V26" s="115" t="s">
        <v>163</v>
      </c>
      <c r="W26" s="115" t="s">
        <v>160</v>
      </c>
    </row>
    <row r="27" spans="1:23" x14ac:dyDescent="0.2">
      <c r="A27" s="123"/>
      <c r="B27" s="115" t="s">
        <v>164</v>
      </c>
      <c r="C27" s="115" t="s">
        <v>165</v>
      </c>
      <c r="D27" s="116">
        <v>0</v>
      </c>
      <c r="E27" s="150">
        <v>1917</v>
      </c>
      <c r="F27" s="117">
        <v>-1</v>
      </c>
      <c r="G27" s="116">
        <v>0</v>
      </c>
      <c r="H27" s="150">
        <v>0</v>
      </c>
      <c r="I27" s="117">
        <v>0</v>
      </c>
      <c r="J27" s="150">
        <v>0</v>
      </c>
      <c r="K27" s="150">
        <v>8051</v>
      </c>
      <c r="L27" s="117">
        <v>-1</v>
      </c>
      <c r="M27" s="116">
        <v>0</v>
      </c>
      <c r="N27" s="150">
        <v>0</v>
      </c>
      <c r="O27" s="117">
        <v>0</v>
      </c>
      <c r="P27" s="116">
        <v>0</v>
      </c>
      <c r="Q27" s="150">
        <v>9968</v>
      </c>
      <c r="R27" s="117">
        <v>-1</v>
      </c>
      <c r="S27" s="124">
        <v>0</v>
      </c>
      <c r="T27" s="115" t="s">
        <v>98</v>
      </c>
      <c r="U27" s="115" t="s">
        <v>98</v>
      </c>
      <c r="V27" s="115" t="s">
        <v>166</v>
      </c>
      <c r="W27" s="115" t="s">
        <v>160</v>
      </c>
    </row>
    <row r="28" spans="1:23" x14ac:dyDescent="0.2">
      <c r="A28" s="123"/>
      <c r="B28" s="115" t="s">
        <v>167</v>
      </c>
      <c r="C28" s="115" t="s">
        <v>168</v>
      </c>
      <c r="D28" s="116">
        <v>0</v>
      </c>
      <c r="E28" s="150">
        <v>588</v>
      </c>
      <c r="F28" s="117">
        <v>-1</v>
      </c>
      <c r="G28" s="116">
        <v>0</v>
      </c>
      <c r="H28" s="150">
        <v>0</v>
      </c>
      <c r="I28" s="117">
        <v>0</v>
      </c>
      <c r="J28" s="150">
        <v>0</v>
      </c>
      <c r="K28" s="150">
        <v>244</v>
      </c>
      <c r="L28" s="117">
        <v>-1</v>
      </c>
      <c r="M28" s="116">
        <v>0</v>
      </c>
      <c r="N28" s="150">
        <v>0</v>
      </c>
      <c r="O28" s="117">
        <v>0</v>
      </c>
      <c r="P28" s="116">
        <v>0</v>
      </c>
      <c r="Q28" s="150">
        <v>832</v>
      </c>
      <c r="R28" s="117">
        <v>-1</v>
      </c>
      <c r="S28" s="124">
        <v>0</v>
      </c>
      <c r="T28" s="115" t="s">
        <v>98</v>
      </c>
      <c r="U28" s="115" t="s">
        <v>98</v>
      </c>
      <c r="V28" s="115" t="s">
        <v>169</v>
      </c>
      <c r="W28" s="115" t="s">
        <v>160</v>
      </c>
    </row>
    <row r="29" spans="1:23" x14ac:dyDescent="0.2">
      <c r="A29" s="123"/>
      <c r="B29" s="115" t="s">
        <v>170</v>
      </c>
      <c r="C29" s="115" t="s">
        <v>171</v>
      </c>
      <c r="D29" s="116">
        <v>0</v>
      </c>
      <c r="E29" s="150">
        <v>0</v>
      </c>
      <c r="F29" s="117">
        <v>0</v>
      </c>
      <c r="G29" s="116">
        <v>0</v>
      </c>
      <c r="H29" s="150">
        <v>0</v>
      </c>
      <c r="I29" s="117">
        <v>0</v>
      </c>
      <c r="J29" s="150">
        <v>0</v>
      </c>
      <c r="K29" s="150">
        <v>0</v>
      </c>
      <c r="L29" s="117">
        <v>0</v>
      </c>
      <c r="M29" s="116">
        <v>0</v>
      </c>
      <c r="N29" s="150">
        <v>0</v>
      </c>
      <c r="O29" s="117">
        <v>0</v>
      </c>
      <c r="P29" s="116">
        <v>0</v>
      </c>
      <c r="Q29" s="150">
        <v>0</v>
      </c>
      <c r="R29" s="117">
        <v>0</v>
      </c>
      <c r="S29" s="124">
        <v>0</v>
      </c>
      <c r="T29" s="115" t="s">
        <v>98</v>
      </c>
      <c r="U29" s="115" t="s">
        <v>98</v>
      </c>
      <c r="V29" s="115" t="s">
        <v>172</v>
      </c>
      <c r="W29" s="115" t="s">
        <v>160</v>
      </c>
    </row>
    <row r="30" spans="1:23" x14ac:dyDescent="0.2">
      <c r="A30" s="123"/>
      <c r="B30" s="115" t="s">
        <v>173</v>
      </c>
      <c r="C30" s="115" t="s">
        <v>174</v>
      </c>
      <c r="D30" s="116">
        <v>0</v>
      </c>
      <c r="E30" s="150">
        <v>1410</v>
      </c>
      <c r="F30" s="117">
        <v>-1</v>
      </c>
      <c r="G30" s="116">
        <v>0</v>
      </c>
      <c r="H30" s="150">
        <v>0</v>
      </c>
      <c r="I30" s="117">
        <v>0</v>
      </c>
      <c r="J30" s="150">
        <v>0</v>
      </c>
      <c r="K30" s="150">
        <v>0</v>
      </c>
      <c r="L30" s="117">
        <v>0</v>
      </c>
      <c r="M30" s="116">
        <v>0</v>
      </c>
      <c r="N30" s="150">
        <v>0</v>
      </c>
      <c r="O30" s="117">
        <v>0</v>
      </c>
      <c r="P30" s="116">
        <v>0</v>
      </c>
      <c r="Q30" s="150">
        <v>1410</v>
      </c>
      <c r="R30" s="117">
        <v>-1</v>
      </c>
      <c r="S30" s="124">
        <v>0</v>
      </c>
      <c r="T30" s="115" t="s">
        <v>98</v>
      </c>
      <c r="U30" s="115" t="s">
        <v>98</v>
      </c>
      <c r="V30" s="115" t="s">
        <v>175</v>
      </c>
      <c r="W30" s="115" t="s">
        <v>160</v>
      </c>
    </row>
    <row r="31" spans="1:23" x14ac:dyDescent="0.2">
      <c r="A31" s="123"/>
      <c r="B31" s="115" t="s">
        <v>176</v>
      </c>
      <c r="C31" s="115" t="s">
        <v>177</v>
      </c>
      <c r="D31" s="116">
        <v>0</v>
      </c>
      <c r="E31" s="150">
        <v>721</v>
      </c>
      <c r="F31" s="117">
        <v>-1</v>
      </c>
      <c r="G31" s="116">
        <v>0</v>
      </c>
      <c r="H31" s="150">
        <v>0</v>
      </c>
      <c r="I31" s="117">
        <v>0</v>
      </c>
      <c r="J31" s="150">
        <v>0</v>
      </c>
      <c r="K31" s="150">
        <v>0</v>
      </c>
      <c r="L31" s="117">
        <v>0</v>
      </c>
      <c r="M31" s="116">
        <v>0</v>
      </c>
      <c r="N31" s="150">
        <v>0</v>
      </c>
      <c r="O31" s="117">
        <v>0</v>
      </c>
      <c r="P31" s="116">
        <v>0</v>
      </c>
      <c r="Q31" s="150">
        <v>721</v>
      </c>
      <c r="R31" s="117">
        <v>-1</v>
      </c>
      <c r="S31" s="124">
        <v>0</v>
      </c>
      <c r="T31" s="115" t="s">
        <v>98</v>
      </c>
      <c r="U31" s="115" t="s">
        <v>98</v>
      </c>
      <c r="V31" s="115" t="s">
        <v>178</v>
      </c>
      <c r="W31" s="115" t="s">
        <v>160</v>
      </c>
    </row>
    <row r="32" spans="1:23" x14ac:dyDescent="0.2">
      <c r="A32" s="123"/>
      <c r="B32" s="115" t="s">
        <v>179</v>
      </c>
      <c r="C32" s="115" t="s">
        <v>180</v>
      </c>
      <c r="D32" s="116">
        <v>0</v>
      </c>
      <c r="E32" s="150">
        <v>1415</v>
      </c>
      <c r="F32" s="117">
        <v>-1</v>
      </c>
      <c r="G32" s="116">
        <v>0</v>
      </c>
      <c r="H32" s="150">
        <v>0</v>
      </c>
      <c r="I32" s="117">
        <v>0</v>
      </c>
      <c r="J32" s="150">
        <v>0</v>
      </c>
      <c r="K32" s="150">
        <v>3360</v>
      </c>
      <c r="L32" s="117">
        <v>-1</v>
      </c>
      <c r="M32" s="116">
        <v>0</v>
      </c>
      <c r="N32" s="150">
        <v>0</v>
      </c>
      <c r="O32" s="117">
        <v>0</v>
      </c>
      <c r="P32" s="116">
        <v>0</v>
      </c>
      <c r="Q32" s="150">
        <v>4775</v>
      </c>
      <c r="R32" s="117">
        <v>-1</v>
      </c>
      <c r="S32" s="124">
        <v>0</v>
      </c>
      <c r="T32" s="115" t="s">
        <v>98</v>
      </c>
      <c r="U32" s="115" t="s">
        <v>98</v>
      </c>
      <c r="V32" s="115" t="s">
        <v>181</v>
      </c>
      <c r="W32" s="115" t="s">
        <v>160</v>
      </c>
    </row>
    <row r="33" spans="1:23" x14ac:dyDescent="0.2">
      <c r="A33" s="123"/>
      <c r="B33" s="115" t="s">
        <v>182</v>
      </c>
      <c r="C33" s="115" t="s">
        <v>183</v>
      </c>
      <c r="D33" s="116">
        <v>0</v>
      </c>
      <c r="E33" s="150">
        <v>1</v>
      </c>
      <c r="F33" s="117">
        <v>-1</v>
      </c>
      <c r="G33" s="116">
        <v>0</v>
      </c>
      <c r="H33" s="150">
        <v>0</v>
      </c>
      <c r="I33" s="117">
        <v>0</v>
      </c>
      <c r="J33" s="150">
        <v>0</v>
      </c>
      <c r="K33" s="150">
        <v>66</v>
      </c>
      <c r="L33" s="117">
        <v>-1</v>
      </c>
      <c r="M33" s="116">
        <v>0</v>
      </c>
      <c r="N33" s="150">
        <v>0</v>
      </c>
      <c r="O33" s="117">
        <v>0</v>
      </c>
      <c r="P33" s="116">
        <v>0</v>
      </c>
      <c r="Q33" s="150">
        <v>67</v>
      </c>
      <c r="R33" s="117">
        <v>-1</v>
      </c>
      <c r="S33" s="124">
        <v>0</v>
      </c>
      <c r="T33" s="115" t="s">
        <v>98</v>
      </c>
      <c r="U33" s="115" t="s">
        <v>98</v>
      </c>
      <c r="V33" s="115" t="s">
        <v>184</v>
      </c>
      <c r="W33" s="115" t="s">
        <v>160</v>
      </c>
    </row>
    <row r="34" spans="1:23" x14ac:dyDescent="0.2">
      <c r="A34" s="123"/>
      <c r="B34" s="115" t="s">
        <v>185</v>
      </c>
      <c r="C34" s="115" t="s">
        <v>186</v>
      </c>
      <c r="D34" s="116">
        <v>1199</v>
      </c>
      <c r="E34" s="150">
        <v>1238</v>
      </c>
      <c r="F34" s="117">
        <v>-3.1502423263327903E-2</v>
      </c>
      <c r="G34" s="116">
        <v>0</v>
      </c>
      <c r="H34" s="150">
        <v>0</v>
      </c>
      <c r="I34" s="117">
        <v>0</v>
      </c>
      <c r="J34" s="150">
        <v>473</v>
      </c>
      <c r="K34" s="150">
        <v>585</v>
      </c>
      <c r="L34" s="117">
        <v>-0.19145299145299102</v>
      </c>
      <c r="M34" s="116">
        <v>0</v>
      </c>
      <c r="N34" s="150">
        <v>0</v>
      </c>
      <c r="O34" s="117">
        <v>0</v>
      </c>
      <c r="P34" s="116">
        <v>1672</v>
      </c>
      <c r="Q34" s="150">
        <v>1823</v>
      </c>
      <c r="R34" s="117">
        <v>-8.2830499177180508E-2</v>
      </c>
      <c r="S34" s="124">
        <v>0</v>
      </c>
      <c r="T34" s="115" t="s">
        <v>98</v>
      </c>
      <c r="U34" s="115" t="s">
        <v>98</v>
      </c>
      <c r="V34" s="115" t="s">
        <v>187</v>
      </c>
      <c r="W34" s="115" t="s">
        <v>160</v>
      </c>
    </row>
    <row r="35" spans="1:23" x14ac:dyDescent="0.2">
      <c r="A35" s="123"/>
      <c r="B35" s="115" t="s">
        <v>188</v>
      </c>
      <c r="C35" s="115" t="s">
        <v>189</v>
      </c>
      <c r="D35" s="116">
        <v>0</v>
      </c>
      <c r="E35" s="150">
        <v>727</v>
      </c>
      <c r="F35" s="117">
        <v>-1</v>
      </c>
      <c r="G35" s="116">
        <v>0</v>
      </c>
      <c r="H35" s="150">
        <v>0</v>
      </c>
      <c r="I35" s="117">
        <v>0</v>
      </c>
      <c r="J35" s="150">
        <v>0</v>
      </c>
      <c r="K35" s="150">
        <v>2546</v>
      </c>
      <c r="L35" s="117">
        <v>-1</v>
      </c>
      <c r="M35" s="116">
        <v>0</v>
      </c>
      <c r="N35" s="150">
        <v>0</v>
      </c>
      <c r="O35" s="117">
        <v>0</v>
      </c>
      <c r="P35" s="116">
        <v>0</v>
      </c>
      <c r="Q35" s="150">
        <v>3273</v>
      </c>
      <c r="R35" s="117">
        <v>-1</v>
      </c>
      <c r="S35" s="124">
        <v>0</v>
      </c>
      <c r="T35" s="115" t="s">
        <v>98</v>
      </c>
      <c r="U35" s="115" t="s">
        <v>98</v>
      </c>
      <c r="V35" s="115" t="s">
        <v>190</v>
      </c>
      <c r="W35" s="115" t="s">
        <v>160</v>
      </c>
    </row>
    <row r="36" spans="1:23" x14ac:dyDescent="0.2">
      <c r="A36" s="123"/>
      <c r="B36" s="115" t="s">
        <v>191</v>
      </c>
      <c r="C36" s="115" t="s">
        <v>192</v>
      </c>
      <c r="D36" s="116">
        <v>0</v>
      </c>
      <c r="E36" s="150">
        <v>222</v>
      </c>
      <c r="F36" s="117">
        <v>-1</v>
      </c>
      <c r="G36" s="116">
        <v>0</v>
      </c>
      <c r="H36" s="150">
        <v>0</v>
      </c>
      <c r="I36" s="117">
        <v>0</v>
      </c>
      <c r="J36" s="150">
        <v>0</v>
      </c>
      <c r="K36" s="150">
        <v>966</v>
      </c>
      <c r="L36" s="117">
        <v>-1</v>
      </c>
      <c r="M36" s="116">
        <v>0</v>
      </c>
      <c r="N36" s="150">
        <v>0</v>
      </c>
      <c r="O36" s="117">
        <v>0</v>
      </c>
      <c r="P36" s="116">
        <v>0</v>
      </c>
      <c r="Q36" s="150">
        <v>1188</v>
      </c>
      <c r="R36" s="117">
        <v>-1</v>
      </c>
      <c r="S36" s="124">
        <v>0</v>
      </c>
      <c r="T36" s="115" t="s">
        <v>98</v>
      </c>
      <c r="U36" s="115" t="s">
        <v>98</v>
      </c>
      <c r="V36" s="115" t="s">
        <v>193</v>
      </c>
      <c r="W36" s="115" t="s">
        <v>160</v>
      </c>
    </row>
    <row r="37" spans="1:23" x14ac:dyDescent="0.2">
      <c r="A37" s="123"/>
      <c r="B37" s="115" t="s">
        <v>194</v>
      </c>
      <c r="C37" s="115" t="s">
        <v>195</v>
      </c>
      <c r="D37" s="116">
        <v>0</v>
      </c>
      <c r="E37" s="150">
        <v>3137</v>
      </c>
      <c r="F37" s="117">
        <v>-1</v>
      </c>
      <c r="G37" s="116">
        <v>0</v>
      </c>
      <c r="H37" s="150">
        <v>0</v>
      </c>
      <c r="I37" s="117">
        <v>0</v>
      </c>
      <c r="J37" s="150">
        <v>0</v>
      </c>
      <c r="K37" s="150">
        <v>889</v>
      </c>
      <c r="L37" s="117">
        <v>-1</v>
      </c>
      <c r="M37" s="116">
        <v>0</v>
      </c>
      <c r="N37" s="150">
        <v>0</v>
      </c>
      <c r="O37" s="117">
        <v>0</v>
      </c>
      <c r="P37" s="116">
        <v>0</v>
      </c>
      <c r="Q37" s="150">
        <v>4026</v>
      </c>
      <c r="R37" s="117">
        <v>-1</v>
      </c>
      <c r="S37" s="124">
        <v>0</v>
      </c>
      <c r="T37" s="115" t="s">
        <v>98</v>
      </c>
      <c r="U37" s="115" t="s">
        <v>98</v>
      </c>
      <c r="V37" s="115" t="s">
        <v>196</v>
      </c>
      <c r="W37" s="115" t="s">
        <v>160</v>
      </c>
    </row>
    <row r="38" spans="1:23" x14ac:dyDescent="0.2">
      <c r="A38" s="123"/>
      <c r="B38" s="115" t="s">
        <v>197</v>
      </c>
      <c r="C38" s="115" t="s">
        <v>198</v>
      </c>
      <c r="D38" s="116">
        <v>0</v>
      </c>
      <c r="E38" s="150">
        <v>2916</v>
      </c>
      <c r="F38" s="117">
        <v>-1</v>
      </c>
      <c r="G38" s="116">
        <v>0</v>
      </c>
      <c r="H38" s="150">
        <v>0</v>
      </c>
      <c r="I38" s="117">
        <v>0</v>
      </c>
      <c r="J38" s="150">
        <v>0</v>
      </c>
      <c r="K38" s="150">
        <v>1905</v>
      </c>
      <c r="L38" s="117">
        <v>-1</v>
      </c>
      <c r="M38" s="116">
        <v>0</v>
      </c>
      <c r="N38" s="150">
        <v>0</v>
      </c>
      <c r="O38" s="117">
        <v>0</v>
      </c>
      <c r="P38" s="116">
        <v>0</v>
      </c>
      <c r="Q38" s="150">
        <v>4821</v>
      </c>
      <c r="R38" s="117">
        <v>-1</v>
      </c>
      <c r="S38" s="124">
        <v>0</v>
      </c>
      <c r="T38" s="115" t="s">
        <v>98</v>
      </c>
      <c r="U38" s="115" t="s">
        <v>98</v>
      </c>
      <c r="V38" s="115" t="s">
        <v>199</v>
      </c>
      <c r="W38" s="115" t="s">
        <v>160</v>
      </c>
    </row>
    <row r="39" spans="1:23" x14ac:dyDescent="0.2">
      <c r="A39" s="123"/>
      <c r="B39" s="115" t="s">
        <v>200</v>
      </c>
      <c r="C39" s="115" t="s">
        <v>201</v>
      </c>
      <c r="D39" s="116">
        <v>947</v>
      </c>
      <c r="E39" s="150">
        <v>897</v>
      </c>
      <c r="F39" s="117">
        <v>5.5741360089186204E-2</v>
      </c>
      <c r="G39" s="116">
        <v>0</v>
      </c>
      <c r="H39" s="150">
        <v>0</v>
      </c>
      <c r="I39" s="117">
        <v>0</v>
      </c>
      <c r="J39" s="150">
        <v>0</v>
      </c>
      <c r="K39" s="150">
        <v>30</v>
      </c>
      <c r="L39" s="117">
        <v>-1</v>
      </c>
      <c r="M39" s="116">
        <v>0</v>
      </c>
      <c r="N39" s="150">
        <v>0</v>
      </c>
      <c r="O39" s="117">
        <v>0</v>
      </c>
      <c r="P39" s="116">
        <v>947</v>
      </c>
      <c r="Q39" s="150">
        <v>927</v>
      </c>
      <c r="R39" s="117">
        <v>2.1574973031283699E-2</v>
      </c>
      <c r="S39" s="124">
        <v>0</v>
      </c>
      <c r="T39" s="115" t="s">
        <v>98</v>
      </c>
      <c r="U39" s="115" t="s">
        <v>98</v>
      </c>
      <c r="V39" s="115" t="s">
        <v>202</v>
      </c>
      <c r="W39" s="115" t="s">
        <v>160</v>
      </c>
    </row>
    <row r="40" spans="1:23" x14ac:dyDescent="0.2">
      <c r="A40" s="123"/>
      <c r="B40" s="115" t="s">
        <v>203</v>
      </c>
      <c r="C40" s="115" t="s">
        <v>204</v>
      </c>
      <c r="D40" s="116">
        <v>0</v>
      </c>
      <c r="E40" s="150">
        <v>58</v>
      </c>
      <c r="F40" s="117">
        <v>-1</v>
      </c>
      <c r="G40" s="116">
        <v>0</v>
      </c>
      <c r="H40" s="150">
        <v>0</v>
      </c>
      <c r="I40" s="117">
        <v>0</v>
      </c>
      <c r="J40" s="150">
        <v>0</v>
      </c>
      <c r="K40" s="150">
        <v>0</v>
      </c>
      <c r="L40" s="117">
        <v>0</v>
      </c>
      <c r="M40" s="116">
        <v>0</v>
      </c>
      <c r="N40" s="150">
        <v>0</v>
      </c>
      <c r="O40" s="117">
        <v>0</v>
      </c>
      <c r="P40" s="116">
        <v>0</v>
      </c>
      <c r="Q40" s="150">
        <v>58</v>
      </c>
      <c r="R40" s="117">
        <v>-1</v>
      </c>
      <c r="S40" s="124">
        <v>0</v>
      </c>
      <c r="T40" s="115" t="s">
        <v>98</v>
      </c>
      <c r="U40" s="115" t="s">
        <v>98</v>
      </c>
      <c r="V40" s="115" t="s">
        <v>205</v>
      </c>
      <c r="W40" s="115" t="s">
        <v>160</v>
      </c>
    </row>
    <row r="41" spans="1:23" x14ac:dyDescent="0.2">
      <c r="A41" s="123"/>
      <c r="B41" s="115" t="s">
        <v>206</v>
      </c>
      <c r="C41" s="115" t="s">
        <v>207</v>
      </c>
      <c r="D41" s="116">
        <v>0</v>
      </c>
      <c r="E41" s="150">
        <v>0</v>
      </c>
      <c r="F41" s="117">
        <v>0</v>
      </c>
      <c r="G41" s="116">
        <v>0</v>
      </c>
      <c r="H41" s="150">
        <v>0</v>
      </c>
      <c r="I41" s="117">
        <v>0</v>
      </c>
      <c r="J41" s="150">
        <v>0</v>
      </c>
      <c r="K41" s="150">
        <v>0</v>
      </c>
      <c r="L41" s="117">
        <v>0</v>
      </c>
      <c r="M41" s="116">
        <v>0</v>
      </c>
      <c r="N41" s="150">
        <v>0</v>
      </c>
      <c r="O41" s="117">
        <v>0</v>
      </c>
      <c r="P41" s="116">
        <v>0</v>
      </c>
      <c r="Q41" s="150">
        <v>0</v>
      </c>
      <c r="R41" s="117">
        <v>0</v>
      </c>
      <c r="S41" s="124">
        <v>0</v>
      </c>
      <c r="T41" s="115" t="s">
        <v>98</v>
      </c>
      <c r="U41" s="115" t="s">
        <v>98</v>
      </c>
      <c r="V41" s="115" t="s">
        <v>208</v>
      </c>
      <c r="W41" s="115" t="s">
        <v>160</v>
      </c>
    </row>
    <row r="42" spans="1:23" x14ac:dyDescent="0.2">
      <c r="A42" s="123"/>
      <c r="B42" s="115" t="s">
        <v>209</v>
      </c>
      <c r="C42" s="115" t="s">
        <v>210</v>
      </c>
      <c r="D42" s="116">
        <v>413</v>
      </c>
      <c r="E42" s="150">
        <v>1668</v>
      </c>
      <c r="F42" s="117">
        <v>-0.75239808153477195</v>
      </c>
      <c r="G42" s="116">
        <v>0</v>
      </c>
      <c r="H42" s="150">
        <v>0</v>
      </c>
      <c r="I42" s="117">
        <v>0</v>
      </c>
      <c r="J42" s="150">
        <v>655</v>
      </c>
      <c r="K42" s="150">
        <v>648</v>
      </c>
      <c r="L42" s="117">
        <v>1.08024691358025E-2</v>
      </c>
      <c r="M42" s="116">
        <v>0</v>
      </c>
      <c r="N42" s="150">
        <v>0</v>
      </c>
      <c r="O42" s="117">
        <v>0</v>
      </c>
      <c r="P42" s="116">
        <v>1068</v>
      </c>
      <c r="Q42" s="150">
        <v>2316</v>
      </c>
      <c r="R42" s="117">
        <v>-0.53886010362694303</v>
      </c>
      <c r="S42" s="124">
        <v>0</v>
      </c>
      <c r="T42" s="115" t="s">
        <v>98</v>
      </c>
      <c r="U42" s="115" t="s">
        <v>98</v>
      </c>
      <c r="V42" s="115" t="s">
        <v>211</v>
      </c>
      <c r="W42" s="115" t="s">
        <v>160</v>
      </c>
    </row>
    <row r="43" spans="1:23" x14ac:dyDescent="0.2">
      <c r="A43" s="123"/>
      <c r="B43" s="115" t="s">
        <v>212</v>
      </c>
      <c r="C43" s="115" t="s">
        <v>213</v>
      </c>
      <c r="D43" s="116">
        <v>0</v>
      </c>
      <c r="E43" s="150">
        <v>110</v>
      </c>
      <c r="F43" s="117">
        <v>-1</v>
      </c>
      <c r="G43" s="116">
        <v>0</v>
      </c>
      <c r="H43" s="150">
        <v>0</v>
      </c>
      <c r="I43" s="117">
        <v>0</v>
      </c>
      <c r="J43" s="150">
        <v>0</v>
      </c>
      <c r="K43" s="150">
        <v>423</v>
      </c>
      <c r="L43" s="117">
        <v>-1</v>
      </c>
      <c r="M43" s="116">
        <v>0</v>
      </c>
      <c r="N43" s="150">
        <v>0</v>
      </c>
      <c r="O43" s="117">
        <v>0</v>
      </c>
      <c r="P43" s="116">
        <v>0</v>
      </c>
      <c r="Q43" s="150">
        <v>533</v>
      </c>
      <c r="R43" s="117">
        <v>-1</v>
      </c>
      <c r="S43" s="124">
        <v>0</v>
      </c>
      <c r="T43" s="115" t="s">
        <v>98</v>
      </c>
      <c r="U43" s="115" t="s">
        <v>98</v>
      </c>
      <c r="V43" s="115" t="s">
        <v>214</v>
      </c>
      <c r="W43" s="115" t="s">
        <v>160</v>
      </c>
    </row>
    <row r="44" spans="1:23" x14ac:dyDescent="0.2">
      <c r="A44" s="123"/>
      <c r="B44" s="115" t="s">
        <v>215</v>
      </c>
      <c r="C44" s="115" t="s">
        <v>216</v>
      </c>
      <c r="D44" s="116">
        <v>0</v>
      </c>
      <c r="E44" s="150">
        <v>481</v>
      </c>
      <c r="F44" s="117">
        <v>-1</v>
      </c>
      <c r="G44" s="116">
        <v>0</v>
      </c>
      <c r="H44" s="150">
        <v>0</v>
      </c>
      <c r="I44" s="117">
        <v>0</v>
      </c>
      <c r="J44" s="150">
        <v>0</v>
      </c>
      <c r="K44" s="150">
        <v>0</v>
      </c>
      <c r="L44" s="117">
        <v>0</v>
      </c>
      <c r="M44" s="116">
        <v>0</v>
      </c>
      <c r="N44" s="150">
        <v>0</v>
      </c>
      <c r="O44" s="117">
        <v>0</v>
      </c>
      <c r="P44" s="116">
        <v>0</v>
      </c>
      <c r="Q44" s="150">
        <v>481</v>
      </c>
      <c r="R44" s="117">
        <v>-1</v>
      </c>
      <c r="S44" s="124">
        <v>0</v>
      </c>
      <c r="T44" s="115" t="s">
        <v>98</v>
      </c>
      <c r="U44" s="115" t="s">
        <v>98</v>
      </c>
      <c r="V44" s="115" t="s">
        <v>217</v>
      </c>
      <c r="W44" s="115" t="s">
        <v>160</v>
      </c>
    </row>
    <row r="45" spans="1:23" x14ac:dyDescent="0.2">
      <c r="A45" s="123"/>
      <c r="B45" s="115" t="s">
        <v>218</v>
      </c>
      <c r="C45" s="115" t="s">
        <v>219</v>
      </c>
      <c r="D45" s="116">
        <v>10556</v>
      </c>
      <c r="E45" s="150">
        <v>4053</v>
      </c>
      <c r="F45" s="117">
        <v>1.6044905008635599</v>
      </c>
      <c r="G45" s="116">
        <v>0</v>
      </c>
      <c r="H45" s="150">
        <v>0</v>
      </c>
      <c r="I45" s="117">
        <v>0</v>
      </c>
      <c r="J45" s="150">
        <v>5367</v>
      </c>
      <c r="K45" s="150">
        <v>16111</v>
      </c>
      <c r="L45" s="117">
        <v>-0.66687356464527292</v>
      </c>
      <c r="M45" s="116">
        <v>0</v>
      </c>
      <c r="N45" s="150">
        <v>0</v>
      </c>
      <c r="O45" s="117">
        <v>0</v>
      </c>
      <c r="P45" s="116">
        <v>15923</v>
      </c>
      <c r="Q45" s="150">
        <v>20164</v>
      </c>
      <c r="R45" s="117">
        <v>-0.210325332275342</v>
      </c>
      <c r="S45" s="124">
        <v>0</v>
      </c>
      <c r="T45" s="115" t="s">
        <v>98</v>
      </c>
      <c r="U45" s="115" t="s">
        <v>98</v>
      </c>
      <c r="V45" s="115" t="s">
        <v>220</v>
      </c>
      <c r="W45" s="115" t="s">
        <v>160</v>
      </c>
    </row>
    <row r="46" spans="1:23" x14ac:dyDescent="0.2">
      <c r="A46" s="123"/>
      <c r="B46" s="115" t="s">
        <v>221</v>
      </c>
      <c r="C46" s="115" t="s">
        <v>222</v>
      </c>
      <c r="D46" s="116">
        <v>0</v>
      </c>
      <c r="E46" s="150">
        <v>1505</v>
      </c>
      <c r="F46" s="117">
        <v>-1</v>
      </c>
      <c r="G46" s="116">
        <v>0</v>
      </c>
      <c r="H46" s="150">
        <v>0</v>
      </c>
      <c r="I46" s="117">
        <v>0</v>
      </c>
      <c r="J46" s="150">
        <v>0</v>
      </c>
      <c r="K46" s="150">
        <v>0</v>
      </c>
      <c r="L46" s="117">
        <v>0</v>
      </c>
      <c r="M46" s="116">
        <v>0</v>
      </c>
      <c r="N46" s="150">
        <v>0</v>
      </c>
      <c r="O46" s="117">
        <v>0</v>
      </c>
      <c r="P46" s="116">
        <v>0</v>
      </c>
      <c r="Q46" s="150">
        <v>1505</v>
      </c>
      <c r="R46" s="117">
        <v>-1</v>
      </c>
      <c r="S46" s="124">
        <v>0</v>
      </c>
      <c r="T46" s="115" t="s">
        <v>98</v>
      </c>
      <c r="U46" s="115" t="s">
        <v>98</v>
      </c>
      <c r="V46" s="115" t="s">
        <v>223</v>
      </c>
      <c r="W46" s="115" t="s">
        <v>160</v>
      </c>
    </row>
    <row r="47" spans="1:23" x14ac:dyDescent="0.2">
      <c r="A47" s="123"/>
      <c r="B47" s="115" t="s">
        <v>224</v>
      </c>
      <c r="C47" s="115" t="s">
        <v>225</v>
      </c>
      <c r="D47" s="116">
        <v>0</v>
      </c>
      <c r="E47" s="150">
        <v>2328</v>
      </c>
      <c r="F47" s="117">
        <v>-1</v>
      </c>
      <c r="G47" s="116">
        <v>0</v>
      </c>
      <c r="H47" s="150">
        <v>0</v>
      </c>
      <c r="I47" s="117">
        <v>0</v>
      </c>
      <c r="J47" s="150">
        <v>0</v>
      </c>
      <c r="K47" s="150">
        <v>12</v>
      </c>
      <c r="L47" s="117">
        <v>-1</v>
      </c>
      <c r="M47" s="116">
        <v>0</v>
      </c>
      <c r="N47" s="150">
        <v>0</v>
      </c>
      <c r="O47" s="117">
        <v>0</v>
      </c>
      <c r="P47" s="116">
        <v>0</v>
      </c>
      <c r="Q47" s="150">
        <v>2340</v>
      </c>
      <c r="R47" s="117">
        <v>-1</v>
      </c>
      <c r="S47" s="124">
        <v>0</v>
      </c>
      <c r="T47" s="115" t="s">
        <v>98</v>
      </c>
      <c r="U47" s="115" t="s">
        <v>98</v>
      </c>
      <c r="V47" s="115" t="s">
        <v>226</v>
      </c>
      <c r="W47" s="115" t="s">
        <v>160</v>
      </c>
    </row>
    <row r="48" spans="1:23" x14ac:dyDescent="0.2">
      <c r="A48" s="123"/>
      <c r="B48" s="115" t="s">
        <v>227</v>
      </c>
      <c r="C48" s="115" t="s">
        <v>228</v>
      </c>
      <c r="D48" s="116">
        <v>0</v>
      </c>
      <c r="E48" s="150">
        <v>303</v>
      </c>
      <c r="F48" s="117">
        <v>-1</v>
      </c>
      <c r="G48" s="116">
        <v>0</v>
      </c>
      <c r="H48" s="150">
        <v>0</v>
      </c>
      <c r="I48" s="117">
        <v>0</v>
      </c>
      <c r="J48" s="150">
        <v>0</v>
      </c>
      <c r="K48" s="150">
        <v>2551</v>
      </c>
      <c r="L48" s="117">
        <v>-1</v>
      </c>
      <c r="M48" s="116">
        <v>0</v>
      </c>
      <c r="N48" s="150">
        <v>0</v>
      </c>
      <c r="O48" s="117">
        <v>0</v>
      </c>
      <c r="P48" s="116">
        <v>0</v>
      </c>
      <c r="Q48" s="150">
        <v>2854</v>
      </c>
      <c r="R48" s="117">
        <v>-1</v>
      </c>
      <c r="S48" s="124">
        <v>0</v>
      </c>
      <c r="T48" s="115" t="s">
        <v>98</v>
      </c>
      <c r="U48" s="115" t="s">
        <v>98</v>
      </c>
      <c r="V48" s="115" t="s">
        <v>229</v>
      </c>
      <c r="W48" s="115" t="s">
        <v>160</v>
      </c>
    </row>
    <row r="49" spans="1:23" x14ac:dyDescent="0.2">
      <c r="A49" s="123"/>
      <c r="B49" s="115" t="s">
        <v>230</v>
      </c>
      <c r="C49" s="115" t="s">
        <v>231</v>
      </c>
      <c r="D49" s="116">
        <v>0</v>
      </c>
      <c r="E49" s="150">
        <v>45</v>
      </c>
      <c r="F49" s="117">
        <v>-1</v>
      </c>
      <c r="G49" s="116">
        <v>0</v>
      </c>
      <c r="H49" s="150">
        <v>0</v>
      </c>
      <c r="I49" s="117">
        <v>0</v>
      </c>
      <c r="J49" s="150">
        <v>0</v>
      </c>
      <c r="K49" s="150">
        <v>0</v>
      </c>
      <c r="L49" s="117">
        <v>0</v>
      </c>
      <c r="M49" s="116">
        <v>0</v>
      </c>
      <c r="N49" s="150">
        <v>0</v>
      </c>
      <c r="O49" s="117">
        <v>0</v>
      </c>
      <c r="P49" s="116">
        <v>0</v>
      </c>
      <c r="Q49" s="150">
        <v>45</v>
      </c>
      <c r="R49" s="117">
        <v>-1</v>
      </c>
      <c r="S49" s="124">
        <v>0</v>
      </c>
      <c r="T49" s="115" t="s">
        <v>98</v>
      </c>
      <c r="U49" s="115" t="s">
        <v>98</v>
      </c>
      <c r="V49" s="115" t="s">
        <v>232</v>
      </c>
      <c r="W49" s="115" t="s">
        <v>160</v>
      </c>
    </row>
    <row r="50" spans="1:23" x14ac:dyDescent="0.2">
      <c r="A50" s="123"/>
      <c r="B50" s="115" t="s">
        <v>233</v>
      </c>
      <c r="C50" s="115" t="s">
        <v>234</v>
      </c>
      <c r="D50" s="116">
        <v>7962</v>
      </c>
      <c r="E50" s="150">
        <v>8367</v>
      </c>
      <c r="F50" s="117">
        <v>-4.8404446038006498E-2</v>
      </c>
      <c r="G50" s="116">
        <v>0</v>
      </c>
      <c r="H50" s="150">
        <v>0</v>
      </c>
      <c r="I50" s="117">
        <v>0</v>
      </c>
      <c r="J50" s="150">
        <v>9020</v>
      </c>
      <c r="K50" s="150">
        <v>10775</v>
      </c>
      <c r="L50" s="117">
        <v>-0.16287703016241301</v>
      </c>
      <c r="M50" s="116">
        <v>0</v>
      </c>
      <c r="N50" s="150">
        <v>0</v>
      </c>
      <c r="O50" s="117">
        <v>0</v>
      </c>
      <c r="P50" s="116">
        <v>16982</v>
      </c>
      <c r="Q50" s="150">
        <v>19142</v>
      </c>
      <c r="R50" s="117">
        <v>-0.11284087347194699</v>
      </c>
      <c r="S50" s="124">
        <v>0</v>
      </c>
      <c r="T50" s="115" t="s">
        <v>98</v>
      </c>
      <c r="U50" s="115" t="s">
        <v>98</v>
      </c>
      <c r="V50" s="115" t="s">
        <v>235</v>
      </c>
      <c r="W50" s="115" t="s">
        <v>160</v>
      </c>
    </row>
    <row r="51" spans="1:23" x14ac:dyDescent="0.2">
      <c r="A51" s="123"/>
      <c r="B51" s="115" t="s">
        <v>236</v>
      </c>
      <c r="C51" s="115" t="s">
        <v>237</v>
      </c>
      <c r="D51" s="116">
        <v>0</v>
      </c>
      <c r="E51" s="150">
        <v>161</v>
      </c>
      <c r="F51" s="117">
        <v>-1</v>
      </c>
      <c r="G51" s="116">
        <v>0</v>
      </c>
      <c r="H51" s="150">
        <v>0</v>
      </c>
      <c r="I51" s="117">
        <v>0</v>
      </c>
      <c r="J51" s="150">
        <v>0</v>
      </c>
      <c r="K51" s="150">
        <v>8</v>
      </c>
      <c r="L51" s="117">
        <v>-1</v>
      </c>
      <c r="M51" s="116">
        <v>0</v>
      </c>
      <c r="N51" s="150">
        <v>0</v>
      </c>
      <c r="O51" s="117">
        <v>0</v>
      </c>
      <c r="P51" s="116">
        <v>0</v>
      </c>
      <c r="Q51" s="150">
        <v>169</v>
      </c>
      <c r="R51" s="117">
        <v>-1</v>
      </c>
      <c r="S51" s="124">
        <v>0</v>
      </c>
      <c r="T51" s="115" t="s">
        <v>98</v>
      </c>
      <c r="U51" s="115" t="s">
        <v>98</v>
      </c>
      <c r="V51" s="115" t="s">
        <v>238</v>
      </c>
      <c r="W51" s="115" t="s">
        <v>160</v>
      </c>
    </row>
    <row r="52" spans="1:23" x14ac:dyDescent="0.2">
      <c r="A52" s="123"/>
      <c r="B52" s="115" t="s">
        <v>239</v>
      </c>
      <c r="C52" s="115" t="s">
        <v>240</v>
      </c>
      <c r="D52" s="116">
        <v>160</v>
      </c>
      <c r="E52" s="150">
        <v>120</v>
      </c>
      <c r="F52" s="117">
        <v>0.33333333333333298</v>
      </c>
      <c r="G52" s="116">
        <v>0</v>
      </c>
      <c r="H52" s="150">
        <v>0</v>
      </c>
      <c r="I52" s="117">
        <v>0</v>
      </c>
      <c r="J52" s="150">
        <v>1453</v>
      </c>
      <c r="K52" s="150">
        <v>2285</v>
      </c>
      <c r="L52" s="117">
        <v>-0.36411378555798701</v>
      </c>
      <c r="M52" s="116">
        <v>0</v>
      </c>
      <c r="N52" s="150">
        <v>0</v>
      </c>
      <c r="O52" s="117">
        <v>0</v>
      </c>
      <c r="P52" s="116">
        <v>1613</v>
      </c>
      <c r="Q52" s="150">
        <v>2405</v>
      </c>
      <c r="R52" s="117">
        <v>-0.329313929313929</v>
      </c>
      <c r="S52" s="124">
        <v>0</v>
      </c>
      <c r="T52" s="115" t="s">
        <v>98</v>
      </c>
      <c r="U52" s="115" t="s">
        <v>98</v>
      </c>
      <c r="V52" s="115" t="s">
        <v>241</v>
      </c>
      <c r="W52" s="115" t="s">
        <v>160</v>
      </c>
    </row>
    <row r="53" spans="1:23" x14ac:dyDescent="0.2">
      <c r="A53" s="125"/>
      <c r="B53" s="115" t="s">
        <v>242</v>
      </c>
      <c r="C53" s="115" t="s">
        <v>243</v>
      </c>
      <c r="D53" s="116">
        <v>0</v>
      </c>
      <c r="E53" s="150">
        <v>516</v>
      </c>
      <c r="F53" s="117">
        <v>-1</v>
      </c>
      <c r="G53" s="116">
        <v>0</v>
      </c>
      <c r="H53" s="150">
        <v>0</v>
      </c>
      <c r="I53" s="117">
        <v>0</v>
      </c>
      <c r="J53" s="150">
        <v>0</v>
      </c>
      <c r="K53" s="150">
        <v>0</v>
      </c>
      <c r="L53" s="117">
        <v>0</v>
      </c>
      <c r="M53" s="116">
        <v>0</v>
      </c>
      <c r="N53" s="150">
        <v>0</v>
      </c>
      <c r="O53" s="117">
        <v>0</v>
      </c>
      <c r="P53" s="116">
        <v>0</v>
      </c>
      <c r="Q53" s="150">
        <v>516</v>
      </c>
      <c r="R53" s="117">
        <v>-1</v>
      </c>
      <c r="S53" s="124">
        <v>0</v>
      </c>
      <c r="T53" s="115" t="s">
        <v>98</v>
      </c>
      <c r="U53" s="115" t="s">
        <v>98</v>
      </c>
      <c r="V53" s="115" t="s">
        <v>244</v>
      </c>
      <c r="W53" s="115" t="s">
        <v>160</v>
      </c>
    </row>
    <row r="54" spans="1:23" x14ac:dyDescent="0.2">
      <c r="A54" s="126" t="s">
        <v>112</v>
      </c>
      <c r="B54" s="126">
        <v>0</v>
      </c>
      <c r="C54" s="126">
        <v>0</v>
      </c>
      <c r="D54" s="127">
        <v>21237</v>
      </c>
      <c r="E54" s="135">
        <v>35256</v>
      </c>
      <c r="F54" s="128">
        <v>-0.39763444520081703</v>
      </c>
      <c r="G54" s="127">
        <v>0</v>
      </c>
      <c r="H54" s="135">
        <v>0</v>
      </c>
      <c r="I54" s="128">
        <v>0</v>
      </c>
      <c r="J54" s="135">
        <v>16968</v>
      </c>
      <c r="K54" s="135">
        <v>51879</v>
      </c>
      <c r="L54" s="128">
        <v>-0.67293124385589498</v>
      </c>
      <c r="M54" s="127">
        <v>0</v>
      </c>
      <c r="N54" s="135">
        <v>0</v>
      </c>
      <c r="O54" s="128">
        <v>0</v>
      </c>
      <c r="P54" s="127">
        <v>38205</v>
      </c>
      <c r="Q54" s="135">
        <v>87135</v>
      </c>
      <c r="R54" s="128">
        <v>-0.56154243415389904</v>
      </c>
      <c r="S54" s="131">
        <v>0</v>
      </c>
      <c r="T54" s="132">
        <v>0</v>
      </c>
      <c r="U54" s="132">
        <v>0</v>
      </c>
      <c r="V54" s="132">
        <v>0</v>
      </c>
      <c r="W54" s="132">
        <v>0</v>
      </c>
    </row>
    <row r="55" spans="1:23" s="137" customFormat="1" ht="22.5" x14ac:dyDescent="0.2">
      <c r="A55" s="134" t="s">
        <v>245</v>
      </c>
      <c r="B55" s="112"/>
      <c r="C55" s="112"/>
      <c r="D55" s="135">
        <f>D54+D24+D14</f>
        <v>345554</v>
      </c>
      <c r="E55" s="135">
        <f>E54+E24+E14</f>
        <v>428750</v>
      </c>
      <c r="F55" s="136">
        <f>((D54+D24+D14)-(E54+E24+E14))/(E54+E24+E14)</f>
        <v>-0.19404314868804665</v>
      </c>
      <c r="G55" s="135">
        <f>G54+G24+G14</f>
        <v>86037</v>
      </c>
      <c r="H55" s="135">
        <f>H54+H24+H14</f>
        <v>15863</v>
      </c>
      <c r="I55" s="136">
        <f>((G54+G24+G14)-(H54+H24+H14))/(H54+H24+H14)</f>
        <v>4.4237533883880733</v>
      </c>
      <c r="J55" s="135">
        <f>J54+J24+J14</f>
        <v>499725</v>
      </c>
      <c r="K55" s="135">
        <f>K54+K24+K14</f>
        <v>307004</v>
      </c>
      <c r="L55" s="136">
        <f>((J54+J24+J14)-(K54+K24+K14))/(K54+K24+K14)</f>
        <v>0.62774752120493549</v>
      </c>
      <c r="M55" s="135">
        <f>M54+M24+M14</f>
        <v>1889</v>
      </c>
      <c r="N55" s="135">
        <f>N54+N24+N14</f>
        <v>35745</v>
      </c>
      <c r="O55" s="136">
        <f>((M54+M24+M14)-(N54+N24+N14))/(N54+N24+N14)</f>
        <v>-0.94715344803469015</v>
      </c>
      <c r="P55" s="135">
        <f>P54+P24+P14</f>
        <v>933205</v>
      </c>
      <c r="Q55" s="135">
        <f>Q54+Q24+Q14</f>
        <v>787362</v>
      </c>
      <c r="R55" s="136">
        <f>((P54+P24+P14)-(Q54+Q24+Q14))/(Q54+Q24+Q14)</f>
        <v>0.18522991965576191</v>
      </c>
    </row>
    <row r="56" spans="1:23" s="137" customFormat="1" x14ac:dyDescent="0.2">
      <c r="A56" s="134" t="s">
        <v>246</v>
      </c>
      <c r="B56" s="112"/>
      <c r="C56" s="112"/>
      <c r="D56" s="135">
        <f>D54+D24+D14+D9</f>
        <v>731548</v>
      </c>
      <c r="E56" s="135">
        <f>E54+E24+E14+E9</f>
        <v>1041522</v>
      </c>
      <c r="F56" s="136">
        <f>((D54+D24+D14+D9)-(E54+E24+E14+E9))/(E54+E24+E14+E9)</f>
        <v>-0.29761637296187693</v>
      </c>
      <c r="G56" s="135">
        <f>G54+G24+G14+G9</f>
        <v>501031</v>
      </c>
      <c r="H56" s="135">
        <f>H54+H24+H14+H9</f>
        <v>269836</v>
      </c>
      <c r="I56" s="136">
        <f>((G54+G24+G14+G9)-(H54+H24+H14+H9))/(H54+H24+H14+H9)</f>
        <v>0.85679820335314782</v>
      </c>
      <c r="J56" s="135">
        <f>J54+J24+J14+J9</f>
        <v>1310936</v>
      </c>
      <c r="K56" s="135">
        <f>K54+K24+K14+K9</f>
        <v>1189492</v>
      </c>
      <c r="L56" s="136">
        <f>((J54+J24+J14+J9)-(K54+K24+K14+K9))/(K54+K24+K14+K9)</f>
        <v>0.10209736593436526</v>
      </c>
      <c r="M56" s="135">
        <f>M54+M24+M14+M9</f>
        <v>3968</v>
      </c>
      <c r="N56" s="135">
        <f>N54+N24+N14+N9</f>
        <v>39685</v>
      </c>
      <c r="O56" s="136">
        <f>((M54+M24+M14+M9)-(N54+N24+N14+N9))/(N54+N24+N14+N9)</f>
        <v>-0.90001259921884846</v>
      </c>
      <c r="P56" s="135">
        <f>P54+P24+P14+P9</f>
        <v>2547483</v>
      </c>
      <c r="Q56" s="135">
        <f>Q54+Q24+Q14+Q9</f>
        <v>2540535</v>
      </c>
      <c r="R56" s="136">
        <f>((P54+P24+P14+P9)-(Q54+Q24+Q14+Q9))/(Q54+Q24+Q14+Q9)</f>
        <v>2.7348570281456467E-3</v>
      </c>
    </row>
    <row r="57" spans="1:23" s="137" customFormat="1" x14ac:dyDescent="0.2">
      <c r="A57" s="134" t="s">
        <v>247</v>
      </c>
      <c r="B57" s="112"/>
      <c r="C57" s="112"/>
      <c r="D57" s="135">
        <f>D54+D24+D14+D9+D5</f>
        <v>1235367</v>
      </c>
      <c r="E57" s="135">
        <f>E54+E24+E14+E9+E5</f>
        <v>1663433</v>
      </c>
      <c r="F57" s="136">
        <f>((D54+D24+D14+D9+D5)-(E54+E24+E14+E9+E5))/(E54+E24+E14+E9+E5)</f>
        <v>-0.25733888891226758</v>
      </c>
      <c r="G57" s="135">
        <f>G54+G24+G14+G9+G5</f>
        <v>8030168</v>
      </c>
      <c r="H57" s="135">
        <f>H54+H24+H14+H9+H5</f>
        <v>7312239</v>
      </c>
      <c r="I57" s="136">
        <f>((G54+G24+G14+G9+G5)-(H54+H24+H14+H9+H5))/(H54+H24+H14+H9+H5)</f>
        <v>9.8181829122379619E-2</v>
      </c>
      <c r="J57" s="135">
        <f>J54+J24+J14+J9+J5</f>
        <v>2886501</v>
      </c>
      <c r="K57" s="135">
        <f>K54+K24+K14+K9+K5</f>
        <v>2918054</v>
      </c>
      <c r="L57" s="136">
        <f>((J54+J24+J14+J9+J5)-(K54+K24+K14+K9+K5))/(K54+K24+K14+K9+K5)</f>
        <v>-1.0813028134503336E-2</v>
      </c>
      <c r="M57" s="135">
        <f>M54+M24+M14+M9+M5</f>
        <v>432163</v>
      </c>
      <c r="N57" s="135">
        <f>N54+N24+N14+N9+N5</f>
        <v>484026</v>
      </c>
      <c r="O57" s="136">
        <f>((M54+M24+M14+M9+M5)-(N54+N24+N14+N9+N5))/(N54+N24+N14+N9+N5)</f>
        <v>-0.10714920272877904</v>
      </c>
      <c r="P57" s="135">
        <f>P54+P24+P14+P9+P5</f>
        <v>12584199</v>
      </c>
      <c r="Q57" s="135">
        <f>Q54+Q24+Q14+Q9+Q5</f>
        <v>12377752</v>
      </c>
      <c r="R57" s="136">
        <f>((P54+P24+P14+P9+P5)-(Q54+Q24+Q14+Q9+Q5))/(Q54+Q24+Q14+Q9+Q5)</f>
        <v>1.6678876745955161E-2</v>
      </c>
    </row>
    <row r="58" spans="1:23" x14ac:dyDescent="0.2">
      <c r="A58" s="121" t="s">
        <v>248</v>
      </c>
      <c r="B58" s="115" t="s">
        <v>249</v>
      </c>
      <c r="C58" s="115" t="s">
        <v>250</v>
      </c>
      <c r="D58" s="116">
        <v>0</v>
      </c>
      <c r="E58" s="150">
        <v>0</v>
      </c>
      <c r="F58" s="117">
        <v>0</v>
      </c>
      <c r="G58" s="116">
        <v>0</v>
      </c>
      <c r="H58" s="150">
        <v>0</v>
      </c>
      <c r="I58" s="117">
        <v>0</v>
      </c>
      <c r="J58" s="150">
        <v>0</v>
      </c>
      <c r="K58" s="150">
        <v>0</v>
      </c>
      <c r="L58" s="117">
        <v>0</v>
      </c>
      <c r="M58" s="116">
        <v>0</v>
      </c>
      <c r="N58" s="150">
        <v>0</v>
      </c>
      <c r="O58" s="117">
        <v>0</v>
      </c>
      <c r="P58" s="116">
        <v>0</v>
      </c>
      <c r="Q58" s="150">
        <v>0</v>
      </c>
      <c r="R58" s="117">
        <v>0</v>
      </c>
      <c r="S58" s="122">
        <v>6</v>
      </c>
      <c r="T58" s="115" t="s">
        <v>99</v>
      </c>
      <c r="U58" s="115" t="s">
        <v>99</v>
      </c>
      <c r="V58" s="115" t="s">
        <v>251</v>
      </c>
      <c r="W58" s="115" t="s">
        <v>252</v>
      </c>
    </row>
    <row r="59" spans="1:23" x14ac:dyDescent="0.2">
      <c r="A59" s="123"/>
      <c r="B59" s="115" t="s">
        <v>253</v>
      </c>
      <c r="C59" s="115" t="s">
        <v>254</v>
      </c>
      <c r="D59" s="116">
        <v>0</v>
      </c>
      <c r="E59" s="150">
        <v>0</v>
      </c>
      <c r="F59" s="117">
        <v>0</v>
      </c>
      <c r="G59" s="116">
        <v>0</v>
      </c>
      <c r="H59" s="150">
        <v>0</v>
      </c>
      <c r="I59" s="117">
        <v>0</v>
      </c>
      <c r="J59" s="150">
        <v>0</v>
      </c>
      <c r="K59" s="150">
        <v>0</v>
      </c>
      <c r="L59" s="117">
        <v>0</v>
      </c>
      <c r="M59" s="116">
        <v>0</v>
      </c>
      <c r="N59" s="150">
        <v>0</v>
      </c>
      <c r="O59" s="117">
        <v>0</v>
      </c>
      <c r="P59" s="116">
        <v>0</v>
      </c>
      <c r="Q59" s="150">
        <v>0</v>
      </c>
      <c r="R59" s="117">
        <v>0</v>
      </c>
      <c r="S59" s="124">
        <v>0</v>
      </c>
      <c r="T59" s="115" t="s">
        <v>99</v>
      </c>
      <c r="U59" s="115" t="s">
        <v>99</v>
      </c>
      <c r="V59" s="115" t="s">
        <v>255</v>
      </c>
      <c r="W59" s="115" t="s">
        <v>252</v>
      </c>
    </row>
    <row r="60" spans="1:23" x14ac:dyDescent="0.2">
      <c r="A60" s="123"/>
      <c r="B60" s="115" t="s">
        <v>256</v>
      </c>
      <c r="C60" s="115" t="s">
        <v>257</v>
      </c>
      <c r="D60" s="116">
        <v>0</v>
      </c>
      <c r="E60" s="150">
        <v>0</v>
      </c>
      <c r="F60" s="117">
        <v>0</v>
      </c>
      <c r="G60" s="116">
        <v>0</v>
      </c>
      <c r="H60" s="150">
        <v>0</v>
      </c>
      <c r="I60" s="117">
        <v>0</v>
      </c>
      <c r="J60" s="150">
        <v>0</v>
      </c>
      <c r="K60" s="150">
        <v>0</v>
      </c>
      <c r="L60" s="117">
        <v>0</v>
      </c>
      <c r="M60" s="116">
        <v>0</v>
      </c>
      <c r="N60" s="150">
        <v>0</v>
      </c>
      <c r="O60" s="117">
        <v>0</v>
      </c>
      <c r="P60" s="116">
        <v>0</v>
      </c>
      <c r="Q60" s="150">
        <v>0</v>
      </c>
      <c r="R60" s="117">
        <v>0</v>
      </c>
      <c r="S60" s="124">
        <v>0</v>
      </c>
      <c r="T60" s="115" t="s">
        <v>99</v>
      </c>
      <c r="U60" s="115" t="s">
        <v>99</v>
      </c>
      <c r="V60" s="115" t="s">
        <v>258</v>
      </c>
      <c r="W60" s="115" t="s">
        <v>252</v>
      </c>
    </row>
    <row r="61" spans="1:23" x14ac:dyDescent="0.2">
      <c r="A61" s="123"/>
      <c r="B61" s="115" t="s">
        <v>259</v>
      </c>
      <c r="C61" s="115" t="s">
        <v>260</v>
      </c>
      <c r="D61" s="116">
        <v>0</v>
      </c>
      <c r="E61" s="150">
        <v>0</v>
      </c>
      <c r="F61" s="117">
        <v>0</v>
      </c>
      <c r="G61" s="116">
        <v>0</v>
      </c>
      <c r="H61" s="150">
        <v>0</v>
      </c>
      <c r="I61" s="117">
        <v>0</v>
      </c>
      <c r="J61" s="150">
        <v>0</v>
      </c>
      <c r="K61" s="150">
        <v>0</v>
      </c>
      <c r="L61" s="117">
        <v>0</v>
      </c>
      <c r="M61" s="116">
        <v>0</v>
      </c>
      <c r="N61" s="150">
        <v>0</v>
      </c>
      <c r="O61" s="117">
        <v>0</v>
      </c>
      <c r="P61" s="116">
        <v>0</v>
      </c>
      <c r="Q61" s="150">
        <v>0</v>
      </c>
      <c r="R61" s="117">
        <v>0</v>
      </c>
      <c r="S61" s="124">
        <v>0</v>
      </c>
      <c r="T61" s="115" t="s">
        <v>99</v>
      </c>
      <c r="U61" s="115" t="s">
        <v>99</v>
      </c>
      <c r="V61" s="115" t="s">
        <v>261</v>
      </c>
      <c r="W61" s="115" t="s">
        <v>252</v>
      </c>
    </row>
    <row r="62" spans="1:23" x14ac:dyDescent="0.2">
      <c r="A62" s="123"/>
      <c r="B62" s="115" t="s">
        <v>262</v>
      </c>
      <c r="C62" s="115" t="s">
        <v>263</v>
      </c>
      <c r="D62" s="116">
        <v>755</v>
      </c>
      <c r="E62" s="150">
        <v>0</v>
      </c>
      <c r="F62" s="117">
        <v>0</v>
      </c>
      <c r="G62" s="116">
        <v>0</v>
      </c>
      <c r="H62" s="150">
        <v>0</v>
      </c>
      <c r="I62" s="117">
        <v>0</v>
      </c>
      <c r="J62" s="150">
        <v>0</v>
      </c>
      <c r="K62" s="150">
        <v>0</v>
      </c>
      <c r="L62" s="117">
        <v>0</v>
      </c>
      <c r="M62" s="116">
        <v>0</v>
      </c>
      <c r="N62" s="150">
        <v>0</v>
      </c>
      <c r="O62" s="117">
        <v>0</v>
      </c>
      <c r="P62" s="116">
        <v>755</v>
      </c>
      <c r="Q62" s="150">
        <v>0</v>
      </c>
      <c r="R62" s="117">
        <v>0</v>
      </c>
      <c r="S62" s="124">
        <v>0</v>
      </c>
      <c r="T62" s="115" t="s">
        <v>99</v>
      </c>
      <c r="U62" s="115" t="s">
        <v>99</v>
      </c>
      <c r="V62" s="115" t="s">
        <v>264</v>
      </c>
      <c r="W62" s="115" t="s">
        <v>252</v>
      </c>
    </row>
    <row r="63" spans="1:23" x14ac:dyDescent="0.2">
      <c r="A63" s="125"/>
      <c r="B63" s="115" t="s">
        <v>265</v>
      </c>
      <c r="C63" s="115" t="s">
        <v>266</v>
      </c>
      <c r="D63" s="116">
        <v>0</v>
      </c>
      <c r="E63" s="150">
        <v>0</v>
      </c>
      <c r="F63" s="117">
        <v>0</v>
      </c>
      <c r="G63" s="116">
        <v>0</v>
      </c>
      <c r="H63" s="150">
        <v>0</v>
      </c>
      <c r="I63" s="117">
        <v>0</v>
      </c>
      <c r="J63" s="150">
        <v>0</v>
      </c>
      <c r="K63" s="150">
        <v>0</v>
      </c>
      <c r="L63" s="117">
        <v>0</v>
      </c>
      <c r="M63" s="116">
        <v>0</v>
      </c>
      <c r="N63" s="150">
        <v>0</v>
      </c>
      <c r="O63" s="117">
        <v>0</v>
      </c>
      <c r="P63" s="116">
        <v>0</v>
      </c>
      <c r="Q63" s="150">
        <v>0</v>
      </c>
      <c r="R63" s="117">
        <v>0</v>
      </c>
      <c r="S63" s="124">
        <v>0</v>
      </c>
      <c r="T63" s="115" t="s">
        <v>99</v>
      </c>
      <c r="U63" s="115" t="s">
        <v>99</v>
      </c>
      <c r="V63" s="115" t="s">
        <v>267</v>
      </c>
      <c r="W63" s="115" t="s">
        <v>252</v>
      </c>
    </row>
    <row r="64" spans="1:23" x14ac:dyDescent="0.2">
      <c r="A64" s="126" t="s">
        <v>112</v>
      </c>
      <c r="B64" s="126">
        <v>0</v>
      </c>
      <c r="C64" s="126">
        <v>0</v>
      </c>
      <c r="D64" s="127">
        <v>755</v>
      </c>
      <c r="E64" s="135">
        <v>0</v>
      </c>
      <c r="F64" s="128">
        <v>0</v>
      </c>
      <c r="G64" s="127">
        <v>0</v>
      </c>
      <c r="H64" s="135">
        <v>0</v>
      </c>
      <c r="I64" s="128">
        <v>0</v>
      </c>
      <c r="J64" s="135">
        <v>0</v>
      </c>
      <c r="K64" s="135">
        <v>0</v>
      </c>
      <c r="L64" s="128">
        <v>0</v>
      </c>
      <c r="M64" s="127">
        <v>0</v>
      </c>
      <c r="N64" s="135">
        <v>0</v>
      </c>
      <c r="O64" s="128">
        <v>0</v>
      </c>
      <c r="P64" s="127">
        <v>755</v>
      </c>
      <c r="Q64" s="135">
        <v>0</v>
      </c>
      <c r="R64" s="128">
        <v>0</v>
      </c>
      <c r="S64" s="131">
        <v>0</v>
      </c>
      <c r="T64" s="132">
        <v>0</v>
      </c>
      <c r="U64" s="132">
        <v>0</v>
      </c>
      <c r="V64" s="132">
        <v>0</v>
      </c>
      <c r="W64" s="132">
        <v>0</v>
      </c>
    </row>
    <row r="65" spans="1:23" x14ac:dyDescent="0.2">
      <c r="A65" s="126" t="s">
        <v>268</v>
      </c>
      <c r="B65" s="126">
        <v>0</v>
      </c>
      <c r="C65" s="126">
        <v>0</v>
      </c>
      <c r="D65" s="127">
        <v>1236122</v>
      </c>
      <c r="E65" s="135">
        <v>1663433</v>
      </c>
      <c r="F65" s="128">
        <v>-0.25688500829309002</v>
      </c>
      <c r="G65" s="127">
        <v>8030168</v>
      </c>
      <c r="H65" s="135">
        <v>7312239</v>
      </c>
      <c r="I65" s="128">
        <v>9.8181829122379605E-2</v>
      </c>
      <c r="J65" s="135">
        <v>2886501</v>
      </c>
      <c r="K65" s="135">
        <v>2918054</v>
      </c>
      <c r="L65" s="128">
        <v>-1.08130281345033E-2</v>
      </c>
      <c r="M65" s="127">
        <v>432163</v>
      </c>
      <c r="N65" s="135">
        <v>484026</v>
      </c>
      <c r="O65" s="128">
        <v>-0.10714920272877899</v>
      </c>
      <c r="P65" s="127">
        <v>12584954</v>
      </c>
      <c r="Q65" s="135">
        <v>12377752</v>
      </c>
      <c r="R65" s="128">
        <v>1.6739873282321401E-2</v>
      </c>
      <c r="S65" s="138">
        <v>0</v>
      </c>
      <c r="T65" s="132">
        <v>0</v>
      </c>
      <c r="U65" s="132">
        <v>0</v>
      </c>
      <c r="V65" s="132">
        <v>0</v>
      </c>
      <c r="W65" s="132">
        <v>0</v>
      </c>
    </row>
  </sheetData>
  <pageMargins left="0.25" right="0.25" top="0.75" bottom="0.75" header="0.3" footer="0.3"/>
  <pageSetup paperSize="9" scale="5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8" width="15.7109375" style="111" customWidth="1"/>
    <col min="19" max="19" width="9.42578125" style="111" hidden="1" customWidth="1"/>
    <col min="20" max="20" width="15.28515625" style="111" hidden="1" customWidth="1"/>
    <col min="21" max="21" width="6.7109375" style="111" hidden="1" customWidth="1"/>
    <col min="22" max="22" width="23.28515625" style="111" hidden="1" customWidth="1"/>
    <col min="23" max="23" width="32.42578125" style="111" hidden="1" customWidth="1"/>
    <col min="24" max="16384" width="9.140625" style="111"/>
  </cols>
  <sheetData>
    <row r="1" spans="1:23" ht="15.75" x14ac:dyDescent="0.25">
      <c r="A1" s="110" t="s">
        <v>302</v>
      </c>
    </row>
    <row r="4" spans="1:23" ht="22.5" x14ac:dyDescent="0.2">
      <c r="A4" s="112" t="s">
        <v>60</v>
      </c>
      <c r="B4" s="112" t="s">
        <v>61</v>
      </c>
      <c r="C4" s="112" t="s">
        <v>62</v>
      </c>
      <c r="D4" s="141" t="s">
        <v>289</v>
      </c>
      <c r="E4" s="141" t="s">
        <v>290</v>
      </c>
      <c r="F4" s="141" t="s">
        <v>291</v>
      </c>
      <c r="G4" s="141" t="s">
        <v>292</v>
      </c>
      <c r="H4" s="141" t="s">
        <v>293</v>
      </c>
      <c r="I4" s="141" t="s">
        <v>294</v>
      </c>
      <c r="J4" s="141" t="s">
        <v>295</v>
      </c>
      <c r="K4" s="141" t="s">
        <v>296</v>
      </c>
      <c r="L4" s="141" t="s">
        <v>297</v>
      </c>
      <c r="M4" s="141" t="s">
        <v>298</v>
      </c>
      <c r="N4" s="141" t="s">
        <v>299</v>
      </c>
      <c r="O4" s="141" t="s">
        <v>300</v>
      </c>
      <c r="P4" s="141" t="s">
        <v>76</v>
      </c>
      <c r="Q4" s="141" t="s">
        <v>301</v>
      </c>
      <c r="R4" s="141" t="s">
        <v>77</v>
      </c>
      <c r="S4" s="142" t="s">
        <v>78</v>
      </c>
      <c r="T4" s="142" t="s">
        <v>79</v>
      </c>
      <c r="U4" s="142" t="s">
        <v>80</v>
      </c>
      <c r="V4" s="142" t="s">
        <v>92</v>
      </c>
      <c r="W4" s="142" t="s">
        <v>91</v>
      </c>
    </row>
    <row r="5" spans="1:23" x14ac:dyDescent="0.2">
      <c r="A5" s="115" t="s">
        <v>95</v>
      </c>
      <c r="B5" s="115" t="s">
        <v>96</v>
      </c>
      <c r="C5" s="115" t="s">
        <v>97</v>
      </c>
      <c r="D5" s="150">
        <v>1065099</v>
      </c>
      <c r="E5" s="116">
        <v>1290144</v>
      </c>
      <c r="F5" s="117">
        <v>-0.174434016667907</v>
      </c>
      <c r="G5" s="150">
        <v>15019351</v>
      </c>
      <c r="H5" s="116">
        <v>15031342</v>
      </c>
      <c r="I5" s="117">
        <v>-7.9773316314671002E-4</v>
      </c>
      <c r="J5" s="150">
        <v>3318459</v>
      </c>
      <c r="K5" s="116">
        <v>3466972</v>
      </c>
      <c r="L5" s="117">
        <v>-4.2836515553053199E-2</v>
      </c>
      <c r="M5" s="150">
        <v>910129</v>
      </c>
      <c r="N5" s="116">
        <v>968206</v>
      </c>
      <c r="O5" s="117">
        <v>-5.9984135607505006E-2</v>
      </c>
      <c r="P5" s="150">
        <v>20313038</v>
      </c>
      <c r="Q5" s="116">
        <v>20756664</v>
      </c>
      <c r="R5" s="117">
        <v>-2.1372702280096603E-2</v>
      </c>
      <c r="S5" s="120">
        <v>1</v>
      </c>
      <c r="T5" s="115" t="s">
        <v>98</v>
      </c>
      <c r="U5" s="115" t="s">
        <v>99</v>
      </c>
      <c r="V5" s="115" t="s">
        <v>100</v>
      </c>
      <c r="W5" s="115" t="s">
        <v>100</v>
      </c>
    </row>
    <row r="6" spans="1:23" x14ac:dyDescent="0.2">
      <c r="A6" s="121" t="s">
        <v>101</v>
      </c>
      <c r="B6" s="115" t="s">
        <v>102</v>
      </c>
      <c r="C6" s="115" t="s">
        <v>103</v>
      </c>
      <c r="D6" s="150">
        <v>437555</v>
      </c>
      <c r="E6" s="116">
        <v>810628</v>
      </c>
      <c r="F6" s="117">
        <v>-0.46022713254415099</v>
      </c>
      <c r="G6" s="150">
        <v>30293</v>
      </c>
      <c r="H6" s="116">
        <v>62904</v>
      </c>
      <c r="I6" s="117">
        <v>-0.51842490143711106</v>
      </c>
      <c r="J6" s="150">
        <v>755158</v>
      </c>
      <c r="K6" s="116">
        <v>603925</v>
      </c>
      <c r="L6" s="117">
        <v>0.25041685639773203</v>
      </c>
      <c r="M6" s="150">
        <v>273</v>
      </c>
      <c r="N6" s="116">
        <v>34</v>
      </c>
      <c r="O6" s="117">
        <v>7.0294117647058796</v>
      </c>
      <c r="P6" s="150">
        <v>1223279</v>
      </c>
      <c r="Q6" s="116">
        <v>1477491</v>
      </c>
      <c r="R6" s="117">
        <v>-0.172056547214162</v>
      </c>
      <c r="S6" s="122">
        <v>2</v>
      </c>
      <c r="T6" s="115" t="s">
        <v>98</v>
      </c>
      <c r="U6" s="115" t="s">
        <v>98</v>
      </c>
      <c r="V6" s="115" t="s">
        <v>105</v>
      </c>
      <c r="W6" s="115" t="s">
        <v>104</v>
      </c>
    </row>
    <row r="7" spans="1:23" x14ac:dyDescent="0.2">
      <c r="A7" s="123"/>
      <c r="B7" s="115" t="s">
        <v>106</v>
      </c>
      <c r="C7" s="115" t="s">
        <v>107</v>
      </c>
      <c r="D7" s="150">
        <v>174808</v>
      </c>
      <c r="E7" s="116">
        <v>347090</v>
      </c>
      <c r="F7" s="117">
        <v>-0.49636117433518706</v>
      </c>
      <c r="G7" s="150">
        <v>836962</v>
      </c>
      <c r="H7" s="116">
        <v>391417</v>
      </c>
      <c r="I7" s="117">
        <v>1.1382872997340401</v>
      </c>
      <c r="J7" s="150">
        <v>297730</v>
      </c>
      <c r="K7" s="116">
        <v>357786</v>
      </c>
      <c r="L7" s="117">
        <v>-0.16785452756675801</v>
      </c>
      <c r="M7" s="150">
        <v>5211</v>
      </c>
      <c r="N7" s="116">
        <v>7930</v>
      </c>
      <c r="O7" s="117">
        <v>-0.34287515762925602</v>
      </c>
      <c r="P7" s="150">
        <v>1314711</v>
      </c>
      <c r="Q7" s="116">
        <v>1104223</v>
      </c>
      <c r="R7" s="117">
        <v>0.19062091624608399</v>
      </c>
      <c r="S7" s="124">
        <v>0</v>
      </c>
      <c r="T7" s="115" t="s">
        <v>98</v>
      </c>
      <c r="U7" s="115" t="s">
        <v>98</v>
      </c>
      <c r="V7" s="115" t="s">
        <v>105</v>
      </c>
      <c r="W7" s="115" t="s">
        <v>108</v>
      </c>
    </row>
    <row r="8" spans="1:23" x14ac:dyDescent="0.2">
      <c r="A8" s="125"/>
      <c r="B8" s="115" t="s">
        <v>109</v>
      </c>
      <c r="C8" s="115" t="s">
        <v>110</v>
      </c>
      <c r="D8" s="150">
        <v>163966</v>
      </c>
      <c r="E8" s="116">
        <v>184343</v>
      </c>
      <c r="F8" s="117">
        <v>-0.110538507022236</v>
      </c>
      <c r="G8" s="150">
        <v>4173</v>
      </c>
      <c r="H8" s="116">
        <v>4071</v>
      </c>
      <c r="I8" s="117">
        <v>2.5055268975681701E-2</v>
      </c>
      <c r="J8" s="150">
        <v>670424</v>
      </c>
      <c r="K8" s="116">
        <v>711135</v>
      </c>
      <c r="L8" s="117">
        <v>-5.7247920577668095E-2</v>
      </c>
      <c r="M8" s="150">
        <v>28</v>
      </c>
      <c r="N8" s="116">
        <v>0</v>
      </c>
      <c r="O8" s="117">
        <v>0</v>
      </c>
      <c r="P8" s="150">
        <v>838591</v>
      </c>
      <c r="Q8" s="116">
        <v>899549</v>
      </c>
      <c r="R8" s="117">
        <v>-6.7765068940102202E-2</v>
      </c>
      <c r="S8" s="124">
        <v>0</v>
      </c>
      <c r="T8" s="115" t="s">
        <v>98</v>
      </c>
      <c r="U8" s="115" t="s">
        <v>98</v>
      </c>
      <c r="V8" s="115" t="s">
        <v>105</v>
      </c>
      <c r="W8" s="115" t="s">
        <v>111</v>
      </c>
    </row>
    <row r="9" spans="1:23" x14ac:dyDescent="0.2">
      <c r="A9" s="126" t="s">
        <v>112</v>
      </c>
      <c r="B9" s="126">
        <v>0</v>
      </c>
      <c r="C9" s="126">
        <v>0</v>
      </c>
      <c r="D9" s="135">
        <v>776329</v>
      </c>
      <c r="E9" s="127">
        <v>1342061</v>
      </c>
      <c r="F9" s="128">
        <v>-0.42153970646639799</v>
      </c>
      <c r="G9" s="135">
        <v>871428</v>
      </c>
      <c r="H9" s="127">
        <v>458392</v>
      </c>
      <c r="I9" s="128">
        <v>0.90105411961814297</v>
      </c>
      <c r="J9" s="135">
        <v>1723312</v>
      </c>
      <c r="K9" s="127">
        <v>1672846</v>
      </c>
      <c r="L9" s="128">
        <v>3.0167750049914899E-2</v>
      </c>
      <c r="M9" s="135">
        <v>5512</v>
      </c>
      <c r="N9" s="127">
        <v>7964</v>
      </c>
      <c r="O9" s="128">
        <v>-0.30788548468106497</v>
      </c>
      <c r="P9" s="135">
        <v>3376581</v>
      </c>
      <c r="Q9" s="127">
        <v>3481263</v>
      </c>
      <c r="R9" s="128">
        <v>-3.0070121102599802E-2</v>
      </c>
      <c r="S9" s="131">
        <v>0</v>
      </c>
      <c r="T9" s="132">
        <v>0</v>
      </c>
      <c r="U9" s="132">
        <v>0</v>
      </c>
      <c r="V9" s="132">
        <v>0</v>
      </c>
      <c r="W9" s="132">
        <v>0</v>
      </c>
    </row>
    <row r="10" spans="1:23" x14ac:dyDescent="0.2">
      <c r="A10" s="121" t="s">
        <v>113</v>
      </c>
      <c r="B10" s="115" t="s">
        <v>114</v>
      </c>
      <c r="C10" s="115" t="s">
        <v>115</v>
      </c>
      <c r="D10" s="150">
        <v>109539</v>
      </c>
      <c r="E10" s="116">
        <v>123035</v>
      </c>
      <c r="F10" s="117">
        <v>-0.109692363961474</v>
      </c>
      <c r="G10" s="150">
        <v>756</v>
      </c>
      <c r="H10" s="116">
        <v>0</v>
      </c>
      <c r="I10" s="117">
        <v>0</v>
      </c>
      <c r="J10" s="150">
        <v>318836</v>
      </c>
      <c r="K10" s="116">
        <v>26082</v>
      </c>
      <c r="L10" s="117">
        <v>11.2243692968331</v>
      </c>
      <c r="M10" s="150">
        <v>0</v>
      </c>
      <c r="N10" s="116">
        <v>0</v>
      </c>
      <c r="O10" s="117">
        <v>0</v>
      </c>
      <c r="P10" s="150">
        <v>429131</v>
      </c>
      <c r="Q10" s="116">
        <v>149117</v>
      </c>
      <c r="R10" s="117">
        <v>1.8778140654653699</v>
      </c>
      <c r="S10" s="122">
        <v>3</v>
      </c>
      <c r="T10" s="115" t="s">
        <v>98</v>
      </c>
      <c r="U10" s="115" t="s">
        <v>98</v>
      </c>
      <c r="V10" s="115" t="s">
        <v>117</v>
      </c>
      <c r="W10" s="115" t="s">
        <v>116</v>
      </c>
    </row>
    <row r="11" spans="1:23" x14ac:dyDescent="0.2">
      <c r="A11" s="123"/>
      <c r="B11" s="115" t="s">
        <v>118</v>
      </c>
      <c r="C11" s="115" t="s">
        <v>119</v>
      </c>
      <c r="D11" s="150">
        <v>40018</v>
      </c>
      <c r="E11" s="116">
        <v>112120</v>
      </c>
      <c r="F11" s="117">
        <v>-0.64307884409561211</v>
      </c>
      <c r="G11" s="150">
        <v>135712</v>
      </c>
      <c r="H11" s="116">
        <v>2144</v>
      </c>
      <c r="I11" s="117">
        <v>62.298507462686594</v>
      </c>
      <c r="J11" s="150">
        <v>412</v>
      </c>
      <c r="K11" s="116">
        <v>29710</v>
      </c>
      <c r="L11" s="117">
        <v>-0.98613261528105012</v>
      </c>
      <c r="M11" s="150">
        <v>0</v>
      </c>
      <c r="N11" s="116">
        <v>34381</v>
      </c>
      <c r="O11" s="117">
        <v>-1</v>
      </c>
      <c r="P11" s="150">
        <v>176142</v>
      </c>
      <c r="Q11" s="116">
        <v>178355</v>
      </c>
      <c r="R11" s="117">
        <v>-1.24078383000196E-2</v>
      </c>
      <c r="S11" s="124">
        <v>0</v>
      </c>
      <c r="T11" s="115" t="s">
        <v>98</v>
      </c>
      <c r="U11" s="115" t="s">
        <v>98</v>
      </c>
      <c r="V11" s="115" t="s">
        <v>117</v>
      </c>
      <c r="W11" s="115" t="s">
        <v>120</v>
      </c>
    </row>
    <row r="12" spans="1:23" x14ac:dyDescent="0.2">
      <c r="A12" s="123"/>
      <c r="B12" s="115" t="s">
        <v>121</v>
      </c>
      <c r="C12" s="115" t="s">
        <v>122</v>
      </c>
      <c r="D12" s="150">
        <v>177535</v>
      </c>
      <c r="E12" s="116">
        <v>221422</v>
      </c>
      <c r="F12" s="117">
        <v>-0.19820523705864801</v>
      </c>
      <c r="G12" s="150">
        <v>1142</v>
      </c>
      <c r="H12" s="116">
        <v>597</v>
      </c>
      <c r="I12" s="117">
        <v>0.91289782244556095</v>
      </c>
      <c r="J12" s="150">
        <v>136903</v>
      </c>
      <c r="K12" s="116">
        <v>12344</v>
      </c>
      <c r="L12" s="117">
        <v>10.0906513285807</v>
      </c>
      <c r="M12" s="150">
        <v>0</v>
      </c>
      <c r="N12" s="116">
        <v>0</v>
      </c>
      <c r="O12" s="117">
        <v>0</v>
      </c>
      <c r="P12" s="150">
        <v>315580</v>
      </c>
      <c r="Q12" s="116">
        <v>234363</v>
      </c>
      <c r="R12" s="117">
        <v>0.346543609699483</v>
      </c>
      <c r="S12" s="124">
        <v>0</v>
      </c>
      <c r="T12" s="115" t="s">
        <v>98</v>
      </c>
      <c r="U12" s="115" t="s">
        <v>98</v>
      </c>
      <c r="V12" s="115" t="s">
        <v>117</v>
      </c>
      <c r="W12" s="115" t="s">
        <v>123</v>
      </c>
    </row>
    <row r="13" spans="1:23" x14ac:dyDescent="0.2">
      <c r="A13" s="125"/>
      <c r="B13" s="115" t="s">
        <v>124</v>
      </c>
      <c r="C13" s="115" t="s">
        <v>125</v>
      </c>
      <c r="D13" s="150">
        <v>57831</v>
      </c>
      <c r="E13" s="116">
        <v>71368</v>
      </c>
      <c r="F13" s="117">
        <v>-0.18967884766281801</v>
      </c>
      <c r="G13" s="150">
        <v>1963</v>
      </c>
      <c r="H13" s="116">
        <v>2600</v>
      </c>
      <c r="I13" s="117">
        <v>-0.24500000000000002</v>
      </c>
      <c r="J13" s="150">
        <v>716</v>
      </c>
      <c r="K13" s="116">
        <v>745</v>
      </c>
      <c r="L13" s="117">
        <v>-3.8926174496644303E-2</v>
      </c>
      <c r="M13" s="150">
        <v>0</v>
      </c>
      <c r="N13" s="116">
        <v>0</v>
      </c>
      <c r="O13" s="117">
        <v>0</v>
      </c>
      <c r="P13" s="150">
        <v>60510</v>
      </c>
      <c r="Q13" s="116">
        <v>74713</v>
      </c>
      <c r="R13" s="117">
        <v>-0.19010078567317601</v>
      </c>
      <c r="S13" s="124">
        <v>0</v>
      </c>
      <c r="T13" s="115" t="s">
        <v>98</v>
      </c>
      <c r="U13" s="115" t="s">
        <v>98</v>
      </c>
      <c r="V13" s="115" t="s">
        <v>117</v>
      </c>
      <c r="W13" s="115" t="s">
        <v>126</v>
      </c>
    </row>
    <row r="14" spans="1:23" x14ac:dyDescent="0.2">
      <c r="A14" s="126" t="s">
        <v>112</v>
      </c>
      <c r="B14" s="126">
        <v>0</v>
      </c>
      <c r="C14" s="126">
        <v>0</v>
      </c>
      <c r="D14" s="135">
        <v>384923</v>
      </c>
      <c r="E14" s="127">
        <v>527945</v>
      </c>
      <c r="F14" s="128">
        <v>-0.270903219085321</v>
      </c>
      <c r="G14" s="135">
        <v>139573</v>
      </c>
      <c r="H14" s="127">
        <v>5341</v>
      </c>
      <c r="I14" s="128">
        <v>25.132372214941</v>
      </c>
      <c r="J14" s="135">
        <v>456867</v>
      </c>
      <c r="K14" s="127">
        <v>68881</v>
      </c>
      <c r="L14" s="128">
        <v>5.6326998736952101</v>
      </c>
      <c r="M14" s="135">
        <v>0</v>
      </c>
      <c r="N14" s="127">
        <v>34381</v>
      </c>
      <c r="O14" s="128">
        <v>-1</v>
      </c>
      <c r="P14" s="135">
        <v>981363</v>
      </c>
      <c r="Q14" s="127">
        <v>636548</v>
      </c>
      <c r="R14" s="128">
        <v>0.54169520601745713</v>
      </c>
      <c r="S14" s="131">
        <v>0</v>
      </c>
      <c r="T14" s="132">
        <v>0</v>
      </c>
      <c r="U14" s="132">
        <v>0</v>
      </c>
      <c r="V14" s="132">
        <v>0</v>
      </c>
      <c r="W14" s="132">
        <v>0</v>
      </c>
    </row>
    <row r="15" spans="1:23" x14ac:dyDescent="0.2">
      <c r="A15" s="121" t="s">
        <v>127</v>
      </c>
      <c r="B15" s="115" t="s">
        <v>128</v>
      </c>
      <c r="C15" s="115" t="s">
        <v>129</v>
      </c>
      <c r="D15" s="150">
        <v>39761</v>
      </c>
      <c r="E15" s="116">
        <v>41373</v>
      </c>
      <c r="F15" s="117">
        <v>-3.8962608464457496E-2</v>
      </c>
      <c r="G15" s="150">
        <v>10</v>
      </c>
      <c r="H15" s="116">
        <v>0</v>
      </c>
      <c r="I15" s="117">
        <v>0</v>
      </c>
      <c r="J15" s="150">
        <v>1675</v>
      </c>
      <c r="K15" s="116">
        <v>452</v>
      </c>
      <c r="L15" s="117">
        <v>2.7057522123893798</v>
      </c>
      <c r="M15" s="150">
        <v>0</v>
      </c>
      <c r="N15" s="116">
        <v>0</v>
      </c>
      <c r="O15" s="117">
        <v>0</v>
      </c>
      <c r="P15" s="150">
        <v>41446</v>
      </c>
      <c r="Q15" s="116">
        <v>41825</v>
      </c>
      <c r="R15" s="117">
        <v>-9.0615660490137497E-3</v>
      </c>
      <c r="S15" s="122">
        <v>4</v>
      </c>
      <c r="T15" s="115" t="s">
        <v>98</v>
      </c>
      <c r="U15" s="115" t="s">
        <v>98</v>
      </c>
      <c r="V15" s="115" t="s">
        <v>131</v>
      </c>
      <c r="W15" s="115" t="s">
        <v>130</v>
      </c>
    </row>
    <row r="16" spans="1:23" x14ac:dyDescent="0.2">
      <c r="A16" s="123"/>
      <c r="B16" s="115" t="s">
        <v>132</v>
      </c>
      <c r="C16" s="115" t="s">
        <v>133</v>
      </c>
      <c r="D16" s="150">
        <v>11033</v>
      </c>
      <c r="E16" s="116">
        <v>8559</v>
      </c>
      <c r="F16" s="117">
        <v>0.289052459399463</v>
      </c>
      <c r="G16" s="150">
        <v>0</v>
      </c>
      <c r="H16" s="116">
        <v>0</v>
      </c>
      <c r="I16" s="117">
        <v>0</v>
      </c>
      <c r="J16" s="150">
        <v>10</v>
      </c>
      <c r="K16" s="116">
        <v>18</v>
      </c>
      <c r="L16" s="117">
        <v>-0.44444444444444403</v>
      </c>
      <c r="M16" s="150">
        <v>0</v>
      </c>
      <c r="N16" s="116">
        <v>0</v>
      </c>
      <c r="O16" s="117">
        <v>0</v>
      </c>
      <c r="P16" s="150">
        <v>11043</v>
      </c>
      <c r="Q16" s="116">
        <v>8577</v>
      </c>
      <c r="R16" s="117">
        <v>0.28751311647429201</v>
      </c>
      <c r="S16" s="124">
        <v>0</v>
      </c>
      <c r="T16" s="115" t="s">
        <v>98</v>
      </c>
      <c r="U16" s="115" t="s">
        <v>98</v>
      </c>
      <c r="V16" s="115" t="s">
        <v>131</v>
      </c>
      <c r="W16" s="115" t="s">
        <v>134</v>
      </c>
    </row>
    <row r="17" spans="1:23" x14ac:dyDescent="0.2">
      <c r="A17" s="123"/>
      <c r="B17" s="115" t="s">
        <v>135</v>
      </c>
      <c r="C17" s="115" t="s">
        <v>136</v>
      </c>
      <c r="D17" s="150">
        <v>47754</v>
      </c>
      <c r="E17" s="116">
        <v>54626</v>
      </c>
      <c r="F17" s="117">
        <v>-0.12580090067001098</v>
      </c>
      <c r="G17" s="150">
        <v>15609</v>
      </c>
      <c r="H17" s="116">
        <v>38421</v>
      </c>
      <c r="I17" s="117">
        <v>-0.59373779964082096</v>
      </c>
      <c r="J17" s="150">
        <v>2082</v>
      </c>
      <c r="K17" s="116">
        <v>3029</v>
      </c>
      <c r="L17" s="117">
        <v>-0.31264443710795603</v>
      </c>
      <c r="M17" s="150">
        <v>1889</v>
      </c>
      <c r="N17" s="116">
        <v>3083</v>
      </c>
      <c r="O17" s="117">
        <v>-0.38728511190398995</v>
      </c>
      <c r="P17" s="150">
        <v>67334</v>
      </c>
      <c r="Q17" s="116">
        <v>99159</v>
      </c>
      <c r="R17" s="117">
        <v>-0.32094918262588401</v>
      </c>
      <c r="S17" s="124">
        <v>0</v>
      </c>
      <c r="T17" s="115" t="s">
        <v>98</v>
      </c>
      <c r="U17" s="115" t="s">
        <v>98</v>
      </c>
      <c r="V17" s="115" t="s">
        <v>131</v>
      </c>
      <c r="W17" s="115" t="s">
        <v>137</v>
      </c>
    </row>
    <row r="18" spans="1:23" x14ac:dyDescent="0.2">
      <c r="A18" s="123"/>
      <c r="B18" s="115" t="s">
        <v>138</v>
      </c>
      <c r="C18" s="115" t="s">
        <v>139</v>
      </c>
      <c r="D18" s="150">
        <v>33882</v>
      </c>
      <c r="E18" s="116">
        <v>34840</v>
      </c>
      <c r="F18" s="117">
        <v>-2.74971297359357E-2</v>
      </c>
      <c r="G18" s="150">
        <v>1530</v>
      </c>
      <c r="H18" s="116">
        <v>479</v>
      </c>
      <c r="I18" s="117">
        <v>2.19415448851775</v>
      </c>
      <c r="J18" s="150">
        <v>6</v>
      </c>
      <c r="K18" s="116">
        <v>11</v>
      </c>
      <c r="L18" s="117">
        <v>-0.45454545454545503</v>
      </c>
      <c r="M18" s="150">
        <v>0</v>
      </c>
      <c r="N18" s="116">
        <v>0</v>
      </c>
      <c r="O18" s="117">
        <v>0</v>
      </c>
      <c r="P18" s="150">
        <v>35418</v>
      </c>
      <c r="Q18" s="116">
        <v>35330</v>
      </c>
      <c r="R18" s="117">
        <v>2.4908010189640499E-3</v>
      </c>
      <c r="S18" s="124">
        <v>0</v>
      </c>
      <c r="T18" s="115" t="s">
        <v>98</v>
      </c>
      <c r="U18" s="115" t="s">
        <v>98</v>
      </c>
      <c r="V18" s="115" t="s">
        <v>131</v>
      </c>
      <c r="W18" s="115" t="s">
        <v>140</v>
      </c>
    </row>
    <row r="19" spans="1:23" x14ac:dyDescent="0.2">
      <c r="A19" s="123"/>
      <c r="B19" s="115" t="s">
        <v>141</v>
      </c>
      <c r="C19" s="115" t="s">
        <v>142</v>
      </c>
      <c r="D19" s="150">
        <v>45245</v>
      </c>
      <c r="E19" s="116">
        <v>57884</v>
      </c>
      <c r="F19" s="117">
        <v>-0.21835049409163201</v>
      </c>
      <c r="G19" s="150">
        <v>0</v>
      </c>
      <c r="H19" s="116">
        <v>0</v>
      </c>
      <c r="I19" s="117">
        <v>0</v>
      </c>
      <c r="J19" s="150">
        <v>763</v>
      </c>
      <c r="K19" s="116">
        <v>2957</v>
      </c>
      <c r="L19" s="117">
        <v>-0.74196821102468702</v>
      </c>
      <c r="M19" s="150">
        <v>0</v>
      </c>
      <c r="N19" s="116">
        <v>0</v>
      </c>
      <c r="O19" s="117">
        <v>0</v>
      </c>
      <c r="P19" s="150">
        <v>46008</v>
      </c>
      <c r="Q19" s="116">
        <v>60841</v>
      </c>
      <c r="R19" s="117">
        <v>-0.24379941158100599</v>
      </c>
      <c r="S19" s="124">
        <v>0</v>
      </c>
      <c r="T19" s="115" t="s">
        <v>98</v>
      </c>
      <c r="U19" s="115" t="s">
        <v>98</v>
      </c>
      <c r="V19" s="115" t="s">
        <v>131</v>
      </c>
      <c r="W19" s="115" t="s">
        <v>143</v>
      </c>
    </row>
    <row r="20" spans="1:23" x14ac:dyDescent="0.2">
      <c r="A20" s="123"/>
      <c r="B20" s="115" t="s">
        <v>144</v>
      </c>
      <c r="C20" s="115" t="s">
        <v>145</v>
      </c>
      <c r="D20" s="150">
        <v>14989</v>
      </c>
      <c r="E20" s="116">
        <v>16615</v>
      </c>
      <c r="F20" s="117">
        <v>-9.7863376467047805E-2</v>
      </c>
      <c r="G20" s="150">
        <v>0</v>
      </c>
      <c r="H20" s="116">
        <v>250</v>
      </c>
      <c r="I20" s="117">
        <v>-1</v>
      </c>
      <c r="J20" s="150">
        <v>71</v>
      </c>
      <c r="K20" s="116">
        <v>63</v>
      </c>
      <c r="L20" s="117">
        <v>0.126984126984127</v>
      </c>
      <c r="M20" s="150">
        <v>0</v>
      </c>
      <c r="N20" s="116">
        <v>0</v>
      </c>
      <c r="O20" s="117">
        <v>0</v>
      </c>
      <c r="P20" s="150">
        <v>15060</v>
      </c>
      <c r="Q20" s="116">
        <v>16928</v>
      </c>
      <c r="R20" s="117">
        <v>-0.11034971644612501</v>
      </c>
      <c r="S20" s="124">
        <v>0</v>
      </c>
      <c r="T20" s="115" t="s">
        <v>98</v>
      </c>
      <c r="U20" s="115" t="s">
        <v>98</v>
      </c>
      <c r="V20" s="115" t="s">
        <v>131</v>
      </c>
      <c r="W20" s="115" t="s">
        <v>146</v>
      </c>
    </row>
    <row r="21" spans="1:23" x14ac:dyDescent="0.2">
      <c r="A21" s="123"/>
      <c r="B21" s="115" t="s">
        <v>147</v>
      </c>
      <c r="C21" s="115" t="s">
        <v>148</v>
      </c>
      <c r="D21" s="150">
        <v>2858</v>
      </c>
      <c r="E21" s="116">
        <v>16527</v>
      </c>
      <c r="F21" s="117">
        <v>-0.82707085375446199</v>
      </c>
      <c r="G21" s="150">
        <v>0</v>
      </c>
      <c r="H21" s="116">
        <v>0</v>
      </c>
      <c r="I21" s="117">
        <v>0</v>
      </c>
      <c r="J21" s="150">
        <v>9868</v>
      </c>
      <c r="K21" s="116">
        <v>12062</v>
      </c>
      <c r="L21" s="117">
        <v>-0.18189354999170998</v>
      </c>
      <c r="M21" s="150">
        <v>0</v>
      </c>
      <c r="N21" s="116">
        <v>0</v>
      </c>
      <c r="O21" s="117">
        <v>0</v>
      </c>
      <c r="P21" s="150">
        <v>12726</v>
      </c>
      <c r="Q21" s="116">
        <v>28589</v>
      </c>
      <c r="R21" s="117">
        <v>-0.55486375878834493</v>
      </c>
      <c r="S21" s="124">
        <v>0</v>
      </c>
      <c r="T21" s="115" t="s">
        <v>98</v>
      </c>
      <c r="U21" s="115" t="s">
        <v>98</v>
      </c>
      <c r="V21" s="115" t="s">
        <v>131</v>
      </c>
      <c r="W21" s="115" t="s">
        <v>149</v>
      </c>
    </row>
    <row r="22" spans="1:23" x14ac:dyDescent="0.2">
      <c r="A22" s="123"/>
      <c r="B22" s="115" t="s">
        <v>150</v>
      </c>
      <c r="C22" s="115" t="s">
        <v>151</v>
      </c>
      <c r="D22" s="150">
        <v>48148</v>
      </c>
      <c r="E22" s="116">
        <v>41245</v>
      </c>
      <c r="F22" s="117">
        <v>0.16736574130197601</v>
      </c>
      <c r="G22" s="150">
        <v>0</v>
      </c>
      <c r="H22" s="116">
        <v>0</v>
      </c>
      <c r="I22" s="117">
        <v>0</v>
      </c>
      <c r="J22" s="150">
        <v>417264</v>
      </c>
      <c r="K22" s="116">
        <v>415632</v>
      </c>
      <c r="L22" s="117">
        <v>3.9265504099780593E-3</v>
      </c>
      <c r="M22" s="150">
        <v>0</v>
      </c>
      <c r="N22" s="116">
        <v>0</v>
      </c>
      <c r="O22" s="117">
        <v>0</v>
      </c>
      <c r="P22" s="150">
        <v>465412</v>
      </c>
      <c r="Q22" s="116">
        <v>456877</v>
      </c>
      <c r="R22" s="117">
        <v>1.8681176771866401E-2</v>
      </c>
      <c r="S22" s="124">
        <v>0</v>
      </c>
      <c r="T22" s="115" t="s">
        <v>98</v>
      </c>
      <c r="U22" s="115" t="s">
        <v>98</v>
      </c>
      <c r="V22" s="115" t="s">
        <v>131</v>
      </c>
      <c r="W22" s="115" t="s">
        <v>152</v>
      </c>
    </row>
    <row r="23" spans="1:23" x14ac:dyDescent="0.2">
      <c r="A23" s="125"/>
      <c r="B23" s="115" t="s">
        <v>153</v>
      </c>
      <c r="C23" s="115" t="s">
        <v>154</v>
      </c>
      <c r="D23" s="150">
        <v>73972</v>
      </c>
      <c r="E23" s="116">
        <v>44101</v>
      </c>
      <c r="F23" s="117">
        <v>0.67733157978277092</v>
      </c>
      <c r="G23" s="150">
        <v>0</v>
      </c>
      <c r="H23" s="116">
        <v>0</v>
      </c>
      <c r="I23" s="117">
        <v>0</v>
      </c>
      <c r="J23" s="150">
        <v>422</v>
      </c>
      <c r="K23" s="116">
        <v>377</v>
      </c>
      <c r="L23" s="117">
        <v>0.11936339522546401</v>
      </c>
      <c r="M23" s="150">
        <v>0</v>
      </c>
      <c r="N23" s="116">
        <v>0</v>
      </c>
      <c r="O23" s="117">
        <v>0</v>
      </c>
      <c r="P23" s="150">
        <v>74394</v>
      </c>
      <c r="Q23" s="116">
        <v>44478</v>
      </c>
      <c r="R23" s="117">
        <v>0.67260218535006111</v>
      </c>
      <c r="S23" s="124">
        <v>0</v>
      </c>
      <c r="T23" s="115" t="s">
        <v>98</v>
      </c>
      <c r="U23" s="115" t="s">
        <v>98</v>
      </c>
      <c r="V23" s="115" t="s">
        <v>131</v>
      </c>
      <c r="W23" s="115" t="s">
        <v>155</v>
      </c>
    </row>
    <row r="24" spans="1:23" x14ac:dyDescent="0.2">
      <c r="A24" s="126" t="s">
        <v>112</v>
      </c>
      <c r="B24" s="126">
        <v>0</v>
      </c>
      <c r="C24" s="126">
        <v>0</v>
      </c>
      <c r="D24" s="135">
        <v>317642</v>
      </c>
      <c r="E24" s="127">
        <v>315770</v>
      </c>
      <c r="F24" s="128">
        <v>5.9283655825442608E-3</v>
      </c>
      <c r="G24" s="135">
        <v>17149</v>
      </c>
      <c r="H24" s="127">
        <v>39150</v>
      </c>
      <c r="I24" s="128">
        <v>-0.56196679438058705</v>
      </c>
      <c r="J24" s="135">
        <v>432161</v>
      </c>
      <c r="K24" s="127">
        <v>434601</v>
      </c>
      <c r="L24" s="128">
        <v>-5.6143451119532607E-3</v>
      </c>
      <c r="M24" s="135">
        <v>1889</v>
      </c>
      <c r="N24" s="127">
        <v>3083</v>
      </c>
      <c r="O24" s="128">
        <v>-0.38728511190398995</v>
      </c>
      <c r="P24" s="135">
        <v>768841</v>
      </c>
      <c r="Q24" s="127">
        <v>792604</v>
      </c>
      <c r="R24" s="128">
        <v>-2.9980923639043002E-2</v>
      </c>
      <c r="S24" s="131">
        <v>0</v>
      </c>
      <c r="T24" s="132">
        <v>0</v>
      </c>
      <c r="U24" s="132">
        <v>0</v>
      </c>
      <c r="V24" s="132">
        <v>0</v>
      </c>
      <c r="W24" s="132">
        <v>0</v>
      </c>
    </row>
    <row r="25" spans="1:23" x14ac:dyDescent="0.2">
      <c r="A25" s="121" t="s">
        <v>156</v>
      </c>
      <c r="B25" s="115" t="s">
        <v>157</v>
      </c>
      <c r="C25" s="115" t="s">
        <v>158</v>
      </c>
      <c r="D25" s="150">
        <v>0</v>
      </c>
      <c r="E25" s="116">
        <v>258</v>
      </c>
      <c r="F25" s="117">
        <v>-1</v>
      </c>
      <c r="G25" s="150">
        <v>0</v>
      </c>
      <c r="H25" s="116">
        <v>0</v>
      </c>
      <c r="I25" s="117">
        <v>0</v>
      </c>
      <c r="J25" s="150">
        <v>0</v>
      </c>
      <c r="K25" s="116">
        <v>4</v>
      </c>
      <c r="L25" s="117">
        <v>-1</v>
      </c>
      <c r="M25" s="150">
        <v>0</v>
      </c>
      <c r="N25" s="116">
        <v>0</v>
      </c>
      <c r="O25" s="117">
        <v>0</v>
      </c>
      <c r="P25" s="150">
        <v>0</v>
      </c>
      <c r="Q25" s="116">
        <v>262</v>
      </c>
      <c r="R25" s="117">
        <v>-1</v>
      </c>
      <c r="S25" s="122">
        <v>5</v>
      </c>
      <c r="T25" s="115" t="s">
        <v>98</v>
      </c>
      <c r="U25" s="115" t="s">
        <v>98</v>
      </c>
      <c r="V25" s="115" t="s">
        <v>160</v>
      </c>
      <c r="W25" s="115" t="s">
        <v>159</v>
      </c>
    </row>
    <row r="26" spans="1:23" x14ac:dyDescent="0.2">
      <c r="A26" s="123"/>
      <c r="B26" s="115" t="s">
        <v>161</v>
      </c>
      <c r="C26" s="115" t="s">
        <v>162</v>
      </c>
      <c r="D26" s="150">
        <v>0</v>
      </c>
      <c r="E26" s="116">
        <v>349</v>
      </c>
      <c r="F26" s="117">
        <v>-1</v>
      </c>
      <c r="G26" s="150">
        <v>0</v>
      </c>
      <c r="H26" s="116">
        <v>0</v>
      </c>
      <c r="I26" s="117">
        <v>0</v>
      </c>
      <c r="J26" s="150">
        <v>0</v>
      </c>
      <c r="K26" s="116">
        <v>719</v>
      </c>
      <c r="L26" s="117">
        <v>-1</v>
      </c>
      <c r="M26" s="150">
        <v>0</v>
      </c>
      <c r="N26" s="116">
        <v>0</v>
      </c>
      <c r="O26" s="117">
        <v>0</v>
      </c>
      <c r="P26" s="150">
        <v>0</v>
      </c>
      <c r="Q26" s="116">
        <v>1068</v>
      </c>
      <c r="R26" s="117">
        <v>-1</v>
      </c>
      <c r="S26" s="124">
        <v>0</v>
      </c>
      <c r="T26" s="115" t="s">
        <v>98</v>
      </c>
      <c r="U26" s="115" t="s">
        <v>98</v>
      </c>
      <c r="V26" s="115" t="s">
        <v>160</v>
      </c>
      <c r="W26" s="115" t="s">
        <v>163</v>
      </c>
    </row>
    <row r="27" spans="1:23" x14ac:dyDescent="0.2">
      <c r="A27" s="123"/>
      <c r="B27" s="115" t="s">
        <v>164</v>
      </c>
      <c r="C27" s="115" t="s">
        <v>165</v>
      </c>
      <c r="D27" s="150">
        <v>0</v>
      </c>
      <c r="E27" s="116">
        <v>3592</v>
      </c>
      <c r="F27" s="117">
        <v>-1</v>
      </c>
      <c r="G27" s="150">
        <v>0</v>
      </c>
      <c r="H27" s="116">
        <v>0</v>
      </c>
      <c r="I27" s="117">
        <v>0</v>
      </c>
      <c r="J27" s="150">
        <v>0</v>
      </c>
      <c r="K27" s="116">
        <v>14872</v>
      </c>
      <c r="L27" s="117">
        <v>-1</v>
      </c>
      <c r="M27" s="150">
        <v>0</v>
      </c>
      <c r="N27" s="116">
        <v>0</v>
      </c>
      <c r="O27" s="117">
        <v>0</v>
      </c>
      <c r="P27" s="150">
        <v>0</v>
      </c>
      <c r="Q27" s="116">
        <v>18464</v>
      </c>
      <c r="R27" s="117">
        <v>-1</v>
      </c>
      <c r="S27" s="124">
        <v>0</v>
      </c>
      <c r="T27" s="115" t="s">
        <v>98</v>
      </c>
      <c r="U27" s="115" t="s">
        <v>98</v>
      </c>
      <c r="V27" s="115" t="s">
        <v>160</v>
      </c>
      <c r="W27" s="115" t="s">
        <v>166</v>
      </c>
    </row>
    <row r="28" spans="1:23" x14ac:dyDescent="0.2">
      <c r="A28" s="123"/>
      <c r="B28" s="115" t="s">
        <v>167</v>
      </c>
      <c r="C28" s="115" t="s">
        <v>168</v>
      </c>
      <c r="D28" s="150">
        <v>0</v>
      </c>
      <c r="E28" s="116">
        <v>1260</v>
      </c>
      <c r="F28" s="117">
        <v>-1</v>
      </c>
      <c r="G28" s="150">
        <v>0</v>
      </c>
      <c r="H28" s="116">
        <v>0</v>
      </c>
      <c r="I28" s="117">
        <v>0</v>
      </c>
      <c r="J28" s="150">
        <v>0</v>
      </c>
      <c r="K28" s="116">
        <v>438</v>
      </c>
      <c r="L28" s="117">
        <v>-1</v>
      </c>
      <c r="M28" s="150">
        <v>0</v>
      </c>
      <c r="N28" s="116">
        <v>0</v>
      </c>
      <c r="O28" s="117">
        <v>0</v>
      </c>
      <c r="P28" s="150">
        <v>0</v>
      </c>
      <c r="Q28" s="116">
        <v>1698</v>
      </c>
      <c r="R28" s="117">
        <v>-1</v>
      </c>
      <c r="S28" s="124">
        <v>0</v>
      </c>
      <c r="T28" s="115" t="s">
        <v>98</v>
      </c>
      <c r="U28" s="115" t="s">
        <v>98</v>
      </c>
      <c r="V28" s="115" t="s">
        <v>160</v>
      </c>
      <c r="W28" s="115" t="s">
        <v>169</v>
      </c>
    </row>
    <row r="29" spans="1:23" x14ac:dyDescent="0.2">
      <c r="A29" s="123"/>
      <c r="B29" s="115" t="s">
        <v>170</v>
      </c>
      <c r="C29" s="115" t="s">
        <v>171</v>
      </c>
      <c r="D29" s="150">
        <v>0</v>
      </c>
      <c r="E29" s="116">
        <v>0</v>
      </c>
      <c r="F29" s="117">
        <v>0</v>
      </c>
      <c r="G29" s="150">
        <v>0</v>
      </c>
      <c r="H29" s="116">
        <v>0</v>
      </c>
      <c r="I29" s="117">
        <v>0</v>
      </c>
      <c r="J29" s="150">
        <v>0</v>
      </c>
      <c r="K29" s="116">
        <v>0</v>
      </c>
      <c r="L29" s="117">
        <v>0</v>
      </c>
      <c r="M29" s="150">
        <v>0</v>
      </c>
      <c r="N29" s="116">
        <v>0</v>
      </c>
      <c r="O29" s="117">
        <v>0</v>
      </c>
      <c r="P29" s="150">
        <v>0</v>
      </c>
      <c r="Q29" s="116">
        <v>0</v>
      </c>
      <c r="R29" s="117">
        <v>0</v>
      </c>
      <c r="S29" s="124">
        <v>0</v>
      </c>
      <c r="T29" s="115" t="s">
        <v>98</v>
      </c>
      <c r="U29" s="115" t="s">
        <v>98</v>
      </c>
      <c r="V29" s="115" t="s">
        <v>160</v>
      </c>
      <c r="W29" s="115" t="s">
        <v>172</v>
      </c>
    </row>
    <row r="30" spans="1:23" x14ac:dyDescent="0.2">
      <c r="A30" s="123"/>
      <c r="B30" s="115" t="s">
        <v>173</v>
      </c>
      <c r="C30" s="115" t="s">
        <v>174</v>
      </c>
      <c r="D30" s="150">
        <v>0</v>
      </c>
      <c r="E30" s="116">
        <v>1731</v>
      </c>
      <c r="F30" s="117">
        <v>-1</v>
      </c>
      <c r="G30" s="150">
        <v>0</v>
      </c>
      <c r="H30" s="116">
        <v>0</v>
      </c>
      <c r="I30" s="117">
        <v>0</v>
      </c>
      <c r="J30" s="150">
        <v>0</v>
      </c>
      <c r="K30" s="116">
        <v>0</v>
      </c>
      <c r="L30" s="117">
        <v>0</v>
      </c>
      <c r="M30" s="150">
        <v>0</v>
      </c>
      <c r="N30" s="116">
        <v>0</v>
      </c>
      <c r="O30" s="117">
        <v>0</v>
      </c>
      <c r="P30" s="150">
        <v>0</v>
      </c>
      <c r="Q30" s="116">
        <v>1731</v>
      </c>
      <c r="R30" s="117">
        <v>-1</v>
      </c>
      <c r="S30" s="124">
        <v>0</v>
      </c>
      <c r="T30" s="115" t="s">
        <v>98</v>
      </c>
      <c r="U30" s="115" t="s">
        <v>98</v>
      </c>
      <c r="V30" s="115" t="s">
        <v>160</v>
      </c>
      <c r="W30" s="115" t="s">
        <v>175</v>
      </c>
    </row>
    <row r="31" spans="1:23" x14ac:dyDescent="0.2">
      <c r="A31" s="123"/>
      <c r="B31" s="115" t="s">
        <v>176</v>
      </c>
      <c r="C31" s="115" t="s">
        <v>177</v>
      </c>
      <c r="D31" s="150">
        <v>0</v>
      </c>
      <c r="E31" s="116">
        <v>1235</v>
      </c>
      <c r="F31" s="117">
        <v>-1</v>
      </c>
      <c r="G31" s="150">
        <v>0</v>
      </c>
      <c r="H31" s="116">
        <v>0</v>
      </c>
      <c r="I31" s="117">
        <v>0</v>
      </c>
      <c r="J31" s="150">
        <v>0</v>
      </c>
      <c r="K31" s="116">
        <v>0</v>
      </c>
      <c r="L31" s="117">
        <v>0</v>
      </c>
      <c r="M31" s="150">
        <v>0</v>
      </c>
      <c r="N31" s="116">
        <v>0</v>
      </c>
      <c r="O31" s="117">
        <v>0</v>
      </c>
      <c r="P31" s="150">
        <v>0</v>
      </c>
      <c r="Q31" s="116">
        <v>1235</v>
      </c>
      <c r="R31" s="117">
        <v>-1</v>
      </c>
      <c r="S31" s="124">
        <v>0</v>
      </c>
      <c r="T31" s="115" t="s">
        <v>98</v>
      </c>
      <c r="U31" s="115" t="s">
        <v>98</v>
      </c>
      <c r="V31" s="115" t="s">
        <v>160</v>
      </c>
      <c r="W31" s="115" t="s">
        <v>178</v>
      </c>
    </row>
    <row r="32" spans="1:23" x14ac:dyDescent="0.2">
      <c r="A32" s="123"/>
      <c r="B32" s="115" t="s">
        <v>179</v>
      </c>
      <c r="C32" s="115" t="s">
        <v>180</v>
      </c>
      <c r="D32" s="150">
        <v>0</v>
      </c>
      <c r="E32" s="116">
        <v>2522</v>
      </c>
      <c r="F32" s="117">
        <v>-1</v>
      </c>
      <c r="G32" s="150">
        <v>0</v>
      </c>
      <c r="H32" s="116">
        <v>0</v>
      </c>
      <c r="I32" s="117">
        <v>0</v>
      </c>
      <c r="J32" s="150">
        <v>0</v>
      </c>
      <c r="K32" s="116">
        <v>5352</v>
      </c>
      <c r="L32" s="117">
        <v>-1</v>
      </c>
      <c r="M32" s="150">
        <v>0</v>
      </c>
      <c r="N32" s="116">
        <v>0</v>
      </c>
      <c r="O32" s="117">
        <v>0</v>
      </c>
      <c r="P32" s="150">
        <v>0</v>
      </c>
      <c r="Q32" s="116">
        <v>7874</v>
      </c>
      <c r="R32" s="117">
        <v>-1</v>
      </c>
      <c r="S32" s="124">
        <v>0</v>
      </c>
      <c r="T32" s="115" t="s">
        <v>98</v>
      </c>
      <c r="U32" s="115" t="s">
        <v>98</v>
      </c>
      <c r="V32" s="115" t="s">
        <v>160</v>
      </c>
      <c r="W32" s="115" t="s">
        <v>181</v>
      </c>
    </row>
    <row r="33" spans="1:23" x14ac:dyDescent="0.2">
      <c r="A33" s="123"/>
      <c r="B33" s="115" t="s">
        <v>182</v>
      </c>
      <c r="C33" s="115" t="s">
        <v>183</v>
      </c>
      <c r="D33" s="150">
        <v>0</v>
      </c>
      <c r="E33" s="116">
        <v>4</v>
      </c>
      <c r="F33" s="117">
        <v>-1</v>
      </c>
      <c r="G33" s="150">
        <v>0</v>
      </c>
      <c r="H33" s="116">
        <v>0</v>
      </c>
      <c r="I33" s="117">
        <v>0</v>
      </c>
      <c r="J33" s="150">
        <v>0</v>
      </c>
      <c r="K33" s="116">
        <v>73</v>
      </c>
      <c r="L33" s="117">
        <v>-1</v>
      </c>
      <c r="M33" s="150">
        <v>0</v>
      </c>
      <c r="N33" s="116">
        <v>0</v>
      </c>
      <c r="O33" s="117">
        <v>0</v>
      </c>
      <c r="P33" s="150">
        <v>0</v>
      </c>
      <c r="Q33" s="116">
        <v>77</v>
      </c>
      <c r="R33" s="117">
        <v>-1</v>
      </c>
      <c r="S33" s="124">
        <v>0</v>
      </c>
      <c r="T33" s="115" t="s">
        <v>98</v>
      </c>
      <c r="U33" s="115" t="s">
        <v>98</v>
      </c>
      <c r="V33" s="115" t="s">
        <v>160</v>
      </c>
      <c r="W33" s="115" t="s">
        <v>184</v>
      </c>
    </row>
    <row r="34" spans="1:23" x14ac:dyDescent="0.2">
      <c r="A34" s="123"/>
      <c r="B34" s="115" t="s">
        <v>185</v>
      </c>
      <c r="C34" s="115" t="s">
        <v>186</v>
      </c>
      <c r="D34" s="150">
        <v>2460</v>
      </c>
      <c r="E34" s="116">
        <v>2992</v>
      </c>
      <c r="F34" s="117">
        <v>-0.17780748663101598</v>
      </c>
      <c r="G34" s="150">
        <v>0</v>
      </c>
      <c r="H34" s="116">
        <v>0</v>
      </c>
      <c r="I34" s="117">
        <v>0</v>
      </c>
      <c r="J34" s="150">
        <v>1044</v>
      </c>
      <c r="K34" s="116">
        <v>1430</v>
      </c>
      <c r="L34" s="117">
        <v>-0.26993006993007002</v>
      </c>
      <c r="M34" s="150">
        <v>0</v>
      </c>
      <c r="N34" s="116">
        <v>0</v>
      </c>
      <c r="O34" s="117">
        <v>0</v>
      </c>
      <c r="P34" s="150">
        <v>3504</v>
      </c>
      <c r="Q34" s="116">
        <v>4422</v>
      </c>
      <c r="R34" s="117">
        <v>-0.207598371777476</v>
      </c>
      <c r="S34" s="124">
        <v>0</v>
      </c>
      <c r="T34" s="115" t="s">
        <v>98</v>
      </c>
      <c r="U34" s="115" t="s">
        <v>98</v>
      </c>
      <c r="V34" s="115" t="s">
        <v>160</v>
      </c>
      <c r="W34" s="115" t="s">
        <v>187</v>
      </c>
    </row>
    <row r="35" spans="1:23" x14ac:dyDescent="0.2">
      <c r="A35" s="123"/>
      <c r="B35" s="115" t="s">
        <v>188</v>
      </c>
      <c r="C35" s="115" t="s">
        <v>189</v>
      </c>
      <c r="D35" s="150">
        <v>0</v>
      </c>
      <c r="E35" s="116">
        <v>929</v>
      </c>
      <c r="F35" s="117">
        <v>-1</v>
      </c>
      <c r="G35" s="150">
        <v>0</v>
      </c>
      <c r="H35" s="116">
        <v>0</v>
      </c>
      <c r="I35" s="117">
        <v>0</v>
      </c>
      <c r="J35" s="150">
        <v>0</v>
      </c>
      <c r="K35" s="116">
        <v>4873</v>
      </c>
      <c r="L35" s="117">
        <v>-1</v>
      </c>
      <c r="M35" s="150">
        <v>0</v>
      </c>
      <c r="N35" s="116">
        <v>0</v>
      </c>
      <c r="O35" s="117">
        <v>0</v>
      </c>
      <c r="P35" s="150">
        <v>0</v>
      </c>
      <c r="Q35" s="116">
        <v>5802</v>
      </c>
      <c r="R35" s="117">
        <v>-1</v>
      </c>
      <c r="S35" s="124">
        <v>0</v>
      </c>
      <c r="T35" s="115" t="s">
        <v>98</v>
      </c>
      <c r="U35" s="115" t="s">
        <v>98</v>
      </c>
      <c r="V35" s="115" t="s">
        <v>160</v>
      </c>
      <c r="W35" s="115" t="s">
        <v>190</v>
      </c>
    </row>
    <row r="36" spans="1:23" x14ac:dyDescent="0.2">
      <c r="A36" s="123"/>
      <c r="B36" s="115" t="s">
        <v>191</v>
      </c>
      <c r="C36" s="115" t="s">
        <v>192</v>
      </c>
      <c r="D36" s="150">
        <v>0</v>
      </c>
      <c r="E36" s="116">
        <v>400</v>
      </c>
      <c r="F36" s="117">
        <v>-1</v>
      </c>
      <c r="G36" s="150">
        <v>0</v>
      </c>
      <c r="H36" s="116">
        <v>0</v>
      </c>
      <c r="I36" s="117">
        <v>0</v>
      </c>
      <c r="J36" s="150">
        <v>0</v>
      </c>
      <c r="K36" s="116">
        <v>1796</v>
      </c>
      <c r="L36" s="117">
        <v>-1</v>
      </c>
      <c r="M36" s="150">
        <v>0</v>
      </c>
      <c r="N36" s="116">
        <v>0</v>
      </c>
      <c r="O36" s="117">
        <v>0</v>
      </c>
      <c r="P36" s="150">
        <v>0</v>
      </c>
      <c r="Q36" s="116">
        <v>2196</v>
      </c>
      <c r="R36" s="117">
        <v>-1</v>
      </c>
      <c r="S36" s="124">
        <v>0</v>
      </c>
      <c r="T36" s="115" t="s">
        <v>98</v>
      </c>
      <c r="U36" s="115" t="s">
        <v>98</v>
      </c>
      <c r="V36" s="115" t="s">
        <v>160</v>
      </c>
      <c r="W36" s="115" t="s">
        <v>193</v>
      </c>
    </row>
    <row r="37" spans="1:23" x14ac:dyDescent="0.2">
      <c r="A37" s="123"/>
      <c r="B37" s="115" t="s">
        <v>194</v>
      </c>
      <c r="C37" s="115" t="s">
        <v>195</v>
      </c>
      <c r="D37" s="150">
        <v>0</v>
      </c>
      <c r="E37" s="116">
        <v>4752</v>
      </c>
      <c r="F37" s="117">
        <v>-1</v>
      </c>
      <c r="G37" s="150">
        <v>0</v>
      </c>
      <c r="H37" s="116">
        <v>0</v>
      </c>
      <c r="I37" s="117">
        <v>0</v>
      </c>
      <c r="J37" s="150">
        <v>0</v>
      </c>
      <c r="K37" s="116">
        <v>2002</v>
      </c>
      <c r="L37" s="117">
        <v>-1</v>
      </c>
      <c r="M37" s="150">
        <v>0</v>
      </c>
      <c r="N37" s="116">
        <v>0</v>
      </c>
      <c r="O37" s="117">
        <v>0</v>
      </c>
      <c r="P37" s="150">
        <v>0</v>
      </c>
      <c r="Q37" s="116">
        <v>6754</v>
      </c>
      <c r="R37" s="117">
        <v>-1</v>
      </c>
      <c r="S37" s="124">
        <v>0</v>
      </c>
      <c r="T37" s="115" t="s">
        <v>98</v>
      </c>
      <c r="U37" s="115" t="s">
        <v>98</v>
      </c>
      <c r="V37" s="115" t="s">
        <v>160</v>
      </c>
      <c r="W37" s="115" t="s">
        <v>196</v>
      </c>
    </row>
    <row r="38" spans="1:23" x14ac:dyDescent="0.2">
      <c r="A38" s="123"/>
      <c r="B38" s="115" t="s">
        <v>197</v>
      </c>
      <c r="C38" s="115" t="s">
        <v>198</v>
      </c>
      <c r="D38" s="150">
        <v>0</v>
      </c>
      <c r="E38" s="116">
        <v>4113</v>
      </c>
      <c r="F38" s="117">
        <v>-1</v>
      </c>
      <c r="G38" s="150">
        <v>0</v>
      </c>
      <c r="H38" s="116">
        <v>0</v>
      </c>
      <c r="I38" s="117">
        <v>0</v>
      </c>
      <c r="J38" s="150">
        <v>0</v>
      </c>
      <c r="K38" s="116">
        <v>3228</v>
      </c>
      <c r="L38" s="117">
        <v>-1</v>
      </c>
      <c r="M38" s="150">
        <v>0</v>
      </c>
      <c r="N38" s="116">
        <v>0</v>
      </c>
      <c r="O38" s="117">
        <v>0</v>
      </c>
      <c r="P38" s="150">
        <v>0</v>
      </c>
      <c r="Q38" s="116">
        <v>7341</v>
      </c>
      <c r="R38" s="117">
        <v>-1</v>
      </c>
      <c r="S38" s="124">
        <v>0</v>
      </c>
      <c r="T38" s="115" t="s">
        <v>98</v>
      </c>
      <c r="U38" s="115" t="s">
        <v>98</v>
      </c>
      <c r="V38" s="115" t="s">
        <v>160</v>
      </c>
      <c r="W38" s="115" t="s">
        <v>199</v>
      </c>
    </row>
    <row r="39" spans="1:23" x14ac:dyDescent="0.2">
      <c r="A39" s="123"/>
      <c r="B39" s="115" t="s">
        <v>200</v>
      </c>
      <c r="C39" s="115" t="s">
        <v>201</v>
      </c>
      <c r="D39" s="150">
        <v>947</v>
      </c>
      <c r="E39" s="116">
        <v>1814</v>
      </c>
      <c r="F39" s="117">
        <v>-0.47794928335170905</v>
      </c>
      <c r="G39" s="150">
        <v>0</v>
      </c>
      <c r="H39" s="116">
        <v>0</v>
      </c>
      <c r="I39" s="117">
        <v>0</v>
      </c>
      <c r="J39" s="150">
        <v>0</v>
      </c>
      <c r="K39" s="116">
        <v>393</v>
      </c>
      <c r="L39" s="117">
        <v>-1</v>
      </c>
      <c r="M39" s="150">
        <v>0</v>
      </c>
      <c r="N39" s="116">
        <v>0</v>
      </c>
      <c r="O39" s="117">
        <v>0</v>
      </c>
      <c r="P39" s="150">
        <v>947</v>
      </c>
      <c r="Q39" s="116">
        <v>2207</v>
      </c>
      <c r="R39" s="117">
        <v>-0.57091073855912999</v>
      </c>
      <c r="S39" s="124">
        <v>0</v>
      </c>
      <c r="T39" s="115" t="s">
        <v>98</v>
      </c>
      <c r="U39" s="115" t="s">
        <v>98</v>
      </c>
      <c r="V39" s="115" t="s">
        <v>160</v>
      </c>
      <c r="W39" s="115" t="s">
        <v>202</v>
      </c>
    </row>
    <row r="40" spans="1:23" x14ac:dyDescent="0.2">
      <c r="A40" s="123"/>
      <c r="B40" s="115" t="s">
        <v>203</v>
      </c>
      <c r="C40" s="115" t="s">
        <v>204</v>
      </c>
      <c r="D40" s="150">
        <v>0</v>
      </c>
      <c r="E40" s="116">
        <v>80</v>
      </c>
      <c r="F40" s="117">
        <v>-1</v>
      </c>
      <c r="G40" s="150">
        <v>0</v>
      </c>
      <c r="H40" s="116">
        <v>0</v>
      </c>
      <c r="I40" s="117">
        <v>0</v>
      </c>
      <c r="J40" s="150">
        <v>0</v>
      </c>
      <c r="K40" s="116">
        <v>0</v>
      </c>
      <c r="L40" s="117">
        <v>0</v>
      </c>
      <c r="M40" s="150">
        <v>0</v>
      </c>
      <c r="N40" s="116">
        <v>0</v>
      </c>
      <c r="O40" s="117">
        <v>0</v>
      </c>
      <c r="P40" s="150">
        <v>0</v>
      </c>
      <c r="Q40" s="116">
        <v>80</v>
      </c>
      <c r="R40" s="117">
        <v>-1</v>
      </c>
      <c r="S40" s="124">
        <v>0</v>
      </c>
      <c r="T40" s="115" t="s">
        <v>98</v>
      </c>
      <c r="U40" s="115" t="s">
        <v>98</v>
      </c>
      <c r="V40" s="115" t="s">
        <v>160</v>
      </c>
      <c r="W40" s="115" t="s">
        <v>205</v>
      </c>
    </row>
    <row r="41" spans="1:23" x14ac:dyDescent="0.2">
      <c r="A41" s="123"/>
      <c r="B41" s="115" t="s">
        <v>206</v>
      </c>
      <c r="C41" s="115" t="s">
        <v>207</v>
      </c>
      <c r="D41" s="150">
        <v>0</v>
      </c>
      <c r="E41" s="116">
        <v>0</v>
      </c>
      <c r="F41" s="117">
        <v>0</v>
      </c>
      <c r="G41" s="150">
        <v>0</v>
      </c>
      <c r="H41" s="116">
        <v>0</v>
      </c>
      <c r="I41" s="117">
        <v>0</v>
      </c>
      <c r="J41" s="150">
        <v>0</v>
      </c>
      <c r="K41" s="116">
        <v>0</v>
      </c>
      <c r="L41" s="117">
        <v>0</v>
      </c>
      <c r="M41" s="150">
        <v>0</v>
      </c>
      <c r="N41" s="116">
        <v>0</v>
      </c>
      <c r="O41" s="117">
        <v>0</v>
      </c>
      <c r="P41" s="150">
        <v>0</v>
      </c>
      <c r="Q41" s="116">
        <v>0</v>
      </c>
      <c r="R41" s="117">
        <v>0</v>
      </c>
      <c r="S41" s="124">
        <v>0</v>
      </c>
      <c r="T41" s="115" t="s">
        <v>98</v>
      </c>
      <c r="U41" s="115" t="s">
        <v>98</v>
      </c>
      <c r="V41" s="115" t="s">
        <v>160</v>
      </c>
      <c r="W41" s="115" t="s">
        <v>208</v>
      </c>
    </row>
    <row r="42" spans="1:23" x14ac:dyDescent="0.2">
      <c r="A42" s="123"/>
      <c r="B42" s="115" t="s">
        <v>209</v>
      </c>
      <c r="C42" s="115" t="s">
        <v>210</v>
      </c>
      <c r="D42" s="150">
        <v>718</v>
      </c>
      <c r="E42" s="116">
        <v>1994</v>
      </c>
      <c r="F42" s="117">
        <v>-0.63991975927783407</v>
      </c>
      <c r="G42" s="150">
        <v>0</v>
      </c>
      <c r="H42" s="116">
        <v>0</v>
      </c>
      <c r="I42" s="117">
        <v>0</v>
      </c>
      <c r="J42" s="150">
        <v>1305</v>
      </c>
      <c r="K42" s="116">
        <v>1296</v>
      </c>
      <c r="L42" s="117">
        <v>6.9444444444444397E-3</v>
      </c>
      <c r="M42" s="150">
        <v>0</v>
      </c>
      <c r="N42" s="116">
        <v>0</v>
      </c>
      <c r="O42" s="117">
        <v>0</v>
      </c>
      <c r="P42" s="150">
        <v>2023</v>
      </c>
      <c r="Q42" s="116">
        <v>3290</v>
      </c>
      <c r="R42" s="117">
        <v>-0.38510638297872302</v>
      </c>
      <c r="S42" s="124">
        <v>0</v>
      </c>
      <c r="T42" s="115" t="s">
        <v>98</v>
      </c>
      <c r="U42" s="115" t="s">
        <v>98</v>
      </c>
      <c r="V42" s="115" t="s">
        <v>160</v>
      </c>
      <c r="W42" s="115" t="s">
        <v>211</v>
      </c>
    </row>
    <row r="43" spans="1:23" x14ac:dyDescent="0.2">
      <c r="A43" s="123"/>
      <c r="B43" s="115" t="s">
        <v>212</v>
      </c>
      <c r="C43" s="115" t="s">
        <v>213</v>
      </c>
      <c r="D43" s="150">
        <v>0</v>
      </c>
      <c r="E43" s="116">
        <v>182</v>
      </c>
      <c r="F43" s="117">
        <v>-1</v>
      </c>
      <c r="G43" s="150">
        <v>0</v>
      </c>
      <c r="H43" s="116">
        <v>0</v>
      </c>
      <c r="I43" s="117">
        <v>0</v>
      </c>
      <c r="J43" s="150">
        <v>0</v>
      </c>
      <c r="K43" s="116">
        <v>498</v>
      </c>
      <c r="L43" s="117">
        <v>-1</v>
      </c>
      <c r="M43" s="150">
        <v>0</v>
      </c>
      <c r="N43" s="116">
        <v>0</v>
      </c>
      <c r="O43" s="117">
        <v>0</v>
      </c>
      <c r="P43" s="150">
        <v>0</v>
      </c>
      <c r="Q43" s="116">
        <v>680</v>
      </c>
      <c r="R43" s="117">
        <v>-1</v>
      </c>
      <c r="S43" s="124">
        <v>0</v>
      </c>
      <c r="T43" s="115" t="s">
        <v>98</v>
      </c>
      <c r="U43" s="115" t="s">
        <v>98</v>
      </c>
      <c r="V43" s="115" t="s">
        <v>160</v>
      </c>
      <c r="W43" s="115" t="s">
        <v>214</v>
      </c>
    </row>
    <row r="44" spans="1:23" x14ac:dyDescent="0.2">
      <c r="A44" s="123"/>
      <c r="B44" s="115" t="s">
        <v>215</v>
      </c>
      <c r="C44" s="115" t="s">
        <v>216</v>
      </c>
      <c r="D44" s="150">
        <v>0</v>
      </c>
      <c r="E44" s="116">
        <v>567</v>
      </c>
      <c r="F44" s="117">
        <v>-1</v>
      </c>
      <c r="G44" s="150">
        <v>0</v>
      </c>
      <c r="H44" s="116">
        <v>0</v>
      </c>
      <c r="I44" s="117">
        <v>0</v>
      </c>
      <c r="J44" s="150">
        <v>0</v>
      </c>
      <c r="K44" s="116">
        <v>0</v>
      </c>
      <c r="L44" s="117">
        <v>0</v>
      </c>
      <c r="M44" s="150">
        <v>0</v>
      </c>
      <c r="N44" s="116">
        <v>0</v>
      </c>
      <c r="O44" s="117">
        <v>0</v>
      </c>
      <c r="P44" s="150">
        <v>0</v>
      </c>
      <c r="Q44" s="116">
        <v>567</v>
      </c>
      <c r="R44" s="117">
        <v>-1</v>
      </c>
      <c r="S44" s="124">
        <v>0</v>
      </c>
      <c r="T44" s="115" t="s">
        <v>98</v>
      </c>
      <c r="U44" s="115" t="s">
        <v>98</v>
      </c>
      <c r="V44" s="115" t="s">
        <v>160</v>
      </c>
      <c r="W44" s="115" t="s">
        <v>217</v>
      </c>
    </row>
    <row r="45" spans="1:23" x14ac:dyDescent="0.2">
      <c r="A45" s="123"/>
      <c r="B45" s="115" t="s">
        <v>218</v>
      </c>
      <c r="C45" s="115" t="s">
        <v>219</v>
      </c>
      <c r="D45" s="150">
        <v>12667</v>
      </c>
      <c r="E45" s="116">
        <v>5262</v>
      </c>
      <c r="F45" s="117">
        <v>1.40725959711136</v>
      </c>
      <c r="G45" s="150">
        <v>0</v>
      </c>
      <c r="H45" s="116">
        <v>0</v>
      </c>
      <c r="I45" s="117">
        <v>0</v>
      </c>
      <c r="J45" s="150">
        <v>17986</v>
      </c>
      <c r="K45" s="116">
        <v>21997</v>
      </c>
      <c r="L45" s="117">
        <v>-0.18234304677910601</v>
      </c>
      <c r="M45" s="150">
        <v>0</v>
      </c>
      <c r="N45" s="116">
        <v>0</v>
      </c>
      <c r="O45" s="117">
        <v>0</v>
      </c>
      <c r="P45" s="150">
        <v>30653</v>
      </c>
      <c r="Q45" s="116">
        <v>27259</v>
      </c>
      <c r="R45" s="117">
        <v>0.124509336365971</v>
      </c>
      <c r="S45" s="124">
        <v>0</v>
      </c>
      <c r="T45" s="115" t="s">
        <v>98</v>
      </c>
      <c r="U45" s="115" t="s">
        <v>98</v>
      </c>
      <c r="V45" s="115" t="s">
        <v>160</v>
      </c>
      <c r="W45" s="115" t="s">
        <v>220</v>
      </c>
    </row>
    <row r="46" spans="1:23" x14ac:dyDescent="0.2">
      <c r="A46" s="123"/>
      <c r="B46" s="115" t="s">
        <v>221</v>
      </c>
      <c r="C46" s="115" t="s">
        <v>222</v>
      </c>
      <c r="D46" s="150">
        <v>0</v>
      </c>
      <c r="E46" s="116">
        <v>2287</v>
      </c>
      <c r="F46" s="117">
        <v>-1</v>
      </c>
      <c r="G46" s="150">
        <v>0</v>
      </c>
      <c r="H46" s="116">
        <v>0</v>
      </c>
      <c r="I46" s="117">
        <v>0</v>
      </c>
      <c r="J46" s="150">
        <v>0</v>
      </c>
      <c r="K46" s="116">
        <v>0</v>
      </c>
      <c r="L46" s="117">
        <v>0</v>
      </c>
      <c r="M46" s="150">
        <v>0</v>
      </c>
      <c r="N46" s="116">
        <v>0</v>
      </c>
      <c r="O46" s="117">
        <v>0</v>
      </c>
      <c r="P46" s="150">
        <v>0</v>
      </c>
      <c r="Q46" s="116">
        <v>2287</v>
      </c>
      <c r="R46" s="117">
        <v>-1</v>
      </c>
      <c r="S46" s="124">
        <v>0</v>
      </c>
      <c r="T46" s="115" t="s">
        <v>98</v>
      </c>
      <c r="U46" s="115" t="s">
        <v>98</v>
      </c>
      <c r="V46" s="115" t="s">
        <v>160</v>
      </c>
      <c r="W46" s="115" t="s">
        <v>223</v>
      </c>
    </row>
    <row r="47" spans="1:23" x14ac:dyDescent="0.2">
      <c r="A47" s="123"/>
      <c r="B47" s="115" t="s">
        <v>224</v>
      </c>
      <c r="C47" s="115" t="s">
        <v>225</v>
      </c>
      <c r="D47" s="150">
        <v>0</v>
      </c>
      <c r="E47" s="116">
        <v>3406</v>
      </c>
      <c r="F47" s="117">
        <v>-1</v>
      </c>
      <c r="G47" s="150">
        <v>0</v>
      </c>
      <c r="H47" s="116">
        <v>0</v>
      </c>
      <c r="I47" s="117">
        <v>0</v>
      </c>
      <c r="J47" s="150">
        <v>0</v>
      </c>
      <c r="K47" s="116">
        <v>12</v>
      </c>
      <c r="L47" s="117">
        <v>-1</v>
      </c>
      <c r="M47" s="150">
        <v>0</v>
      </c>
      <c r="N47" s="116">
        <v>0</v>
      </c>
      <c r="O47" s="117">
        <v>0</v>
      </c>
      <c r="P47" s="150">
        <v>0</v>
      </c>
      <c r="Q47" s="116">
        <v>3418</v>
      </c>
      <c r="R47" s="117">
        <v>-1</v>
      </c>
      <c r="S47" s="124">
        <v>0</v>
      </c>
      <c r="T47" s="115" t="s">
        <v>98</v>
      </c>
      <c r="U47" s="115" t="s">
        <v>98</v>
      </c>
      <c r="V47" s="115" t="s">
        <v>160</v>
      </c>
      <c r="W47" s="115" t="s">
        <v>226</v>
      </c>
    </row>
    <row r="48" spans="1:23" x14ac:dyDescent="0.2">
      <c r="A48" s="123"/>
      <c r="B48" s="115" t="s">
        <v>227</v>
      </c>
      <c r="C48" s="115" t="s">
        <v>228</v>
      </c>
      <c r="D48" s="150">
        <v>0</v>
      </c>
      <c r="E48" s="116">
        <v>933</v>
      </c>
      <c r="F48" s="117">
        <v>-1</v>
      </c>
      <c r="G48" s="150">
        <v>0</v>
      </c>
      <c r="H48" s="116">
        <v>0</v>
      </c>
      <c r="I48" s="117">
        <v>0</v>
      </c>
      <c r="J48" s="150">
        <v>0</v>
      </c>
      <c r="K48" s="116">
        <v>5376</v>
      </c>
      <c r="L48" s="117">
        <v>-1</v>
      </c>
      <c r="M48" s="150">
        <v>0</v>
      </c>
      <c r="N48" s="116">
        <v>0</v>
      </c>
      <c r="O48" s="117">
        <v>0</v>
      </c>
      <c r="P48" s="150">
        <v>0</v>
      </c>
      <c r="Q48" s="116">
        <v>6309</v>
      </c>
      <c r="R48" s="117">
        <v>-1</v>
      </c>
      <c r="S48" s="124">
        <v>0</v>
      </c>
      <c r="T48" s="115" t="s">
        <v>98</v>
      </c>
      <c r="U48" s="115" t="s">
        <v>98</v>
      </c>
      <c r="V48" s="115" t="s">
        <v>160</v>
      </c>
      <c r="W48" s="115" t="s">
        <v>229</v>
      </c>
    </row>
    <row r="49" spans="1:23" x14ac:dyDescent="0.2">
      <c r="A49" s="123"/>
      <c r="B49" s="115" t="s">
        <v>230</v>
      </c>
      <c r="C49" s="115" t="s">
        <v>231</v>
      </c>
      <c r="D49" s="150">
        <v>0</v>
      </c>
      <c r="E49" s="116">
        <v>73</v>
      </c>
      <c r="F49" s="117">
        <v>-1</v>
      </c>
      <c r="G49" s="150">
        <v>0</v>
      </c>
      <c r="H49" s="116">
        <v>0</v>
      </c>
      <c r="I49" s="117">
        <v>0</v>
      </c>
      <c r="J49" s="150">
        <v>0</v>
      </c>
      <c r="K49" s="116">
        <v>0</v>
      </c>
      <c r="L49" s="117">
        <v>0</v>
      </c>
      <c r="M49" s="150">
        <v>0</v>
      </c>
      <c r="N49" s="116">
        <v>0</v>
      </c>
      <c r="O49" s="117">
        <v>0</v>
      </c>
      <c r="P49" s="150">
        <v>0</v>
      </c>
      <c r="Q49" s="116">
        <v>73</v>
      </c>
      <c r="R49" s="117">
        <v>-1</v>
      </c>
      <c r="S49" s="124">
        <v>0</v>
      </c>
      <c r="T49" s="115" t="s">
        <v>98</v>
      </c>
      <c r="U49" s="115" t="s">
        <v>98</v>
      </c>
      <c r="V49" s="115" t="s">
        <v>160</v>
      </c>
      <c r="W49" s="115" t="s">
        <v>232</v>
      </c>
    </row>
    <row r="50" spans="1:23" x14ac:dyDescent="0.2">
      <c r="A50" s="123"/>
      <c r="B50" s="115" t="s">
        <v>233</v>
      </c>
      <c r="C50" s="115" t="s">
        <v>234</v>
      </c>
      <c r="D50" s="150">
        <v>16745</v>
      </c>
      <c r="E50" s="116">
        <v>18445</v>
      </c>
      <c r="F50" s="117">
        <v>-9.2165898617511496E-2</v>
      </c>
      <c r="G50" s="150">
        <v>0</v>
      </c>
      <c r="H50" s="116">
        <v>0</v>
      </c>
      <c r="I50" s="117">
        <v>0</v>
      </c>
      <c r="J50" s="150">
        <v>18832</v>
      </c>
      <c r="K50" s="116">
        <v>21710</v>
      </c>
      <c r="L50" s="117">
        <v>-0.13256563795485998</v>
      </c>
      <c r="M50" s="150">
        <v>0</v>
      </c>
      <c r="N50" s="116">
        <v>0</v>
      </c>
      <c r="O50" s="117">
        <v>0</v>
      </c>
      <c r="P50" s="150">
        <v>35577</v>
      </c>
      <c r="Q50" s="116">
        <v>40155</v>
      </c>
      <c r="R50" s="117">
        <v>-0.11400821815465101</v>
      </c>
      <c r="S50" s="124">
        <v>0</v>
      </c>
      <c r="T50" s="115" t="s">
        <v>98</v>
      </c>
      <c r="U50" s="115" t="s">
        <v>98</v>
      </c>
      <c r="V50" s="115" t="s">
        <v>160</v>
      </c>
      <c r="W50" s="115" t="s">
        <v>235</v>
      </c>
    </row>
    <row r="51" spans="1:23" x14ac:dyDescent="0.2">
      <c r="A51" s="123"/>
      <c r="B51" s="115" t="s">
        <v>236</v>
      </c>
      <c r="C51" s="115" t="s">
        <v>237</v>
      </c>
      <c r="D51" s="150">
        <v>0</v>
      </c>
      <c r="E51" s="116">
        <v>203</v>
      </c>
      <c r="F51" s="117">
        <v>-1</v>
      </c>
      <c r="G51" s="150">
        <v>0</v>
      </c>
      <c r="H51" s="116">
        <v>0</v>
      </c>
      <c r="I51" s="117">
        <v>0</v>
      </c>
      <c r="J51" s="150">
        <v>0</v>
      </c>
      <c r="K51" s="116">
        <v>29</v>
      </c>
      <c r="L51" s="117">
        <v>-1</v>
      </c>
      <c r="M51" s="150">
        <v>0</v>
      </c>
      <c r="N51" s="116">
        <v>0</v>
      </c>
      <c r="O51" s="117">
        <v>0</v>
      </c>
      <c r="P51" s="150">
        <v>0</v>
      </c>
      <c r="Q51" s="116">
        <v>232</v>
      </c>
      <c r="R51" s="117">
        <v>-1</v>
      </c>
      <c r="S51" s="124">
        <v>0</v>
      </c>
      <c r="T51" s="115" t="s">
        <v>98</v>
      </c>
      <c r="U51" s="115" t="s">
        <v>98</v>
      </c>
      <c r="V51" s="115" t="s">
        <v>160</v>
      </c>
      <c r="W51" s="115" t="s">
        <v>238</v>
      </c>
    </row>
    <row r="52" spans="1:23" x14ac:dyDescent="0.2">
      <c r="A52" s="123"/>
      <c r="B52" s="115" t="s">
        <v>239</v>
      </c>
      <c r="C52" s="115" t="s">
        <v>240</v>
      </c>
      <c r="D52" s="150">
        <v>287</v>
      </c>
      <c r="E52" s="116">
        <v>224</v>
      </c>
      <c r="F52" s="117">
        <v>0.28125</v>
      </c>
      <c r="G52" s="150">
        <v>0</v>
      </c>
      <c r="H52" s="116">
        <v>0</v>
      </c>
      <c r="I52" s="117">
        <v>0</v>
      </c>
      <c r="J52" s="150">
        <v>3262</v>
      </c>
      <c r="K52" s="116">
        <v>4774</v>
      </c>
      <c r="L52" s="117">
        <v>-0.31671554252199402</v>
      </c>
      <c r="M52" s="150">
        <v>0</v>
      </c>
      <c r="N52" s="116">
        <v>0</v>
      </c>
      <c r="O52" s="117">
        <v>0</v>
      </c>
      <c r="P52" s="150">
        <v>3549</v>
      </c>
      <c r="Q52" s="116">
        <v>4998</v>
      </c>
      <c r="R52" s="117">
        <v>-0.28991596638655504</v>
      </c>
      <c r="S52" s="124">
        <v>0</v>
      </c>
      <c r="T52" s="115" t="s">
        <v>98</v>
      </c>
      <c r="U52" s="115" t="s">
        <v>98</v>
      </c>
      <c r="V52" s="115" t="s">
        <v>160</v>
      </c>
      <c r="W52" s="115" t="s">
        <v>241</v>
      </c>
    </row>
    <row r="53" spans="1:23" x14ac:dyDescent="0.2">
      <c r="A53" s="125"/>
      <c r="B53" s="115" t="s">
        <v>242</v>
      </c>
      <c r="C53" s="115" t="s">
        <v>243</v>
      </c>
      <c r="D53" s="150">
        <v>0</v>
      </c>
      <c r="E53" s="116">
        <v>832</v>
      </c>
      <c r="F53" s="117">
        <v>-1</v>
      </c>
      <c r="G53" s="150">
        <v>0</v>
      </c>
      <c r="H53" s="116">
        <v>0</v>
      </c>
      <c r="I53" s="117">
        <v>0</v>
      </c>
      <c r="J53" s="150">
        <v>0</v>
      </c>
      <c r="K53" s="116">
        <v>0</v>
      </c>
      <c r="L53" s="117">
        <v>0</v>
      </c>
      <c r="M53" s="150">
        <v>0</v>
      </c>
      <c r="N53" s="116">
        <v>0</v>
      </c>
      <c r="O53" s="117">
        <v>0</v>
      </c>
      <c r="P53" s="150">
        <v>0</v>
      </c>
      <c r="Q53" s="116">
        <v>832</v>
      </c>
      <c r="R53" s="117">
        <v>-1</v>
      </c>
      <c r="S53" s="124">
        <v>0</v>
      </c>
      <c r="T53" s="115" t="s">
        <v>98</v>
      </c>
      <c r="U53" s="115" t="s">
        <v>98</v>
      </c>
      <c r="V53" s="115" t="s">
        <v>160</v>
      </c>
      <c r="W53" s="115" t="s">
        <v>244</v>
      </c>
    </row>
    <row r="54" spans="1:23" x14ac:dyDescent="0.2">
      <c r="A54" s="126" t="s">
        <v>112</v>
      </c>
      <c r="B54" s="126">
        <v>0</v>
      </c>
      <c r="C54" s="126">
        <v>0</v>
      </c>
      <c r="D54" s="135">
        <v>33824</v>
      </c>
      <c r="E54" s="127">
        <v>60439</v>
      </c>
      <c r="F54" s="128">
        <v>-0.44036135607802901</v>
      </c>
      <c r="G54" s="135">
        <v>0</v>
      </c>
      <c r="H54" s="127">
        <v>0</v>
      </c>
      <c r="I54" s="128">
        <v>0</v>
      </c>
      <c r="J54" s="135">
        <v>42429</v>
      </c>
      <c r="K54" s="127">
        <v>90872</v>
      </c>
      <c r="L54" s="128">
        <v>-0.53309050092437704</v>
      </c>
      <c r="M54" s="135">
        <v>0</v>
      </c>
      <c r="N54" s="127">
        <v>0</v>
      </c>
      <c r="O54" s="128">
        <v>0</v>
      </c>
      <c r="P54" s="135">
        <v>76253</v>
      </c>
      <c r="Q54" s="127">
        <v>151311</v>
      </c>
      <c r="R54" s="128">
        <v>-0.49605117935906801</v>
      </c>
      <c r="S54" s="131">
        <v>0</v>
      </c>
      <c r="T54" s="132">
        <v>0</v>
      </c>
      <c r="U54" s="132">
        <v>0</v>
      </c>
      <c r="V54" s="132">
        <v>0</v>
      </c>
      <c r="W54" s="132">
        <v>0</v>
      </c>
    </row>
    <row r="55" spans="1:23" s="137" customFormat="1" ht="22.5" x14ac:dyDescent="0.2">
      <c r="A55" s="134" t="s">
        <v>245</v>
      </c>
      <c r="B55" s="112"/>
      <c r="C55" s="112"/>
      <c r="D55" s="135">
        <f>D54+D24+D14</f>
        <v>736389</v>
      </c>
      <c r="E55" s="135">
        <f>E54+E24+E14</f>
        <v>904154</v>
      </c>
      <c r="F55" s="136">
        <f>((D54+D24+D14)-(E54+E24+E14))/(E54+E24+E14)</f>
        <v>-0.18554914317693666</v>
      </c>
      <c r="G55" s="135">
        <f>G54+G24+G14</f>
        <v>156722</v>
      </c>
      <c r="H55" s="135">
        <f>H54+H24+H14</f>
        <v>44491</v>
      </c>
      <c r="I55" s="136">
        <f>((G54+G24+G14)-(H54+H24+H14))/(H54+H24+H14)</f>
        <v>2.5225551235081252</v>
      </c>
      <c r="J55" s="135">
        <f>J54+J24+J14</f>
        <v>931457</v>
      </c>
      <c r="K55" s="135">
        <f>K54+K24+K14</f>
        <v>594354</v>
      </c>
      <c r="L55" s="136">
        <f>((J54+J24+J14)-(K54+K24+K14))/(K54+K24+K14)</f>
        <v>0.56717545435885008</v>
      </c>
      <c r="M55" s="135">
        <f>M54+M24+M14</f>
        <v>1889</v>
      </c>
      <c r="N55" s="135">
        <f>N54+N24+N14</f>
        <v>37464</v>
      </c>
      <c r="O55" s="136">
        <f>((M54+M24+M14)-(N54+N24+N14))/(N54+N24+N14)</f>
        <v>-0.94957826179799276</v>
      </c>
      <c r="P55" s="135">
        <f>P54+P24+P14</f>
        <v>1826457</v>
      </c>
      <c r="Q55" s="135">
        <f>Q54+Q24+Q14</f>
        <v>1580463</v>
      </c>
      <c r="R55" s="136">
        <f>((P54+P24+P14)-(Q54+Q24+Q14))/(Q54+Q24+Q14)</f>
        <v>0.15564679464182332</v>
      </c>
    </row>
    <row r="56" spans="1:23" s="137" customFormat="1" x14ac:dyDescent="0.2">
      <c r="A56" s="134" t="s">
        <v>246</v>
      </c>
      <c r="B56" s="112"/>
      <c r="C56" s="112"/>
      <c r="D56" s="135">
        <f>D54+D24+D14+D9</f>
        <v>1512718</v>
      </c>
      <c r="E56" s="135">
        <f>E54+E24+E14+E9</f>
        <v>2246215</v>
      </c>
      <c r="F56" s="136">
        <f>((D54+D24+D14+D9)-(E54+E24+E14+E9))/(E54+E24+E14+E9)</f>
        <v>-0.32654799295704107</v>
      </c>
      <c r="G56" s="135">
        <f>G54+G24+G14+G9</f>
        <v>1028150</v>
      </c>
      <c r="H56" s="135">
        <f>H54+H24+H14+H9</f>
        <v>502883</v>
      </c>
      <c r="I56" s="136">
        <f>((G54+G24+G14+G9)-(H54+H24+H14+H9))/(H54+H24+H14+H9)</f>
        <v>1.0445113475699119</v>
      </c>
      <c r="J56" s="135">
        <f>J54+J24+J14+J9</f>
        <v>2654769</v>
      </c>
      <c r="K56" s="135">
        <f>K54+K24+K14+K9</f>
        <v>2267200</v>
      </c>
      <c r="L56" s="136">
        <f>((J54+J24+J14+J9)-(K54+K24+K14+K9))/(K54+K24+K14+K9)</f>
        <v>0.1709461009174312</v>
      </c>
      <c r="M56" s="135">
        <f>M54+M24+M14+M9</f>
        <v>7401</v>
      </c>
      <c r="N56" s="135">
        <f>N54+N24+N14+N9</f>
        <v>45428</v>
      </c>
      <c r="O56" s="136">
        <f>((M54+M24+M14+M9)-(N54+N24+N14+N9))/(N54+N24+N14+N9)</f>
        <v>-0.83708285638813063</v>
      </c>
      <c r="P56" s="135">
        <f>P54+P24+P14+P9</f>
        <v>5203038</v>
      </c>
      <c r="Q56" s="135">
        <f>Q54+Q24+Q14+Q9</f>
        <v>5061726</v>
      </c>
      <c r="R56" s="136">
        <f>((P54+P24+P14+P9)-(Q54+Q24+Q14+Q9))/(Q54+Q24+Q14+Q9)</f>
        <v>2.7917749795227952E-2</v>
      </c>
    </row>
    <row r="57" spans="1:23" s="137" customFormat="1" x14ac:dyDescent="0.2">
      <c r="A57" s="134" t="s">
        <v>247</v>
      </c>
      <c r="B57" s="112"/>
      <c r="C57" s="112"/>
      <c r="D57" s="135">
        <f>D54+D24+D14+D9+D5</f>
        <v>2577817</v>
      </c>
      <c r="E57" s="135">
        <f>E54+E24+E14+E9+E5</f>
        <v>3536359</v>
      </c>
      <c r="F57" s="136">
        <f>((D54+D24+D14+D9+D5)-(E54+E24+E14+E9+E5))/(E54+E24+E14+E9+E5)</f>
        <v>-0.27105336307767397</v>
      </c>
      <c r="G57" s="135">
        <f>G54+G24+G14+G9+G5</f>
        <v>16047501</v>
      </c>
      <c r="H57" s="135">
        <f>H54+H24+H14+H9+H5</f>
        <v>15534225</v>
      </c>
      <c r="I57" s="136">
        <f>((G54+G24+G14+G9+G5)-(H54+H24+H14+H9+H5))/(H54+H24+H14+H9+H5)</f>
        <v>3.3041622610719232E-2</v>
      </c>
      <c r="J57" s="135">
        <f>J54+J24+J14+J9+J5</f>
        <v>5973228</v>
      </c>
      <c r="K57" s="135">
        <f>K54+K24+K14+K9+K5</f>
        <v>5734172</v>
      </c>
      <c r="L57" s="136">
        <f>((J54+J24+J14+J9+J5)-(K54+K24+K14+K9+K5))/(K54+K24+K14+K9+K5)</f>
        <v>4.1689715620668512E-2</v>
      </c>
      <c r="M57" s="135">
        <f>M54+M24+M14+M9+M5</f>
        <v>917530</v>
      </c>
      <c r="N57" s="135">
        <f>N54+N24+N14+N9+N5</f>
        <v>1013634</v>
      </c>
      <c r="O57" s="136">
        <f>((M54+M24+M14+M9+M5)-(N54+N24+N14+N9+N5))/(N54+N24+N14+N9+N5)</f>
        <v>-9.4811342160977238E-2</v>
      </c>
      <c r="P57" s="135">
        <f>P54+P24+P14+P9+P5</f>
        <v>25516076</v>
      </c>
      <c r="Q57" s="135">
        <f>Q54+Q24+Q14+Q9+Q5</f>
        <v>25818390</v>
      </c>
      <c r="R57" s="136">
        <f>((P54+P24+P14+P9+P5)-(Q54+Q24+Q14+Q9+Q5))/(Q54+Q24+Q14+Q9+Q5)</f>
        <v>-1.1709250654281696E-2</v>
      </c>
    </row>
    <row r="58" spans="1:23" x14ac:dyDescent="0.2">
      <c r="A58" s="121" t="s">
        <v>248</v>
      </c>
      <c r="B58" s="115" t="s">
        <v>249</v>
      </c>
      <c r="C58" s="115" t="s">
        <v>250</v>
      </c>
      <c r="D58" s="150">
        <v>0</v>
      </c>
      <c r="E58" s="116">
        <v>0</v>
      </c>
      <c r="F58" s="117">
        <v>0</v>
      </c>
      <c r="G58" s="150">
        <v>0</v>
      </c>
      <c r="H58" s="116">
        <v>0</v>
      </c>
      <c r="I58" s="117">
        <v>0</v>
      </c>
      <c r="J58" s="150">
        <v>0</v>
      </c>
      <c r="K58" s="116">
        <v>0</v>
      </c>
      <c r="L58" s="117">
        <v>0</v>
      </c>
      <c r="M58" s="150">
        <v>0</v>
      </c>
      <c r="N58" s="116">
        <v>0</v>
      </c>
      <c r="O58" s="117">
        <v>0</v>
      </c>
      <c r="P58" s="150">
        <v>0</v>
      </c>
      <c r="Q58" s="116">
        <v>0</v>
      </c>
      <c r="R58" s="117">
        <v>0</v>
      </c>
      <c r="S58" s="122">
        <v>6</v>
      </c>
      <c r="T58" s="115" t="s">
        <v>99</v>
      </c>
      <c r="U58" s="115" t="s">
        <v>99</v>
      </c>
      <c r="V58" s="115" t="s">
        <v>252</v>
      </c>
      <c r="W58" s="115" t="s">
        <v>251</v>
      </c>
    </row>
    <row r="59" spans="1:23" x14ac:dyDescent="0.2">
      <c r="A59" s="123"/>
      <c r="B59" s="115" t="s">
        <v>253</v>
      </c>
      <c r="C59" s="115" t="s">
        <v>254</v>
      </c>
      <c r="D59" s="150">
        <v>0</v>
      </c>
      <c r="E59" s="116">
        <v>0</v>
      </c>
      <c r="F59" s="117">
        <v>0</v>
      </c>
      <c r="G59" s="150">
        <v>0</v>
      </c>
      <c r="H59" s="116">
        <v>0</v>
      </c>
      <c r="I59" s="117">
        <v>0</v>
      </c>
      <c r="J59" s="150">
        <v>0</v>
      </c>
      <c r="K59" s="116">
        <v>0</v>
      </c>
      <c r="L59" s="117">
        <v>0</v>
      </c>
      <c r="M59" s="150">
        <v>0</v>
      </c>
      <c r="N59" s="116">
        <v>0</v>
      </c>
      <c r="O59" s="117">
        <v>0</v>
      </c>
      <c r="P59" s="150">
        <v>0</v>
      </c>
      <c r="Q59" s="116">
        <v>0</v>
      </c>
      <c r="R59" s="117">
        <v>0</v>
      </c>
      <c r="S59" s="124">
        <v>0</v>
      </c>
      <c r="T59" s="115" t="s">
        <v>99</v>
      </c>
      <c r="U59" s="115" t="s">
        <v>99</v>
      </c>
      <c r="V59" s="115" t="s">
        <v>252</v>
      </c>
      <c r="W59" s="115" t="s">
        <v>255</v>
      </c>
    </row>
    <row r="60" spans="1:23" x14ac:dyDescent="0.2">
      <c r="A60" s="123"/>
      <c r="B60" s="115" t="s">
        <v>256</v>
      </c>
      <c r="C60" s="115" t="s">
        <v>257</v>
      </c>
      <c r="D60" s="150">
        <v>0</v>
      </c>
      <c r="E60" s="116">
        <v>0</v>
      </c>
      <c r="F60" s="117">
        <v>0</v>
      </c>
      <c r="G60" s="150">
        <v>0</v>
      </c>
      <c r="H60" s="116">
        <v>0</v>
      </c>
      <c r="I60" s="117">
        <v>0</v>
      </c>
      <c r="J60" s="150">
        <v>0</v>
      </c>
      <c r="K60" s="116">
        <v>0</v>
      </c>
      <c r="L60" s="117">
        <v>0</v>
      </c>
      <c r="M60" s="150">
        <v>0</v>
      </c>
      <c r="N60" s="116">
        <v>0</v>
      </c>
      <c r="O60" s="117">
        <v>0</v>
      </c>
      <c r="P60" s="150">
        <v>0</v>
      </c>
      <c r="Q60" s="116">
        <v>0</v>
      </c>
      <c r="R60" s="117">
        <v>0</v>
      </c>
      <c r="S60" s="124">
        <v>0</v>
      </c>
      <c r="T60" s="115" t="s">
        <v>99</v>
      </c>
      <c r="U60" s="115" t="s">
        <v>99</v>
      </c>
      <c r="V60" s="115" t="s">
        <v>252</v>
      </c>
      <c r="W60" s="115" t="s">
        <v>258</v>
      </c>
    </row>
    <row r="61" spans="1:23" x14ac:dyDescent="0.2">
      <c r="A61" s="123"/>
      <c r="B61" s="115" t="s">
        <v>259</v>
      </c>
      <c r="C61" s="115" t="s">
        <v>260</v>
      </c>
      <c r="D61" s="150">
        <v>0</v>
      </c>
      <c r="E61" s="116">
        <v>0</v>
      </c>
      <c r="F61" s="117">
        <v>0</v>
      </c>
      <c r="G61" s="150">
        <v>0</v>
      </c>
      <c r="H61" s="116">
        <v>0</v>
      </c>
      <c r="I61" s="117">
        <v>0</v>
      </c>
      <c r="J61" s="150">
        <v>0</v>
      </c>
      <c r="K61" s="116">
        <v>0</v>
      </c>
      <c r="L61" s="117">
        <v>0</v>
      </c>
      <c r="M61" s="150">
        <v>0</v>
      </c>
      <c r="N61" s="116">
        <v>0</v>
      </c>
      <c r="O61" s="117">
        <v>0</v>
      </c>
      <c r="P61" s="150">
        <v>0</v>
      </c>
      <c r="Q61" s="116">
        <v>0</v>
      </c>
      <c r="R61" s="117">
        <v>0</v>
      </c>
      <c r="S61" s="124">
        <v>0</v>
      </c>
      <c r="T61" s="115" t="s">
        <v>99</v>
      </c>
      <c r="U61" s="115" t="s">
        <v>99</v>
      </c>
      <c r="V61" s="115" t="s">
        <v>252</v>
      </c>
      <c r="W61" s="115" t="s">
        <v>261</v>
      </c>
    </row>
    <row r="62" spans="1:23" x14ac:dyDescent="0.2">
      <c r="A62" s="123"/>
      <c r="B62" s="115" t="s">
        <v>262</v>
      </c>
      <c r="C62" s="115" t="s">
        <v>263</v>
      </c>
      <c r="D62" s="150">
        <v>1552</v>
      </c>
      <c r="E62" s="116">
        <v>999</v>
      </c>
      <c r="F62" s="117">
        <v>0.55355355355355407</v>
      </c>
      <c r="G62" s="150">
        <v>0</v>
      </c>
      <c r="H62" s="116">
        <v>0</v>
      </c>
      <c r="I62" s="117">
        <v>0</v>
      </c>
      <c r="J62" s="150">
        <v>0</v>
      </c>
      <c r="K62" s="116">
        <v>0</v>
      </c>
      <c r="L62" s="117">
        <v>0</v>
      </c>
      <c r="M62" s="150">
        <v>0</v>
      </c>
      <c r="N62" s="116">
        <v>0</v>
      </c>
      <c r="O62" s="117">
        <v>0</v>
      </c>
      <c r="P62" s="150">
        <v>1552</v>
      </c>
      <c r="Q62" s="116">
        <v>999</v>
      </c>
      <c r="R62" s="117">
        <v>0.55355355355355407</v>
      </c>
      <c r="S62" s="124">
        <v>0</v>
      </c>
      <c r="T62" s="115" t="s">
        <v>99</v>
      </c>
      <c r="U62" s="115" t="s">
        <v>99</v>
      </c>
      <c r="V62" s="115" t="s">
        <v>252</v>
      </c>
      <c r="W62" s="115" t="s">
        <v>264</v>
      </c>
    </row>
    <row r="63" spans="1:23" x14ac:dyDescent="0.2">
      <c r="A63" s="125"/>
      <c r="B63" s="115" t="s">
        <v>265</v>
      </c>
      <c r="C63" s="115" t="s">
        <v>266</v>
      </c>
      <c r="D63" s="150">
        <v>0</v>
      </c>
      <c r="E63" s="116">
        <v>0</v>
      </c>
      <c r="F63" s="117">
        <v>0</v>
      </c>
      <c r="G63" s="150">
        <v>0</v>
      </c>
      <c r="H63" s="116">
        <v>0</v>
      </c>
      <c r="I63" s="117">
        <v>0</v>
      </c>
      <c r="J63" s="150">
        <v>0</v>
      </c>
      <c r="K63" s="116">
        <v>0</v>
      </c>
      <c r="L63" s="117">
        <v>0</v>
      </c>
      <c r="M63" s="150">
        <v>0</v>
      </c>
      <c r="N63" s="116">
        <v>0</v>
      </c>
      <c r="O63" s="117">
        <v>0</v>
      </c>
      <c r="P63" s="150">
        <v>0</v>
      </c>
      <c r="Q63" s="116">
        <v>0</v>
      </c>
      <c r="R63" s="117">
        <v>0</v>
      </c>
      <c r="S63" s="124">
        <v>0</v>
      </c>
      <c r="T63" s="115" t="s">
        <v>99</v>
      </c>
      <c r="U63" s="115" t="s">
        <v>99</v>
      </c>
      <c r="V63" s="115" t="s">
        <v>252</v>
      </c>
      <c r="W63" s="115" t="s">
        <v>267</v>
      </c>
    </row>
    <row r="64" spans="1:23" x14ac:dyDescent="0.2">
      <c r="A64" s="126" t="s">
        <v>112</v>
      </c>
      <c r="B64" s="126">
        <v>0</v>
      </c>
      <c r="C64" s="126">
        <v>0</v>
      </c>
      <c r="D64" s="135">
        <v>1552</v>
      </c>
      <c r="E64" s="127">
        <v>999</v>
      </c>
      <c r="F64" s="128">
        <v>0.55355355355355407</v>
      </c>
      <c r="G64" s="135">
        <v>0</v>
      </c>
      <c r="H64" s="127">
        <v>0</v>
      </c>
      <c r="I64" s="128">
        <v>0</v>
      </c>
      <c r="J64" s="135">
        <v>0</v>
      </c>
      <c r="K64" s="127">
        <v>0</v>
      </c>
      <c r="L64" s="128">
        <v>0</v>
      </c>
      <c r="M64" s="135">
        <v>0</v>
      </c>
      <c r="N64" s="127">
        <v>0</v>
      </c>
      <c r="O64" s="128">
        <v>0</v>
      </c>
      <c r="P64" s="135">
        <v>1552</v>
      </c>
      <c r="Q64" s="127">
        <v>999</v>
      </c>
      <c r="R64" s="128">
        <v>0.55355355355355407</v>
      </c>
      <c r="S64" s="131">
        <v>0</v>
      </c>
      <c r="T64" s="132">
        <v>0</v>
      </c>
      <c r="U64" s="132">
        <v>0</v>
      </c>
      <c r="V64" s="132">
        <v>0</v>
      </c>
      <c r="W64" s="132">
        <v>0</v>
      </c>
    </row>
    <row r="65" spans="1:23" x14ac:dyDescent="0.2">
      <c r="A65" s="126" t="s">
        <v>268</v>
      </c>
      <c r="B65" s="126">
        <v>0</v>
      </c>
      <c r="C65" s="126">
        <v>0</v>
      </c>
      <c r="D65" s="135">
        <v>2579369</v>
      </c>
      <c r="E65" s="127">
        <v>3537358</v>
      </c>
      <c r="F65" s="128">
        <v>-0.27082048240523005</v>
      </c>
      <c r="G65" s="135">
        <v>16047501</v>
      </c>
      <c r="H65" s="127">
        <v>15534225</v>
      </c>
      <c r="I65" s="128">
        <v>3.3041622610719204E-2</v>
      </c>
      <c r="J65" s="135">
        <v>5973228</v>
      </c>
      <c r="K65" s="127">
        <v>5734172</v>
      </c>
      <c r="L65" s="128">
        <v>4.1689715620668498E-2</v>
      </c>
      <c r="M65" s="135">
        <v>917530</v>
      </c>
      <c r="N65" s="127">
        <v>1013634</v>
      </c>
      <c r="O65" s="128">
        <v>-9.4811342160977211E-2</v>
      </c>
      <c r="P65" s="135">
        <v>25517628</v>
      </c>
      <c r="Q65" s="127">
        <v>25819389</v>
      </c>
      <c r="R65" s="128">
        <v>-1.1687379589036801E-2</v>
      </c>
      <c r="S65" s="138">
        <v>0</v>
      </c>
      <c r="T65" s="132">
        <v>0</v>
      </c>
      <c r="U65" s="132">
        <v>0</v>
      </c>
      <c r="V65" s="132">
        <v>0</v>
      </c>
      <c r="W65" s="132">
        <v>0</v>
      </c>
    </row>
  </sheetData>
  <pageMargins left="0.25" right="0.25" top="0.75" bottom="0.75" header="0.3" footer="0.3"/>
  <pageSetup paperSize="9" scale="5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2" customWidth="1"/>
    <col min="5" max="5" width="2.28515625" style="2" customWidth="1"/>
    <col min="6" max="7" width="13.85546875" style="2" customWidth="1"/>
    <col min="8" max="8" width="8.7109375" style="32" customWidth="1"/>
    <col min="9" max="12" width="10.85546875" style="2" customWidth="1"/>
    <col min="13" max="13" width="13.42578125" style="33" bestFit="1" customWidth="1"/>
    <col min="14" max="14" width="11.28515625" style="43" customWidth="1"/>
    <col min="15" max="15" width="10.28515625" style="43" customWidth="1"/>
    <col min="16" max="17" width="10.85546875" style="33" customWidth="1"/>
    <col min="18" max="16384" width="10.85546875" style="2"/>
  </cols>
  <sheetData>
    <row r="1" spans="1:17" ht="73.5" customHeight="1" x14ac:dyDescent="0.25">
      <c r="A1" s="57" t="s">
        <v>35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102" t="s">
        <v>287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81" t="s">
        <v>58</v>
      </c>
      <c r="C3" s="4"/>
      <c r="D3" s="5"/>
      <c r="E3" s="6"/>
      <c r="F3" s="80" t="s">
        <v>36</v>
      </c>
      <c r="G3" s="4"/>
      <c r="H3" s="5"/>
      <c r="M3" s="33"/>
      <c r="N3" s="43"/>
      <c r="O3" s="43"/>
      <c r="P3" s="33"/>
      <c r="Q3" s="33"/>
    </row>
    <row r="4" spans="1:17" ht="15" customHeight="1" x14ac:dyDescent="0.3">
      <c r="A4" s="2"/>
      <c r="B4" s="94">
        <v>2015</v>
      </c>
      <c r="C4" s="95">
        <v>2014</v>
      </c>
      <c r="D4" s="96" t="s">
        <v>38</v>
      </c>
      <c r="E4" s="8"/>
      <c r="F4" s="94">
        <v>2015</v>
      </c>
      <c r="G4" s="95">
        <v>2014</v>
      </c>
      <c r="H4" s="96" t="s">
        <v>38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4" t="s">
        <v>56</v>
      </c>
      <c r="B6" s="10"/>
      <c r="C6" s="10"/>
      <c r="D6" s="11"/>
      <c r="H6" s="11"/>
      <c r="M6" s="33"/>
      <c r="N6" s="43"/>
      <c r="O6" s="43"/>
      <c r="P6" s="33"/>
      <c r="Q6" s="33"/>
    </row>
    <row r="7" spans="1:17" ht="15" customHeight="1" x14ac:dyDescent="0.25">
      <c r="A7" s="97" t="s">
        <v>39</v>
      </c>
      <c r="B7" s="82">
        <f>Hovedtall!$B$7</f>
        <v>2193774</v>
      </c>
      <c r="C7" s="83">
        <f>Hovedtall!$C$7</f>
        <v>2212622</v>
      </c>
      <c r="D7" s="55">
        <f>(B7-C7)/C7</f>
        <v>-8.518400341314512E-3</v>
      </c>
      <c r="E7" s="54"/>
      <c r="F7" s="82">
        <f>Hovedtall!$F$7</f>
        <v>4288858</v>
      </c>
      <c r="G7" s="83">
        <f>Hovedtall!$G$7</f>
        <v>4427020</v>
      </c>
      <c r="H7" s="55">
        <f>(F7-G7)/G7</f>
        <v>-3.1208804116538889E-2</v>
      </c>
      <c r="I7" s="44"/>
      <c r="J7" s="45"/>
    </row>
    <row r="8" spans="1:17" ht="15" customHeight="1" x14ac:dyDescent="0.25">
      <c r="A8" s="98" t="s">
        <v>43</v>
      </c>
      <c r="B8" s="16">
        <f>SUM(B9:B10)</f>
        <v>1258603</v>
      </c>
      <c r="C8" s="17">
        <f>SUM(C9:C10)</f>
        <v>1224904</v>
      </c>
      <c r="D8" s="36">
        <f>(B8-C8)/C8</f>
        <v>2.7511543761796844E-2</v>
      </c>
      <c r="E8" s="54"/>
      <c r="F8" s="16">
        <f>SUM(F9:F10)</f>
        <v>2450752</v>
      </c>
      <c r="G8" s="17">
        <f>SUM(G9:G10)</f>
        <v>2418496</v>
      </c>
      <c r="H8" s="36">
        <f>(F8-G8)/G8</f>
        <v>1.3337214533329806E-2</v>
      </c>
      <c r="I8" s="44"/>
      <c r="J8" s="45"/>
    </row>
    <row r="9" spans="1:17" ht="15" customHeight="1" x14ac:dyDescent="0.25">
      <c r="A9" s="99" t="s">
        <v>44</v>
      </c>
      <c r="B9" s="84">
        <f>Hovedtall!$B$9</f>
        <v>1163334</v>
      </c>
      <c r="C9" s="85">
        <f>Hovedtall!$C$9</f>
        <v>1110281</v>
      </c>
      <c r="D9" s="18">
        <f>(B9-C9)/C9</f>
        <v>4.7783398977375997E-2</v>
      </c>
      <c r="E9" s="54"/>
      <c r="F9" s="84">
        <f>Hovedtall!$F$9</f>
        <v>2249799</v>
      </c>
      <c r="G9" s="85">
        <f>Hovedtall!$G$9</f>
        <v>2184999</v>
      </c>
      <c r="H9" s="18">
        <f>(F9-G9)/G9</f>
        <v>2.9656764144972148E-2</v>
      </c>
      <c r="J9" s="45"/>
    </row>
    <row r="10" spans="1:17" ht="15" customHeight="1" x14ac:dyDescent="0.25">
      <c r="A10" s="99" t="s">
        <v>46</v>
      </c>
      <c r="B10" s="84">
        <f>Hovedtall!$B$10</f>
        <v>95269</v>
      </c>
      <c r="C10" s="85">
        <f>Hovedtall!$C$10</f>
        <v>114623</v>
      </c>
      <c r="D10" s="18">
        <f>(B10-C10)/C10</f>
        <v>-0.16884918384617398</v>
      </c>
      <c r="E10" s="54"/>
      <c r="F10" s="84">
        <f>Hovedtall!$F$10</f>
        <v>200953</v>
      </c>
      <c r="G10" s="85">
        <f>Hovedtall!$G$10</f>
        <v>233497</v>
      </c>
      <c r="H10" s="18">
        <f>(F10-G10)/G10</f>
        <v>-0.13937652303883991</v>
      </c>
      <c r="J10" s="45"/>
    </row>
    <row r="11" spans="1:17" ht="15" customHeight="1" x14ac:dyDescent="0.25">
      <c r="A11" s="99"/>
      <c r="B11" s="40"/>
      <c r="C11" s="39"/>
      <c r="D11" s="18"/>
      <c r="E11" s="54"/>
      <c r="F11" s="40"/>
      <c r="G11" s="39"/>
      <c r="H11" s="18"/>
      <c r="J11" s="45"/>
    </row>
    <row r="12" spans="1:17" ht="15" customHeight="1" x14ac:dyDescent="0.25">
      <c r="A12" s="98" t="s">
        <v>21</v>
      </c>
      <c r="B12" s="86">
        <f>Hovedtall!$B$12</f>
        <v>47428</v>
      </c>
      <c r="C12" s="87">
        <f>Hovedtall!$C$12</f>
        <v>53265</v>
      </c>
      <c r="D12" s="48">
        <f>(B12-C12)/C12</f>
        <v>-0.10958415469820708</v>
      </c>
      <c r="E12" s="54"/>
      <c r="F12" s="86">
        <f>Hovedtall!$F$12</f>
        <v>95220</v>
      </c>
      <c r="G12" s="87">
        <f>Hovedtall!$G$12</f>
        <v>111760</v>
      </c>
      <c r="H12" s="48">
        <f>(F12-G12)/G12</f>
        <v>-0.14799570508231927</v>
      </c>
      <c r="J12" s="45"/>
    </row>
    <row r="13" spans="1:17" ht="15" customHeight="1" x14ac:dyDescent="0.25">
      <c r="A13" s="98" t="s">
        <v>19</v>
      </c>
      <c r="B13" s="16">
        <f>B7+B8+B12</f>
        <v>3499805</v>
      </c>
      <c r="C13" s="17">
        <f>C7+C8+C12</f>
        <v>3490791</v>
      </c>
      <c r="D13" s="36">
        <f>(B13-C13)/C13</f>
        <v>2.5822227684212545E-3</v>
      </c>
      <c r="E13" s="54"/>
      <c r="F13" s="16">
        <f>F7+F8+F12</f>
        <v>6834830</v>
      </c>
      <c r="G13" s="17">
        <f>G7+G8+G12</f>
        <v>6957276</v>
      </c>
      <c r="H13" s="36">
        <f>(F13-G13)/G13</f>
        <v>-1.7599704252066469E-2</v>
      </c>
      <c r="J13" s="45"/>
    </row>
    <row r="14" spans="1:17" ht="15" customHeight="1" x14ac:dyDescent="0.25">
      <c r="A14" s="100"/>
      <c r="B14" s="41"/>
      <c r="C14" s="42"/>
      <c r="D14" s="21"/>
      <c r="E14" s="54"/>
      <c r="F14" s="41"/>
      <c r="G14" s="42"/>
      <c r="H14" s="21"/>
      <c r="J14" s="45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4" t="s">
        <v>49</v>
      </c>
      <c r="B16" s="25"/>
      <c r="C16" s="26"/>
      <c r="D16" s="27"/>
      <c r="E16" s="28"/>
      <c r="F16" s="25"/>
      <c r="G16" s="26"/>
      <c r="H16" s="27"/>
      <c r="M16" s="33"/>
      <c r="N16" s="43"/>
      <c r="O16" s="43"/>
      <c r="P16" s="33"/>
      <c r="Q16" s="33"/>
    </row>
    <row r="17" spans="1:10" ht="15" customHeight="1" x14ac:dyDescent="0.25">
      <c r="A17" s="97" t="s">
        <v>39</v>
      </c>
      <c r="B17" s="14">
        <f>SUM(B18:B20)</f>
        <v>37422</v>
      </c>
      <c r="C17" s="15">
        <f>SUM(C18:C20)</f>
        <v>38990</v>
      </c>
      <c r="D17" s="55">
        <f>(B17-C17)/C17</f>
        <v>-4.0215439856373429E-2</v>
      </c>
      <c r="E17" s="19"/>
      <c r="F17" s="14">
        <f>SUM(F18:F20)</f>
        <v>76422</v>
      </c>
      <c r="G17" s="15">
        <f>SUM(G18:G20)</f>
        <v>80831</v>
      </c>
      <c r="H17" s="55">
        <f>(F17-G17)/G17</f>
        <v>-5.4545904417859482E-2</v>
      </c>
      <c r="J17" s="47"/>
    </row>
    <row r="18" spans="1:10" ht="15" customHeight="1" x14ac:dyDescent="0.25">
      <c r="A18" s="99" t="s">
        <v>44</v>
      </c>
      <c r="B18" s="84">
        <f>Hovedtall!$B$18</f>
        <v>35783</v>
      </c>
      <c r="C18" s="85">
        <f>Hovedtall!$C$18</f>
        <v>37367</v>
      </c>
      <c r="D18" s="18">
        <f t="shared" ref="D18:D31" si="0">(B18-C18)/C18</f>
        <v>-4.2390344421548425E-2</v>
      </c>
      <c r="E18" s="19"/>
      <c r="F18" s="84">
        <f>Hovedtall!$F$18</f>
        <v>73041</v>
      </c>
      <c r="G18" s="85">
        <f>Hovedtall!$G$18</f>
        <v>77379</v>
      </c>
      <c r="H18" s="18">
        <f t="shared" ref="H18:H31" si="1">(F18-G18)/G18</f>
        <v>-5.6061722172682509E-2</v>
      </c>
      <c r="J18" s="45"/>
    </row>
    <row r="19" spans="1:10" ht="15" customHeight="1" x14ac:dyDescent="0.25">
      <c r="A19" s="99" t="s">
        <v>46</v>
      </c>
      <c r="B19" s="84">
        <f>Hovedtall!$B$19</f>
        <v>396</v>
      </c>
      <c r="C19" s="85">
        <f>Hovedtall!$C$19</f>
        <v>350</v>
      </c>
      <c r="D19" s="18">
        <f t="shared" si="0"/>
        <v>0.13142857142857142</v>
      </c>
      <c r="E19" s="19"/>
      <c r="F19" s="84">
        <f>Hovedtall!$F$19</f>
        <v>828</v>
      </c>
      <c r="G19" s="85">
        <f>Hovedtall!$G$19</f>
        <v>788</v>
      </c>
      <c r="H19" s="18">
        <f t="shared" si="1"/>
        <v>5.0761421319796954E-2</v>
      </c>
      <c r="J19" s="45"/>
    </row>
    <row r="20" spans="1:10" ht="15" customHeight="1" x14ac:dyDescent="0.25">
      <c r="A20" s="99" t="s">
        <v>47</v>
      </c>
      <c r="B20" s="84">
        <f>Hovedtall!$B$20</f>
        <v>1243</v>
      </c>
      <c r="C20" s="85">
        <f>Hovedtall!$C$20</f>
        <v>1273</v>
      </c>
      <c r="D20" s="18">
        <f t="shared" si="0"/>
        <v>-2.3566378633150038E-2</v>
      </c>
      <c r="E20" s="19"/>
      <c r="F20" s="84">
        <f>Hovedtall!$F$20</f>
        <v>2553</v>
      </c>
      <c r="G20" s="85">
        <f>Hovedtall!$G$20</f>
        <v>2664</v>
      </c>
      <c r="H20" s="18">
        <f t="shared" si="1"/>
        <v>-4.1666666666666664E-2</v>
      </c>
      <c r="J20" s="45"/>
    </row>
    <row r="21" spans="1:10" ht="15" customHeight="1" x14ac:dyDescent="0.25">
      <c r="A21" s="99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98" t="s">
        <v>42</v>
      </c>
      <c r="B22" s="16">
        <f>SUM(B23:B25)</f>
        <v>12589</v>
      </c>
      <c r="C22" s="17">
        <f>SUM(C23:C25)</f>
        <v>13279</v>
      </c>
      <c r="D22" s="36">
        <f t="shared" si="0"/>
        <v>-5.1961744107236987E-2</v>
      </c>
      <c r="E22" s="19"/>
      <c r="F22" s="16">
        <f>SUM(F23:F25)</f>
        <v>25420</v>
      </c>
      <c r="G22" s="17">
        <f>SUM(G23:G25)</f>
        <v>27024</v>
      </c>
      <c r="H22" s="36">
        <f t="shared" si="1"/>
        <v>-5.9354647720544704E-2</v>
      </c>
      <c r="J22" s="45"/>
    </row>
    <row r="23" spans="1:10" ht="15" customHeight="1" x14ac:dyDescent="0.25">
      <c r="A23" s="99" t="s">
        <v>44</v>
      </c>
      <c r="B23" s="84">
        <f>Hovedtall!$B$23</f>
        <v>11410</v>
      </c>
      <c r="C23" s="85">
        <f>Hovedtall!$C$23</f>
        <v>11913</v>
      </c>
      <c r="D23" s="18">
        <f t="shared" si="0"/>
        <v>-4.2222781834970198E-2</v>
      </c>
      <c r="E23" s="19"/>
      <c r="F23" s="84">
        <f>Hovedtall!$F$23</f>
        <v>23024</v>
      </c>
      <c r="G23" s="85">
        <f>Hovedtall!$G$23</f>
        <v>24342</v>
      </c>
      <c r="H23" s="18">
        <f t="shared" si="1"/>
        <v>-5.4145099005833537E-2</v>
      </c>
      <c r="J23" s="45"/>
    </row>
    <row r="24" spans="1:10" ht="15" customHeight="1" x14ac:dyDescent="0.25">
      <c r="A24" s="99" t="s">
        <v>46</v>
      </c>
      <c r="B24" s="84">
        <f>Hovedtall!$B$24</f>
        <v>768</v>
      </c>
      <c r="C24" s="85">
        <f>Hovedtall!$C$24</f>
        <v>972</v>
      </c>
      <c r="D24" s="18">
        <f t="shared" si="0"/>
        <v>-0.20987654320987653</v>
      </c>
      <c r="E24" s="19"/>
      <c r="F24" s="84">
        <f>Hovedtall!$F$24</f>
        <v>1550</v>
      </c>
      <c r="G24" s="85">
        <f>Hovedtall!$G$24</f>
        <v>1877</v>
      </c>
      <c r="H24" s="18">
        <f t="shared" si="1"/>
        <v>-0.1742141715503463</v>
      </c>
      <c r="J24" s="45"/>
    </row>
    <row r="25" spans="1:10" ht="15" customHeight="1" x14ac:dyDescent="0.25">
      <c r="A25" s="99" t="s">
        <v>47</v>
      </c>
      <c r="B25" s="84">
        <f>Hovedtall!$B$25</f>
        <v>411</v>
      </c>
      <c r="C25" s="85">
        <f>Hovedtall!$C$25</f>
        <v>394</v>
      </c>
      <c r="D25" s="18">
        <f t="shared" si="0"/>
        <v>4.3147208121827409E-2</v>
      </c>
      <c r="E25" s="19"/>
      <c r="F25" s="84">
        <f>Hovedtall!$F$25</f>
        <v>846</v>
      </c>
      <c r="G25" s="85">
        <f>Hovedtall!$G$25</f>
        <v>805</v>
      </c>
      <c r="H25" s="18">
        <f t="shared" si="1"/>
        <v>5.0931677018633541E-2</v>
      </c>
      <c r="J25" s="45"/>
    </row>
    <row r="26" spans="1:10" ht="15" customHeight="1" x14ac:dyDescent="0.25">
      <c r="A26" s="99"/>
      <c r="B26" s="40"/>
      <c r="C26" s="39"/>
      <c r="D26" s="18"/>
      <c r="E26" s="19"/>
      <c r="F26" s="40"/>
      <c r="G26" s="39"/>
      <c r="H26" s="18"/>
      <c r="J26" s="45"/>
    </row>
    <row r="27" spans="1:10" ht="15" customHeight="1" x14ac:dyDescent="0.25">
      <c r="A27" s="98" t="s">
        <v>21</v>
      </c>
      <c r="B27" s="86">
        <f>Hovedtall!$B$27</f>
        <v>3540</v>
      </c>
      <c r="C27" s="87">
        <f>Hovedtall!$C$27</f>
        <v>3881</v>
      </c>
      <c r="D27" s="36">
        <f t="shared" si="0"/>
        <v>-8.7863952589538774E-2</v>
      </c>
      <c r="E27" s="19"/>
      <c r="F27" s="88">
        <f>Hovedtall!$F$27</f>
        <v>7140</v>
      </c>
      <c r="G27" s="89">
        <f>Hovedtall!$G$27</f>
        <v>8141</v>
      </c>
      <c r="H27" s="36">
        <f>(F27-G27)/G27</f>
        <v>-0.12295786758383491</v>
      </c>
      <c r="J27" s="45"/>
    </row>
    <row r="28" spans="1:10" ht="15" customHeight="1" x14ac:dyDescent="0.25">
      <c r="A28" s="98" t="s">
        <v>19</v>
      </c>
      <c r="B28" s="16">
        <f>B22+B17+B27</f>
        <v>53551</v>
      </c>
      <c r="C28" s="17">
        <f>C22+C17+C27</f>
        <v>56150</v>
      </c>
      <c r="D28" s="36">
        <f t="shared" si="0"/>
        <v>-4.6286731967943008E-2</v>
      </c>
      <c r="E28" s="19"/>
      <c r="F28" s="16">
        <f>F22+F17+F27</f>
        <v>108982</v>
      </c>
      <c r="G28" s="17">
        <f>G22+G17+G27</f>
        <v>115996</v>
      </c>
      <c r="H28" s="36">
        <f>(F28-G28)/G28</f>
        <v>-6.0467602331114867E-2</v>
      </c>
      <c r="J28" s="45"/>
    </row>
    <row r="29" spans="1:10" ht="15" customHeight="1" x14ac:dyDescent="0.25">
      <c r="A29" s="98" t="s">
        <v>31</v>
      </c>
      <c r="B29" s="86">
        <f>Hovedtall!$B$29</f>
        <v>5775</v>
      </c>
      <c r="C29" s="87">
        <f>Hovedtall!$C$29</f>
        <v>5620</v>
      </c>
      <c r="D29" s="18">
        <f>(B29-C29)/C29</f>
        <v>2.7580071174377226E-2</v>
      </c>
      <c r="E29" s="19"/>
      <c r="F29" s="86">
        <f>Hovedtall!$F$29</f>
        <v>11480</v>
      </c>
      <c r="G29" s="87">
        <f>Hovedtall!$G$29</f>
        <v>11424</v>
      </c>
      <c r="H29" s="18">
        <f>(F29-G29)/G29</f>
        <v>4.9019607843137254E-3</v>
      </c>
    </row>
    <row r="30" spans="1:10" ht="15" customHeight="1" x14ac:dyDescent="0.25">
      <c r="A30" s="99"/>
      <c r="B30" s="39"/>
      <c r="C30" s="39"/>
      <c r="D30" s="18"/>
      <c r="E30" s="19"/>
      <c r="F30" s="40"/>
      <c r="G30" s="39"/>
      <c r="H30" s="18"/>
      <c r="J30" s="45"/>
    </row>
    <row r="31" spans="1:10" ht="15" customHeight="1" x14ac:dyDescent="0.25">
      <c r="A31" s="98" t="s">
        <v>52</v>
      </c>
      <c r="B31" s="16">
        <f>SUM(B28:B29)</f>
        <v>59326</v>
      </c>
      <c r="C31" s="17">
        <f>SUM(C28:C29)</f>
        <v>61770</v>
      </c>
      <c r="D31" s="36">
        <f t="shared" si="0"/>
        <v>-3.9566132426744373E-2</v>
      </c>
      <c r="E31" s="19"/>
      <c r="F31" s="16">
        <f>SUM(F28:F29)</f>
        <v>120462</v>
      </c>
      <c r="G31" s="17">
        <f>SUM(G28:G29)</f>
        <v>127420</v>
      </c>
      <c r="H31" s="36">
        <f t="shared" si="1"/>
        <v>-5.4606812117406998E-2</v>
      </c>
      <c r="J31" s="45"/>
    </row>
    <row r="32" spans="1:10" ht="15" customHeight="1" x14ac:dyDescent="0.25">
      <c r="A32" s="98"/>
      <c r="B32" s="16"/>
      <c r="C32" s="17"/>
      <c r="D32" s="18"/>
      <c r="E32" s="19"/>
      <c r="F32" s="16"/>
      <c r="G32" s="17"/>
      <c r="H32" s="18"/>
    </row>
    <row r="33" spans="1:17" ht="15" customHeight="1" x14ac:dyDescent="0.25">
      <c r="A33" s="103"/>
      <c r="B33" s="108"/>
      <c r="C33" s="109"/>
      <c r="D33" s="106"/>
      <c r="E33" s="19"/>
      <c r="F33" s="108"/>
      <c r="G33" s="109"/>
      <c r="H33" s="106"/>
    </row>
    <row r="34" spans="1:17" ht="15" customHeight="1" x14ac:dyDescent="0.25">
      <c r="A34" s="2"/>
      <c r="B34" s="12"/>
      <c r="C34" s="12"/>
      <c r="D34" s="30"/>
      <c r="E34" s="12"/>
      <c r="F34" s="12"/>
      <c r="G34" s="12"/>
      <c r="H34" s="30"/>
    </row>
    <row r="35" spans="1:17" ht="15" customHeight="1" x14ac:dyDescent="0.3">
      <c r="A35" s="34" t="s">
        <v>50</v>
      </c>
      <c r="B35" s="25"/>
      <c r="C35" s="2"/>
      <c r="D35" s="30"/>
      <c r="E35" s="28"/>
      <c r="F35" s="25"/>
      <c r="H35" s="30"/>
      <c r="L35" s="46"/>
    </row>
    <row r="36" spans="1:17" s="7" customFormat="1" ht="15" customHeight="1" x14ac:dyDescent="0.25">
      <c r="A36" s="49" t="s">
        <v>51</v>
      </c>
      <c r="B36" s="29"/>
      <c r="C36" s="29"/>
      <c r="D36" s="30"/>
      <c r="E36" s="12"/>
      <c r="F36" s="29"/>
      <c r="G36" s="29"/>
      <c r="H36" s="30"/>
      <c r="M36" s="33"/>
      <c r="N36" s="43"/>
      <c r="O36" s="43"/>
      <c r="P36" s="33"/>
      <c r="Q36" s="33"/>
    </row>
    <row r="37" spans="1:17" ht="15" customHeight="1" x14ac:dyDescent="0.3">
      <c r="A37" s="97" t="s">
        <v>40</v>
      </c>
      <c r="B37" s="15">
        <f>SUM(B38:B39)</f>
        <v>4122</v>
      </c>
      <c r="C37" s="15">
        <f>SUM(C38:C39)</f>
        <v>4582</v>
      </c>
      <c r="D37" s="69">
        <f>(B37-C37)/C37</f>
        <v>-0.1003928415539066</v>
      </c>
      <c r="E37" s="12"/>
      <c r="F37" s="70">
        <f>SUM(F38:F39)</f>
        <v>8551</v>
      </c>
      <c r="G37" s="15">
        <f>SUM(G38:G39)</f>
        <v>9271</v>
      </c>
      <c r="H37" s="69">
        <f>(F37-G37)/G37</f>
        <v>-7.7661525186064076E-2</v>
      </c>
      <c r="I37" s="2" t="s">
        <v>27</v>
      </c>
      <c r="J37" s="46"/>
    </row>
    <row r="38" spans="1:17" ht="15" customHeight="1" x14ac:dyDescent="0.25">
      <c r="A38" s="99" t="s">
        <v>45</v>
      </c>
      <c r="B38" s="85">
        <f>Hovedtall!$B$38</f>
        <v>1159</v>
      </c>
      <c r="C38" s="85">
        <f>Hovedtall!$C$38</f>
        <v>1432</v>
      </c>
      <c r="D38" s="93">
        <f>(B38-C38)/C38</f>
        <v>-0.19064245810055866</v>
      </c>
      <c r="E38" s="12"/>
      <c r="F38" s="84">
        <f>Hovedtall!$F$38</f>
        <v>2402</v>
      </c>
      <c r="G38" s="85">
        <f>Hovedtall!$G$38</f>
        <v>3235</v>
      </c>
      <c r="H38" s="93">
        <f>(F38-G38)/G38</f>
        <v>-0.25749613601236476</v>
      </c>
      <c r="I38" s="2" t="s">
        <v>27</v>
      </c>
    </row>
    <row r="39" spans="1:17" ht="15" customHeight="1" x14ac:dyDescent="0.25">
      <c r="A39" s="99" t="s">
        <v>48</v>
      </c>
      <c r="B39" s="85">
        <f>Hovedtall!$B$39</f>
        <v>2963</v>
      </c>
      <c r="C39" s="85">
        <f>Hovedtall!$C$39</f>
        <v>3150</v>
      </c>
      <c r="D39" s="93">
        <f>(B39-C39)/C39</f>
        <v>-5.9365079365079364E-2</v>
      </c>
      <c r="E39" s="19"/>
      <c r="F39" s="84">
        <f>Hovedtall!$F$39</f>
        <v>6149</v>
      </c>
      <c r="G39" s="85">
        <f>Hovedtall!$G$39</f>
        <v>6036</v>
      </c>
      <c r="H39" s="93">
        <f>(F39-G39)/G39</f>
        <v>1.8721007289595758E-2</v>
      </c>
      <c r="I39" s="2" t="s">
        <v>27</v>
      </c>
    </row>
    <row r="40" spans="1:17" ht="15" customHeight="1" x14ac:dyDescent="0.25">
      <c r="A40" s="99"/>
      <c r="B40" s="20"/>
      <c r="C40" s="90"/>
      <c r="D40" s="31"/>
      <c r="E40" s="19"/>
      <c r="F40" s="52"/>
      <c r="G40" s="20"/>
      <c r="H40" s="31"/>
    </row>
    <row r="41" spans="1:17" ht="15" customHeight="1" x14ac:dyDescent="0.25">
      <c r="A41" s="98" t="s">
        <v>41</v>
      </c>
      <c r="B41" s="17">
        <f>SUM(B42:B43)</f>
        <v>7789</v>
      </c>
      <c r="C41" s="17">
        <f>SUM(C42:C43)</f>
        <v>7796</v>
      </c>
      <c r="D41" s="37">
        <f>(B41-C41)/C41</f>
        <v>-8.9789635710620834E-4</v>
      </c>
      <c r="E41" s="19"/>
      <c r="F41" s="52">
        <f>SUM(F42:F43)</f>
        <v>16223</v>
      </c>
      <c r="G41" s="51">
        <f>SUM(G42:G43)</f>
        <v>16548</v>
      </c>
      <c r="H41" s="37">
        <f>(F41-G41)/G41</f>
        <v>-1.9639835629683345E-2</v>
      </c>
      <c r="I41" s="2" t="s">
        <v>27</v>
      </c>
    </row>
    <row r="42" spans="1:17" ht="15" customHeight="1" x14ac:dyDescent="0.25">
      <c r="A42" s="99" t="s">
        <v>45</v>
      </c>
      <c r="B42" s="85">
        <f>Hovedtall!$B$42</f>
        <v>4090</v>
      </c>
      <c r="C42" s="85">
        <f>Hovedtall!$C$42</f>
        <v>3188</v>
      </c>
      <c r="D42" s="93">
        <f>(B42-C42)/C42</f>
        <v>0.28293601003764113</v>
      </c>
      <c r="E42" s="19"/>
      <c r="F42" s="84">
        <f>Hovedtall!$F$42</f>
        <v>8781</v>
      </c>
      <c r="G42" s="85">
        <f>Hovedtall!$G$42</f>
        <v>6568</v>
      </c>
      <c r="H42" s="93">
        <f>(F42-G42)/G42</f>
        <v>0.33693666260657734</v>
      </c>
      <c r="I42" s="2" t="s">
        <v>27</v>
      </c>
      <c r="J42" s="46"/>
      <c r="K42" s="46"/>
    </row>
    <row r="43" spans="1:17" ht="15" customHeight="1" x14ac:dyDescent="0.25">
      <c r="A43" s="99" t="s">
        <v>48</v>
      </c>
      <c r="B43" s="85">
        <f>Hovedtall!$B$43</f>
        <v>3699</v>
      </c>
      <c r="C43" s="85">
        <f>Hovedtall!$C$43</f>
        <v>4608</v>
      </c>
      <c r="D43" s="93">
        <f>(B43-C43)/C43</f>
        <v>-0.197265625</v>
      </c>
      <c r="E43" s="19"/>
      <c r="F43" s="84">
        <f>Hovedtall!$F$43</f>
        <v>7442</v>
      </c>
      <c r="G43" s="85">
        <f>Hovedtall!$G$43</f>
        <v>9980</v>
      </c>
      <c r="H43" s="93">
        <f>(F43-G43)/G43</f>
        <v>-0.25430861723446896</v>
      </c>
      <c r="I43" s="2" t="s">
        <v>27</v>
      </c>
    </row>
    <row r="44" spans="1:17" ht="15" customHeight="1" x14ac:dyDescent="0.25">
      <c r="A44" s="99"/>
      <c r="B44" s="20"/>
      <c r="C44" s="20"/>
      <c r="D44" s="31"/>
      <c r="E44" s="19"/>
      <c r="F44" s="52"/>
      <c r="G44" s="20"/>
      <c r="H44" s="31"/>
    </row>
    <row r="45" spans="1:17" ht="15" customHeight="1" x14ac:dyDescent="0.25">
      <c r="A45" s="101" t="s">
        <v>30</v>
      </c>
      <c r="B45" s="50">
        <f>SUM(B37+B41)</f>
        <v>11911</v>
      </c>
      <c r="C45" s="50">
        <f>SUM(C37+C41)</f>
        <v>12378</v>
      </c>
      <c r="D45" s="38">
        <f>(B45-C45)/C45</f>
        <v>-3.7728227500403944E-2</v>
      </c>
      <c r="E45" s="19"/>
      <c r="F45" s="53">
        <f>SUM(F37+F41)</f>
        <v>24774</v>
      </c>
      <c r="G45" s="50">
        <f>SUM(G37+G41)</f>
        <v>25819</v>
      </c>
      <c r="H45" s="38">
        <f>(F45-G45)/G45</f>
        <v>-4.0474069483713543E-2</v>
      </c>
      <c r="I45" s="2" t="s">
        <v>27</v>
      </c>
    </row>
    <row r="46" spans="1:17" ht="15" customHeight="1" x14ac:dyDescent="0.25">
      <c r="A46" s="58"/>
      <c r="B46" s="17"/>
      <c r="C46" s="17"/>
      <c r="D46" s="56"/>
      <c r="E46" s="19"/>
      <c r="F46" s="17"/>
      <c r="G46" s="17"/>
      <c r="H46" s="56"/>
    </row>
    <row r="47" spans="1:17" ht="15" customHeight="1" x14ac:dyDescent="0.25">
      <c r="A47" s="58"/>
      <c r="B47" s="17"/>
      <c r="C47" s="17"/>
      <c r="D47" s="56"/>
      <c r="E47" s="19"/>
      <c r="F47" s="17"/>
      <c r="G47" s="17"/>
      <c r="H47" s="56"/>
    </row>
    <row r="48" spans="1:17" ht="15" customHeight="1" x14ac:dyDescent="0.25">
      <c r="A48" s="58"/>
      <c r="B48" s="17"/>
      <c r="C48" s="17"/>
      <c r="D48" s="56"/>
      <c r="E48" s="19"/>
      <c r="F48" s="17"/>
      <c r="G48" s="17"/>
      <c r="H48" s="56"/>
    </row>
    <row r="49" spans="1:10" ht="15" customHeight="1" x14ac:dyDescent="0.25">
      <c r="A49" s="58"/>
      <c r="B49" s="17"/>
      <c r="C49" s="17"/>
      <c r="D49" s="56"/>
      <c r="E49" s="19"/>
      <c r="F49" s="17"/>
      <c r="G49" s="17"/>
      <c r="H49" s="56"/>
    </row>
    <row r="50" spans="1:10" ht="15" customHeight="1" x14ac:dyDescent="0.25">
      <c r="A50" s="58"/>
      <c r="B50" s="17"/>
      <c r="C50" s="17"/>
      <c r="D50" s="56"/>
      <c r="E50" s="19"/>
      <c r="F50" s="17"/>
      <c r="G50" s="17"/>
      <c r="H50" s="56"/>
    </row>
    <row r="51" spans="1:10" ht="15" customHeight="1" x14ac:dyDescent="0.25">
      <c r="A51" s="58"/>
      <c r="B51" s="17"/>
      <c r="C51" s="17"/>
      <c r="D51" s="56"/>
      <c r="E51" s="19"/>
      <c r="F51" s="17"/>
      <c r="G51" s="17"/>
      <c r="H51" s="56"/>
    </row>
    <row r="52" spans="1:10" ht="15" customHeight="1" x14ac:dyDescent="0.25">
      <c r="A52" s="58"/>
      <c r="B52" s="17"/>
      <c r="C52" s="17"/>
      <c r="D52" s="56"/>
      <c r="E52" s="19"/>
      <c r="F52" s="17"/>
      <c r="G52" s="17"/>
      <c r="H52" s="56"/>
    </row>
    <row r="53" spans="1:10" ht="15" customHeight="1" x14ac:dyDescent="0.25">
      <c r="A53" s="58"/>
      <c r="B53" s="17"/>
      <c r="C53" s="17"/>
      <c r="D53" s="56"/>
      <c r="E53" s="19"/>
      <c r="F53" s="17"/>
      <c r="G53" s="17"/>
      <c r="H53" s="56"/>
    </row>
    <row r="54" spans="1:10" ht="15" customHeight="1" x14ac:dyDescent="0.25">
      <c r="A54" s="58"/>
      <c r="B54" s="17"/>
      <c r="C54" s="17"/>
      <c r="D54" s="56"/>
      <c r="E54" s="19"/>
      <c r="F54" s="17"/>
      <c r="G54" s="17"/>
      <c r="H54" s="56"/>
    </row>
    <row r="55" spans="1:10" ht="15" customHeight="1" x14ac:dyDescent="0.25">
      <c r="A55" s="58"/>
      <c r="B55" s="17"/>
      <c r="C55" s="17"/>
      <c r="D55" s="56"/>
      <c r="E55" s="19"/>
      <c r="F55" s="17"/>
      <c r="G55" s="17"/>
      <c r="H55" s="56"/>
    </row>
    <row r="56" spans="1:10" ht="15" customHeight="1" x14ac:dyDescent="0.25">
      <c r="A56" s="58"/>
      <c r="B56" s="17"/>
      <c r="C56" s="17"/>
      <c r="D56" s="56"/>
      <c r="E56" s="19"/>
      <c r="F56" s="17"/>
      <c r="G56" s="17"/>
      <c r="H56" s="56"/>
    </row>
    <row r="57" spans="1:10" ht="15" customHeight="1" x14ac:dyDescent="0.25">
      <c r="A57" s="58"/>
      <c r="B57" s="17"/>
      <c r="C57" s="17"/>
      <c r="D57" s="56"/>
      <c r="E57" s="19"/>
      <c r="F57" s="17"/>
      <c r="G57" s="17"/>
      <c r="H57" s="56"/>
    </row>
    <row r="58" spans="1:10" ht="15" customHeight="1" x14ac:dyDescent="0.25">
      <c r="A58" s="58"/>
      <c r="B58" s="17"/>
      <c r="C58" s="17"/>
      <c r="D58" s="56"/>
      <c r="E58" s="19"/>
      <c r="F58" s="17"/>
      <c r="G58" s="17"/>
      <c r="H58" s="56"/>
    </row>
    <row r="59" spans="1:10" ht="15" customHeight="1" x14ac:dyDescent="0.25">
      <c r="A59" s="2"/>
      <c r="B59" s="2"/>
      <c r="C59" s="2"/>
      <c r="D59" s="2"/>
      <c r="H59" s="2"/>
      <c r="I59" s="46"/>
      <c r="J59" s="46"/>
    </row>
    <row r="60" spans="1:10" ht="15" customHeight="1" x14ac:dyDescent="0.25">
      <c r="A60" s="2"/>
      <c r="B60" s="2"/>
      <c r="C60" s="2"/>
      <c r="D60" s="2"/>
      <c r="H60" s="2"/>
      <c r="I60" s="46"/>
      <c r="J60" s="46"/>
    </row>
    <row r="61" spans="1:10" ht="15" customHeight="1" x14ac:dyDescent="0.25">
      <c r="A61" s="2"/>
      <c r="I61" s="46"/>
      <c r="J61" s="46"/>
    </row>
    <row r="62" spans="1:10" ht="15" customHeight="1" x14ac:dyDescent="0.25">
      <c r="I62" s="46"/>
      <c r="J62" s="46"/>
    </row>
    <row r="63" spans="1:10" ht="15" customHeight="1" x14ac:dyDescent="0.25">
      <c r="A63" s="28" t="s">
        <v>55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F7" sqref="F7"/>
    </sheetView>
  </sheetViews>
  <sheetFormatPr defaultColWidth="11.42578125" defaultRowHeight="12.75" x14ac:dyDescent="0.2"/>
  <sheetData>
    <row r="2" spans="1:8" ht="18" x14ac:dyDescent="0.25">
      <c r="A2" s="91" t="s">
        <v>33</v>
      </c>
    </row>
    <row r="4" spans="1:8" x14ac:dyDescent="0.2">
      <c r="A4" s="65" t="s">
        <v>1</v>
      </c>
      <c r="B4" s="65">
        <v>2011</v>
      </c>
      <c r="C4" s="65">
        <v>2012</v>
      </c>
      <c r="D4" s="66">
        <v>2013</v>
      </c>
      <c r="E4" s="66">
        <v>2014</v>
      </c>
      <c r="F4" s="65">
        <v>2015</v>
      </c>
      <c r="G4" s="65"/>
      <c r="H4" s="65"/>
    </row>
    <row r="5" spans="1:8" x14ac:dyDescent="0.2">
      <c r="A5" s="67" t="s">
        <v>14</v>
      </c>
      <c r="B5" s="60">
        <v>2961192</v>
      </c>
      <c r="C5" s="60">
        <v>3220075</v>
      </c>
      <c r="D5" s="60">
        <v>3277804</v>
      </c>
      <c r="E5" s="60">
        <v>3466027</v>
      </c>
      <c r="F5" s="60">
        <v>3335025</v>
      </c>
      <c r="G5" s="59"/>
      <c r="H5" s="59"/>
    </row>
    <row r="6" spans="1:8" x14ac:dyDescent="0.2">
      <c r="A6" s="67" t="s">
        <v>2</v>
      </c>
      <c r="B6" s="60">
        <v>3036173</v>
      </c>
      <c r="C6" s="60">
        <v>3404233</v>
      </c>
      <c r="D6" s="60">
        <v>3418955</v>
      </c>
      <c r="E6" s="60">
        <v>3490096</v>
      </c>
      <c r="F6" s="60">
        <v>3499805</v>
      </c>
      <c r="G6" s="59"/>
      <c r="H6" s="59"/>
    </row>
    <row r="7" spans="1:8" x14ac:dyDescent="0.2">
      <c r="A7" s="67" t="s">
        <v>3</v>
      </c>
      <c r="B7" s="60">
        <v>3655738</v>
      </c>
      <c r="C7" s="60">
        <v>3921986</v>
      </c>
      <c r="D7" s="60">
        <v>3741673</v>
      </c>
      <c r="E7" s="60">
        <v>4084303</v>
      </c>
      <c r="F7" s="60"/>
      <c r="G7" s="59"/>
      <c r="H7" s="59"/>
    </row>
    <row r="8" spans="1:8" x14ac:dyDescent="0.2">
      <c r="A8" s="67" t="s">
        <v>4</v>
      </c>
      <c r="B8" s="60">
        <v>3436412</v>
      </c>
      <c r="C8" s="60">
        <v>3513324</v>
      </c>
      <c r="D8" s="60">
        <v>4035227</v>
      </c>
      <c r="E8" s="60">
        <v>4104568</v>
      </c>
      <c r="F8" s="60"/>
      <c r="G8" s="59"/>
      <c r="H8" s="59"/>
    </row>
    <row r="9" spans="1:8" x14ac:dyDescent="0.2">
      <c r="A9" s="67" t="s">
        <v>5</v>
      </c>
      <c r="B9" s="60">
        <v>3971377</v>
      </c>
      <c r="C9" s="60">
        <v>4162586</v>
      </c>
      <c r="D9" s="60">
        <v>4220892</v>
      </c>
      <c r="E9" s="92">
        <v>4362500</v>
      </c>
      <c r="F9" s="60"/>
      <c r="G9" s="59"/>
      <c r="H9" s="59"/>
    </row>
    <row r="10" spans="1:8" x14ac:dyDescent="0.2">
      <c r="A10" s="67" t="s">
        <v>6</v>
      </c>
      <c r="B10" s="60">
        <v>4201212</v>
      </c>
      <c r="C10" s="60">
        <v>4239487</v>
      </c>
      <c r="D10" s="60">
        <v>4597152</v>
      </c>
      <c r="E10" s="92">
        <v>4964668</v>
      </c>
      <c r="F10" s="60"/>
      <c r="G10" s="59"/>
      <c r="H10" s="59"/>
    </row>
    <row r="11" spans="1:8" x14ac:dyDescent="0.2">
      <c r="A11" s="67" t="s">
        <v>7</v>
      </c>
      <c r="B11" s="60">
        <v>3936760</v>
      </c>
      <c r="C11" s="60">
        <v>4166402</v>
      </c>
      <c r="D11" s="60">
        <v>4462056</v>
      </c>
      <c r="E11" s="92">
        <v>4626037</v>
      </c>
      <c r="F11" s="60"/>
      <c r="G11" s="59"/>
      <c r="H11" s="59"/>
    </row>
    <row r="12" spans="1:8" x14ac:dyDescent="0.2">
      <c r="A12" s="67" t="s">
        <v>8</v>
      </c>
      <c r="B12" s="60">
        <v>3940193</v>
      </c>
      <c r="C12" s="60">
        <v>4168293</v>
      </c>
      <c r="D12" s="60">
        <v>4364289</v>
      </c>
      <c r="E12" s="92">
        <v>4506205</v>
      </c>
      <c r="F12" s="60"/>
      <c r="G12" s="59"/>
      <c r="H12" s="59"/>
    </row>
    <row r="13" spans="1:8" x14ac:dyDescent="0.2">
      <c r="A13" s="67" t="s">
        <v>9</v>
      </c>
      <c r="B13" s="60">
        <v>4121392</v>
      </c>
      <c r="C13" s="60">
        <v>4247675</v>
      </c>
      <c r="D13" s="60">
        <v>4466332</v>
      </c>
      <c r="E13" s="92">
        <v>4572855</v>
      </c>
      <c r="F13" s="60"/>
      <c r="G13" s="59"/>
      <c r="H13" s="59"/>
    </row>
    <row r="14" spans="1:8" x14ac:dyDescent="0.2">
      <c r="A14" s="67" t="s">
        <v>10</v>
      </c>
      <c r="B14" s="60">
        <v>4136009</v>
      </c>
      <c r="C14" s="60">
        <v>4267971</v>
      </c>
      <c r="D14" s="60">
        <v>4457440</v>
      </c>
      <c r="E14" s="92">
        <v>4552635</v>
      </c>
      <c r="F14" s="60"/>
      <c r="G14" s="59"/>
      <c r="H14" s="59"/>
    </row>
    <row r="15" spans="1:8" x14ac:dyDescent="0.2">
      <c r="A15" s="67" t="s">
        <v>11</v>
      </c>
      <c r="B15" s="60">
        <v>3725909</v>
      </c>
      <c r="C15" s="60">
        <v>3869288</v>
      </c>
      <c r="D15" s="60">
        <v>3904581</v>
      </c>
      <c r="E15" s="92">
        <v>3925316</v>
      </c>
      <c r="F15" s="60"/>
      <c r="G15" s="59"/>
      <c r="H15" s="59"/>
    </row>
    <row r="16" spans="1:8" x14ac:dyDescent="0.2">
      <c r="A16" s="67" t="s">
        <v>12</v>
      </c>
      <c r="B16" s="60">
        <v>3155085</v>
      </c>
      <c r="C16" s="60">
        <v>3176348</v>
      </c>
      <c r="D16" s="60">
        <v>3363415</v>
      </c>
      <c r="E16" s="92">
        <v>3428848</v>
      </c>
      <c r="F16" s="60"/>
      <c r="G16" s="59"/>
      <c r="H16" s="59"/>
    </row>
    <row r="17" spans="1:8" x14ac:dyDescent="0.2">
      <c r="A17" s="71"/>
      <c r="B17" s="60"/>
      <c r="C17" s="60"/>
      <c r="D17" s="60"/>
      <c r="E17" s="60"/>
      <c r="F17" s="59"/>
      <c r="G17" s="59"/>
      <c r="H17" s="59"/>
    </row>
    <row r="18" spans="1:8" x14ac:dyDescent="0.2">
      <c r="A18" s="71"/>
      <c r="B18" s="60"/>
      <c r="C18" s="60"/>
      <c r="D18" s="60"/>
      <c r="E18" s="60"/>
      <c r="F18" s="59"/>
      <c r="G18" s="59"/>
      <c r="H18" s="59"/>
    </row>
    <row r="19" spans="1:8" x14ac:dyDescent="0.2">
      <c r="A19" s="71"/>
      <c r="B19" s="60"/>
      <c r="C19" s="60"/>
      <c r="D19" s="60"/>
      <c r="E19" s="60"/>
      <c r="F19" s="59"/>
      <c r="G19" s="59"/>
      <c r="H19" s="59"/>
    </row>
    <row r="20" spans="1:8" x14ac:dyDescent="0.2">
      <c r="A20" s="71"/>
      <c r="B20" s="60"/>
      <c r="C20" s="60"/>
      <c r="D20" s="60"/>
      <c r="E20" s="60"/>
      <c r="F20" s="59"/>
      <c r="G20" s="59"/>
      <c r="H20" s="59"/>
    </row>
    <row r="21" spans="1:8" x14ac:dyDescent="0.2">
      <c r="A21" s="59"/>
      <c r="B21" s="62"/>
      <c r="C21" s="63"/>
      <c r="D21" s="35"/>
      <c r="E21" s="35"/>
      <c r="F21" s="59"/>
      <c r="G21" s="59"/>
      <c r="H21" s="59"/>
    </row>
    <row r="22" spans="1:8" x14ac:dyDescent="0.2">
      <c r="A22" s="59"/>
      <c r="B22" s="60"/>
      <c r="C22" s="59"/>
      <c r="D22" s="59"/>
      <c r="E22" s="59"/>
      <c r="F22" s="59"/>
      <c r="G22" s="59"/>
      <c r="H22" s="59"/>
    </row>
    <row r="23" spans="1:8" x14ac:dyDescent="0.2">
      <c r="A23" s="65" t="s">
        <v>0</v>
      </c>
      <c r="B23" s="66">
        <v>2011</v>
      </c>
      <c r="C23" s="66">
        <v>2012</v>
      </c>
      <c r="D23" s="66">
        <v>2013</v>
      </c>
      <c r="E23" s="66">
        <v>2014</v>
      </c>
      <c r="F23" s="65">
        <v>2015</v>
      </c>
      <c r="G23" s="65"/>
      <c r="H23" s="65"/>
    </row>
    <row r="24" spans="1:8" x14ac:dyDescent="0.2">
      <c r="A24" s="68" t="s">
        <v>14</v>
      </c>
      <c r="B24" s="60">
        <v>53345</v>
      </c>
      <c r="C24" s="60">
        <v>56819</v>
      </c>
      <c r="D24" s="60">
        <v>57714</v>
      </c>
      <c r="E24" s="60">
        <v>59820</v>
      </c>
      <c r="F24" s="61">
        <v>56825</v>
      </c>
      <c r="G24" s="59"/>
      <c r="H24" s="59"/>
    </row>
    <row r="25" spans="1:8" x14ac:dyDescent="0.2">
      <c r="A25" s="68" t="s">
        <v>2</v>
      </c>
      <c r="B25" s="60">
        <v>50989</v>
      </c>
      <c r="C25" s="60">
        <v>55392</v>
      </c>
      <c r="D25" s="60">
        <v>54126</v>
      </c>
      <c r="E25" s="60">
        <v>56061</v>
      </c>
      <c r="F25" s="61">
        <v>53551</v>
      </c>
      <c r="G25" s="59"/>
      <c r="H25" s="59"/>
    </row>
    <row r="26" spans="1:8" x14ac:dyDescent="0.2">
      <c r="A26" s="68" t="s">
        <v>3</v>
      </c>
      <c r="B26" s="60">
        <v>59906</v>
      </c>
      <c r="C26" s="60">
        <v>62199</v>
      </c>
      <c r="D26" s="60">
        <v>57109</v>
      </c>
      <c r="E26" s="60">
        <v>62844</v>
      </c>
      <c r="F26" s="61"/>
      <c r="G26" s="59"/>
      <c r="H26" s="59"/>
    </row>
    <row r="27" spans="1:8" x14ac:dyDescent="0.2">
      <c r="A27" s="68" t="s">
        <v>4</v>
      </c>
      <c r="B27" s="60">
        <v>53694</v>
      </c>
      <c r="C27" s="60">
        <v>55343</v>
      </c>
      <c r="D27" s="60">
        <v>63351</v>
      </c>
      <c r="E27" s="60">
        <v>60249</v>
      </c>
      <c r="F27" s="61"/>
      <c r="G27" s="59"/>
      <c r="H27" s="59"/>
    </row>
    <row r="28" spans="1:8" x14ac:dyDescent="0.2">
      <c r="A28" s="68" t="s">
        <v>5</v>
      </c>
      <c r="B28" s="60">
        <v>62597</v>
      </c>
      <c r="C28" s="60">
        <v>63707</v>
      </c>
      <c r="D28" s="60">
        <v>60558</v>
      </c>
      <c r="E28" s="92">
        <v>65236</v>
      </c>
      <c r="F28" s="61"/>
      <c r="G28" s="59"/>
      <c r="H28" s="59"/>
    </row>
    <row r="29" spans="1:8" x14ac:dyDescent="0.2">
      <c r="A29" s="68" t="s">
        <v>6</v>
      </c>
      <c r="B29" s="60">
        <v>59609</v>
      </c>
      <c r="C29" s="60">
        <v>62806</v>
      </c>
      <c r="D29" s="60">
        <v>64643</v>
      </c>
      <c r="E29" s="92">
        <v>66038</v>
      </c>
      <c r="F29" s="61"/>
      <c r="G29" s="59"/>
      <c r="H29" s="59"/>
    </row>
    <row r="30" spans="1:8" x14ac:dyDescent="0.2">
      <c r="A30" s="68" t="s">
        <v>7</v>
      </c>
      <c r="B30" s="60">
        <v>52908</v>
      </c>
      <c r="C30" s="60">
        <v>56042</v>
      </c>
      <c r="D30" s="60">
        <v>59264</v>
      </c>
      <c r="E30" s="92">
        <v>60236</v>
      </c>
      <c r="F30" s="61"/>
      <c r="G30" s="59"/>
      <c r="H30" s="59"/>
    </row>
    <row r="31" spans="1:8" x14ac:dyDescent="0.2">
      <c r="A31" s="68" t="s">
        <v>8</v>
      </c>
      <c r="B31" s="60">
        <v>60604</v>
      </c>
      <c r="C31" s="60">
        <v>62970</v>
      </c>
      <c r="D31" s="60">
        <v>64412</v>
      </c>
      <c r="E31" s="92">
        <v>63263</v>
      </c>
      <c r="F31" s="61"/>
      <c r="G31" s="59"/>
      <c r="H31" s="59"/>
    </row>
    <row r="32" spans="1:8" x14ac:dyDescent="0.2">
      <c r="A32" s="68" t="s">
        <v>9</v>
      </c>
      <c r="B32" s="60">
        <v>63846</v>
      </c>
      <c r="C32" s="60">
        <v>62970</v>
      </c>
      <c r="D32" s="60">
        <v>66778</v>
      </c>
      <c r="E32" s="92">
        <v>67191</v>
      </c>
      <c r="F32" s="61"/>
      <c r="G32" s="59"/>
      <c r="H32" s="59"/>
    </row>
    <row r="33" spans="1:8" x14ac:dyDescent="0.2">
      <c r="A33" s="68" t="s">
        <v>10</v>
      </c>
      <c r="B33" s="60">
        <v>62963</v>
      </c>
      <c r="C33" s="60">
        <v>65814</v>
      </c>
      <c r="D33" s="60">
        <v>68393</v>
      </c>
      <c r="E33" s="92">
        <v>66736</v>
      </c>
      <c r="F33" s="61"/>
      <c r="G33" s="59"/>
      <c r="H33" s="59"/>
    </row>
    <row r="34" spans="1:8" x14ac:dyDescent="0.2">
      <c r="A34" s="68" t="s">
        <v>11</v>
      </c>
      <c r="B34" s="60">
        <v>60793</v>
      </c>
      <c r="C34" s="60">
        <v>62097</v>
      </c>
      <c r="D34" s="60">
        <v>61858</v>
      </c>
      <c r="E34" s="92">
        <v>59497</v>
      </c>
      <c r="F34" s="61"/>
      <c r="G34" s="59"/>
      <c r="H34" s="59"/>
    </row>
    <row r="35" spans="1:8" x14ac:dyDescent="0.2">
      <c r="A35" s="68" t="s">
        <v>12</v>
      </c>
      <c r="B35" s="60">
        <v>52704</v>
      </c>
      <c r="C35" s="60">
        <v>51784</v>
      </c>
      <c r="D35" s="60">
        <v>53323</v>
      </c>
      <c r="E35" s="92">
        <v>52266</v>
      </c>
      <c r="F35" s="61"/>
      <c r="G35" s="59"/>
      <c r="H35" s="59"/>
    </row>
    <row r="36" spans="1:8" x14ac:dyDescent="0.2">
      <c r="A36" s="59"/>
      <c r="B36" s="60"/>
      <c r="C36" s="64"/>
      <c r="D36" s="64"/>
      <c r="E36" s="64"/>
      <c r="F36" s="59"/>
      <c r="G36" s="59"/>
      <c r="H36" s="59"/>
    </row>
    <row r="37" spans="1:8" x14ac:dyDescent="0.2">
      <c r="A37" s="59"/>
      <c r="B37" s="61"/>
      <c r="C37" s="61"/>
      <c r="D37" s="61"/>
      <c r="E37" s="61"/>
      <c r="F37" s="59"/>
      <c r="G37" s="59"/>
      <c r="H37" s="59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Hovedtall</vt:lpstr>
      <vt:lpstr>Passasjer inkl. spedbarn - Måne</vt:lpstr>
      <vt:lpstr>Passasjerer inkl. spedbarn - Hi</vt:lpstr>
      <vt:lpstr>Flybevegelser - Måned</vt:lpstr>
      <vt:lpstr>Flybevegelser - Hittil i år</vt:lpstr>
      <vt:lpstr>Frakt og Post - Måned</vt:lpstr>
      <vt:lpstr>Frakt og Post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Odd Nakland</cp:lastModifiedBy>
  <cp:lastPrinted>2015-01-15T11:06:46Z</cp:lastPrinted>
  <dcterms:created xsi:type="dcterms:W3CDTF">2000-12-05T13:34:37Z</dcterms:created>
  <dcterms:modified xsi:type="dcterms:W3CDTF">2015-03-23T11:55:07Z</dcterms:modified>
</cp:coreProperties>
</file>