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5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inkl. spedbarn - Måne" sheetId="40207" r:id="rId2"/>
    <sheet name="Passasjerer inkl. spedbarn - Hi" sheetId="40208" r:id="rId3"/>
    <sheet name="Flybevegelser - Måned" sheetId="40203" r:id="rId4"/>
    <sheet name="Flybevegelser - Hittil i år" sheetId="40204" r:id="rId5"/>
    <sheet name="Main" sheetId="40202" state="hidden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5">Main!$A$1:$I$52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R57" i="40208" l="1"/>
  <c r="Q57" i="40208"/>
  <c r="P57" i="40208"/>
  <c r="O57" i="40208"/>
  <c r="N57" i="40208"/>
  <c r="M57" i="40208"/>
  <c r="L57" i="40208"/>
  <c r="K57" i="40208"/>
  <c r="J57" i="40208"/>
  <c r="I57" i="40208"/>
  <c r="H57" i="40208"/>
  <c r="G57" i="40208"/>
  <c r="F57" i="40208"/>
  <c r="E57" i="40208"/>
  <c r="D57" i="40208"/>
  <c r="R56" i="40208"/>
  <c r="Q56" i="40208"/>
  <c r="P56" i="40208"/>
  <c r="O56" i="40208"/>
  <c r="N56" i="40208"/>
  <c r="M56" i="40208"/>
  <c r="L56" i="40208"/>
  <c r="K56" i="40208"/>
  <c r="J56" i="40208"/>
  <c r="I56" i="40208"/>
  <c r="H56" i="40208"/>
  <c r="G56" i="40208"/>
  <c r="F56" i="40208"/>
  <c r="E56" i="40208"/>
  <c r="D56" i="40208"/>
  <c r="R55" i="40208"/>
  <c r="Q55" i="40208"/>
  <c r="P55" i="40208"/>
  <c r="O55" i="40208"/>
  <c r="N55" i="40208"/>
  <c r="M55" i="40208"/>
  <c r="L55" i="40208"/>
  <c r="K55" i="40208"/>
  <c r="J55" i="40208"/>
  <c r="I55" i="40208"/>
  <c r="H55" i="40208"/>
  <c r="G55" i="40208"/>
  <c r="F55" i="40208"/>
  <c r="E55" i="40208"/>
  <c r="D55" i="40208"/>
  <c r="R57" i="40207"/>
  <c r="Q57" i="40207"/>
  <c r="P57" i="40207"/>
  <c r="O57" i="40207"/>
  <c r="N57" i="40207"/>
  <c r="M57" i="40207"/>
  <c r="L57" i="40207"/>
  <c r="K57" i="40207"/>
  <c r="J57" i="40207"/>
  <c r="I57" i="40207"/>
  <c r="H57" i="40207"/>
  <c r="G57" i="40207"/>
  <c r="F57" i="40207"/>
  <c r="E57" i="40207"/>
  <c r="D57" i="40207"/>
  <c r="R56" i="40207"/>
  <c r="Q56" i="40207"/>
  <c r="P56" i="40207"/>
  <c r="O56" i="40207"/>
  <c r="N56" i="40207"/>
  <c r="M56" i="40207"/>
  <c r="L56" i="40207"/>
  <c r="K56" i="40207"/>
  <c r="J56" i="40207"/>
  <c r="I56" i="40207"/>
  <c r="H56" i="40207"/>
  <c r="G56" i="40207"/>
  <c r="F56" i="40207"/>
  <c r="E56" i="40207"/>
  <c r="D56" i="40207"/>
  <c r="R55" i="40207"/>
  <c r="Q55" i="40207"/>
  <c r="P55" i="40207"/>
  <c r="O55" i="40207"/>
  <c r="N55" i="40207"/>
  <c r="M55" i="40207"/>
  <c r="L55" i="40207"/>
  <c r="K55" i="40207"/>
  <c r="J55" i="40207"/>
  <c r="I55" i="40207"/>
  <c r="H55" i="40207"/>
  <c r="G55" i="40207"/>
  <c r="F55" i="40207"/>
  <c r="E55" i="40207"/>
  <c r="D55" i="40207"/>
  <c r="O57" i="40204" l="1"/>
  <c r="N57" i="40204"/>
  <c r="M57" i="40204"/>
  <c r="L57" i="40204"/>
  <c r="K57" i="40204"/>
  <c r="J57" i="40204"/>
  <c r="I57" i="40204"/>
  <c r="H57" i="40204"/>
  <c r="G57" i="40204"/>
  <c r="F57" i="40204"/>
  <c r="E57" i="40204"/>
  <c r="D57" i="40204"/>
  <c r="O56" i="40204"/>
  <c r="N56" i="40204"/>
  <c r="M56" i="40204"/>
  <c r="L56" i="40204"/>
  <c r="K56" i="40204"/>
  <c r="J56" i="40204"/>
  <c r="I56" i="40204"/>
  <c r="H56" i="40204"/>
  <c r="G56" i="40204"/>
  <c r="F56" i="40204"/>
  <c r="E56" i="40204"/>
  <c r="D56" i="40204"/>
  <c r="O55" i="40204"/>
  <c r="N55" i="40204"/>
  <c r="M55" i="40204"/>
  <c r="L55" i="40204"/>
  <c r="K55" i="40204"/>
  <c r="J55" i="40204"/>
  <c r="I55" i="40204"/>
  <c r="H55" i="40204"/>
  <c r="G55" i="40204"/>
  <c r="F55" i="40204"/>
  <c r="E55" i="40204"/>
  <c r="D55" i="40204"/>
  <c r="O57" i="40203"/>
  <c r="N57" i="40203"/>
  <c r="M57" i="40203"/>
  <c r="L57" i="40203"/>
  <c r="K57" i="40203"/>
  <c r="J57" i="40203"/>
  <c r="I57" i="40203"/>
  <c r="H57" i="40203"/>
  <c r="G57" i="40203"/>
  <c r="F57" i="40203"/>
  <c r="E57" i="40203"/>
  <c r="D57" i="40203"/>
  <c r="O56" i="40203"/>
  <c r="N56" i="40203"/>
  <c r="M56" i="40203"/>
  <c r="L56" i="40203"/>
  <c r="K56" i="40203"/>
  <c r="J56" i="40203"/>
  <c r="I56" i="40203"/>
  <c r="H56" i="40203"/>
  <c r="G56" i="40203"/>
  <c r="F56" i="40203"/>
  <c r="E56" i="40203"/>
  <c r="D56" i="40203"/>
  <c r="O55" i="40203"/>
  <c r="N55" i="40203"/>
  <c r="M55" i="40203"/>
  <c r="L55" i="40203"/>
  <c r="K55" i="40203"/>
  <c r="J55" i="40203"/>
  <c r="I55" i="40203"/>
  <c r="H55" i="40203"/>
  <c r="G55" i="40203"/>
  <c r="F55" i="40203"/>
  <c r="E55" i="40203"/>
  <c r="D55" i="40203"/>
  <c r="B17" i="1" l="1"/>
  <c r="A2" i="40202" l="1"/>
  <c r="C17" i="1" l="1"/>
  <c r="B7" i="40202" l="1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H9" i="1"/>
  <c r="D9" i="1"/>
  <c r="H7" i="1"/>
  <c r="D7" i="1"/>
  <c r="H12" i="1"/>
  <c r="G17" i="40202" l="1"/>
  <c r="B22" i="40202"/>
  <c r="H19" i="40202"/>
  <c r="H18" i="40202"/>
  <c r="H9" i="40202"/>
  <c r="D29" i="40202"/>
  <c r="B28" i="1"/>
  <c r="B31" i="1" s="1"/>
  <c r="C17" i="40202"/>
  <c r="G8" i="40202"/>
  <c r="G13" i="40202" s="1"/>
  <c r="D7" i="40202"/>
  <c r="F17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17" i="40202" l="1"/>
  <c r="D22" i="40202"/>
  <c r="H8" i="40202"/>
  <c r="F13" i="40202"/>
  <c r="H13" i="40202" s="1"/>
  <c r="F28" i="40202"/>
  <c r="F31" i="40202" s="1"/>
  <c r="D17" i="40202"/>
  <c r="H22" i="40202"/>
  <c r="B28" i="40202"/>
  <c r="B31" i="40202" s="1"/>
  <c r="D28" i="1"/>
  <c r="D8" i="40202"/>
  <c r="B13" i="40202"/>
  <c r="D13" i="40202" s="1"/>
  <c r="H28" i="1"/>
  <c r="F31" i="1"/>
  <c r="H31" i="1" s="1"/>
  <c r="G28" i="40202"/>
  <c r="G31" i="40202" s="1"/>
  <c r="C28" i="40202"/>
  <c r="C31" i="40202" s="1"/>
  <c r="D31" i="1"/>
  <c r="H31" i="40202" l="1"/>
  <c r="H28" i="40202"/>
  <c r="D31" i="40202"/>
  <c r="D28" i="40202"/>
</calcChain>
</file>

<file path=xl/sharedStrings.xml><?xml version="1.0" encoding="utf-8"?>
<sst xmlns="http://schemas.openxmlformats.org/spreadsheetml/2006/main" count="1635" uniqueCount="273">
  <si>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</si>
  <si>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</si>
  <si>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</si>
  <si>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</si>
  <si>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</si>
  <si>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</si>
  <si>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</si>
  <si>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</si>
  <si>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</si>
  <si>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</si>
  <si>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</si>
  <si>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</si>
  <si>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</si>
  <si>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</si>
  <si>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</si>
  <si>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</si>
  <si>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</si>
  <si>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</si>
  <si>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</si>
  <si>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</si>
  <si>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</si>
  <si>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</si>
  <si>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</si>
  <si>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</si>
  <si>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</si>
  <si>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</si>
  <si>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</si>
  <si>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</si>
  <si>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</si>
  <si>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</si>
  <si>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</si>
  <si>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</si>
  <si>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</si>
  <si>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</si>
  <si>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</si>
  <si>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</si>
  <si>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</si>
  <si>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</si>
  <si>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</si>
  <si>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</si>
  <si>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</si>
  <si>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</si>
  <si>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</si>
  <si>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>Desember</t>
  </si>
  <si>
    <t>December</t>
  </si>
  <si>
    <t xml:space="preserve">Dato 10.02.2016 </t>
  </si>
  <si>
    <t>Desember 2015 - Flybevegelser</t>
  </si>
  <si>
    <t xml:space="preserve"> </t>
  </si>
  <si>
    <t>IATA</t>
  </si>
  <si>
    <t>Lufthavn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</si>
  <si>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</si>
  <si>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</si>
  <si>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</si>
  <si>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</si>
  <si>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</si>
  <si>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</si>
  <si>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</si>
  <si>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</si>
  <si>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</si>
  <si>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</si>
  <si>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</si>
  <si>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</si>
  <si>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</si>
  <si>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</si>
  <si>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</si>
  <si>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</si>
  <si>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</si>
  <si>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</si>
  <si>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</si>
  <si>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</si>
  <si>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</si>
  <si>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Divisjon Eng</t>
  </si>
  <si>
    <t>OSLO LUFTHAVN AS</t>
  </si>
  <si>
    <t>OSL</t>
  </si>
  <si>
    <t>OSLO LUFTHAVN</t>
  </si>
  <si>
    <t>-</t>
  </si>
  <si>
    <t>J</t>
  </si>
  <si>
    <t>N</t>
  </si>
  <si>
    <t>OSLO AIRPORT</t>
  </si>
  <si>
    <t>STORE LUFTHAVNER</t>
  </si>
  <si>
    <t>BGO</t>
  </si>
  <si>
    <t>BERGEN LUFTHAVN</t>
  </si>
  <si>
    <t>BERGEN AIRPORT</t>
  </si>
  <si>
    <t>LARGE AIRPORTS</t>
  </si>
  <si>
    <t>SVG</t>
  </si>
  <si>
    <t>STAVANGER LUFTHAVN</t>
  </si>
  <si>
    <t>STAVANGER AIRPORT</t>
  </si>
  <si>
    <t>TRD</t>
  </si>
  <si>
    <t>TRONDHEIM LUFTHAVN</t>
  </si>
  <si>
    <t>TRONDHEIM AIRPORT</t>
  </si>
  <si>
    <t>Sum</t>
  </si>
  <si>
    <t>NASJONALE LUFTHAVNER</t>
  </si>
  <si>
    <t>BOO</t>
  </si>
  <si>
    <t>BODØ LUFTHAVN</t>
  </si>
  <si>
    <t>BODØ AIRPORT</t>
  </si>
  <si>
    <t>NATIONAL AIRPORTS</t>
  </si>
  <si>
    <t>KRS</t>
  </si>
  <si>
    <t>KRISTIANSAND LUFTHAVN</t>
  </si>
  <si>
    <t>KRISTIANSAND AIRPORT</t>
  </si>
  <si>
    <t>TOS</t>
  </si>
  <si>
    <t>TROMSØ LUFTHAVN</t>
  </si>
  <si>
    <t>TROMSØ AIRPORT</t>
  </si>
  <si>
    <t>AES</t>
  </si>
  <si>
    <t>ÅLESUND LUFTHAVN</t>
  </si>
  <si>
    <t>ÅLESUND AIRPORT</t>
  </si>
  <si>
    <t>REGIONALE LUFTHAVNER</t>
  </si>
  <si>
    <t>ALF</t>
  </si>
  <si>
    <t>ALTA LUFTHAVN</t>
  </si>
  <si>
    <t>ALTA AIRPORT</t>
  </si>
  <si>
    <t>REGIONAL AIRPORTS</t>
  </si>
  <si>
    <t>BDU</t>
  </si>
  <si>
    <t>BARDUFOSS LUFTHAVN</t>
  </si>
  <si>
    <t>BARDUFOSS AIRPORT</t>
  </si>
  <si>
    <t>EVE</t>
  </si>
  <si>
    <t>HARSTAD NARVIK LUFTHAVN</t>
  </si>
  <si>
    <t>HARSTAD NARVIK AIRPORT</t>
  </si>
  <si>
    <t>HAU</t>
  </si>
  <si>
    <t>HAUGESUND LUFTHAVN</t>
  </si>
  <si>
    <t>HAUGESUND AIRPORT</t>
  </si>
  <si>
    <t>KKN</t>
  </si>
  <si>
    <t>KIRKENES LUFTHAVN</t>
  </si>
  <si>
    <t>KIRKENES AIRPORT</t>
  </si>
  <si>
    <t>KSU</t>
  </si>
  <si>
    <t>KRISTIANSUND LUFTHAVN</t>
  </si>
  <si>
    <t>KRISTIANSUND AIRPORT</t>
  </si>
  <si>
    <t>LKL</t>
  </si>
  <si>
    <t>LAKSELV LUFTHAVN</t>
  </si>
  <si>
    <t>LAKSELV AIRPORT</t>
  </si>
  <si>
    <t>MOL</t>
  </si>
  <si>
    <t>MOLDE LUFTHAVN</t>
  </si>
  <si>
    <t>MOLDE AIRPORT</t>
  </si>
  <si>
    <t>LYR</t>
  </si>
  <si>
    <t>SVALBARD LUFTHAVN</t>
  </si>
  <si>
    <t>SVALBARD AIRPORT</t>
  </si>
  <si>
    <t>LOKALE LUFTHAVNER</t>
  </si>
  <si>
    <t>ANX</t>
  </si>
  <si>
    <t>ANDØYA LUFTHAVN</t>
  </si>
  <si>
    <t>ANDØYA AIRPORT</t>
  </si>
  <si>
    <t>LOCAL AIRPORTS</t>
  </si>
  <si>
    <t>BVG</t>
  </si>
  <si>
    <t>BERLEVÅG LUFTHAVN</t>
  </si>
  <si>
    <t>BERLEVÅG AIRPORT</t>
  </si>
  <si>
    <t>BNN</t>
  </si>
  <si>
    <t>BRØNNØYSUND LUFTHAVN</t>
  </si>
  <si>
    <t>BRØNNØYSUND AIRPORT</t>
  </si>
  <si>
    <t>BJF</t>
  </si>
  <si>
    <t>BÅTSFJORD LUFTHAVN</t>
  </si>
  <si>
    <t>BÅTSFJORD AIRPORT</t>
  </si>
  <si>
    <t>VDB</t>
  </si>
  <si>
    <t>FAGERNES LUFTHAVN</t>
  </si>
  <si>
    <t>FAGERNES AIRPORT</t>
  </si>
  <si>
    <t>FRO</t>
  </si>
  <si>
    <t>FLORØ LUFTHAVN</t>
  </si>
  <si>
    <t>FLORØ AIRPORT</t>
  </si>
  <si>
    <t>FDE</t>
  </si>
  <si>
    <t>FØRDE LUFTHAVN</t>
  </si>
  <si>
    <t>FØRDE AIRPORT</t>
  </si>
  <si>
    <t>HFT</t>
  </si>
  <si>
    <t>HAMMERFEST LUFTHAVN</t>
  </si>
  <si>
    <t>HAMMERFEST AIRPORT</t>
  </si>
  <si>
    <t>HAA</t>
  </si>
  <si>
    <t>HASVIK LUFTHAVN</t>
  </si>
  <si>
    <t>HASVIK AIRPORT</t>
  </si>
  <si>
    <t>HVG</t>
  </si>
  <si>
    <t>HONNINGSVÅG LUFTHAVN</t>
  </si>
  <si>
    <t>HONNINGSVÅG AIRPORT</t>
  </si>
  <si>
    <t>LKN</t>
  </si>
  <si>
    <t>LEKNES LUFTHAVN</t>
  </si>
  <si>
    <t>LEKNES AIRPORT</t>
  </si>
  <si>
    <t>MEH</t>
  </si>
  <si>
    <t>MEHAMN LUFTHAVN</t>
  </si>
  <si>
    <t>MEHAMN AIRPORT</t>
  </si>
  <si>
    <t>MQN</t>
  </si>
  <si>
    <t>MO I RANA LUFTHAVN</t>
  </si>
  <si>
    <t>MO I RANA AIRPORT</t>
  </si>
  <si>
    <t>MJF</t>
  </si>
  <si>
    <t>MOSJØEN LUFTHAVN</t>
  </si>
  <si>
    <t>MOSJØEN AIRPORT</t>
  </si>
  <si>
    <t>OSY</t>
  </si>
  <si>
    <t>NAMSOS LUFTHAVN</t>
  </si>
  <si>
    <t>NAMSOS AIRPORT</t>
  </si>
  <si>
    <t>NVK</t>
  </si>
  <si>
    <t>NARVIK LUFTHAVN</t>
  </si>
  <si>
    <t>NARVIK AIRPORT</t>
  </si>
  <si>
    <t>RRS</t>
  </si>
  <si>
    <t>RØROS LUFTHAVN</t>
  </si>
  <si>
    <t>RØROS AIRPORT</t>
  </si>
  <si>
    <t>RVK</t>
  </si>
  <si>
    <t>RØRVIK LUFTHAVN</t>
  </si>
  <si>
    <t>RØRVIK AIRPORT</t>
  </si>
  <si>
    <t>RET</t>
  </si>
  <si>
    <t>RØST LUFTHAVN</t>
  </si>
  <si>
    <t>RØST AIRPORT</t>
  </si>
  <si>
    <t>SDN</t>
  </si>
  <si>
    <t>SANDANE LUFTHAVN</t>
  </si>
  <si>
    <t>SANDANE AIRPORT</t>
  </si>
  <si>
    <t>SSJ</t>
  </si>
  <si>
    <t>SANDNESSJØEN LUFTHAVN</t>
  </si>
  <si>
    <t>SANDNESSJØEN AIRPORT</t>
  </si>
  <si>
    <t>SOG</t>
  </si>
  <si>
    <t>SOGNDAL LUFTHAVN</t>
  </si>
  <si>
    <t>SOGNDAL AIRPORT</t>
  </si>
  <si>
    <t>SKN</t>
  </si>
  <si>
    <t>STOKMARKNES LUFTHAVN</t>
  </si>
  <si>
    <t>STOKMARKNES AIRPORT</t>
  </si>
  <si>
    <t>SVJ</t>
  </si>
  <si>
    <t>SVOLVÆR LUFTHAVN</t>
  </si>
  <si>
    <t>SVOLVÆR AIRPORT</t>
  </si>
  <si>
    <t>SOJ</t>
  </si>
  <si>
    <t>SØRKJOSEN LUFTHAVN</t>
  </si>
  <si>
    <t>SØRKJOSEN AIRPORT</t>
  </si>
  <si>
    <t>VDS</t>
  </si>
  <si>
    <t>VADSØ LUFTHAVN</t>
  </si>
  <si>
    <t>VADSØ AIRPORT</t>
  </si>
  <si>
    <t>VAW</t>
  </si>
  <si>
    <t>VARDØ LUFTHAVN</t>
  </si>
  <si>
    <t>VARDØ AIRPORT</t>
  </si>
  <si>
    <t>VRY</t>
  </si>
  <si>
    <t>VÆRØY LUFTHAVN</t>
  </si>
  <si>
    <t>VÆRØY AIRPORT</t>
  </si>
  <si>
    <t>HOV</t>
  </si>
  <si>
    <t>ØRSTA VOLDA LUFTHAVN</t>
  </si>
  <si>
    <t>ØRSTA VOLDA AIRPORT</t>
  </si>
  <si>
    <t>SUM REGIONALE-, NASJONALE- og LOKALE LUFTHAVNER</t>
  </si>
  <si>
    <t>SUM AVINOR AS</t>
  </si>
  <si>
    <t>SUM AVINOR KONSERN</t>
  </si>
  <si>
    <t>IKKE AVINOR LUFTHAVNER</t>
  </si>
  <si>
    <t>RYG</t>
  </si>
  <si>
    <t>MOSS/RYGGE LUFTHAVN</t>
  </si>
  <si>
    <t>MOSS/RYGGE AIRPORT</t>
  </si>
  <si>
    <t>PRIVATE AIRPORTS</t>
  </si>
  <si>
    <t>NTB</t>
  </si>
  <si>
    <t>NOTODDEN LUFTHAVN</t>
  </si>
  <si>
    <t>NOTODDEN AIRPORT</t>
  </si>
  <si>
    <t>TRF</t>
  </si>
  <si>
    <t>SANDEFJORD TORP LUFTHAVN</t>
  </si>
  <si>
    <t>SANDEFJORD TORP AIRPORT</t>
  </si>
  <si>
    <t>SKE</t>
  </si>
  <si>
    <t>SKIEN LUFTHAVN</t>
  </si>
  <si>
    <t>SKIEN AIRPORT</t>
  </si>
  <si>
    <t>SRP</t>
  </si>
  <si>
    <t>STORD LUFTHAVN</t>
  </si>
  <si>
    <t>STORD AIRPORT</t>
  </si>
  <si>
    <t>OLA</t>
  </si>
  <si>
    <t>ØRLAND LUFTHAVN</t>
  </si>
  <si>
    <t>ØRLAND AIRPORT</t>
  </si>
  <si>
    <t>Total Sum</t>
  </si>
  <si>
    <t>Desember 2015 - Flybevegelser hittil i år</t>
  </si>
  <si>
    <t>Passasjerer inkl. spedbarn - desember 2015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</si>
  <si>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</si>
  <si>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</si>
  <si>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</si>
  <si>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</si>
  <si>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</si>
  <si>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</si>
  <si>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</si>
  <si>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</si>
  <si>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</si>
  <si>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</si>
  <si>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</si>
  <si>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</si>
  <si>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</si>
  <si>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</si>
  <si>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</si>
  <si>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</si>
  <si>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</si>
  <si>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</si>
  <si>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</si>
  <si>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</si>
  <si>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</si>
  <si>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</si>
  <si>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</si>
  <si>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Passasjerer inkl. spedbarn året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</si>
</sst>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,###,###,###,###,###,###,###,###,###,###,###,##0"/>
    <numFmt numFmtId="180" formatCode="#####################################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17" fillId="0" borderId="0" xfId="0" applyFont="1"/>
    <xf numFmtId="0" fontId="20" fillId="4" borderId="15" xfId="0" applyFont="1" applyFill="1" applyBorder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22" fillId="0" borderId="0" xfId="8" applyFont="1"/>
    <xf numFmtId="0" fontId="2" fillId="0" borderId="0" xfId="8" applyFont="1"/>
    <xf numFmtId="0" fontId="23" fillId="4" borderId="16" xfId="8" applyFont="1" applyFill="1" applyBorder="1" applyAlignment="1">
      <alignment horizontal="left" vertical="top" wrapText="1"/>
    </xf>
    <xf numFmtId="0" fontId="23" fillId="5" borderId="16" xfId="8" applyFont="1" applyFill="1" applyBorder="1" applyAlignment="1">
      <alignment horizontal="left" vertical="top"/>
    </xf>
    <xf numFmtId="0" fontId="23" fillId="6" borderId="16" xfId="8" applyFont="1" applyFill="1" applyBorder="1" applyAlignment="1">
      <alignment horizontal="left" vertical="top"/>
    </xf>
    <xf numFmtId="175" fontId="23" fillId="6" borderId="16" xfId="8" applyNumberFormat="1" applyFont="1" applyFill="1" applyBorder="1" applyAlignment="1">
      <alignment horizontal="right" vertical="top"/>
    </xf>
    <xf numFmtId="176" fontId="23" fillId="6" borderId="16" xfId="8" applyNumberFormat="1" applyFont="1" applyFill="1" applyBorder="1" applyAlignment="1">
      <alignment horizontal="right" vertical="top"/>
    </xf>
    <xf numFmtId="177" fontId="23" fillId="6" borderId="16" xfId="8" applyNumberFormat="1" applyFont="1" applyFill="1" applyBorder="1" applyAlignment="1">
      <alignment horizontal="left" vertical="top"/>
    </xf>
    <xf numFmtId="178" fontId="23" fillId="6" borderId="16" xfId="8" applyNumberFormat="1" applyFont="1" applyFill="1" applyBorder="1" applyAlignment="1">
      <alignment horizontal="right" vertical="top"/>
    </xf>
    <xf numFmtId="0" fontId="23" fillId="6" borderId="17" xfId="8" applyFont="1" applyFill="1" applyBorder="1" applyAlignment="1">
      <alignment horizontal="left" vertical="top"/>
    </xf>
    <xf numFmtId="177" fontId="23" fillId="6" borderId="17" xfId="8" applyNumberFormat="1" applyFont="1" applyFill="1" applyBorder="1" applyAlignment="1">
      <alignment horizontal="left" vertical="top"/>
    </xf>
    <xf numFmtId="0" fontId="23" fillId="6" borderId="18" xfId="8" applyFont="1" applyFill="1" applyBorder="1" applyAlignment="1">
      <alignment horizontal="left" vertical="top"/>
    </xf>
    <xf numFmtId="177" fontId="23" fillId="6" borderId="18" xfId="8" applyNumberFormat="1" applyFont="1" applyFill="1" applyBorder="1" applyAlignment="1">
      <alignment horizontal="left" vertical="top"/>
    </xf>
    <xf numFmtId="0" fontId="23" fillId="6" borderId="19" xfId="8" applyFont="1" applyFill="1" applyBorder="1" applyAlignment="1">
      <alignment horizontal="left" vertical="top"/>
    </xf>
    <xf numFmtId="0" fontId="23" fillId="4" borderId="16" xfId="8" applyFont="1" applyFill="1" applyBorder="1" applyAlignment="1">
      <alignment horizontal="right" vertical="top"/>
    </xf>
    <xf numFmtId="175" fontId="23" fillId="4" borderId="16" xfId="8" applyNumberFormat="1" applyFont="1" applyFill="1" applyBorder="1" applyAlignment="1">
      <alignment horizontal="right" vertical="top"/>
    </xf>
    <xf numFmtId="176" fontId="23" fillId="4" borderId="16" xfId="8" applyNumberFormat="1" applyFont="1" applyFill="1" applyBorder="1" applyAlignment="1">
      <alignment horizontal="right" vertical="top"/>
    </xf>
    <xf numFmtId="177" fontId="23" fillId="6" borderId="19" xfId="8" applyNumberFormat="1" applyFont="1" applyFill="1" applyBorder="1" applyAlignment="1">
      <alignment horizontal="left" vertical="top"/>
    </xf>
    <xf numFmtId="0" fontId="23" fillId="5" borderId="16" xfId="8" applyFont="1" applyFill="1" applyBorder="1" applyAlignment="1">
      <alignment horizontal="right" vertical="top"/>
    </xf>
    <xf numFmtId="178" fontId="23" fillId="5" borderId="16" xfId="8" applyNumberFormat="1" applyFont="1" applyFill="1" applyBorder="1" applyAlignment="1">
      <alignment horizontal="right" vertical="top"/>
    </xf>
    <xf numFmtId="0" fontId="23" fillId="4" borderId="17" xfId="8" applyFont="1" applyFill="1" applyBorder="1" applyAlignment="1">
      <alignment horizontal="left" vertical="top" wrapText="1"/>
    </xf>
    <xf numFmtId="0" fontId="23" fillId="4" borderId="16" xfId="8" applyFont="1" applyFill="1" applyBorder="1" applyAlignment="1">
      <alignment horizontal="left" vertical="top"/>
    </xf>
    <xf numFmtId="179" fontId="23" fillId="4" borderId="16" xfId="8" applyNumberFormat="1" applyFont="1" applyFill="1" applyBorder="1" applyAlignment="1">
      <alignment horizontal="right" vertical="top"/>
    </xf>
    <xf numFmtId="173" fontId="23" fillId="4" borderId="16" xfId="10" applyNumberFormat="1" applyFont="1" applyFill="1" applyBorder="1" applyAlignment="1">
      <alignment horizontal="right" vertical="top"/>
    </xf>
    <xf numFmtId="179" fontId="24" fillId="0" borderId="16" xfId="8" applyNumberFormat="1" applyFont="1" applyFill="1" applyBorder="1" applyAlignment="1">
      <alignment horizontal="right" vertical="top"/>
    </xf>
    <xf numFmtId="173" fontId="24" fillId="0" borderId="16" xfId="10" applyNumberFormat="1" applyFont="1" applyFill="1" applyBorder="1" applyAlignment="1">
      <alignment horizontal="right" vertical="top"/>
    </xf>
    <xf numFmtId="0" fontId="25" fillId="0" borderId="0" xfId="8" applyFont="1" applyFill="1"/>
    <xf numFmtId="177" fontId="23" fillId="5" borderId="16" xfId="8" applyNumberFormat="1" applyFont="1" applyFill="1" applyBorder="1" applyAlignment="1">
      <alignment horizontal="right" vertical="top"/>
    </xf>
    <xf numFmtId="0" fontId="23" fillId="5" borderId="16" xfId="8" applyFont="1" applyFill="1" applyBorder="1" applyAlignment="1">
      <alignment horizontal="left" vertical="center" wrapText="1"/>
    </xf>
    <xf numFmtId="180" fontId="23" fillId="6" borderId="16" xfId="8" applyNumberFormat="1" applyFont="1" applyFill="1" applyBorder="1" applyAlignment="1">
      <alignment horizontal="right" vertical="top"/>
    </xf>
    <xf numFmtId="180" fontId="23" fillId="4" borderId="16" xfId="8" applyNumberFormat="1" applyFont="1" applyFill="1" applyBorder="1" applyAlignment="1">
      <alignment horizontal="right" vertical="top"/>
    </xf>
    <xf numFmtId="178" fontId="23" fillId="4" borderId="16" xfId="8" applyNumberFormat="1" applyFont="1" applyFill="1" applyBorder="1" applyAlignment="1">
      <alignment horizontal="right" vertical="top"/>
    </xf>
    <xf numFmtId="181" fontId="23" fillId="6" borderId="16" xfId="8" applyNumberFormat="1" applyFont="1" applyFill="1" applyBorder="1" applyAlignment="1">
      <alignment horizontal="right" vertical="top"/>
    </xf>
    <xf numFmtId="181" fontId="23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2961192</c:v>
                </c:pt>
                <c:pt idx="1">
                  <c:v>3036173</c:v>
                </c:pt>
                <c:pt idx="2">
                  <c:v>3655738</c:v>
                </c:pt>
                <c:pt idx="3">
                  <c:v>3436412</c:v>
                </c:pt>
                <c:pt idx="4">
                  <c:v>3971377</c:v>
                </c:pt>
                <c:pt idx="5">
                  <c:v>4201212</c:v>
                </c:pt>
                <c:pt idx="6">
                  <c:v>3936760</c:v>
                </c:pt>
                <c:pt idx="7">
                  <c:v>3940193</c:v>
                </c:pt>
                <c:pt idx="8">
                  <c:v>4121392</c:v>
                </c:pt>
                <c:pt idx="9">
                  <c:v>4136009</c:v>
                </c:pt>
                <c:pt idx="10">
                  <c:v>3725909</c:v>
                </c:pt>
                <c:pt idx="11">
                  <c:v>3155085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16504"/>
        <c:axId val="207787728"/>
      </c:lineChart>
      <c:catAx>
        <c:axId val="20671650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7787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778772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671650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53345</c:v>
                </c:pt>
                <c:pt idx="1">
                  <c:v>50989</c:v>
                </c:pt>
                <c:pt idx="2">
                  <c:v>59906</c:v>
                </c:pt>
                <c:pt idx="3">
                  <c:v>53694</c:v>
                </c:pt>
                <c:pt idx="4">
                  <c:v>62597</c:v>
                </c:pt>
                <c:pt idx="5">
                  <c:v>59609</c:v>
                </c:pt>
                <c:pt idx="6">
                  <c:v>52908</c:v>
                </c:pt>
                <c:pt idx="7">
                  <c:v>60604</c:v>
                </c:pt>
                <c:pt idx="8">
                  <c:v>63846</c:v>
                </c:pt>
                <c:pt idx="9">
                  <c:v>62963</c:v>
                </c:pt>
                <c:pt idx="10">
                  <c:v>60793</c:v>
                </c:pt>
                <c:pt idx="11">
                  <c:v>52704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General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52914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88512"/>
        <c:axId val="207788904"/>
      </c:lineChart>
      <c:catAx>
        <c:axId val="207788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778890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0778890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778851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2961192</c:v>
                </c:pt>
                <c:pt idx="1">
                  <c:v>3036173</c:v>
                </c:pt>
                <c:pt idx="2">
                  <c:v>3655738</c:v>
                </c:pt>
                <c:pt idx="3">
                  <c:v>3436412</c:v>
                </c:pt>
                <c:pt idx="4">
                  <c:v>3971377</c:v>
                </c:pt>
                <c:pt idx="5">
                  <c:v>4201212</c:v>
                </c:pt>
                <c:pt idx="6">
                  <c:v>3936760</c:v>
                </c:pt>
                <c:pt idx="7">
                  <c:v>3940193</c:v>
                </c:pt>
                <c:pt idx="8">
                  <c:v>4121392</c:v>
                </c:pt>
                <c:pt idx="9">
                  <c:v>4136009</c:v>
                </c:pt>
                <c:pt idx="10">
                  <c:v>3725909</c:v>
                </c:pt>
                <c:pt idx="11">
                  <c:v>3155085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90080"/>
        <c:axId val="206254656"/>
      </c:lineChart>
      <c:catAx>
        <c:axId val="207790080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6254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25465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7790080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53345</c:v>
                </c:pt>
                <c:pt idx="1">
                  <c:v>50989</c:v>
                </c:pt>
                <c:pt idx="2">
                  <c:v>59906</c:v>
                </c:pt>
                <c:pt idx="3">
                  <c:v>53694</c:v>
                </c:pt>
                <c:pt idx="4">
                  <c:v>62597</c:v>
                </c:pt>
                <c:pt idx="5">
                  <c:v>59609</c:v>
                </c:pt>
                <c:pt idx="6">
                  <c:v>52908</c:v>
                </c:pt>
                <c:pt idx="7">
                  <c:v>60604</c:v>
                </c:pt>
                <c:pt idx="8">
                  <c:v>63846</c:v>
                </c:pt>
                <c:pt idx="9">
                  <c:v>62963</c:v>
                </c:pt>
                <c:pt idx="10">
                  <c:v>60793</c:v>
                </c:pt>
                <c:pt idx="11">
                  <c:v>52704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52914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147848"/>
        <c:axId val="357148240"/>
      </c:lineChart>
      <c:catAx>
        <c:axId val="357147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714824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35714824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714784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8" t="s">
        <v>45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43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81">
        <v>2015</v>
      </c>
      <c r="C4" s="82">
        <v>2014</v>
      </c>
      <c r="D4" s="83" t="s">
        <v>13</v>
      </c>
      <c r="E4" s="8"/>
      <c r="F4" s="81">
        <v>2015</v>
      </c>
      <c r="G4" s="82">
        <v>2014</v>
      </c>
      <c r="H4" s="83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4" t="s">
        <v>15</v>
      </c>
      <c r="B7" s="61">
        <v>2102386</v>
      </c>
      <c r="C7" s="62">
        <v>2111116</v>
      </c>
      <c r="D7" s="46">
        <f>(B7-C7)/C7</f>
        <v>-4.1352535815180214E-3</v>
      </c>
      <c r="E7" s="45"/>
      <c r="F7" s="61">
        <v>29525473</v>
      </c>
      <c r="G7" s="62">
        <v>29829363</v>
      </c>
      <c r="H7" s="46">
        <f>(F7-G7)/G7</f>
        <v>-1.0187612789451789E-2</v>
      </c>
      <c r="I7" s="40"/>
      <c r="J7" s="41"/>
    </row>
    <row r="8" spans="1:17" ht="15" customHeight="1" x14ac:dyDescent="0.25">
      <c r="A8" s="85" t="s">
        <v>16</v>
      </c>
      <c r="B8" s="16">
        <f>SUM(B9:B10)</f>
        <v>1289958</v>
      </c>
      <c r="C8" s="17">
        <f>SUM(C9:C10)</f>
        <v>1267397</v>
      </c>
      <c r="D8" s="34">
        <f>(B8-C8)/C8</f>
        <v>1.7801052077604729E-2</v>
      </c>
      <c r="E8" s="45"/>
      <c r="F8" s="16">
        <f>SUM(F9:F10)</f>
        <v>19893136</v>
      </c>
      <c r="G8" s="17">
        <f>SUM(G9:G10)</f>
        <v>19590583</v>
      </c>
      <c r="H8" s="34">
        <f>(F8-G8)/G8</f>
        <v>1.5443797665439563E-2</v>
      </c>
      <c r="I8" s="40"/>
      <c r="J8" s="41"/>
    </row>
    <row r="9" spans="1:17" ht="15" customHeight="1" x14ac:dyDescent="0.25">
      <c r="A9" s="86" t="s">
        <v>17</v>
      </c>
      <c r="B9" s="63">
        <v>1198176</v>
      </c>
      <c r="C9" s="64">
        <v>1173542</v>
      </c>
      <c r="D9" s="18">
        <f>(B9-C9)/C9</f>
        <v>2.0991153277854564E-2</v>
      </c>
      <c r="E9" s="45"/>
      <c r="F9" s="63">
        <v>17936446</v>
      </c>
      <c r="G9" s="64">
        <v>17371178</v>
      </c>
      <c r="H9" s="18">
        <f>(F9-G9)/G9</f>
        <v>3.254056806049653E-2</v>
      </c>
      <c r="J9" s="41"/>
    </row>
    <row r="10" spans="1:17" ht="15" customHeight="1" x14ac:dyDescent="0.25">
      <c r="A10" s="86" t="s">
        <v>18</v>
      </c>
      <c r="B10" s="63">
        <v>91782</v>
      </c>
      <c r="C10" s="64">
        <v>93855</v>
      </c>
      <c r="D10" s="18">
        <f>(B10-C10)/C10</f>
        <v>-2.2087262266261787E-2</v>
      </c>
      <c r="E10" s="45"/>
      <c r="F10" s="63">
        <v>1956690</v>
      </c>
      <c r="G10" s="64">
        <v>2219405</v>
      </c>
      <c r="H10" s="18">
        <f>(F10-G10)/G10</f>
        <v>-0.11837181586956864</v>
      </c>
      <c r="J10" s="41"/>
    </row>
    <row r="11" spans="1:17" ht="15" customHeight="1" x14ac:dyDescent="0.25">
      <c r="A11" s="86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5" t="s">
        <v>21</v>
      </c>
      <c r="B12" s="65">
        <v>43055</v>
      </c>
      <c r="C12" s="66">
        <v>50335</v>
      </c>
      <c r="D12" s="44">
        <f>(B12-C12)/C12</f>
        <v>-0.14463097248435483</v>
      </c>
      <c r="E12" s="45"/>
      <c r="F12" s="65">
        <v>606369</v>
      </c>
      <c r="G12" s="66">
        <v>686837</v>
      </c>
      <c r="H12" s="44">
        <f>(F12-G12)/G12</f>
        <v>-0.11715734592050224</v>
      </c>
      <c r="J12" s="41"/>
    </row>
    <row r="13" spans="1:17" ht="15" customHeight="1" x14ac:dyDescent="0.25">
      <c r="A13" s="85" t="s">
        <v>19</v>
      </c>
      <c r="B13" s="16">
        <f>B7+B8+B12</f>
        <v>3435399</v>
      </c>
      <c r="C13" s="17">
        <f>C7+C8+C12</f>
        <v>3428848</v>
      </c>
      <c r="D13" s="34">
        <f>(B13-C13)/C13</f>
        <v>1.9105542152932998E-3</v>
      </c>
      <c r="E13" s="45"/>
      <c r="F13" s="16">
        <f>F7+F8+F12</f>
        <v>50024978</v>
      </c>
      <c r="G13" s="17">
        <f>G7+G8+G12</f>
        <v>50106783</v>
      </c>
      <c r="H13" s="34">
        <f>(F13-G13)/G13</f>
        <v>-1.6326132930944699E-3</v>
      </c>
      <c r="J13" s="41"/>
    </row>
    <row r="14" spans="1:17" ht="15" customHeight="1" x14ac:dyDescent="0.25">
      <c r="A14" s="87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4" t="s">
        <v>15</v>
      </c>
      <c r="B17" s="14">
        <f>SUM(B18:B20)</f>
        <v>37203</v>
      </c>
      <c r="C17" s="15">
        <f>SUM(C18:C20)</f>
        <v>37044</v>
      </c>
      <c r="D17" s="46">
        <f>(B17-C17)/C17</f>
        <v>4.2921930677032715E-3</v>
      </c>
      <c r="E17" s="19"/>
      <c r="F17" s="14">
        <f>SUM(F18:F20)</f>
        <v>494113</v>
      </c>
      <c r="G17" s="15">
        <f>SUM(G18:G20)</f>
        <v>502347</v>
      </c>
      <c r="H17" s="46">
        <f>(F17-G17)/G17</f>
        <v>-1.6391060362657684E-2</v>
      </c>
      <c r="J17" s="43"/>
    </row>
    <row r="18" spans="1:10" ht="15" customHeight="1" x14ac:dyDescent="0.25">
      <c r="A18" s="86" t="s">
        <v>17</v>
      </c>
      <c r="B18" s="63">
        <v>35568</v>
      </c>
      <c r="C18" s="64">
        <v>35346</v>
      </c>
      <c r="D18" s="18">
        <f t="shared" ref="D18:D31" si="0">(B18-C18)/C18</f>
        <v>6.2807672721099982E-3</v>
      </c>
      <c r="E18" s="19"/>
      <c r="F18" s="63">
        <v>472373</v>
      </c>
      <c r="G18" s="64">
        <v>479188</v>
      </c>
      <c r="H18" s="18">
        <f t="shared" ref="H18:H31" si="1">(F18-G18)/G18</f>
        <v>-1.4221975508568662E-2</v>
      </c>
      <c r="J18" s="41"/>
    </row>
    <row r="19" spans="1:10" ht="15" customHeight="1" x14ac:dyDescent="0.25">
      <c r="A19" s="86" t="s">
        <v>18</v>
      </c>
      <c r="B19" s="63">
        <v>326</v>
      </c>
      <c r="C19" s="64">
        <v>426</v>
      </c>
      <c r="D19" s="18">
        <f t="shared" si="0"/>
        <v>-0.23474178403755869</v>
      </c>
      <c r="E19" s="19"/>
      <c r="F19" s="63">
        <v>5942</v>
      </c>
      <c r="G19" s="64">
        <v>7330</v>
      </c>
      <c r="H19" s="18">
        <f t="shared" si="1"/>
        <v>-0.1893587994542974</v>
      </c>
      <c r="J19" s="41"/>
    </row>
    <row r="20" spans="1:10" ht="15" customHeight="1" x14ac:dyDescent="0.25">
      <c r="A20" s="86" t="s">
        <v>20</v>
      </c>
      <c r="B20" s="63">
        <v>1309</v>
      </c>
      <c r="C20" s="64">
        <v>1272</v>
      </c>
      <c r="D20" s="18">
        <f t="shared" si="0"/>
        <v>2.9088050314465409E-2</v>
      </c>
      <c r="E20" s="19"/>
      <c r="F20" s="63">
        <v>15798</v>
      </c>
      <c r="G20" s="64">
        <v>15829</v>
      </c>
      <c r="H20" s="18">
        <f t="shared" si="1"/>
        <v>-1.9584307284098807E-3</v>
      </c>
      <c r="J20" s="41"/>
    </row>
    <row r="21" spans="1:10" ht="15" customHeight="1" x14ac:dyDescent="0.25">
      <c r="A21" s="86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5" t="s">
        <v>16</v>
      </c>
      <c r="B22" s="16">
        <f>SUM(B23:B25)</f>
        <v>12449</v>
      </c>
      <c r="C22" s="17">
        <f>SUM(C23:C25)</f>
        <v>12534</v>
      </c>
      <c r="D22" s="34">
        <f t="shared" si="0"/>
        <v>-6.7815541726503909E-3</v>
      </c>
      <c r="E22" s="19"/>
      <c r="F22" s="16">
        <f>SUM(F23:F25)</f>
        <v>184689</v>
      </c>
      <c r="G22" s="17">
        <f>SUM(G23:G25)</f>
        <v>193475</v>
      </c>
      <c r="H22" s="34">
        <f t="shared" si="1"/>
        <v>-4.5411551880087865E-2</v>
      </c>
      <c r="J22" s="41"/>
    </row>
    <row r="23" spans="1:10" ht="15" customHeight="1" x14ac:dyDescent="0.25">
      <c r="A23" s="86" t="s">
        <v>17</v>
      </c>
      <c r="B23" s="63">
        <v>11283</v>
      </c>
      <c r="C23" s="64">
        <v>11384</v>
      </c>
      <c r="D23" s="18">
        <f t="shared" si="0"/>
        <v>-8.872101194659171E-3</v>
      </c>
      <c r="E23" s="19"/>
      <c r="F23" s="63">
        <v>164181</v>
      </c>
      <c r="G23" s="64">
        <v>171008</v>
      </c>
      <c r="H23" s="18">
        <f t="shared" si="1"/>
        <v>-3.992210890718563E-2</v>
      </c>
      <c r="J23" s="41"/>
    </row>
    <row r="24" spans="1:10" ht="15" customHeight="1" x14ac:dyDescent="0.25">
      <c r="A24" s="86" t="s">
        <v>18</v>
      </c>
      <c r="B24" s="63">
        <v>720</v>
      </c>
      <c r="C24" s="64">
        <v>722</v>
      </c>
      <c r="D24" s="18">
        <f t="shared" si="0"/>
        <v>-2.7700831024930748E-3</v>
      </c>
      <c r="E24" s="19"/>
      <c r="F24" s="63">
        <v>15284</v>
      </c>
      <c r="G24" s="64">
        <v>17280</v>
      </c>
      <c r="H24" s="18">
        <f t="shared" si="1"/>
        <v>-0.11550925925925926</v>
      </c>
      <c r="J24" s="41"/>
    </row>
    <row r="25" spans="1:10" ht="15" customHeight="1" x14ac:dyDescent="0.25">
      <c r="A25" s="86" t="s">
        <v>20</v>
      </c>
      <c r="B25" s="63">
        <v>446</v>
      </c>
      <c r="C25" s="64">
        <v>428</v>
      </c>
      <c r="D25" s="18">
        <f t="shared" si="0"/>
        <v>4.2056074766355138E-2</v>
      </c>
      <c r="E25" s="19"/>
      <c r="F25" s="63">
        <v>5224</v>
      </c>
      <c r="G25" s="64">
        <v>5187</v>
      </c>
      <c r="H25" s="18">
        <f t="shared" si="1"/>
        <v>7.1332176595334494E-3</v>
      </c>
      <c r="J25" s="41"/>
    </row>
    <row r="26" spans="1:10" ht="15" customHeight="1" x14ac:dyDescent="0.25">
      <c r="A26" s="86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5" t="s">
        <v>21</v>
      </c>
      <c r="B27" s="65">
        <v>3262</v>
      </c>
      <c r="C27" s="66">
        <v>3657</v>
      </c>
      <c r="D27" s="34">
        <f t="shared" si="0"/>
        <v>-0.10801203171998906</v>
      </c>
      <c r="E27" s="19"/>
      <c r="F27" s="67">
        <v>45292</v>
      </c>
      <c r="G27" s="68">
        <v>50668</v>
      </c>
      <c r="H27" s="34">
        <f>(F27-G27)/G27</f>
        <v>-0.10610247098760558</v>
      </c>
      <c r="J27" s="41"/>
    </row>
    <row r="28" spans="1:10" ht="15" customHeight="1" x14ac:dyDescent="0.25">
      <c r="A28" s="85" t="s">
        <v>19</v>
      </c>
      <c r="B28" s="16">
        <f>B22+B17+B27</f>
        <v>52914</v>
      </c>
      <c r="C28" s="17">
        <f>C22+C17+C27</f>
        <v>53235</v>
      </c>
      <c r="D28" s="34">
        <f t="shared" si="0"/>
        <v>-6.0298675683291064E-3</v>
      </c>
      <c r="E28" s="19"/>
      <c r="F28" s="16">
        <f>F22+F17+F27</f>
        <v>724094</v>
      </c>
      <c r="G28" s="17">
        <f>G22+G17+G27</f>
        <v>746490</v>
      </c>
      <c r="H28" s="34">
        <f>(F28-G28)/G28</f>
        <v>-3.0001741483476001E-2</v>
      </c>
      <c r="J28" s="41"/>
    </row>
    <row r="29" spans="1:10" ht="15" customHeight="1" x14ac:dyDescent="0.25">
      <c r="A29" s="85" t="s">
        <v>24</v>
      </c>
      <c r="B29" s="65">
        <v>5238</v>
      </c>
      <c r="C29" s="66">
        <v>5103</v>
      </c>
      <c r="D29" s="34">
        <f>(B29-C29)/C29</f>
        <v>2.6455026455026454E-2</v>
      </c>
      <c r="E29" s="19"/>
      <c r="F29" s="65">
        <v>101941</v>
      </c>
      <c r="G29" s="66">
        <v>102446</v>
      </c>
      <c r="H29" s="34">
        <f>(F29-G29)/G29</f>
        <v>-4.9294262343088065E-3</v>
      </c>
    </row>
    <row r="30" spans="1:10" ht="15" customHeight="1" x14ac:dyDescent="0.25">
      <c r="A30" s="86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5" t="s">
        <v>23</v>
      </c>
      <c r="B31" s="16">
        <f>SUM(B28:B29)</f>
        <v>58152</v>
      </c>
      <c r="C31" s="17">
        <f>SUM(C28:C29)</f>
        <v>58338</v>
      </c>
      <c r="D31" s="34">
        <f t="shared" si="0"/>
        <v>-3.1883163632623677E-3</v>
      </c>
      <c r="E31" s="19"/>
      <c r="F31" s="16">
        <f>SUM(F28:F29)</f>
        <v>826035</v>
      </c>
      <c r="G31" s="17">
        <f>SUM(G28:G29)</f>
        <v>848936</v>
      </c>
      <c r="H31" s="34">
        <f t="shared" si="1"/>
        <v>-2.6976120696966557E-2</v>
      </c>
      <c r="J31" s="41"/>
    </row>
    <row r="32" spans="1:10" ht="15" customHeight="1" x14ac:dyDescent="0.25">
      <c r="A32" s="85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89"/>
      <c r="B33" s="90"/>
      <c r="C33" s="91"/>
      <c r="D33" s="92"/>
      <c r="E33" s="93"/>
      <c r="F33" s="90"/>
      <c r="G33" s="91"/>
      <c r="H33" s="92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531" zoomScaleSheetLayoutView="32768" workbookViewId="0">
      <selection activeCell="A2" sqref="A2"/>
    </sheetView>
  </sheetViews>
  <sheetFormatPr defaultRowHeight="11.25" x14ac:dyDescent="0.2"/>
  <cols>
    <col min="1" max="1" width="26.7109375" style="97" customWidth="1"/>
    <col min="2" max="2" width="4.7109375" style="97" bestFit="1" customWidth="1"/>
    <col min="3" max="3" width="23.7109375" style="97" bestFit="1" customWidth="1"/>
    <col min="4" max="18" width="12.7109375" style="97" customWidth="1"/>
    <col min="19" max="19" width="8.28515625" style="97" hidden="1" customWidth="1"/>
    <col min="20" max="20" width="8.85546875" style="97" hidden="1" customWidth="1"/>
    <col min="21" max="21" width="6.7109375" style="97" hidden="1" customWidth="1"/>
    <col min="22" max="23" width="9" style="97" hidden="1" customWidth="1"/>
    <col min="24" max="24" width="8.85546875" style="97" hidden="1" customWidth="1"/>
    <col min="25" max="26" width="9" style="97" hidden="1" customWidth="1"/>
    <col min="27" max="27" width="8.85546875" style="97" hidden="1" customWidth="1"/>
    <col min="28" max="28" width="0" style="97" hidden="1" customWidth="1"/>
    <col min="29" max="29" width="8" style="97" hidden="1" customWidth="1"/>
    <col min="30" max="31" width="9" style="97" hidden="1" customWidth="1"/>
    <col min="32" max="32" width="32.42578125" style="97" hidden="1" customWidth="1"/>
    <col min="33" max="33" width="23.28515625" style="97" hidden="1" customWidth="1"/>
    <col min="34" max="34" width="0" style="97" hidden="1" customWidth="1"/>
    <col min="35" max="35" width="5.5703125" style="97" hidden="1" customWidth="1"/>
    <col min="36" max="16384" width="9.140625" style="97"/>
  </cols>
  <sheetData>
    <row r="1" spans="1:35" ht="15.75" x14ac:dyDescent="0.25">
      <c r="A1" s="96" t="s">
        <v>248</v>
      </c>
    </row>
    <row r="4" spans="1:35" ht="45" x14ac:dyDescent="0.2">
      <c r="A4" s="98" t="s">
        <v>47</v>
      </c>
      <c r="B4" s="98" t="s">
        <v>48</v>
      </c>
      <c r="C4" s="98" t="s">
        <v>49</v>
      </c>
      <c r="D4" s="98" t="s">
        <v>249</v>
      </c>
      <c r="E4" s="98" t="s">
        <v>250</v>
      </c>
      <c r="F4" s="98" t="s">
        <v>251</v>
      </c>
      <c r="G4" s="98" t="s">
        <v>252</v>
      </c>
      <c r="H4" s="98" t="s">
        <v>253</v>
      </c>
      <c r="I4" s="98" t="s">
        <v>254</v>
      </c>
      <c r="J4" s="98" t="s">
        <v>255</v>
      </c>
      <c r="K4" s="98" t="s">
        <v>256</v>
      </c>
      <c r="L4" s="98" t="s">
        <v>257</v>
      </c>
      <c r="M4" s="98" t="s">
        <v>258</v>
      </c>
      <c r="N4" s="98" t="s">
        <v>259</v>
      </c>
      <c r="O4" s="98" t="s">
        <v>260</v>
      </c>
      <c r="P4" s="98" t="s">
        <v>261</v>
      </c>
      <c r="Q4" s="98" t="s">
        <v>59</v>
      </c>
      <c r="R4" s="98" t="s">
        <v>60</v>
      </c>
      <c r="S4" s="124" t="s">
        <v>61</v>
      </c>
      <c r="T4" s="124" t="s">
        <v>62</v>
      </c>
      <c r="U4" s="124" t="s">
        <v>63</v>
      </c>
      <c r="V4" s="124" t="s">
        <v>262</v>
      </c>
      <c r="W4" s="124" t="s">
        <v>263</v>
      </c>
      <c r="X4" s="124" t="s">
        <v>264</v>
      </c>
      <c r="Y4" s="124" t="s">
        <v>265</v>
      </c>
      <c r="Z4" s="124" t="s">
        <v>266</v>
      </c>
      <c r="AA4" s="124" t="s">
        <v>267</v>
      </c>
      <c r="AB4" s="124" t="s">
        <v>66</v>
      </c>
      <c r="AC4" s="124" t="s">
        <v>268</v>
      </c>
      <c r="AD4" s="124" t="s">
        <v>269</v>
      </c>
      <c r="AE4" s="124" t="s">
        <v>69</v>
      </c>
      <c r="AF4" s="124" t="s">
        <v>70</v>
      </c>
      <c r="AG4" s="124" t="s">
        <v>71</v>
      </c>
      <c r="AH4" s="124" t="s">
        <v>270</v>
      </c>
      <c r="AI4" s="124" t="s">
        <v>271</v>
      </c>
    </row>
    <row r="5" spans="1:35" x14ac:dyDescent="0.2">
      <c r="A5" s="100" t="s">
        <v>72</v>
      </c>
      <c r="B5" s="100" t="s">
        <v>73</v>
      </c>
      <c r="C5" s="100" t="s">
        <v>74</v>
      </c>
      <c r="D5" s="101">
        <v>563583</v>
      </c>
      <c r="E5" s="101">
        <v>211164</v>
      </c>
      <c r="F5" s="101">
        <v>774747</v>
      </c>
      <c r="G5" s="102">
        <v>-2.9445263083387498E-3</v>
      </c>
      <c r="H5" s="101">
        <v>731855</v>
      </c>
      <c r="I5" s="101">
        <v>184046</v>
      </c>
      <c r="J5" s="101">
        <v>915901</v>
      </c>
      <c r="K5" s="125">
        <v>3.3670140068414699E-2</v>
      </c>
      <c r="L5" s="104">
        <v>0</v>
      </c>
      <c r="M5" s="102">
        <v>0</v>
      </c>
      <c r="N5" s="104">
        <v>1690648</v>
      </c>
      <c r="O5" s="102">
        <v>1.6563024997865401E-2</v>
      </c>
      <c r="P5" s="104">
        <v>3024</v>
      </c>
      <c r="Q5" s="104">
        <v>1693672</v>
      </c>
      <c r="R5" s="102">
        <v>1.68784072624222E-2</v>
      </c>
      <c r="S5" s="103">
        <v>1</v>
      </c>
      <c r="T5" s="100" t="s">
        <v>76</v>
      </c>
      <c r="U5" s="100" t="s">
        <v>77</v>
      </c>
      <c r="V5" s="104">
        <v>574117</v>
      </c>
      <c r="W5" s="104">
        <v>777035</v>
      </c>
      <c r="X5" s="104">
        <v>202918</v>
      </c>
      <c r="Y5" s="104">
        <v>715067</v>
      </c>
      <c r="Z5" s="104">
        <v>886067</v>
      </c>
      <c r="AA5" s="104">
        <v>171000</v>
      </c>
      <c r="AB5" s="104">
        <v>0</v>
      </c>
      <c r="AC5" s="104">
        <v>2458</v>
      </c>
      <c r="AD5" s="104">
        <v>1663102</v>
      </c>
      <c r="AE5" s="104">
        <v>1665560</v>
      </c>
      <c r="AF5" s="100" t="s">
        <v>78</v>
      </c>
      <c r="AG5" s="100" t="s">
        <v>78</v>
      </c>
      <c r="AH5" s="104">
        <v>4030</v>
      </c>
      <c r="AI5" s="104">
        <v>24</v>
      </c>
    </row>
    <row r="6" spans="1:35" x14ac:dyDescent="0.2">
      <c r="A6" s="105" t="s">
        <v>79</v>
      </c>
      <c r="B6" s="100" t="s">
        <v>80</v>
      </c>
      <c r="C6" s="100" t="s">
        <v>81</v>
      </c>
      <c r="D6" s="101">
        <v>226341</v>
      </c>
      <c r="E6" s="101">
        <v>22570</v>
      </c>
      <c r="F6" s="101">
        <v>248911</v>
      </c>
      <c r="G6" s="102">
        <v>-6.5709020070040605E-2</v>
      </c>
      <c r="H6" s="101">
        <v>132722</v>
      </c>
      <c r="I6" s="101">
        <v>3862</v>
      </c>
      <c r="J6" s="101">
        <v>136584</v>
      </c>
      <c r="K6" s="125">
        <v>7.0894293644446493E-2</v>
      </c>
      <c r="L6" s="104">
        <v>14256</v>
      </c>
      <c r="M6" s="102">
        <v>-0.22765196662693701</v>
      </c>
      <c r="N6" s="104">
        <v>399751</v>
      </c>
      <c r="O6" s="102">
        <v>-3.0711634098497399E-2</v>
      </c>
      <c r="P6" s="104">
        <v>5474</v>
      </c>
      <c r="Q6" s="104">
        <v>405225</v>
      </c>
      <c r="R6" s="102">
        <v>-3.2658878125402802E-2</v>
      </c>
      <c r="S6" s="106">
        <v>2</v>
      </c>
      <c r="T6" s="100" t="s">
        <v>76</v>
      </c>
      <c r="U6" s="100" t="s">
        <v>76</v>
      </c>
      <c r="V6" s="104">
        <v>243851</v>
      </c>
      <c r="W6" s="104">
        <v>266417</v>
      </c>
      <c r="X6" s="104">
        <v>22566</v>
      </c>
      <c r="Y6" s="104">
        <v>123594</v>
      </c>
      <c r="Z6" s="104">
        <v>127542</v>
      </c>
      <c r="AA6" s="104">
        <v>3948</v>
      </c>
      <c r="AB6" s="104">
        <v>18458</v>
      </c>
      <c r="AC6" s="104">
        <v>6489</v>
      </c>
      <c r="AD6" s="104">
        <v>412417</v>
      </c>
      <c r="AE6" s="104">
        <v>418906</v>
      </c>
      <c r="AF6" s="100" t="s">
        <v>82</v>
      </c>
      <c r="AG6" s="100" t="s">
        <v>83</v>
      </c>
      <c r="AH6" s="104">
        <v>4030</v>
      </c>
      <c r="AI6" s="104">
        <v>24</v>
      </c>
    </row>
    <row r="7" spans="1:35" x14ac:dyDescent="0.2">
      <c r="A7" s="107"/>
      <c r="B7" s="100" t="s">
        <v>84</v>
      </c>
      <c r="C7" s="100" t="s">
        <v>85</v>
      </c>
      <c r="D7" s="101">
        <v>161951</v>
      </c>
      <c r="E7" s="101">
        <v>4002</v>
      </c>
      <c r="F7" s="101">
        <v>165953</v>
      </c>
      <c r="G7" s="102">
        <v>-5.6033992400627994E-2</v>
      </c>
      <c r="H7" s="101">
        <v>111251</v>
      </c>
      <c r="I7" s="101">
        <v>3936</v>
      </c>
      <c r="J7" s="101">
        <v>115187</v>
      </c>
      <c r="K7" s="125">
        <v>-0.10561460994339601</v>
      </c>
      <c r="L7" s="104">
        <v>18218</v>
      </c>
      <c r="M7" s="102">
        <v>-0.11175036567528</v>
      </c>
      <c r="N7" s="104">
        <v>299358</v>
      </c>
      <c r="O7" s="102">
        <v>-7.9190287385843897E-2</v>
      </c>
      <c r="P7" s="104">
        <v>622</v>
      </c>
      <c r="Q7" s="104">
        <v>299980</v>
      </c>
      <c r="R7" s="102">
        <v>-7.9123881444644009E-2</v>
      </c>
      <c r="S7" s="108">
        <v>0</v>
      </c>
      <c r="T7" s="100" t="s">
        <v>76</v>
      </c>
      <c r="U7" s="100" t="s">
        <v>76</v>
      </c>
      <c r="V7" s="104">
        <v>171290</v>
      </c>
      <c r="W7" s="104">
        <v>175804</v>
      </c>
      <c r="X7" s="104">
        <v>4514</v>
      </c>
      <c r="Y7" s="104">
        <v>124165</v>
      </c>
      <c r="Z7" s="104">
        <v>128789</v>
      </c>
      <c r="AA7" s="104">
        <v>4624</v>
      </c>
      <c r="AB7" s="104">
        <v>20510</v>
      </c>
      <c r="AC7" s="104">
        <v>652</v>
      </c>
      <c r="AD7" s="104">
        <v>325103</v>
      </c>
      <c r="AE7" s="104">
        <v>325755</v>
      </c>
      <c r="AF7" s="100" t="s">
        <v>86</v>
      </c>
      <c r="AG7" s="100" t="s">
        <v>83</v>
      </c>
      <c r="AH7" s="104">
        <v>4030</v>
      </c>
      <c r="AI7" s="104">
        <v>24</v>
      </c>
    </row>
    <row r="8" spans="1:35" x14ac:dyDescent="0.2">
      <c r="A8" s="109"/>
      <c r="B8" s="100" t="s">
        <v>87</v>
      </c>
      <c r="C8" s="100" t="s">
        <v>88</v>
      </c>
      <c r="D8" s="101">
        <v>208135</v>
      </c>
      <c r="E8" s="101">
        <v>33010</v>
      </c>
      <c r="F8" s="101">
        <v>241145</v>
      </c>
      <c r="G8" s="102">
        <v>2.0152912823069901E-3</v>
      </c>
      <c r="H8" s="101">
        <v>55064</v>
      </c>
      <c r="I8" s="101">
        <v>1056</v>
      </c>
      <c r="J8" s="101">
        <v>56120</v>
      </c>
      <c r="K8" s="125">
        <v>2.2110516154882902E-2</v>
      </c>
      <c r="L8" s="104">
        <v>0</v>
      </c>
      <c r="M8" s="102">
        <v>0</v>
      </c>
      <c r="N8" s="104">
        <v>297265</v>
      </c>
      <c r="O8" s="102">
        <v>5.7482931054316103E-3</v>
      </c>
      <c r="P8" s="104">
        <v>409</v>
      </c>
      <c r="Q8" s="104">
        <v>297674</v>
      </c>
      <c r="R8" s="102">
        <v>5.2342937418108602E-3</v>
      </c>
      <c r="S8" s="108">
        <v>0</v>
      </c>
      <c r="T8" s="100" t="s">
        <v>76</v>
      </c>
      <c r="U8" s="100" t="s">
        <v>76</v>
      </c>
      <c r="V8" s="104">
        <v>207574</v>
      </c>
      <c r="W8" s="104">
        <v>240660</v>
      </c>
      <c r="X8" s="104">
        <v>33086</v>
      </c>
      <c r="Y8" s="104">
        <v>53702</v>
      </c>
      <c r="Z8" s="104">
        <v>54906</v>
      </c>
      <c r="AA8" s="104">
        <v>1204</v>
      </c>
      <c r="AB8" s="104">
        <v>0</v>
      </c>
      <c r="AC8" s="104">
        <v>558</v>
      </c>
      <c r="AD8" s="104">
        <v>295566</v>
      </c>
      <c r="AE8" s="104">
        <v>296124</v>
      </c>
      <c r="AF8" s="100" t="s">
        <v>89</v>
      </c>
      <c r="AG8" s="100" t="s">
        <v>83</v>
      </c>
      <c r="AH8" s="104">
        <v>4030</v>
      </c>
      <c r="AI8" s="104">
        <v>24</v>
      </c>
    </row>
    <row r="9" spans="1:35" x14ac:dyDescent="0.2">
      <c r="A9" s="110" t="s">
        <v>90</v>
      </c>
      <c r="B9" s="110">
        <v>0</v>
      </c>
      <c r="C9" s="110">
        <v>0</v>
      </c>
      <c r="D9" s="111">
        <v>596427</v>
      </c>
      <c r="E9" s="111">
        <v>59582</v>
      </c>
      <c r="F9" s="111">
        <v>656009</v>
      </c>
      <c r="G9" s="112">
        <v>-3.9350926442528092E-2</v>
      </c>
      <c r="H9" s="111">
        <v>299037</v>
      </c>
      <c r="I9" s="111">
        <v>8854</v>
      </c>
      <c r="J9" s="111">
        <v>307891</v>
      </c>
      <c r="K9" s="126">
        <v>-1.0750649826338101E-2</v>
      </c>
      <c r="L9" s="127">
        <v>32474</v>
      </c>
      <c r="M9" s="112">
        <v>-0.16664955861219499</v>
      </c>
      <c r="N9" s="127">
        <v>996374</v>
      </c>
      <c r="O9" s="112">
        <v>-3.5536247708322401E-2</v>
      </c>
      <c r="P9" s="127">
        <v>6505</v>
      </c>
      <c r="Q9" s="127">
        <v>1002879</v>
      </c>
      <c r="R9" s="112">
        <v>-3.6420586384315695E-2</v>
      </c>
      <c r="S9" s="113">
        <v>0</v>
      </c>
      <c r="T9" s="114">
        <v>0</v>
      </c>
      <c r="U9" s="114">
        <v>0</v>
      </c>
      <c r="V9" s="115">
        <v>622715</v>
      </c>
      <c r="W9" s="115">
        <v>682881</v>
      </c>
      <c r="X9" s="115">
        <v>60166</v>
      </c>
      <c r="Y9" s="115">
        <v>301461</v>
      </c>
      <c r="Z9" s="115">
        <v>311237</v>
      </c>
      <c r="AA9" s="115">
        <v>9776</v>
      </c>
      <c r="AB9" s="115">
        <v>38968</v>
      </c>
      <c r="AC9" s="115">
        <v>7699</v>
      </c>
      <c r="AD9" s="115">
        <v>1033086</v>
      </c>
      <c r="AE9" s="115">
        <v>1040785</v>
      </c>
      <c r="AF9" s="114">
        <v>0</v>
      </c>
      <c r="AG9" s="114">
        <v>0</v>
      </c>
      <c r="AH9" s="115">
        <v>12090</v>
      </c>
      <c r="AI9" s="115">
        <v>72</v>
      </c>
    </row>
    <row r="10" spans="1:35" x14ac:dyDescent="0.2">
      <c r="A10" s="105" t="s">
        <v>91</v>
      </c>
      <c r="B10" s="100" t="s">
        <v>92</v>
      </c>
      <c r="C10" s="100" t="s">
        <v>93</v>
      </c>
      <c r="D10" s="101">
        <v>78548</v>
      </c>
      <c r="E10" s="101">
        <v>30882</v>
      </c>
      <c r="F10" s="101">
        <v>109430</v>
      </c>
      <c r="G10" s="102">
        <v>6.0635431407137501E-2</v>
      </c>
      <c r="H10" s="101">
        <v>3496</v>
      </c>
      <c r="I10" s="101">
        <v>2</v>
      </c>
      <c r="J10" s="101">
        <v>3498</v>
      </c>
      <c r="K10" s="125">
        <v>0.27153762268266102</v>
      </c>
      <c r="L10" s="104">
        <v>0</v>
      </c>
      <c r="M10" s="102">
        <v>0</v>
      </c>
      <c r="N10" s="104">
        <v>112928</v>
      </c>
      <c r="O10" s="102">
        <v>6.6112815671465708E-2</v>
      </c>
      <c r="P10" s="104">
        <v>8262</v>
      </c>
      <c r="Q10" s="104">
        <v>121190</v>
      </c>
      <c r="R10" s="102">
        <v>6.5060156256865898E-2</v>
      </c>
      <c r="S10" s="106">
        <v>3</v>
      </c>
      <c r="T10" s="100" t="s">
        <v>76</v>
      </c>
      <c r="U10" s="100" t="s">
        <v>76</v>
      </c>
      <c r="V10" s="104">
        <v>75154</v>
      </c>
      <c r="W10" s="104">
        <v>103174</v>
      </c>
      <c r="X10" s="104">
        <v>28020</v>
      </c>
      <c r="Y10" s="104">
        <v>2747</v>
      </c>
      <c r="Z10" s="104">
        <v>2751</v>
      </c>
      <c r="AA10" s="104">
        <v>4</v>
      </c>
      <c r="AB10" s="104">
        <v>0</v>
      </c>
      <c r="AC10" s="104">
        <v>7862</v>
      </c>
      <c r="AD10" s="104">
        <v>105925</v>
      </c>
      <c r="AE10" s="104">
        <v>113787</v>
      </c>
      <c r="AF10" s="100" t="s">
        <v>94</v>
      </c>
      <c r="AG10" s="100" t="s">
        <v>95</v>
      </c>
      <c r="AH10" s="104">
        <v>4030</v>
      </c>
      <c r="AI10" s="104">
        <v>24</v>
      </c>
    </row>
    <row r="11" spans="1:35" x14ac:dyDescent="0.2">
      <c r="A11" s="107"/>
      <c r="B11" s="100" t="s">
        <v>96</v>
      </c>
      <c r="C11" s="100" t="s">
        <v>97</v>
      </c>
      <c r="D11" s="101">
        <v>48948</v>
      </c>
      <c r="E11" s="101">
        <v>320</v>
      </c>
      <c r="F11" s="101">
        <v>49268</v>
      </c>
      <c r="G11" s="102">
        <v>-3.2773619259559004E-3</v>
      </c>
      <c r="H11" s="101">
        <v>23109</v>
      </c>
      <c r="I11" s="101">
        <v>68</v>
      </c>
      <c r="J11" s="101">
        <v>23177</v>
      </c>
      <c r="K11" s="125">
        <v>-4.6841585787136E-2</v>
      </c>
      <c r="L11" s="104">
        <v>0</v>
      </c>
      <c r="M11" s="102">
        <v>0</v>
      </c>
      <c r="N11" s="104">
        <v>72445</v>
      </c>
      <c r="O11" s="102">
        <v>-1.7641634800531603E-2</v>
      </c>
      <c r="P11" s="104">
        <v>270</v>
      </c>
      <c r="Q11" s="104">
        <v>72715</v>
      </c>
      <c r="R11" s="102">
        <v>-1.5528959410793099E-2</v>
      </c>
      <c r="S11" s="108">
        <v>0</v>
      </c>
      <c r="T11" s="100" t="s">
        <v>76</v>
      </c>
      <c r="U11" s="100" t="s">
        <v>76</v>
      </c>
      <c r="V11" s="104">
        <v>49260</v>
      </c>
      <c r="W11" s="104">
        <v>49430</v>
      </c>
      <c r="X11" s="104">
        <v>170</v>
      </c>
      <c r="Y11" s="104">
        <v>24284</v>
      </c>
      <c r="Z11" s="104">
        <v>24316</v>
      </c>
      <c r="AA11" s="104">
        <v>32</v>
      </c>
      <c r="AB11" s="104">
        <v>0</v>
      </c>
      <c r="AC11" s="104">
        <v>116</v>
      </c>
      <c r="AD11" s="104">
        <v>73746</v>
      </c>
      <c r="AE11" s="104">
        <v>73862</v>
      </c>
      <c r="AF11" s="100" t="s">
        <v>98</v>
      </c>
      <c r="AG11" s="100" t="s">
        <v>95</v>
      </c>
      <c r="AH11" s="104">
        <v>4030</v>
      </c>
      <c r="AI11" s="104">
        <v>24</v>
      </c>
    </row>
    <row r="12" spans="1:35" x14ac:dyDescent="0.2">
      <c r="A12" s="107"/>
      <c r="B12" s="100" t="s">
        <v>99</v>
      </c>
      <c r="C12" s="100" t="s">
        <v>100</v>
      </c>
      <c r="D12" s="101">
        <v>113332</v>
      </c>
      <c r="E12" s="101">
        <v>26270</v>
      </c>
      <c r="F12" s="101">
        <v>139602</v>
      </c>
      <c r="G12" s="102">
        <v>9.2723629418579201E-2</v>
      </c>
      <c r="H12" s="101">
        <v>6708</v>
      </c>
      <c r="I12" s="101">
        <v>118</v>
      </c>
      <c r="J12" s="101">
        <v>6826</v>
      </c>
      <c r="K12" s="125">
        <v>1.9566840926064203E-2</v>
      </c>
      <c r="L12" s="104">
        <v>0</v>
      </c>
      <c r="M12" s="102">
        <v>0</v>
      </c>
      <c r="N12" s="104">
        <v>146428</v>
      </c>
      <c r="O12" s="102">
        <v>8.9080780358643696E-2</v>
      </c>
      <c r="P12" s="104">
        <v>9552</v>
      </c>
      <c r="Q12" s="104">
        <v>155980</v>
      </c>
      <c r="R12" s="102">
        <v>8.9550153674210695E-2</v>
      </c>
      <c r="S12" s="108">
        <v>0</v>
      </c>
      <c r="T12" s="100" t="s">
        <v>76</v>
      </c>
      <c r="U12" s="100" t="s">
        <v>76</v>
      </c>
      <c r="V12" s="104">
        <v>104284</v>
      </c>
      <c r="W12" s="104">
        <v>127756</v>
      </c>
      <c r="X12" s="104">
        <v>23472</v>
      </c>
      <c r="Y12" s="104">
        <v>6673</v>
      </c>
      <c r="Z12" s="104">
        <v>6695</v>
      </c>
      <c r="AA12" s="104">
        <v>22</v>
      </c>
      <c r="AB12" s="104">
        <v>0</v>
      </c>
      <c r="AC12" s="104">
        <v>8709</v>
      </c>
      <c r="AD12" s="104">
        <v>134451</v>
      </c>
      <c r="AE12" s="104">
        <v>143160</v>
      </c>
      <c r="AF12" s="100" t="s">
        <v>101</v>
      </c>
      <c r="AG12" s="100" t="s">
        <v>95</v>
      </c>
      <c r="AH12" s="104">
        <v>4030</v>
      </c>
      <c r="AI12" s="104">
        <v>24</v>
      </c>
    </row>
    <row r="13" spans="1:35" x14ac:dyDescent="0.2">
      <c r="A13" s="109"/>
      <c r="B13" s="100" t="s">
        <v>102</v>
      </c>
      <c r="C13" s="100" t="s">
        <v>103</v>
      </c>
      <c r="D13" s="101">
        <v>56488</v>
      </c>
      <c r="E13" s="101">
        <v>302</v>
      </c>
      <c r="F13" s="101">
        <v>56790</v>
      </c>
      <c r="G13" s="102">
        <v>-1.7610019374480999E-2</v>
      </c>
      <c r="H13" s="101">
        <v>15780</v>
      </c>
      <c r="I13" s="101">
        <v>0</v>
      </c>
      <c r="J13" s="101">
        <v>15780</v>
      </c>
      <c r="K13" s="125">
        <v>-0.227341722567693</v>
      </c>
      <c r="L13" s="104">
        <v>0</v>
      </c>
      <c r="M13" s="102">
        <v>-1</v>
      </c>
      <c r="N13" s="104">
        <v>72570</v>
      </c>
      <c r="O13" s="102">
        <v>-7.28248371023381E-2</v>
      </c>
      <c r="P13" s="104">
        <v>202</v>
      </c>
      <c r="Q13" s="104">
        <v>72772</v>
      </c>
      <c r="R13" s="102">
        <v>-7.5958046575412011E-2</v>
      </c>
      <c r="S13" s="108">
        <v>0</v>
      </c>
      <c r="T13" s="100" t="s">
        <v>76</v>
      </c>
      <c r="U13" s="100" t="s">
        <v>76</v>
      </c>
      <c r="V13" s="104">
        <v>57558</v>
      </c>
      <c r="W13" s="104">
        <v>57808</v>
      </c>
      <c r="X13" s="104">
        <v>250</v>
      </c>
      <c r="Y13" s="104">
        <v>20399</v>
      </c>
      <c r="Z13" s="104">
        <v>20423</v>
      </c>
      <c r="AA13" s="104">
        <v>24</v>
      </c>
      <c r="AB13" s="104">
        <v>39</v>
      </c>
      <c r="AC13" s="104">
        <v>484</v>
      </c>
      <c r="AD13" s="104">
        <v>78270</v>
      </c>
      <c r="AE13" s="104">
        <v>78754</v>
      </c>
      <c r="AF13" s="100" t="s">
        <v>104</v>
      </c>
      <c r="AG13" s="100" t="s">
        <v>95</v>
      </c>
      <c r="AH13" s="104">
        <v>4030</v>
      </c>
      <c r="AI13" s="104">
        <v>24</v>
      </c>
    </row>
    <row r="14" spans="1:35" x14ac:dyDescent="0.2">
      <c r="A14" s="110" t="s">
        <v>90</v>
      </c>
      <c r="B14" s="110">
        <v>0</v>
      </c>
      <c r="C14" s="110">
        <v>0</v>
      </c>
      <c r="D14" s="111">
        <v>297316</v>
      </c>
      <c r="E14" s="111">
        <v>57774</v>
      </c>
      <c r="F14" s="111">
        <v>355090</v>
      </c>
      <c r="G14" s="112">
        <v>5.0040216697026303E-2</v>
      </c>
      <c r="H14" s="111">
        <v>49093</v>
      </c>
      <c r="I14" s="111">
        <v>188</v>
      </c>
      <c r="J14" s="111">
        <v>49281</v>
      </c>
      <c r="K14" s="126">
        <v>-9.0504752237704211E-2</v>
      </c>
      <c r="L14" s="127">
        <v>0</v>
      </c>
      <c r="M14" s="112">
        <v>-1</v>
      </c>
      <c r="N14" s="127">
        <v>404371</v>
      </c>
      <c r="O14" s="112">
        <v>3.0528145324063703E-2</v>
      </c>
      <c r="P14" s="127">
        <v>18286</v>
      </c>
      <c r="Q14" s="127">
        <v>422657</v>
      </c>
      <c r="R14" s="112">
        <v>3.1970661412285793E-2</v>
      </c>
      <c r="S14" s="113">
        <v>0</v>
      </c>
      <c r="T14" s="114">
        <v>0</v>
      </c>
      <c r="U14" s="114">
        <v>0</v>
      </c>
      <c r="V14" s="115">
        <v>286256</v>
      </c>
      <c r="W14" s="115">
        <v>338168</v>
      </c>
      <c r="X14" s="115">
        <v>51912</v>
      </c>
      <c r="Y14" s="115">
        <v>54103</v>
      </c>
      <c r="Z14" s="115">
        <v>54185</v>
      </c>
      <c r="AA14" s="115">
        <v>82</v>
      </c>
      <c r="AB14" s="115">
        <v>39</v>
      </c>
      <c r="AC14" s="115">
        <v>17171</v>
      </c>
      <c r="AD14" s="115">
        <v>392392</v>
      </c>
      <c r="AE14" s="115">
        <v>409563</v>
      </c>
      <c r="AF14" s="114">
        <v>0</v>
      </c>
      <c r="AG14" s="114">
        <v>0</v>
      </c>
      <c r="AH14" s="115">
        <v>16120</v>
      </c>
      <c r="AI14" s="115">
        <v>96</v>
      </c>
    </row>
    <row r="15" spans="1:35" x14ac:dyDescent="0.2">
      <c r="A15" s="105" t="s">
        <v>105</v>
      </c>
      <c r="B15" s="100" t="s">
        <v>106</v>
      </c>
      <c r="C15" s="100" t="s">
        <v>107</v>
      </c>
      <c r="D15" s="101">
        <v>23348</v>
      </c>
      <c r="E15" s="101">
        <v>1440</v>
      </c>
      <c r="F15" s="101">
        <v>24788</v>
      </c>
      <c r="G15" s="102">
        <v>3.07289284377729E-2</v>
      </c>
      <c r="H15" s="101">
        <v>191</v>
      </c>
      <c r="I15" s="101">
        <v>0</v>
      </c>
      <c r="J15" s="101">
        <v>191</v>
      </c>
      <c r="K15" s="125">
        <v>0</v>
      </c>
      <c r="L15" s="104">
        <v>0</v>
      </c>
      <c r="M15" s="102">
        <v>0</v>
      </c>
      <c r="N15" s="104">
        <v>24979</v>
      </c>
      <c r="O15" s="102">
        <v>3.8671046613164804E-2</v>
      </c>
      <c r="P15" s="104">
        <v>726</v>
      </c>
      <c r="Q15" s="104">
        <v>25705</v>
      </c>
      <c r="R15" s="102">
        <v>3.4989531325495198E-2</v>
      </c>
      <c r="S15" s="106">
        <v>4</v>
      </c>
      <c r="T15" s="100" t="s">
        <v>76</v>
      </c>
      <c r="U15" s="100" t="s">
        <v>76</v>
      </c>
      <c r="V15" s="104">
        <v>22383</v>
      </c>
      <c r="W15" s="104">
        <v>24049</v>
      </c>
      <c r="X15" s="104">
        <v>1666</v>
      </c>
      <c r="Y15" s="104">
        <v>0</v>
      </c>
      <c r="Z15" s="104">
        <v>0</v>
      </c>
      <c r="AA15" s="104">
        <v>0</v>
      </c>
      <c r="AB15" s="104">
        <v>0</v>
      </c>
      <c r="AC15" s="104">
        <v>787</v>
      </c>
      <c r="AD15" s="104">
        <v>24049</v>
      </c>
      <c r="AE15" s="104">
        <v>24836</v>
      </c>
      <c r="AF15" s="100" t="s">
        <v>108</v>
      </c>
      <c r="AG15" s="100" t="s">
        <v>109</v>
      </c>
      <c r="AH15" s="104">
        <v>4030</v>
      </c>
      <c r="AI15" s="104">
        <v>24</v>
      </c>
    </row>
    <row r="16" spans="1:35" x14ac:dyDescent="0.2">
      <c r="A16" s="107"/>
      <c r="B16" s="100" t="s">
        <v>110</v>
      </c>
      <c r="C16" s="100" t="s">
        <v>111</v>
      </c>
      <c r="D16" s="101">
        <v>17051</v>
      </c>
      <c r="E16" s="101">
        <v>0</v>
      </c>
      <c r="F16" s="101">
        <v>17051</v>
      </c>
      <c r="G16" s="102">
        <v>-3.3663927458203499E-2</v>
      </c>
      <c r="H16" s="101">
        <v>0</v>
      </c>
      <c r="I16" s="101">
        <v>0</v>
      </c>
      <c r="J16" s="101">
        <v>0</v>
      </c>
      <c r="K16" s="125">
        <v>0</v>
      </c>
      <c r="L16" s="104">
        <v>0</v>
      </c>
      <c r="M16" s="102">
        <v>0</v>
      </c>
      <c r="N16" s="104">
        <v>17051</v>
      </c>
      <c r="O16" s="102">
        <v>-3.3663927458203499E-2</v>
      </c>
      <c r="P16" s="104">
        <v>257</v>
      </c>
      <c r="Q16" s="104">
        <v>17308</v>
      </c>
      <c r="R16" s="102">
        <v>-1.9098894871068302E-2</v>
      </c>
      <c r="S16" s="108">
        <v>0</v>
      </c>
      <c r="T16" s="100" t="s">
        <v>76</v>
      </c>
      <c r="U16" s="100" t="s">
        <v>76</v>
      </c>
      <c r="V16" s="104">
        <v>17641</v>
      </c>
      <c r="W16" s="104">
        <v>17645</v>
      </c>
      <c r="X16" s="104">
        <v>4</v>
      </c>
      <c r="Y16" s="104">
        <v>0</v>
      </c>
      <c r="Z16" s="104">
        <v>0</v>
      </c>
      <c r="AA16" s="104">
        <v>0</v>
      </c>
      <c r="AB16" s="104">
        <v>0</v>
      </c>
      <c r="AC16" s="104">
        <v>0</v>
      </c>
      <c r="AD16" s="104">
        <v>17645</v>
      </c>
      <c r="AE16" s="104">
        <v>17645</v>
      </c>
      <c r="AF16" s="100" t="s">
        <v>112</v>
      </c>
      <c r="AG16" s="100" t="s">
        <v>109</v>
      </c>
      <c r="AH16" s="104">
        <v>4030</v>
      </c>
      <c r="AI16" s="104">
        <v>24</v>
      </c>
    </row>
    <row r="17" spans="1:35" x14ac:dyDescent="0.2">
      <c r="A17" s="107"/>
      <c r="B17" s="100" t="s">
        <v>113</v>
      </c>
      <c r="C17" s="100" t="s">
        <v>114</v>
      </c>
      <c r="D17" s="101">
        <v>43096</v>
      </c>
      <c r="E17" s="101">
        <v>318</v>
      </c>
      <c r="F17" s="101">
        <v>43414</v>
      </c>
      <c r="G17" s="102">
        <v>-4.0616989304340101E-2</v>
      </c>
      <c r="H17" s="101">
        <v>3329</v>
      </c>
      <c r="I17" s="101">
        <v>0</v>
      </c>
      <c r="J17" s="101">
        <v>3329</v>
      </c>
      <c r="K17" s="125">
        <v>0.45880806310254202</v>
      </c>
      <c r="L17" s="104">
        <v>0</v>
      </c>
      <c r="M17" s="102">
        <v>0</v>
      </c>
      <c r="N17" s="104">
        <v>46743</v>
      </c>
      <c r="O17" s="102">
        <v>-1.66407203265031E-2</v>
      </c>
      <c r="P17" s="104">
        <v>1228</v>
      </c>
      <c r="Q17" s="104">
        <v>47971</v>
      </c>
      <c r="R17" s="102">
        <v>-8.2489146164978315E-3</v>
      </c>
      <c r="S17" s="108">
        <v>0</v>
      </c>
      <c r="T17" s="100" t="s">
        <v>76</v>
      </c>
      <c r="U17" s="100" t="s">
        <v>76</v>
      </c>
      <c r="V17" s="104">
        <v>44982</v>
      </c>
      <c r="W17" s="104">
        <v>45252</v>
      </c>
      <c r="X17" s="104">
        <v>270</v>
      </c>
      <c r="Y17" s="104">
        <v>2282</v>
      </c>
      <c r="Z17" s="104">
        <v>2282</v>
      </c>
      <c r="AA17" s="104">
        <v>0</v>
      </c>
      <c r="AB17" s="104">
        <v>0</v>
      </c>
      <c r="AC17" s="104">
        <v>836</v>
      </c>
      <c r="AD17" s="104">
        <v>47534</v>
      </c>
      <c r="AE17" s="104">
        <v>48370</v>
      </c>
      <c r="AF17" s="100" t="s">
        <v>115</v>
      </c>
      <c r="AG17" s="100" t="s">
        <v>109</v>
      </c>
      <c r="AH17" s="104">
        <v>4030</v>
      </c>
      <c r="AI17" s="104">
        <v>24</v>
      </c>
    </row>
    <row r="18" spans="1:35" x14ac:dyDescent="0.2">
      <c r="A18" s="107"/>
      <c r="B18" s="100" t="s">
        <v>116</v>
      </c>
      <c r="C18" s="100" t="s">
        <v>117</v>
      </c>
      <c r="D18" s="101">
        <v>34398</v>
      </c>
      <c r="E18" s="101">
        <v>44</v>
      </c>
      <c r="F18" s="101">
        <v>34442</v>
      </c>
      <c r="G18" s="102">
        <v>-1.5464654260640901E-2</v>
      </c>
      <c r="H18" s="101">
        <v>9387</v>
      </c>
      <c r="I18" s="101">
        <v>2</v>
      </c>
      <c r="J18" s="101">
        <v>9389</v>
      </c>
      <c r="K18" s="125">
        <v>-0.19039406743123202</v>
      </c>
      <c r="L18" s="104">
        <v>0</v>
      </c>
      <c r="M18" s="102">
        <v>0</v>
      </c>
      <c r="N18" s="104">
        <v>43831</v>
      </c>
      <c r="O18" s="102">
        <v>-5.9016745384285099E-2</v>
      </c>
      <c r="P18" s="104">
        <v>36</v>
      </c>
      <c r="Q18" s="104">
        <v>43867</v>
      </c>
      <c r="R18" s="102">
        <v>-5.8344960824299699E-2</v>
      </c>
      <c r="S18" s="108">
        <v>0</v>
      </c>
      <c r="T18" s="100" t="s">
        <v>76</v>
      </c>
      <c r="U18" s="100" t="s">
        <v>76</v>
      </c>
      <c r="V18" s="104">
        <v>34937</v>
      </c>
      <c r="W18" s="104">
        <v>34983</v>
      </c>
      <c r="X18" s="104">
        <v>46</v>
      </c>
      <c r="Y18" s="104">
        <v>11585</v>
      </c>
      <c r="Z18" s="104">
        <v>11597</v>
      </c>
      <c r="AA18" s="104">
        <v>12</v>
      </c>
      <c r="AB18" s="104">
        <v>0</v>
      </c>
      <c r="AC18" s="104">
        <v>5</v>
      </c>
      <c r="AD18" s="104">
        <v>46580</v>
      </c>
      <c r="AE18" s="104">
        <v>46585</v>
      </c>
      <c r="AF18" s="100" t="s">
        <v>118</v>
      </c>
      <c r="AG18" s="100" t="s">
        <v>109</v>
      </c>
      <c r="AH18" s="104">
        <v>4030</v>
      </c>
      <c r="AI18" s="104">
        <v>24</v>
      </c>
    </row>
    <row r="19" spans="1:35" x14ac:dyDescent="0.2">
      <c r="A19" s="107"/>
      <c r="B19" s="100" t="s">
        <v>119</v>
      </c>
      <c r="C19" s="100" t="s">
        <v>120</v>
      </c>
      <c r="D19" s="101">
        <v>18942</v>
      </c>
      <c r="E19" s="101">
        <v>3736</v>
      </c>
      <c r="F19" s="101">
        <v>22678</v>
      </c>
      <c r="G19" s="102">
        <v>0.16243784919780599</v>
      </c>
      <c r="H19" s="101">
        <v>26</v>
      </c>
      <c r="I19" s="101">
        <v>0</v>
      </c>
      <c r="J19" s="101">
        <v>26</v>
      </c>
      <c r="K19" s="125">
        <v>0</v>
      </c>
      <c r="L19" s="104">
        <v>500</v>
      </c>
      <c r="M19" s="102">
        <v>0</v>
      </c>
      <c r="N19" s="104">
        <v>23204</v>
      </c>
      <c r="O19" s="102">
        <v>0.18939976421138999</v>
      </c>
      <c r="P19" s="104">
        <v>313</v>
      </c>
      <c r="Q19" s="104">
        <v>23517</v>
      </c>
      <c r="R19" s="102">
        <v>0.18551192216564999</v>
      </c>
      <c r="S19" s="108">
        <v>0</v>
      </c>
      <c r="T19" s="100" t="s">
        <v>76</v>
      </c>
      <c r="U19" s="100" t="s">
        <v>76</v>
      </c>
      <c r="V19" s="104">
        <v>16545</v>
      </c>
      <c r="W19" s="104">
        <v>19509</v>
      </c>
      <c r="X19" s="104">
        <v>2964</v>
      </c>
      <c r="Y19" s="104">
        <v>0</v>
      </c>
      <c r="Z19" s="104">
        <v>0</v>
      </c>
      <c r="AA19" s="104">
        <v>0</v>
      </c>
      <c r="AB19" s="104">
        <v>0</v>
      </c>
      <c r="AC19" s="104">
        <v>328</v>
      </c>
      <c r="AD19" s="104">
        <v>19509</v>
      </c>
      <c r="AE19" s="104">
        <v>19837</v>
      </c>
      <c r="AF19" s="100" t="s">
        <v>121</v>
      </c>
      <c r="AG19" s="100" t="s">
        <v>109</v>
      </c>
      <c r="AH19" s="104">
        <v>4030</v>
      </c>
      <c r="AI19" s="104">
        <v>24</v>
      </c>
    </row>
    <row r="20" spans="1:35" x14ac:dyDescent="0.2">
      <c r="A20" s="107"/>
      <c r="B20" s="100" t="s">
        <v>122</v>
      </c>
      <c r="C20" s="100" t="s">
        <v>123</v>
      </c>
      <c r="D20" s="101">
        <v>20519</v>
      </c>
      <c r="E20" s="101">
        <v>126</v>
      </c>
      <c r="F20" s="101">
        <v>20645</v>
      </c>
      <c r="G20" s="102">
        <v>-2.01243533152974E-2</v>
      </c>
      <c r="H20" s="101">
        <v>0</v>
      </c>
      <c r="I20" s="101">
        <v>0</v>
      </c>
      <c r="J20" s="101">
        <v>0</v>
      </c>
      <c r="K20" s="125">
        <v>-1</v>
      </c>
      <c r="L20" s="104">
        <v>4446</v>
      </c>
      <c r="M20" s="102">
        <v>-0.166166541635409</v>
      </c>
      <c r="N20" s="104">
        <v>25091</v>
      </c>
      <c r="O20" s="102">
        <v>-4.9655329141731701E-2</v>
      </c>
      <c r="P20" s="104">
        <v>271</v>
      </c>
      <c r="Q20" s="104">
        <v>25362</v>
      </c>
      <c r="R20" s="102">
        <v>-4.9329035160057003E-2</v>
      </c>
      <c r="S20" s="108">
        <v>0</v>
      </c>
      <c r="T20" s="100" t="s">
        <v>76</v>
      </c>
      <c r="U20" s="100" t="s">
        <v>76</v>
      </c>
      <c r="V20" s="104">
        <v>20917</v>
      </c>
      <c r="W20" s="104">
        <v>21069</v>
      </c>
      <c r="X20" s="104">
        <v>152</v>
      </c>
      <c r="Y20" s="104">
        <v>1</v>
      </c>
      <c r="Z20" s="104">
        <v>1</v>
      </c>
      <c r="AA20" s="104">
        <v>0</v>
      </c>
      <c r="AB20" s="104">
        <v>5332</v>
      </c>
      <c r="AC20" s="104">
        <v>276</v>
      </c>
      <c r="AD20" s="104">
        <v>26402</v>
      </c>
      <c r="AE20" s="104">
        <v>26678</v>
      </c>
      <c r="AF20" s="100" t="s">
        <v>124</v>
      </c>
      <c r="AG20" s="100" t="s">
        <v>109</v>
      </c>
      <c r="AH20" s="104">
        <v>4030</v>
      </c>
      <c r="AI20" s="104">
        <v>24</v>
      </c>
    </row>
    <row r="21" spans="1:35" x14ac:dyDescent="0.2">
      <c r="A21" s="107"/>
      <c r="B21" s="100" t="s">
        <v>125</v>
      </c>
      <c r="C21" s="100" t="s">
        <v>126</v>
      </c>
      <c r="D21" s="101">
        <v>3849</v>
      </c>
      <c r="E21" s="101">
        <v>6</v>
      </c>
      <c r="F21" s="101">
        <v>3855</v>
      </c>
      <c r="G21" s="102">
        <v>-8.4975077142179001E-2</v>
      </c>
      <c r="H21" s="101">
        <v>0</v>
      </c>
      <c r="I21" s="101">
        <v>0</v>
      </c>
      <c r="J21" s="101">
        <v>0</v>
      </c>
      <c r="K21" s="125">
        <v>0</v>
      </c>
      <c r="L21" s="104">
        <v>0</v>
      </c>
      <c r="M21" s="102">
        <v>0</v>
      </c>
      <c r="N21" s="104">
        <v>3855</v>
      </c>
      <c r="O21" s="102">
        <v>-8.4975077142179001E-2</v>
      </c>
      <c r="P21" s="104">
        <v>235</v>
      </c>
      <c r="Q21" s="104">
        <v>4090</v>
      </c>
      <c r="R21" s="102">
        <v>-7.2352007257881601E-2</v>
      </c>
      <c r="S21" s="108">
        <v>0</v>
      </c>
      <c r="T21" s="100" t="s">
        <v>76</v>
      </c>
      <c r="U21" s="100" t="s">
        <v>76</v>
      </c>
      <c r="V21" s="104">
        <v>4213</v>
      </c>
      <c r="W21" s="104">
        <v>4213</v>
      </c>
      <c r="X21" s="104">
        <v>0</v>
      </c>
      <c r="Y21" s="104">
        <v>0</v>
      </c>
      <c r="Z21" s="104">
        <v>0</v>
      </c>
      <c r="AA21" s="104">
        <v>0</v>
      </c>
      <c r="AB21" s="104">
        <v>0</v>
      </c>
      <c r="AC21" s="104">
        <v>196</v>
      </c>
      <c r="AD21" s="104">
        <v>4213</v>
      </c>
      <c r="AE21" s="104">
        <v>4409</v>
      </c>
      <c r="AF21" s="100" t="s">
        <v>127</v>
      </c>
      <c r="AG21" s="100" t="s">
        <v>109</v>
      </c>
      <c r="AH21" s="104">
        <v>4030</v>
      </c>
      <c r="AI21" s="104">
        <v>24</v>
      </c>
    </row>
    <row r="22" spans="1:35" x14ac:dyDescent="0.2">
      <c r="A22" s="107"/>
      <c r="B22" s="100" t="s">
        <v>128</v>
      </c>
      <c r="C22" s="100" t="s">
        <v>129</v>
      </c>
      <c r="D22" s="101">
        <v>33696</v>
      </c>
      <c r="E22" s="101">
        <v>84</v>
      </c>
      <c r="F22" s="101">
        <v>33780</v>
      </c>
      <c r="G22" s="102">
        <v>2.4505641150066704E-2</v>
      </c>
      <c r="H22" s="101">
        <v>3110</v>
      </c>
      <c r="I22" s="101">
        <v>0</v>
      </c>
      <c r="J22" s="101">
        <v>3110</v>
      </c>
      <c r="K22" s="125">
        <v>1.3668188736681899</v>
      </c>
      <c r="L22" s="104">
        <v>0</v>
      </c>
      <c r="M22" s="102">
        <v>0</v>
      </c>
      <c r="N22" s="104">
        <v>36890</v>
      </c>
      <c r="O22" s="102">
        <v>7.5949367088607611E-2</v>
      </c>
      <c r="P22" s="104">
        <v>324</v>
      </c>
      <c r="Q22" s="104">
        <v>37214</v>
      </c>
      <c r="R22" s="102">
        <v>7.8354100260793993E-2</v>
      </c>
      <c r="S22" s="108">
        <v>0</v>
      </c>
      <c r="T22" s="100" t="s">
        <v>76</v>
      </c>
      <c r="U22" s="100" t="s">
        <v>76</v>
      </c>
      <c r="V22" s="104">
        <v>32884</v>
      </c>
      <c r="W22" s="104">
        <v>32972</v>
      </c>
      <c r="X22" s="104">
        <v>88</v>
      </c>
      <c r="Y22" s="104">
        <v>1314</v>
      </c>
      <c r="Z22" s="104">
        <v>1314</v>
      </c>
      <c r="AA22" s="104">
        <v>0</v>
      </c>
      <c r="AB22" s="104">
        <v>0</v>
      </c>
      <c r="AC22" s="104">
        <v>224</v>
      </c>
      <c r="AD22" s="104">
        <v>34286</v>
      </c>
      <c r="AE22" s="104">
        <v>34510</v>
      </c>
      <c r="AF22" s="100" t="s">
        <v>130</v>
      </c>
      <c r="AG22" s="100" t="s">
        <v>109</v>
      </c>
      <c r="AH22" s="104">
        <v>4030</v>
      </c>
      <c r="AI22" s="104">
        <v>24</v>
      </c>
    </row>
    <row r="23" spans="1:35" x14ac:dyDescent="0.2">
      <c r="A23" s="109"/>
      <c r="B23" s="100" t="s">
        <v>131</v>
      </c>
      <c r="C23" s="100" t="s">
        <v>132</v>
      </c>
      <c r="D23" s="101">
        <v>6691</v>
      </c>
      <c r="E23" s="101">
        <v>4</v>
      </c>
      <c r="F23" s="101">
        <v>6695</v>
      </c>
      <c r="G23" s="102">
        <v>-7.8458362009635199E-2</v>
      </c>
      <c r="H23" s="101">
        <v>176</v>
      </c>
      <c r="I23" s="101">
        <v>0</v>
      </c>
      <c r="J23" s="101">
        <v>176</v>
      </c>
      <c r="K23" s="125">
        <v>-0.38888888888888901</v>
      </c>
      <c r="L23" s="104">
        <v>0</v>
      </c>
      <c r="M23" s="102">
        <v>0</v>
      </c>
      <c r="N23" s="104">
        <v>6871</v>
      </c>
      <c r="O23" s="102">
        <v>-9.0295246921752892E-2</v>
      </c>
      <c r="P23" s="104">
        <v>0</v>
      </c>
      <c r="Q23" s="104">
        <v>6871</v>
      </c>
      <c r="R23" s="102">
        <v>-9.0295246921752892E-2</v>
      </c>
      <c r="S23" s="108">
        <v>0</v>
      </c>
      <c r="T23" s="100" t="s">
        <v>76</v>
      </c>
      <c r="U23" s="100" t="s">
        <v>76</v>
      </c>
      <c r="V23" s="104">
        <v>7263</v>
      </c>
      <c r="W23" s="104">
        <v>7265</v>
      </c>
      <c r="X23" s="104">
        <v>2</v>
      </c>
      <c r="Y23" s="104">
        <v>288</v>
      </c>
      <c r="Z23" s="104">
        <v>288</v>
      </c>
      <c r="AA23" s="104">
        <v>0</v>
      </c>
      <c r="AB23" s="104">
        <v>0</v>
      </c>
      <c r="AC23" s="104">
        <v>0</v>
      </c>
      <c r="AD23" s="104">
        <v>7553</v>
      </c>
      <c r="AE23" s="104">
        <v>7553</v>
      </c>
      <c r="AF23" s="100" t="s">
        <v>133</v>
      </c>
      <c r="AG23" s="100" t="s">
        <v>109</v>
      </c>
      <c r="AH23" s="104">
        <v>4030</v>
      </c>
      <c r="AI23" s="104">
        <v>24</v>
      </c>
    </row>
    <row r="24" spans="1:35" x14ac:dyDescent="0.2">
      <c r="A24" s="110" t="s">
        <v>90</v>
      </c>
      <c r="B24" s="110">
        <v>0</v>
      </c>
      <c r="C24" s="110">
        <v>0</v>
      </c>
      <c r="D24" s="111">
        <v>201590</v>
      </c>
      <c r="E24" s="111">
        <v>5758</v>
      </c>
      <c r="F24" s="111">
        <v>207348</v>
      </c>
      <c r="G24" s="112">
        <v>1.8892813482994102E-3</v>
      </c>
      <c r="H24" s="111">
        <v>16219</v>
      </c>
      <c r="I24" s="111">
        <v>2</v>
      </c>
      <c r="J24" s="111">
        <v>16221</v>
      </c>
      <c r="K24" s="126">
        <v>4.7732851052835597E-2</v>
      </c>
      <c r="L24" s="127">
        <v>4946</v>
      </c>
      <c r="M24" s="112">
        <v>-7.2393098274568607E-2</v>
      </c>
      <c r="N24" s="127">
        <v>228515</v>
      </c>
      <c r="O24" s="112">
        <v>3.2664386598820704E-3</v>
      </c>
      <c r="P24" s="127">
        <v>3390</v>
      </c>
      <c r="Q24" s="127">
        <v>231905</v>
      </c>
      <c r="R24" s="112">
        <v>6.4316496183106711E-3</v>
      </c>
      <c r="S24" s="113">
        <v>0</v>
      </c>
      <c r="T24" s="114">
        <v>0</v>
      </c>
      <c r="U24" s="114">
        <v>0</v>
      </c>
      <c r="V24" s="115">
        <v>201765</v>
      </c>
      <c r="W24" s="115">
        <v>206957</v>
      </c>
      <c r="X24" s="115">
        <v>5192</v>
      </c>
      <c r="Y24" s="115">
        <v>15470</v>
      </c>
      <c r="Z24" s="115">
        <v>15482</v>
      </c>
      <c r="AA24" s="115">
        <v>12</v>
      </c>
      <c r="AB24" s="115">
        <v>5332</v>
      </c>
      <c r="AC24" s="115">
        <v>2652</v>
      </c>
      <c r="AD24" s="115">
        <v>227771</v>
      </c>
      <c r="AE24" s="115">
        <v>230423</v>
      </c>
      <c r="AF24" s="114">
        <v>0</v>
      </c>
      <c r="AG24" s="114">
        <v>0</v>
      </c>
      <c r="AH24" s="115">
        <v>36270</v>
      </c>
      <c r="AI24" s="115">
        <v>216</v>
      </c>
    </row>
    <row r="25" spans="1:35" x14ac:dyDescent="0.2">
      <c r="A25" s="105" t="s">
        <v>134</v>
      </c>
      <c r="B25" s="100" t="s">
        <v>135</v>
      </c>
      <c r="C25" s="100" t="s">
        <v>136</v>
      </c>
      <c r="D25" s="101">
        <v>3618</v>
      </c>
      <c r="E25" s="101">
        <v>24</v>
      </c>
      <c r="F25" s="101">
        <v>3642</v>
      </c>
      <c r="G25" s="102">
        <v>2.1885521885521904E-2</v>
      </c>
      <c r="H25" s="101">
        <v>0</v>
      </c>
      <c r="I25" s="101">
        <v>0</v>
      </c>
      <c r="J25" s="101">
        <v>0</v>
      </c>
      <c r="K25" s="125">
        <v>0</v>
      </c>
      <c r="L25" s="104">
        <v>0</v>
      </c>
      <c r="M25" s="102">
        <v>0</v>
      </c>
      <c r="N25" s="104">
        <v>3642</v>
      </c>
      <c r="O25" s="102">
        <v>2.1885521885521904E-2</v>
      </c>
      <c r="P25" s="104">
        <v>844</v>
      </c>
      <c r="Q25" s="104">
        <v>4486</v>
      </c>
      <c r="R25" s="102">
        <v>6.4041745730550298E-2</v>
      </c>
      <c r="S25" s="106">
        <v>5</v>
      </c>
      <c r="T25" s="100" t="s">
        <v>76</v>
      </c>
      <c r="U25" s="100" t="s">
        <v>76</v>
      </c>
      <c r="V25" s="104">
        <v>3542</v>
      </c>
      <c r="W25" s="104">
        <v>3564</v>
      </c>
      <c r="X25" s="104">
        <v>22</v>
      </c>
      <c r="Y25" s="104">
        <v>0</v>
      </c>
      <c r="Z25" s="104">
        <v>0</v>
      </c>
      <c r="AA25" s="104">
        <v>0</v>
      </c>
      <c r="AB25" s="104">
        <v>0</v>
      </c>
      <c r="AC25" s="104">
        <v>652</v>
      </c>
      <c r="AD25" s="104">
        <v>3564</v>
      </c>
      <c r="AE25" s="104">
        <v>4216</v>
      </c>
      <c r="AF25" s="100" t="s">
        <v>137</v>
      </c>
      <c r="AG25" s="100" t="s">
        <v>138</v>
      </c>
      <c r="AH25" s="104">
        <v>4030</v>
      </c>
      <c r="AI25" s="104">
        <v>24</v>
      </c>
    </row>
    <row r="26" spans="1:35" x14ac:dyDescent="0.2">
      <c r="A26" s="107"/>
      <c r="B26" s="100" t="s">
        <v>139</v>
      </c>
      <c r="C26" s="100" t="s">
        <v>140</v>
      </c>
      <c r="D26" s="101">
        <v>426</v>
      </c>
      <c r="E26" s="101">
        <v>6</v>
      </c>
      <c r="F26" s="101">
        <v>432</v>
      </c>
      <c r="G26" s="102">
        <v>-0.1</v>
      </c>
      <c r="H26" s="101">
        <v>0</v>
      </c>
      <c r="I26" s="101">
        <v>0</v>
      </c>
      <c r="J26" s="101">
        <v>0</v>
      </c>
      <c r="K26" s="125">
        <v>0</v>
      </c>
      <c r="L26" s="104">
        <v>0</v>
      </c>
      <c r="M26" s="102">
        <v>0</v>
      </c>
      <c r="N26" s="104">
        <v>432</v>
      </c>
      <c r="O26" s="102">
        <v>-0.1</v>
      </c>
      <c r="P26" s="104">
        <v>611</v>
      </c>
      <c r="Q26" s="104">
        <v>1043</v>
      </c>
      <c r="R26" s="102">
        <v>-8.1866197183098607E-2</v>
      </c>
      <c r="S26" s="108">
        <v>0</v>
      </c>
      <c r="T26" s="100" t="s">
        <v>76</v>
      </c>
      <c r="U26" s="100" t="s">
        <v>76</v>
      </c>
      <c r="V26" s="104">
        <v>474</v>
      </c>
      <c r="W26" s="104">
        <v>480</v>
      </c>
      <c r="X26" s="104">
        <v>6</v>
      </c>
      <c r="Y26" s="104">
        <v>0</v>
      </c>
      <c r="Z26" s="104">
        <v>0</v>
      </c>
      <c r="AA26" s="104">
        <v>0</v>
      </c>
      <c r="AB26" s="104">
        <v>0</v>
      </c>
      <c r="AC26" s="104">
        <v>656</v>
      </c>
      <c r="AD26" s="104">
        <v>480</v>
      </c>
      <c r="AE26" s="104">
        <v>1136</v>
      </c>
      <c r="AF26" s="100" t="s">
        <v>141</v>
      </c>
      <c r="AG26" s="100" t="s">
        <v>138</v>
      </c>
      <c r="AH26" s="104">
        <v>4030</v>
      </c>
      <c r="AI26" s="104">
        <v>24</v>
      </c>
    </row>
    <row r="27" spans="1:35" x14ac:dyDescent="0.2">
      <c r="A27" s="107"/>
      <c r="B27" s="100" t="s">
        <v>142</v>
      </c>
      <c r="C27" s="100" t="s">
        <v>143</v>
      </c>
      <c r="D27" s="101">
        <v>6643</v>
      </c>
      <c r="E27" s="101">
        <v>116</v>
      </c>
      <c r="F27" s="101">
        <v>6759</v>
      </c>
      <c r="G27" s="102">
        <v>-8.1907090464547694E-2</v>
      </c>
      <c r="H27" s="101">
        <v>0</v>
      </c>
      <c r="I27" s="101">
        <v>0</v>
      </c>
      <c r="J27" s="101">
        <v>0</v>
      </c>
      <c r="K27" s="125">
        <v>0</v>
      </c>
      <c r="L27" s="104">
        <v>652</v>
      </c>
      <c r="M27" s="102">
        <v>-0.51451973194341005</v>
      </c>
      <c r="N27" s="104">
        <v>7411</v>
      </c>
      <c r="O27" s="102">
        <v>-0.14865020103388901</v>
      </c>
      <c r="P27" s="104">
        <v>2157</v>
      </c>
      <c r="Q27" s="104">
        <v>9568</v>
      </c>
      <c r="R27" s="102">
        <v>-8.7893231649189704E-2</v>
      </c>
      <c r="S27" s="108">
        <v>0</v>
      </c>
      <c r="T27" s="100" t="s">
        <v>76</v>
      </c>
      <c r="U27" s="100" t="s">
        <v>76</v>
      </c>
      <c r="V27" s="104">
        <v>7228</v>
      </c>
      <c r="W27" s="104">
        <v>7362</v>
      </c>
      <c r="X27" s="104">
        <v>134</v>
      </c>
      <c r="Y27" s="104">
        <v>0</v>
      </c>
      <c r="Z27" s="104">
        <v>0</v>
      </c>
      <c r="AA27" s="104">
        <v>0</v>
      </c>
      <c r="AB27" s="104">
        <v>1343</v>
      </c>
      <c r="AC27" s="104">
        <v>1785</v>
      </c>
      <c r="AD27" s="104">
        <v>8705</v>
      </c>
      <c r="AE27" s="104">
        <v>10490</v>
      </c>
      <c r="AF27" s="100" t="s">
        <v>144</v>
      </c>
      <c r="AG27" s="100" t="s">
        <v>138</v>
      </c>
      <c r="AH27" s="104">
        <v>4030</v>
      </c>
      <c r="AI27" s="104">
        <v>24</v>
      </c>
    </row>
    <row r="28" spans="1:35" x14ac:dyDescent="0.2">
      <c r="A28" s="107"/>
      <c r="B28" s="100" t="s">
        <v>145</v>
      </c>
      <c r="C28" s="100" t="s">
        <v>146</v>
      </c>
      <c r="D28" s="101">
        <v>1109</v>
      </c>
      <c r="E28" s="101">
        <v>18</v>
      </c>
      <c r="F28" s="101">
        <v>1127</v>
      </c>
      <c r="G28" s="102">
        <v>0.132663316582915</v>
      </c>
      <c r="H28" s="101">
        <v>0</v>
      </c>
      <c r="I28" s="101">
        <v>0</v>
      </c>
      <c r="J28" s="101">
        <v>0</v>
      </c>
      <c r="K28" s="125">
        <v>0</v>
      </c>
      <c r="L28" s="104">
        <v>0</v>
      </c>
      <c r="M28" s="102">
        <v>0</v>
      </c>
      <c r="N28" s="104">
        <v>1127</v>
      </c>
      <c r="O28" s="102">
        <v>0.132663316582915</v>
      </c>
      <c r="P28" s="104">
        <v>1030</v>
      </c>
      <c r="Q28" s="104">
        <v>2157</v>
      </c>
      <c r="R28" s="102">
        <v>9.4368340943683404E-2</v>
      </c>
      <c r="S28" s="108">
        <v>0</v>
      </c>
      <c r="T28" s="100" t="s">
        <v>76</v>
      </c>
      <c r="U28" s="100" t="s">
        <v>76</v>
      </c>
      <c r="V28" s="104">
        <v>971</v>
      </c>
      <c r="W28" s="104">
        <v>995</v>
      </c>
      <c r="X28" s="104">
        <v>24</v>
      </c>
      <c r="Y28" s="104">
        <v>0</v>
      </c>
      <c r="Z28" s="104">
        <v>0</v>
      </c>
      <c r="AA28" s="104">
        <v>0</v>
      </c>
      <c r="AB28" s="104">
        <v>0</v>
      </c>
      <c r="AC28" s="104">
        <v>976</v>
      </c>
      <c r="AD28" s="104">
        <v>995</v>
      </c>
      <c r="AE28" s="104">
        <v>1971</v>
      </c>
      <c r="AF28" s="100" t="s">
        <v>147</v>
      </c>
      <c r="AG28" s="100" t="s">
        <v>138</v>
      </c>
      <c r="AH28" s="104">
        <v>4030</v>
      </c>
      <c r="AI28" s="104">
        <v>24</v>
      </c>
    </row>
    <row r="29" spans="1:35" x14ac:dyDescent="0.2">
      <c r="A29" s="107"/>
      <c r="B29" s="100" t="s">
        <v>148</v>
      </c>
      <c r="C29" s="100" t="s">
        <v>149</v>
      </c>
      <c r="D29" s="101">
        <v>209</v>
      </c>
      <c r="E29" s="101">
        <v>0</v>
      </c>
      <c r="F29" s="101">
        <v>209</v>
      </c>
      <c r="G29" s="102">
        <v>0.14835164835164799</v>
      </c>
      <c r="H29" s="101">
        <v>648</v>
      </c>
      <c r="I29" s="101">
        <v>0</v>
      </c>
      <c r="J29" s="101">
        <v>648</v>
      </c>
      <c r="K29" s="125">
        <v>0.52112676056338003</v>
      </c>
      <c r="L29" s="104">
        <v>0</v>
      </c>
      <c r="M29" s="102">
        <v>0</v>
      </c>
      <c r="N29" s="104">
        <v>857</v>
      </c>
      <c r="O29" s="102">
        <v>0.40953947368421101</v>
      </c>
      <c r="P29" s="104">
        <v>0</v>
      </c>
      <c r="Q29" s="104">
        <v>857</v>
      </c>
      <c r="R29" s="102">
        <v>0.40953947368421101</v>
      </c>
      <c r="S29" s="108">
        <v>0</v>
      </c>
      <c r="T29" s="100" t="s">
        <v>76</v>
      </c>
      <c r="U29" s="100" t="s">
        <v>76</v>
      </c>
      <c r="V29" s="104">
        <v>182</v>
      </c>
      <c r="W29" s="104">
        <v>182</v>
      </c>
      <c r="X29" s="104">
        <v>0</v>
      </c>
      <c r="Y29" s="104">
        <v>426</v>
      </c>
      <c r="Z29" s="104">
        <v>426</v>
      </c>
      <c r="AA29" s="104">
        <v>0</v>
      </c>
      <c r="AB29" s="104">
        <v>0</v>
      </c>
      <c r="AC29" s="104">
        <v>0</v>
      </c>
      <c r="AD29" s="104">
        <v>608</v>
      </c>
      <c r="AE29" s="104">
        <v>608</v>
      </c>
      <c r="AF29" s="100" t="s">
        <v>150</v>
      </c>
      <c r="AG29" s="100" t="s">
        <v>138</v>
      </c>
      <c r="AH29" s="104">
        <v>4030</v>
      </c>
      <c r="AI29" s="104">
        <v>24</v>
      </c>
    </row>
    <row r="30" spans="1:35" x14ac:dyDescent="0.2">
      <c r="A30" s="107"/>
      <c r="B30" s="100" t="s">
        <v>151</v>
      </c>
      <c r="C30" s="100" t="s">
        <v>152</v>
      </c>
      <c r="D30" s="101">
        <v>8972</v>
      </c>
      <c r="E30" s="101">
        <v>116</v>
      </c>
      <c r="F30" s="101">
        <v>9088</v>
      </c>
      <c r="G30" s="102">
        <v>-0.16936294671419402</v>
      </c>
      <c r="H30" s="101">
        <v>0</v>
      </c>
      <c r="I30" s="101">
        <v>0</v>
      </c>
      <c r="J30" s="101">
        <v>0</v>
      </c>
      <c r="K30" s="125">
        <v>0</v>
      </c>
      <c r="L30" s="104">
        <v>3255</v>
      </c>
      <c r="M30" s="102">
        <v>-0.17678300455235199</v>
      </c>
      <c r="N30" s="104">
        <v>12343</v>
      </c>
      <c r="O30" s="102">
        <v>-0.17133266196710301</v>
      </c>
      <c r="P30" s="104">
        <v>405</v>
      </c>
      <c r="Q30" s="104">
        <v>12748</v>
      </c>
      <c r="R30" s="102">
        <v>-0.16318760666929202</v>
      </c>
      <c r="S30" s="108">
        <v>0</v>
      </c>
      <c r="T30" s="100" t="s">
        <v>76</v>
      </c>
      <c r="U30" s="100" t="s">
        <v>76</v>
      </c>
      <c r="V30" s="104">
        <v>10787</v>
      </c>
      <c r="W30" s="104">
        <v>10941</v>
      </c>
      <c r="X30" s="104">
        <v>154</v>
      </c>
      <c r="Y30" s="104">
        <v>0</v>
      </c>
      <c r="Z30" s="104">
        <v>0</v>
      </c>
      <c r="AA30" s="104">
        <v>0</v>
      </c>
      <c r="AB30" s="104">
        <v>3954</v>
      </c>
      <c r="AC30" s="104">
        <v>339</v>
      </c>
      <c r="AD30" s="104">
        <v>14895</v>
      </c>
      <c r="AE30" s="104">
        <v>15234</v>
      </c>
      <c r="AF30" s="100" t="s">
        <v>153</v>
      </c>
      <c r="AG30" s="100" t="s">
        <v>138</v>
      </c>
      <c r="AH30" s="104">
        <v>4030</v>
      </c>
      <c r="AI30" s="104">
        <v>24</v>
      </c>
    </row>
    <row r="31" spans="1:35" x14ac:dyDescent="0.2">
      <c r="A31" s="107"/>
      <c r="B31" s="100" t="s">
        <v>154</v>
      </c>
      <c r="C31" s="100" t="s">
        <v>155</v>
      </c>
      <c r="D31" s="101">
        <v>6048</v>
      </c>
      <c r="E31" s="101">
        <v>58</v>
      </c>
      <c r="F31" s="101">
        <v>6106</v>
      </c>
      <c r="G31" s="102">
        <v>-7.7998050048748799E-3</v>
      </c>
      <c r="H31" s="101">
        <v>0</v>
      </c>
      <c r="I31" s="101">
        <v>0</v>
      </c>
      <c r="J31" s="101">
        <v>0</v>
      </c>
      <c r="K31" s="125">
        <v>0</v>
      </c>
      <c r="L31" s="104">
        <v>0</v>
      </c>
      <c r="M31" s="102">
        <v>0</v>
      </c>
      <c r="N31" s="104">
        <v>6106</v>
      </c>
      <c r="O31" s="102">
        <v>-7.7998050048748799E-3</v>
      </c>
      <c r="P31" s="104">
        <v>210</v>
      </c>
      <c r="Q31" s="104">
        <v>6316</v>
      </c>
      <c r="R31" s="102">
        <v>-9.099466582993411E-3</v>
      </c>
      <c r="S31" s="108">
        <v>0</v>
      </c>
      <c r="T31" s="100" t="s">
        <v>76</v>
      </c>
      <c r="U31" s="100" t="s">
        <v>76</v>
      </c>
      <c r="V31" s="104">
        <v>6102</v>
      </c>
      <c r="W31" s="104">
        <v>6154</v>
      </c>
      <c r="X31" s="104">
        <v>52</v>
      </c>
      <c r="Y31" s="104">
        <v>0</v>
      </c>
      <c r="Z31" s="104">
        <v>0</v>
      </c>
      <c r="AA31" s="104">
        <v>0</v>
      </c>
      <c r="AB31" s="104">
        <v>0</v>
      </c>
      <c r="AC31" s="104">
        <v>220</v>
      </c>
      <c r="AD31" s="104">
        <v>6154</v>
      </c>
      <c r="AE31" s="104">
        <v>6374</v>
      </c>
      <c r="AF31" s="100" t="s">
        <v>156</v>
      </c>
      <c r="AG31" s="100" t="s">
        <v>138</v>
      </c>
      <c r="AH31" s="104">
        <v>4030</v>
      </c>
      <c r="AI31" s="104">
        <v>24</v>
      </c>
    </row>
    <row r="32" spans="1:35" x14ac:dyDescent="0.2">
      <c r="A32" s="107"/>
      <c r="B32" s="100" t="s">
        <v>157</v>
      </c>
      <c r="C32" s="100" t="s">
        <v>158</v>
      </c>
      <c r="D32" s="101">
        <v>7936</v>
      </c>
      <c r="E32" s="101">
        <v>700</v>
      </c>
      <c r="F32" s="101">
        <v>8636</v>
      </c>
      <c r="G32" s="102">
        <v>0.22862427087779202</v>
      </c>
      <c r="H32" s="101">
        <v>0</v>
      </c>
      <c r="I32" s="101">
        <v>0</v>
      </c>
      <c r="J32" s="101">
        <v>0</v>
      </c>
      <c r="K32" s="125">
        <v>0</v>
      </c>
      <c r="L32" s="104">
        <v>1741</v>
      </c>
      <c r="M32" s="102">
        <v>1.4907010014306199</v>
      </c>
      <c r="N32" s="104">
        <v>10377</v>
      </c>
      <c r="O32" s="102">
        <v>0.34277950310559002</v>
      </c>
      <c r="P32" s="104">
        <v>1850</v>
      </c>
      <c r="Q32" s="104">
        <v>12227</v>
      </c>
      <c r="R32" s="102">
        <v>0.26809790499896302</v>
      </c>
      <c r="S32" s="108">
        <v>0</v>
      </c>
      <c r="T32" s="100" t="s">
        <v>76</v>
      </c>
      <c r="U32" s="100" t="s">
        <v>76</v>
      </c>
      <c r="V32" s="104">
        <v>6377</v>
      </c>
      <c r="W32" s="104">
        <v>7029</v>
      </c>
      <c r="X32" s="104">
        <v>652</v>
      </c>
      <c r="Y32" s="104">
        <v>0</v>
      </c>
      <c r="Z32" s="104">
        <v>0</v>
      </c>
      <c r="AA32" s="104">
        <v>0</v>
      </c>
      <c r="AB32" s="104">
        <v>699</v>
      </c>
      <c r="AC32" s="104">
        <v>1914</v>
      </c>
      <c r="AD32" s="104">
        <v>7728</v>
      </c>
      <c r="AE32" s="104">
        <v>9642</v>
      </c>
      <c r="AF32" s="100" t="s">
        <v>159</v>
      </c>
      <c r="AG32" s="100" t="s">
        <v>138</v>
      </c>
      <c r="AH32" s="104">
        <v>4030</v>
      </c>
      <c r="AI32" s="104">
        <v>24</v>
      </c>
    </row>
    <row r="33" spans="1:35" x14ac:dyDescent="0.2">
      <c r="A33" s="107"/>
      <c r="B33" s="100" t="s">
        <v>160</v>
      </c>
      <c r="C33" s="100" t="s">
        <v>161</v>
      </c>
      <c r="D33" s="101">
        <v>439</v>
      </c>
      <c r="E33" s="101">
        <v>0</v>
      </c>
      <c r="F33" s="101">
        <v>439</v>
      </c>
      <c r="G33" s="102">
        <v>-2.8761061946902703E-2</v>
      </c>
      <c r="H33" s="101">
        <v>0</v>
      </c>
      <c r="I33" s="101">
        <v>0</v>
      </c>
      <c r="J33" s="101">
        <v>0</v>
      </c>
      <c r="K33" s="125">
        <v>0</v>
      </c>
      <c r="L33" s="104">
        <v>0</v>
      </c>
      <c r="M33" s="102">
        <v>0</v>
      </c>
      <c r="N33" s="104">
        <v>439</v>
      </c>
      <c r="O33" s="102">
        <v>-2.8761061946902703E-2</v>
      </c>
      <c r="P33" s="104">
        <v>417</v>
      </c>
      <c r="Q33" s="104">
        <v>856</v>
      </c>
      <c r="R33" s="102">
        <v>-0.14056224899598402</v>
      </c>
      <c r="S33" s="108">
        <v>0</v>
      </c>
      <c r="T33" s="100" t="s">
        <v>76</v>
      </c>
      <c r="U33" s="100" t="s">
        <v>76</v>
      </c>
      <c r="V33" s="104">
        <v>452</v>
      </c>
      <c r="W33" s="104">
        <v>452</v>
      </c>
      <c r="X33" s="104">
        <v>0</v>
      </c>
      <c r="Y33" s="104">
        <v>0</v>
      </c>
      <c r="Z33" s="104">
        <v>0</v>
      </c>
      <c r="AA33" s="104">
        <v>0</v>
      </c>
      <c r="AB33" s="104">
        <v>0</v>
      </c>
      <c r="AC33" s="104">
        <v>544</v>
      </c>
      <c r="AD33" s="104">
        <v>452</v>
      </c>
      <c r="AE33" s="104">
        <v>996</v>
      </c>
      <c r="AF33" s="100" t="s">
        <v>162</v>
      </c>
      <c r="AG33" s="100" t="s">
        <v>138</v>
      </c>
      <c r="AH33" s="104">
        <v>4030</v>
      </c>
      <c r="AI33" s="104">
        <v>24</v>
      </c>
    </row>
    <row r="34" spans="1:35" x14ac:dyDescent="0.2">
      <c r="A34" s="107"/>
      <c r="B34" s="100" t="s">
        <v>163</v>
      </c>
      <c r="C34" s="100" t="s">
        <v>164</v>
      </c>
      <c r="D34" s="101">
        <v>829</v>
      </c>
      <c r="E34" s="101">
        <v>2</v>
      </c>
      <c r="F34" s="101">
        <v>831</v>
      </c>
      <c r="G34" s="102">
        <v>0.214912280701754</v>
      </c>
      <c r="H34" s="101">
        <v>0</v>
      </c>
      <c r="I34" s="101">
        <v>0</v>
      </c>
      <c r="J34" s="101">
        <v>0</v>
      </c>
      <c r="K34" s="125">
        <v>0</v>
      </c>
      <c r="L34" s="104">
        <v>0</v>
      </c>
      <c r="M34" s="102">
        <v>0</v>
      </c>
      <c r="N34" s="104">
        <v>831</v>
      </c>
      <c r="O34" s="102">
        <v>0.214912280701754</v>
      </c>
      <c r="P34" s="104">
        <v>733</v>
      </c>
      <c r="Q34" s="104">
        <v>1564</v>
      </c>
      <c r="R34" s="102">
        <v>0.15766099185788299</v>
      </c>
      <c r="S34" s="108">
        <v>0</v>
      </c>
      <c r="T34" s="100" t="s">
        <v>76</v>
      </c>
      <c r="U34" s="100" t="s">
        <v>76</v>
      </c>
      <c r="V34" s="104">
        <v>682</v>
      </c>
      <c r="W34" s="104">
        <v>684</v>
      </c>
      <c r="X34" s="104">
        <v>2</v>
      </c>
      <c r="Y34" s="104">
        <v>0</v>
      </c>
      <c r="Z34" s="104">
        <v>0</v>
      </c>
      <c r="AA34" s="104">
        <v>0</v>
      </c>
      <c r="AB34" s="104">
        <v>0</v>
      </c>
      <c r="AC34" s="104">
        <v>667</v>
      </c>
      <c r="AD34" s="104">
        <v>684</v>
      </c>
      <c r="AE34" s="104">
        <v>1351</v>
      </c>
      <c r="AF34" s="100" t="s">
        <v>165</v>
      </c>
      <c r="AG34" s="100" t="s">
        <v>138</v>
      </c>
      <c r="AH34" s="104">
        <v>4030</v>
      </c>
      <c r="AI34" s="104">
        <v>24</v>
      </c>
    </row>
    <row r="35" spans="1:35" x14ac:dyDescent="0.2">
      <c r="A35" s="107"/>
      <c r="B35" s="100" t="s">
        <v>166</v>
      </c>
      <c r="C35" s="100" t="s">
        <v>167</v>
      </c>
      <c r="D35" s="101">
        <v>7485</v>
      </c>
      <c r="E35" s="101">
        <v>34</v>
      </c>
      <c r="F35" s="101">
        <v>7519</v>
      </c>
      <c r="G35" s="102">
        <v>8.1092739036664294E-2</v>
      </c>
      <c r="H35" s="101">
        <v>0</v>
      </c>
      <c r="I35" s="101">
        <v>0</v>
      </c>
      <c r="J35" s="101">
        <v>0</v>
      </c>
      <c r="K35" s="125">
        <v>0</v>
      </c>
      <c r="L35" s="104">
        <v>0</v>
      </c>
      <c r="M35" s="102">
        <v>0</v>
      </c>
      <c r="N35" s="104">
        <v>7519</v>
      </c>
      <c r="O35" s="102">
        <v>8.1092739036664294E-2</v>
      </c>
      <c r="P35" s="104">
        <v>299</v>
      </c>
      <c r="Q35" s="104">
        <v>7818</v>
      </c>
      <c r="R35" s="102">
        <v>7.47869122903492E-2</v>
      </c>
      <c r="S35" s="108">
        <v>0</v>
      </c>
      <c r="T35" s="100" t="s">
        <v>76</v>
      </c>
      <c r="U35" s="100" t="s">
        <v>76</v>
      </c>
      <c r="V35" s="104">
        <v>6937</v>
      </c>
      <c r="W35" s="104">
        <v>6955</v>
      </c>
      <c r="X35" s="104">
        <v>18</v>
      </c>
      <c r="Y35" s="104">
        <v>0</v>
      </c>
      <c r="Z35" s="104">
        <v>0</v>
      </c>
      <c r="AA35" s="104">
        <v>0</v>
      </c>
      <c r="AB35" s="104">
        <v>0</v>
      </c>
      <c r="AC35" s="104">
        <v>319</v>
      </c>
      <c r="AD35" s="104">
        <v>6955</v>
      </c>
      <c r="AE35" s="104">
        <v>7274</v>
      </c>
      <c r="AF35" s="100" t="s">
        <v>168</v>
      </c>
      <c r="AG35" s="100" t="s">
        <v>138</v>
      </c>
      <c r="AH35" s="104">
        <v>4030</v>
      </c>
      <c r="AI35" s="104">
        <v>24</v>
      </c>
    </row>
    <row r="36" spans="1:35" x14ac:dyDescent="0.2">
      <c r="A36" s="107"/>
      <c r="B36" s="100" t="s">
        <v>169</v>
      </c>
      <c r="C36" s="100" t="s">
        <v>170</v>
      </c>
      <c r="D36" s="101">
        <v>985</v>
      </c>
      <c r="E36" s="101">
        <v>8</v>
      </c>
      <c r="F36" s="101">
        <v>993</v>
      </c>
      <c r="G36" s="102">
        <v>-5.1575931232091698E-2</v>
      </c>
      <c r="H36" s="101">
        <v>0</v>
      </c>
      <c r="I36" s="101">
        <v>0</v>
      </c>
      <c r="J36" s="101">
        <v>0</v>
      </c>
      <c r="K36" s="125">
        <v>0</v>
      </c>
      <c r="L36" s="104">
        <v>0</v>
      </c>
      <c r="M36" s="102">
        <v>0</v>
      </c>
      <c r="N36" s="104">
        <v>993</v>
      </c>
      <c r="O36" s="102">
        <v>-5.1575931232091698E-2</v>
      </c>
      <c r="P36" s="104">
        <v>660</v>
      </c>
      <c r="Q36" s="104">
        <v>1653</v>
      </c>
      <c r="R36" s="102">
        <v>1.2113870381586899E-3</v>
      </c>
      <c r="S36" s="108">
        <v>0</v>
      </c>
      <c r="T36" s="100" t="s">
        <v>76</v>
      </c>
      <c r="U36" s="100" t="s">
        <v>76</v>
      </c>
      <c r="V36" s="104">
        <v>1043</v>
      </c>
      <c r="W36" s="104">
        <v>1047</v>
      </c>
      <c r="X36" s="104">
        <v>4</v>
      </c>
      <c r="Y36" s="104">
        <v>0</v>
      </c>
      <c r="Z36" s="104">
        <v>0</v>
      </c>
      <c r="AA36" s="104">
        <v>0</v>
      </c>
      <c r="AB36" s="104">
        <v>0</v>
      </c>
      <c r="AC36" s="104">
        <v>604</v>
      </c>
      <c r="AD36" s="104">
        <v>1047</v>
      </c>
      <c r="AE36" s="104">
        <v>1651</v>
      </c>
      <c r="AF36" s="100" t="s">
        <v>171</v>
      </c>
      <c r="AG36" s="100" t="s">
        <v>138</v>
      </c>
      <c r="AH36" s="104">
        <v>4030</v>
      </c>
      <c r="AI36" s="104">
        <v>24</v>
      </c>
    </row>
    <row r="37" spans="1:35" x14ac:dyDescent="0.2">
      <c r="A37" s="107"/>
      <c r="B37" s="100" t="s">
        <v>172</v>
      </c>
      <c r="C37" s="100" t="s">
        <v>173</v>
      </c>
      <c r="D37" s="101">
        <v>7495</v>
      </c>
      <c r="E37" s="101">
        <v>106</v>
      </c>
      <c r="F37" s="101">
        <v>7601</v>
      </c>
      <c r="G37" s="102">
        <v>9.7617328519855606E-2</v>
      </c>
      <c r="H37" s="101">
        <v>0</v>
      </c>
      <c r="I37" s="101">
        <v>0</v>
      </c>
      <c r="J37" s="101">
        <v>0</v>
      </c>
      <c r="K37" s="125">
        <v>0</v>
      </c>
      <c r="L37" s="104">
        <v>0</v>
      </c>
      <c r="M37" s="102">
        <v>0</v>
      </c>
      <c r="N37" s="104">
        <v>7601</v>
      </c>
      <c r="O37" s="102">
        <v>9.7617328519855606E-2</v>
      </c>
      <c r="P37" s="104">
        <v>1270</v>
      </c>
      <c r="Q37" s="104">
        <v>8871</v>
      </c>
      <c r="R37" s="102">
        <v>0.121491782553729</v>
      </c>
      <c r="S37" s="108">
        <v>0</v>
      </c>
      <c r="T37" s="100" t="s">
        <v>76</v>
      </c>
      <c r="U37" s="100" t="s">
        <v>76</v>
      </c>
      <c r="V37" s="104">
        <v>6835</v>
      </c>
      <c r="W37" s="104">
        <v>6925</v>
      </c>
      <c r="X37" s="104">
        <v>90</v>
      </c>
      <c r="Y37" s="104">
        <v>0</v>
      </c>
      <c r="Z37" s="104">
        <v>0</v>
      </c>
      <c r="AA37" s="104">
        <v>0</v>
      </c>
      <c r="AB37" s="104">
        <v>0</v>
      </c>
      <c r="AC37" s="104">
        <v>985</v>
      </c>
      <c r="AD37" s="104">
        <v>6925</v>
      </c>
      <c r="AE37" s="104">
        <v>7910</v>
      </c>
      <c r="AF37" s="100" t="s">
        <v>174</v>
      </c>
      <c r="AG37" s="100" t="s">
        <v>138</v>
      </c>
      <c r="AH37" s="104">
        <v>4030</v>
      </c>
      <c r="AI37" s="104">
        <v>24</v>
      </c>
    </row>
    <row r="38" spans="1:35" x14ac:dyDescent="0.2">
      <c r="A38" s="107"/>
      <c r="B38" s="100" t="s">
        <v>175</v>
      </c>
      <c r="C38" s="100" t="s">
        <v>176</v>
      </c>
      <c r="D38" s="101">
        <v>4477</v>
      </c>
      <c r="E38" s="101">
        <v>52</v>
      </c>
      <c r="F38" s="101">
        <v>4529</v>
      </c>
      <c r="G38" s="102">
        <v>9.900509585052171E-2</v>
      </c>
      <c r="H38" s="101">
        <v>0</v>
      </c>
      <c r="I38" s="101">
        <v>0</v>
      </c>
      <c r="J38" s="101">
        <v>0</v>
      </c>
      <c r="K38" s="125">
        <v>0</v>
      </c>
      <c r="L38" s="104">
        <v>0</v>
      </c>
      <c r="M38" s="102">
        <v>0</v>
      </c>
      <c r="N38" s="104">
        <v>4529</v>
      </c>
      <c r="O38" s="102">
        <v>9.900509585052171E-2</v>
      </c>
      <c r="P38" s="104">
        <v>1947</v>
      </c>
      <c r="Q38" s="104">
        <v>6476</v>
      </c>
      <c r="R38" s="102">
        <v>0.112905997594088</v>
      </c>
      <c r="S38" s="108">
        <v>0</v>
      </c>
      <c r="T38" s="100" t="s">
        <v>76</v>
      </c>
      <c r="U38" s="100" t="s">
        <v>76</v>
      </c>
      <c r="V38" s="104">
        <v>4095</v>
      </c>
      <c r="W38" s="104">
        <v>4121</v>
      </c>
      <c r="X38" s="104">
        <v>26</v>
      </c>
      <c r="Y38" s="104">
        <v>0</v>
      </c>
      <c r="Z38" s="104">
        <v>0</v>
      </c>
      <c r="AA38" s="104">
        <v>0</v>
      </c>
      <c r="AB38" s="104">
        <v>0</v>
      </c>
      <c r="AC38" s="104">
        <v>1698</v>
      </c>
      <c r="AD38" s="104">
        <v>4121</v>
      </c>
      <c r="AE38" s="104">
        <v>5819</v>
      </c>
      <c r="AF38" s="100" t="s">
        <v>177</v>
      </c>
      <c r="AG38" s="100" t="s">
        <v>138</v>
      </c>
      <c r="AH38" s="104">
        <v>4030</v>
      </c>
      <c r="AI38" s="104">
        <v>24</v>
      </c>
    </row>
    <row r="39" spans="1:35" x14ac:dyDescent="0.2">
      <c r="A39" s="107"/>
      <c r="B39" s="100" t="s">
        <v>178</v>
      </c>
      <c r="C39" s="100" t="s">
        <v>179</v>
      </c>
      <c r="D39" s="101">
        <v>2141</v>
      </c>
      <c r="E39" s="101">
        <v>18</v>
      </c>
      <c r="F39" s="101">
        <v>2159</v>
      </c>
      <c r="G39" s="102">
        <v>5.83333333333333E-2</v>
      </c>
      <c r="H39" s="101">
        <v>0</v>
      </c>
      <c r="I39" s="101">
        <v>0</v>
      </c>
      <c r="J39" s="101">
        <v>0</v>
      </c>
      <c r="K39" s="125">
        <v>0</v>
      </c>
      <c r="L39" s="104">
        <v>0</v>
      </c>
      <c r="M39" s="102">
        <v>0</v>
      </c>
      <c r="N39" s="104">
        <v>2159</v>
      </c>
      <c r="O39" s="102">
        <v>5.83333333333333E-2</v>
      </c>
      <c r="P39" s="104">
        <v>1369</v>
      </c>
      <c r="Q39" s="104">
        <v>3528</v>
      </c>
      <c r="R39" s="102">
        <v>6.10526315789474E-2</v>
      </c>
      <c r="S39" s="108">
        <v>0</v>
      </c>
      <c r="T39" s="100" t="s">
        <v>76</v>
      </c>
      <c r="U39" s="100" t="s">
        <v>76</v>
      </c>
      <c r="V39" s="104">
        <v>2008</v>
      </c>
      <c r="W39" s="104">
        <v>2040</v>
      </c>
      <c r="X39" s="104">
        <v>32</v>
      </c>
      <c r="Y39" s="104">
        <v>0</v>
      </c>
      <c r="Z39" s="104">
        <v>0</v>
      </c>
      <c r="AA39" s="104">
        <v>0</v>
      </c>
      <c r="AB39" s="104">
        <v>0</v>
      </c>
      <c r="AC39" s="104">
        <v>1285</v>
      </c>
      <c r="AD39" s="104">
        <v>2040</v>
      </c>
      <c r="AE39" s="104">
        <v>3325</v>
      </c>
      <c r="AF39" s="100" t="s">
        <v>180</v>
      </c>
      <c r="AG39" s="100" t="s">
        <v>138</v>
      </c>
      <c r="AH39" s="104">
        <v>4030</v>
      </c>
      <c r="AI39" s="104">
        <v>24</v>
      </c>
    </row>
    <row r="40" spans="1:35" x14ac:dyDescent="0.2">
      <c r="A40" s="107"/>
      <c r="B40" s="100" t="s">
        <v>181</v>
      </c>
      <c r="C40" s="100" t="s">
        <v>182</v>
      </c>
      <c r="D40" s="101">
        <v>1951</v>
      </c>
      <c r="E40" s="101">
        <v>0</v>
      </c>
      <c r="F40" s="101">
        <v>1951</v>
      </c>
      <c r="G40" s="102">
        <v>2.7924130663856704E-2</v>
      </c>
      <c r="H40" s="101">
        <v>0</v>
      </c>
      <c r="I40" s="101">
        <v>0</v>
      </c>
      <c r="J40" s="101">
        <v>0</v>
      </c>
      <c r="K40" s="125">
        <v>0</v>
      </c>
      <c r="L40" s="104">
        <v>0</v>
      </c>
      <c r="M40" s="102">
        <v>0</v>
      </c>
      <c r="N40" s="104">
        <v>1951</v>
      </c>
      <c r="O40" s="102">
        <v>2.7924130663856704E-2</v>
      </c>
      <c r="P40" s="104">
        <v>0</v>
      </c>
      <c r="Q40" s="104">
        <v>1951</v>
      </c>
      <c r="R40" s="102">
        <v>2.7924130663856704E-2</v>
      </c>
      <c r="S40" s="108">
        <v>0</v>
      </c>
      <c r="T40" s="100" t="s">
        <v>76</v>
      </c>
      <c r="U40" s="100" t="s">
        <v>76</v>
      </c>
      <c r="V40" s="104">
        <v>1868</v>
      </c>
      <c r="W40" s="104">
        <v>1898</v>
      </c>
      <c r="X40" s="104">
        <v>30</v>
      </c>
      <c r="Y40" s="104">
        <v>0</v>
      </c>
      <c r="Z40" s="104">
        <v>0</v>
      </c>
      <c r="AA40" s="104">
        <v>0</v>
      </c>
      <c r="AB40" s="104">
        <v>0</v>
      </c>
      <c r="AC40" s="104">
        <v>0</v>
      </c>
      <c r="AD40" s="104">
        <v>1898</v>
      </c>
      <c r="AE40" s="104">
        <v>1898</v>
      </c>
      <c r="AF40" s="100" t="s">
        <v>183</v>
      </c>
      <c r="AG40" s="100" t="s">
        <v>138</v>
      </c>
      <c r="AH40" s="104">
        <v>4030</v>
      </c>
      <c r="AI40" s="104">
        <v>24</v>
      </c>
    </row>
    <row r="41" spans="1:35" x14ac:dyDescent="0.2">
      <c r="A41" s="107"/>
      <c r="B41" s="100" t="s">
        <v>184</v>
      </c>
      <c r="C41" s="100" t="s">
        <v>185</v>
      </c>
      <c r="D41" s="101">
        <v>1736</v>
      </c>
      <c r="E41" s="101">
        <v>0</v>
      </c>
      <c r="F41" s="101">
        <v>1736</v>
      </c>
      <c r="G41" s="102">
        <v>5.59610705596107E-2</v>
      </c>
      <c r="H41" s="101">
        <v>16</v>
      </c>
      <c r="I41" s="101">
        <v>0</v>
      </c>
      <c r="J41" s="101">
        <v>16</v>
      </c>
      <c r="K41" s="125">
        <v>0</v>
      </c>
      <c r="L41" s="104">
        <v>0</v>
      </c>
      <c r="M41" s="102">
        <v>0</v>
      </c>
      <c r="N41" s="104">
        <v>1752</v>
      </c>
      <c r="O41" s="102">
        <v>6.5693430656934296E-2</v>
      </c>
      <c r="P41" s="104">
        <v>0</v>
      </c>
      <c r="Q41" s="104">
        <v>1752</v>
      </c>
      <c r="R41" s="102">
        <v>6.5693430656934296E-2</v>
      </c>
      <c r="S41" s="108">
        <v>0</v>
      </c>
      <c r="T41" s="100" t="s">
        <v>76</v>
      </c>
      <c r="U41" s="100" t="s">
        <v>76</v>
      </c>
      <c r="V41" s="104">
        <v>1644</v>
      </c>
      <c r="W41" s="104">
        <v>1644</v>
      </c>
      <c r="X41" s="104">
        <v>0</v>
      </c>
      <c r="Y41" s="104">
        <v>0</v>
      </c>
      <c r="Z41" s="104">
        <v>0</v>
      </c>
      <c r="AA41" s="104">
        <v>0</v>
      </c>
      <c r="AB41" s="104">
        <v>0</v>
      </c>
      <c r="AC41" s="104">
        <v>0</v>
      </c>
      <c r="AD41" s="104">
        <v>1644</v>
      </c>
      <c r="AE41" s="104">
        <v>1644</v>
      </c>
      <c r="AF41" s="100" t="s">
        <v>186</v>
      </c>
      <c r="AG41" s="100" t="s">
        <v>138</v>
      </c>
      <c r="AH41" s="104">
        <v>4030</v>
      </c>
      <c r="AI41" s="104">
        <v>24</v>
      </c>
    </row>
    <row r="42" spans="1:35" x14ac:dyDescent="0.2">
      <c r="A42" s="107"/>
      <c r="B42" s="100" t="s">
        <v>187</v>
      </c>
      <c r="C42" s="100" t="s">
        <v>188</v>
      </c>
      <c r="D42" s="101">
        <v>2896</v>
      </c>
      <c r="E42" s="101">
        <v>6</v>
      </c>
      <c r="F42" s="101">
        <v>2902</v>
      </c>
      <c r="G42" s="102">
        <v>0.13359375000000001</v>
      </c>
      <c r="H42" s="101">
        <v>0</v>
      </c>
      <c r="I42" s="101">
        <v>0</v>
      </c>
      <c r="J42" s="101">
        <v>0</v>
      </c>
      <c r="K42" s="125">
        <v>0</v>
      </c>
      <c r="L42" s="104">
        <v>0</v>
      </c>
      <c r="M42" s="102">
        <v>0</v>
      </c>
      <c r="N42" s="104">
        <v>2902</v>
      </c>
      <c r="O42" s="102">
        <v>0.13359375000000001</v>
      </c>
      <c r="P42" s="104">
        <v>1123</v>
      </c>
      <c r="Q42" s="104">
        <v>4025</v>
      </c>
      <c r="R42" s="102">
        <v>0.107290233837689</v>
      </c>
      <c r="S42" s="108">
        <v>0</v>
      </c>
      <c r="T42" s="100" t="s">
        <v>76</v>
      </c>
      <c r="U42" s="100" t="s">
        <v>76</v>
      </c>
      <c r="V42" s="104">
        <v>2546</v>
      </c>
      <c r="W42" s="104">
        <v>2560</v>
      </c>
      <c r="X42" s="104">
        <v>14</v>
      </c>
      <c r="Y42" s="104">
        <v>0</v>
      </c>
      <c r="Z42" s="104">
        <v>0</v>
      </c>
      <c r="AA42" s="104">
        <v>0</v>
      </c>
      <c r="AB42" s="104">
        <v>0</v>
      </c>
      <c r="AC42" s="104">
        <v>1075</v>
      </c>
      <c r="AD42" s="104">
        <v>2560</v>
      </c>
      <c r="AE42" s="104">
        <v>3635</v>
      </c>
      <c r="AF42" s="100" t="s">
        <v>189</v>
      </c>
      <c r="AG42" s="100" t="s">
        <v>138</v>
      </c>
      <c r="AH42" s="104">
        <v>4030</v>
      </c>
      <c r="AI42" s="104">
        <v>24</v>
      </c>
    </row>
    <row r="43" spans="1:35" x14ac:dyDescent="0.2">
      <c r="A43" s="107"/>
      <c r="B43" s="100" t="s">
        <v>190</v>
      </c>
      <c r="C43" s="100" t="s">
        <v>191</v>
      </c>
      <c r="D43" s="101">
        <v>663</v>
      </c>
      <c r="E43" s="101">
        <v>2</v>
      </c>
      <c r="F43" s="101">
        <v>665</v>
      </c>
      <c r="G43" s="102">
        <v>3.90625E-2</v>
      </c>
      <c r="H43" s="101">
        <v>0</v>
      </c>
      <c r="I43" s="101">
        <v>0</v>
      </c>
      <c r="J43" s="101">
        <v>0</v>
      </c>
      <c r="K43" s="125">
        <v>0</v>
      </c>
      <c r="L43" s="104">
        <v>0</v>
      </c>
      <c r="M43" s="102">
        <v>0</v>
      </c>
      <c r="N43" s="104">
        <v>665</v>
      </c>
      <c r="O43" s="102">
        <v>3.90625E-2</v>
      </c>
      <c r="P43" s="104">
        <v>354</v>
      </c>
      <c r="Q43" s="104">
        <v>1019</v>
      </c>
      <c r="R43" s="102">
        <v>-3.5950804162724698E-2</v>
      </c>
      <c r="S43" s="108">
        <v>0</v>
      </c>
      <c r="T43" s="100" t="s">
        <v>76</v>
      </c>
      <c r="U43" s="100" t="s">
        <v>76</v>
      </c>
      <c r="V43" s="104">
        <v>640</v>
      </c>
      <c r="W43" s="104">
        <v>640</v>
      </c>
      <c r="X43" s="104">
        <v>0</v>
      </c>
      <c r="Y43" s="104">
        <v>0</v>
      </c>
      <c r="Z43" s="104">
        <v>0</v>
      </c>
      <c r="AA43" s="104">
        <v>0</v>
      </c>
      <c r="AB43" s="104">
        <v>0</v>
      </c>
      <c r="AC43" s="104">
        <v>417</v>
      </c>
      <c r="AD43" s="104">
        <v>640</v>
      </c>
      <c r="AE43" s="104">
        <v>1057</v>
      </c>
      <c r="AF43" s="100" t="s">
        <v>192</v>
      </c>
      <c r="AG43" s="100" t="s">
        <v>138</v>
      </c>
      <c r="AH43" s="104">
        <v>4030</v>
      </c>
      <c r="AI43" s="104">
        <v>24</v>
      </c>
    </row>
    <row r="44" spans="1:35" x14ac:dyDescent="0.2">
      <c r="A44" s="107"/>
      <c r="B44" s="100" t="s">
        <v>193</v>
      </c>
      <c r="C44" s="100" t="s">
        <v>194</v>
      </c>
      <c r="D44" s="101">
        <v>2392</v>
      </c>
      <c r="E44" s="101">
        <v>2</v>
      </c>
      <c r="F44" s="101">
        <v>2394</v>
      </c>
      <c r="G44" s="102">
        <v>9.866911427260211E-2</v>
      </c>
      <c r="H44" s="101">
        <v>0</v>
      </c>
      <c r="I44" s="101">
        <v>0</v>
      </c>
      <c r="J44" s="101">
        <v>0</v>
      </c>
      <c r="K44" s="125">
        <v>0</v>
      </c>
      <c r="L44" s="104">
        <v>0</v>
      </c>
      <c r="M44" s="102">
        <v>0</v>
      </c>
      <c r="N44" s="104">
        <v>2394</v>
      </c>
      <c r="O44" s="102">
        <v>9.866911427260211E-2</v>
      </c>
      <c r="P44" s="104">
        <v>428</v>
      </c>
      <c r="Q44" s="104">
        <v>2822</v>
      </c>
      <c r="R44" s="102">
        <v>0.16131687242798401</v>
      </c>
      <c r="S44" s="108">
        <v>0</v>
      </c>
      <c r="T44" s="100" t="s">
        <v>76</v>
      </c>
      <c r="U44" s="100" t="s">
        <v>76</v>
      </c>
      <c r="V44" s="104">
        <v>2179</v>
      </c>
      <c r="W44" s="104">
        <v>2179</v>
      </c>
      <c r="X44" s="104">
        <v>0</v>
      </c>
      <c r="Y44" s="104">
        <v>0</v>
      </c>
      <c r="Z44" s="104">
        <v>0</v>
      </c>
      <c r="AA44" s="104">
        <v>0</v>
      </c>
      <c r="AB44" s="104">
        <v>0</v>
      </c>
      <c r="AC44" s="104">
        <v>251</v>
      </c>
      <c r="AD44" s="104">
        <v>2179</v>
      </c>
      <c r="AE44" s="104">
        <v>2430</v>
      </c>
      <c r="AF44" s="100" t="s">
        <v>195</v>
      </c>
      <c r="AG44" s="100" t="s">
        <v>138</v>
      </c>
      <c r="AH44" s="104">
        <v>4030</v>
      </c>
      <c r="AI44" s="104">
        <v>24</v>
      </c>
    </row>
    <row r="45" spans="1:35" x14ac:dyDescent="0.2">
      <c r="A45" s="107"/>
      <c r="B45" s="100" t="s">
        <v>196</v>
      </c>
      <c r="C45" s="100" t="s">
        <v>197</v>
      </c>
      <c r="D45" s="101">
        <v>5749</v>
      </c>
      <c r="E45" s="101">
        <v>36</v>
      </c>
      <c r="F45" s="101">
        <v>5785</v>
      </c>
      <c r="G45" s="102">
        <v>8.3739228175346597E-2</v>
      </c>
      <c r="H45" s="101">
        <v>0</v>
      </c>
      <c r="I45" s="101">
        <v>0</v>
      </c>
      <c r="J45" s="101">
        <v>0</v>
      </c>
      <c r="K45" s="125">
        <v>0</v>
      </c>
      <c r="L45" s="104">
        <v>0</v>
      </c>
      <c r="M45" s="102">
        <v>0</v>
      </c>
      <c r="N45" s="104">
        <v>5785</v>
      </c>
      <c r="O45" s="102">
        <v>8.3739228175346597E-2</v>
      </c>
      <c r="P45" s="104">
        <v>1840</v>
      </c>
      <c r="Q45" s="104">
        <v>7625</v>
      </c>
      <c r="R45" s="102">
        <v>8.0028328611898E-2</v>
      </c>
      <c r="S45" s="108">
        <v>0</v>
      </c>
      <c r="T45" s="100" t="s">
        <v>76</v>
      </c>
      <c r="U45" s="100" t="s">
        <v>76</v>
      </c>
      <c r="V45" s="104">
        <v>5320</v>
      </c>
      <c r="W45" s="104">
        <v>5338</v>
      </c>
      <c r="X45" s="104">
        <v>18</v>
      </c>
      <c r="Y45" s="104">
        <v>0</v>
      </c>
      <c r="Z45" s="104">
        <v>0</v>
      </c>
      <c r="AA45" s="104">
        <v>0</v>
      </c>
      <c r="AB45" s="104">
        <v>0</v>
      </c>
      <c r="AC45" s="104">
        <v>1722</v>
      </c>
      <c r="AD45" s="104">
        <v>5338</v>
      </c>
      <c r="AE45" s="104">
        <v>7060</v>
      </c>
      <c r="AF45" s="100" t="s">
        <v>198</v>
      </c>
      <c r="AG45" s="100" t="s">
        <v>138</v>
      </c>
      <c r="AH45" s="104">
        <v>4030</v>
      </c>
      <c r="AI45" s="104">
        <v>24</v>
      </c>
    </row>
    <row r="46" spans="1:35" x14ac:dyDescent="0.2">
      <c r="A46" s="107"/>
      <c r="B46" s="100" t="s">
        <v>199</v>
      </c>
      <c r="C46" s="100" t="s">
        <v>200</v>
      </c>
      <c r="D46" s="101">
        <v>3686</v>
      </c>
      <c r="E46" s="101">
        <v>720</v>
      </c>
      <c r="F46" s="101">
        <v>4406</v>
      </c>
      <c r="G46" s="102">
        <v>0.17618793379604897</v>
      </c>
      <c r="H46" s="101">
        <v>0</v>
      </c>
      <c r="I46" s="101">
        <v>0</v>
      </c>
      <c r="J46" s="101">
        <v>0</v>
      </c>
      <c r="K46" s="125">
        <v>0</v>
      </c>
      <c r="L46" s="104">
        <v>0</v>
      </c>
      <c r="M46" s="102">
        <v>0</v>
      </c>
      <c r="N46" s="104">
        <v>4406</v>
      </c>
      <c r="O46" s="102">
        <v>0.17618793379604897</v>
      </c>
      <c r="P46" s="104">
        <v>1343</v>
      </c>
      <c r="Q46" s="104">
        <v>5749</v>
      </c>
      <c r="R46" s="102">
        <v>0.18292181069958799</v>
      </c>
      <c r="S46" s="108">
        <v>0</v>
      </c>
      <c r="T46" s="100" t="s">
        <v>76</v>
      </c>
      <c r="U46" s="100" t="s">
        <v>76</v>
      </c>
      <c r="V46" s="104">
        <v>3248</v>
      </c>
      <c r="W46" s="104">
        <v>3746</v>
      </c>
      <c r="X46" s="104">
        <v>498</v>
      </c>
      <c r="Y46" s="104">
        <v>0</v>
      </c>
      <c r="Z46" s="104">
        <v>0</v>
      </c>
      <c r="AA46" s="104">
        <v>0</v>
      </c>
      <c r="AB46" s="104">
        <v>0</v>
      </c>
      <c r="AC46" s="104">
        <v>1114</v>
      </c>
      <c r="AD46" s="104">
        <v>3746</v>
      </c>
      <c r="AE46" s="104">
        <v>4860</v>
      </c>
      <c r="AF46" s="100" t="s">
        <v>201</v>
      </c>
      <c r="AG46" s="100" t="s">
        <v>138</v>
      </c>
      <c r="AH46" s="104">
        <v>4030</v>
      </c>
      <c r="AI46" s="104">
        <v>24</v>
      </c>
    </row>
    <row r="47" spans="1:35" x14ac:dyDescent="0.2">
      <c r="A47" s="107"/>
      <c r="B47" s="100" t="s">
        <v>202</v>
      </c>
      <c r="C47" s="100" t="s">
        <v>203</v>
      </c>
      <c r="D47" s="101">
        <v>6953</v>
      </c>
      <c r="E47" s="101">
        <v>208</v>
      </c>
      <c r="F47" s="101">
        <v>7161</v>
      </c>
      <c r="G47" s="102">
        <v>3.54251012145749E-2</v>
      </c>
      <c r="H47" s="101">
        <v>0</v>
      </c>
      <c r="I47" s="101">
        <v>0</v>
      </c>
      <c r="J47" s="101">
        <v>0</v>
      </c>
      <c r="K47" s="125">
        <v>0</v>
      </c>
      <c r="L47" s="104">
        <v>0</v>
      </c>
      <c r="M47" s="102">
        <v>0</v>
      </c>
      <c r="N47" s="104">
        <v>7161</v>
      </c>
      <c r="O47" s="102">
        <v>3.54251012145749E-2</v>
      </c>
      <c r="P47" s="104">
        <v>1005</v>
      </c>
      <c r="Q47" s="104">
        <v>8166</v>
      </c>
      <c r="R47" s="102">
        <v>5.4629988376598201E-2</v>
      </c>
      <c r="S47" s="108">
        <v>0</v>
      </c>
      <c r="T47" s="100" t="s">
        <v>76</v>
      </c>
      <c r="U47" s="100" t="s">
        <v>76</v>
      </c>
      <c r="V47" s="104">
        <v>6788</v>
      </c>
      <c r="W47" s="104">
        <v>6916</v>
      </c>
      <c r="X47" s="104">
        <v>128</v>
      </c>
      <c r="Y47" s="104">
        <v>0</v>
      </c>
      <c r="Z47" s="104">
        <v>0</v>
      </c>
      <c r="AA47" s="104">
        <v>0</v>
      </c>
      <c r="AB47" s="104">
        <v>0</v>
      </c>
      <c r="AC47" s="104">
        <v>827</v>
      </c>
      <c r="AD47" s="104">
        <v>6916</v>
      </c>
      <c r="AE47" s="104">
        <v>7743</v>
      </c>
      <c r="AF47" s="100" t="s">
        <v>204</v>
      </c>
      <c r="AG47" s="100" t="s">
        <v>138</v>
      </c>
      <c r="AH47" s="104">
        <v>4030</v>
      </c>
      <c r="AI47" s="104">
        <v>24</v>
      </c>
    </row>
    <row r="48" spans="1:35" x14ac:dyDescent="0.2">
      <c r="A48" s="107"/>
      <c r="B48" s="100" t="s">
        <v>205</v>
      </c>
      <c r="C48" s="100" t="s">
        <v>206</v>
      </c>
      <c r="D48" s="101">
        <v>5073</v>
      </c>
      <c r="E48" s="101">
        <v>10</v>
      </c>
      <c r="F48" s="101">
        <v>5083</v>
      </c>
      <c r="G48" s="102">
        <v>6.9204880100967592E-2</v>
      </c>
      <c r="H48" s="101">
        <v>0</v>
      </c>
      <c r="I48" s="101">
        <v>0</v>
      </c>
      <c r="J48" s="101">
        <v>0</v>
      </c>
      <c r="K48" s="125">
        <v>0</v>
      </c>
      <c r="L48" s="104">
        <v>0</v>
      </c>
      <c r="M48" s="102">
        <v>0</v>
      </c>
      <c r="N48" s="104">
        <v>5083</v>
      </c>
      <c r="O48" s="102">
        <v>6.9204880100967592E-2</v>
      </c>
      <c r="P48" s="104">
        <v>289</v>
      </c>
      <c r="Q48" s="104">
        <v>5372</v>
      </c>
      <c r="R48" s="102">
        <v>6.1869934769717305E-2</v>
      </c>
      <c r="S48" s="108">
        <v>0</v>
      </c>
      <c r="T48" s="100" t="s">
        <v>76</v>
      </c>
      <c r="U48" s="100" t="s">
        <v>76</v>
      </c>
      <c r="V48" s="104">
        <v>4740</v>
      </c>
      <c r="W48" s="104">
        <v>4754</v>
      </c>
      <c r="X48" s="104">
        <v>14</v>
      </c>
      <c r="Y48" s="104">
        <v>0</v>
      </c>
      <c r="Z48" s="104">
        <v>0</v>
      </c>
      <c r="AA48" s="104">
        <v>0</v>
      </c>
      <c r="AB48" s="104">
        <v>0</v>
      </c>
      <c r="AC48" s="104">
        <v>305</v>
      </c>
      <c r="AD48" s="104">
        <v>4754</v>
      </c>
      <c r="AE48" s="104">
        <v>5059</v>
      </c>
      <c r="AF48" s="100" t="s">
        <v>207</v>
      </c>
      <c r="AG48" s="100" t="s">
        <v>138</v>
      </c>
      <c r="AH48" s="104">
        <v>4030</v>
      </c>
      <c r="AI48" s="104">
        <v>24</v>
      </c>
    </row>
    <row r="49" spans="1:35" x14ac:dyDescent="0.2">
      <c r="A49" s="107"/>
      <c r="B49" s="100" t="s">
        <v>208</v>
      </c>
      <c r="C49" s="100" t="s">
        <v>209</v>
      </c>
      <c r="D49" s="101">
        <v>951</v>
      </c>
      <c r="E49" s="101">
        <v>0</v>
      </c>
      <c r="F49" s="101">
        <v>951</v>
      </c>
      <c r="G49" s="102">
        <v>-0.180172413793103</v>
      </c>
      <c r="H49" s="101">
        <v>0</v>
      </c>
      <c r="I49" s="101">
        <v>0</v>
      </c>
      <c r="J49" s="101">
        <v>0</v>
      </c>
      <c r="K49" s="125">
        <v>0</v>
      </c>
      <c r="L49" s="104">
        <v>0</v>
      </c>
      <c r="M49" s="102">
        <v>0</v>
      </c>
      <c r="N49" s="104">
        <v>951</v>
      </c>
      <c r="O49" s="102">
        <v>-0.180172413793103</v>
      </c>
      <c r="P49" s="104">
        <v>643</v>
      </c>
      <c r="Q49" s="104">
        <v>1594</v>
      </c>
      <c r="R49" s="102">
        <v>-9.3287827076223004E-2</v>
      </c>
      <c r="S49" s="108">
        <v>0</v>
      </c>
      <c r="T49" s="100" t="s">
        <v>76</v>
      </c>
      <c r="U49" s="100" t="s">
        <v>76</v>
      </c>
      <c r="V49" s="104">
        <v>1160</v>
      </c>
      <c r="W49" s="104">
        <v>1160</v>
      </c>
      <c r="X49" s="104">
        <v>0</v>
      </c>
      <c r="Y49" s="104">
        <v>0</v>
      </c>
      <c r="Z49" s="104">
        <v>0</v>
      </c>
      <c r="AA49" s="104">
        <v>0</v>
      </c>
      <c r="AB49" s="104">
        <v>0</v>
      </c>
      <c r="AC49" s="104">
        <v>598</v>
      </c>
      <c r="AD49" s="104">
        <v>1160</v>
      </c>
      <c r="AE49" s="104">
        <v>1758</v>
      </c>
      <c r="AF49" s="100" t="s">
        <v>210</v>
      </c>
      <c r="AG49" s="100" t="s">
        <v>138</v>
      </c>
      <c r="AH49" s="104">
        <v>4030</v>
      </c>
      <c r="AI49" s="104">
        <v>24</v>
      </c>
    </row>
    <row r="50" spans="1:35" x14ac:dyDescent="0.2">
      <c r="A50" s="107"/>
      <c r="B50" s="100" t="s">
        <v>211</v>
      </c>
      <c r="C50" s="100" t="s">
        <v>212</v>
      </c>
      <c r="D50" s="101">
        <v>4630</v>
      </c>
      <c r="E50" s="101">
        <v>1112</v>
      </c>
      <c r="F50" s="101">
        <v>5742</v>
      </c>
      <c r="G50" s="102">
        <v>5.24193548387097E-2</v>
      </c>
      <c r="H50" s="101">
        <v>0</v>
      </c>
      <c r="I50" s="101">
        <v>0</v>
      </c>
      <c r="J50" s="101">
        <v>0</v>
      </c>
      <c r="K50" s="125">
        <v>0</v>
      </c>
      <c r="L50" s="104">
        <v>0</v>
      </c>
      <c r="M50" s="102">
        <v>0</v>
      </c>
      <c r="N50" s="104">
        <v>5742</v>
      </c>
      <c r="O50" s="102">
        <v>5.24193548387097E-2</v>
      </c>
      <c r="P50" s="104">
        <v>1829</v>
      </c>
      <c r="Q50" s="104">
        <v>7571</v>
      </c>
      <c r="R50" s="102">
        <v>4.83245638327333E-2</v>
      </c>
      <c r="S50" s="108">
        <v>0</v>
      </c>
      <c r="T50" s="100" t="s">
        <v>76</v>
      </c>
      <c r="U50" s="100" t="s">
        <v>76</v>
      </c>
      <c r="V50" s="104">
        <v>4476</v>
      </c>
      <c r="W50" s="104">
        <v>5456</v>
      </c>
      <c r="X50" s="104">
        <v>980</v>
      </c>
      <c r="Y50" s="104">
        <v>0</v>
      </c>
      <c r="Z50" s="104">
        <v>0</v>
      </c>
      <c r="AA50" s="104">
        <v>0</v>
      </c>
      <c r="AB50" s="104">
        <v>0</v>
      </c>
      <c r="AC50" s="104">
        <v>1766</v>
      </c>
      <c r="AD50" s="104">
        <v>5456</v>
      </c>
      <c r="AE50" s="104">
        <v>7222</v>
      </c>
      <c r="AF50" s="100" t="s">
        <v>213</v>
      </c>
      <c r="AG50" s="100" t="s">
        <v>138</v>
      </c>
      <c r="AH50" s="104">
        <v>4030</v>
      </c>
      <c r="AI50" s="104">
        <v>24</v>
      </c>
    </row>
    <row r="51" spans="1:35" x14ac:dyDescent="0.2">
      <c r="A51" s="107"/>
      <c r="B51" s="100" t="s">
        <v>214</v>
      </c>
      <c r="C51" s="100" t="s">
        <v>215</v>
      </c>
      <c r="D51" s="101">
        <v>925</v>
      </c>
      <c r="E51" s="101">
        <v>16</v>
      </c>
      <c r="F51" s="101">
        <v>941</v>
      </c>
      <c r="G51" s="102">
        <v>-9.8659003831417597E-2</v>
      </c>
      <c r="H51" s="101">
        <v>0</v>
      </c>
      <c r="I51" s="101">
        <v>0</v>
      </c>
      <c r="J51" s="101">
        <v>0</v>
      </c>
      <c r="K51" s="125">
        <v>0</v>
      </c>
      <c r="L51" s="104">
        <v>0</v>
      </c>
      <c r="M51" s="102">
        <v>0</v>
      </c>
      <c r="N51" s="104">
        <v>941</v>
      </c>
      <c r="O51" s="102">
        <v>-9.8659003831417597E-2</v>
      </c>
      <c r="P51" s="104">
        <v>1441</v>
      </c>
      <c r="Q51" s="104">
        <v>2382</v>
      </c>
      <c r="R51" s="102">
        <v>4.2450765864332607E-2</v>
      </c>
      <c r="S51" s="108">
        <v>0</v>
      </c>
      <c r="T51" s="100" t="s">
        <v>76</v>
      </c>
      <c r="U51" s="100" t="s">
        <v>76</v>
      </c>
      <c r="V51" s="104">
        <v>1026</v>
      </c>
      <c r="W51" s="104">
        <v>1044</v>
      </c>
      <c r="X51" s="104">
        <v>18</v>
      </c>
      <c r="Y51" s="104">
        <v>0</v>
      </c>
      <c r="Z51" s="104">
        <v>0</v>
      </c>
      <c r="AA51" s="104">
        <v>0</v>
      </c>
      <c r="AB51" s="104">
        <v>0</v>
      </c>
      <c r="AC51" s="104">
        <v>1241</v>
      </c>
      <c r="AD51" s="104">
        <v>1044</v>
      </c>
      <c r="AE51" s="104">
        <v>2285</v>
      </c>
      <c r="AF51" s="100" t="s">
        <v>216</v>
      </c>
      <c r="AG51" s="100" t="s">
        <v>138</v>
      </c>
      <c r="AH51" s="104">
        <v>4030</v>
      </c>
      <c r="AI51" s="104">
        <v>24</v>
      </c>
    </row>
    <row r="52" spans="1:35" x14ac:dyDescent="0.2">
      <c r="A52" s="107"/>
      <c r="B52" s="100" t="s">
        <v>217</v>
      </c>
      <c r="C52" s="100" t="s">
        <v>218</v>
      </c>
      <c r="D52" s="101">
        <v>620</v>
      </c>
      <c r="E52" s="101">
        <v>0</v>
      </c>
      <c r="F52" s="101">
        <v>620</v>
      </c>
      <c r="G52" s="102">
        <v>-0.11931818181818199</v>
      </c>
      <c r="H52" s="101">
        <v>0</v>
      </c>
      <c r="I52" s="101">
        <v>0</v>
      </c>
      <c r="J52" s="101">
        <v>0</v>
      </c>
      <c r="K52" s="125">
        <v>0</v>
      </c>
      <c r="L52" s="104">
        <v>0</v>
      </c>
      <c r="M52" s="102">
        <v>0</v>
      </c>
      <c r="N52" s="104">
        <v>620</v>
      </c>
      <c r="O52" s="102">
        <v>-0.11931818181818199</v>
      </c>
      <c r="P52" s="104">
        <v>0</v>
      </c>
      <c r="Q52" s="104">
        <v>620</v>
      </c>
      <c r="R52" s="102">
        <v>-0.11931818181818199</v>
      </c>
      <c r="S52" s="108">
        <v>0</v>
      </c>
      <c r="T52" s="100" t="s">
        <v>76</v>
      </c>
      <c r="U52" s="100" t="s">
        <v>76</v>
      </c>
      <c r="V52" s="104">
        <v>704</v>
      </c>
      <c r="W52" s="104">
        <v>704</v>
      </c>
      <c r="X52" s="104">
        <v>0</v>
      </c>
      <c r="Y52" s="104">
        <v>0</v>
      </c>
      <c r="Z52" s="104">
        <v>0</v>
      </c>
      <c r="AA52" s="104">
        <v>0</v>
      </c>
      <c r="AB52" s="104">
        <v>0</v>
      </c>
      <c r="AC52" s="104">
        <v>0</v>
      </c>
      <c r="AD52" s="104">
        <v>704</v>
      </c>
      <c r="AE52" s="104">
        <v>704</v>
      </c>
      <c r="AF52" s="100" t="s">
        <v>219</v>
      </c>
      <c r="AG52" s="100" t="s">
        <v>138</v>
      </c>
      <c r="AH52" s="104">
        <v>4030</v>
      </c>
      <c r="AI52" s="104">
        <v>24</v>
      </c>
    </row>
    <row r="53" spans="1:35" x14ac:dyDescent="0.2">
      <c r="A53" s="109"/>
      <c r="B53" s="100" t="s">
        <v>220</v>
      </c>
      <c r="C53" s="100" t="s">
        <v>221</v>
      </c>
      <c r="D53" s="101">
        <v>8763</v>
      </c>
      <c r="E53" s="101">
        <v>22</v>
      </c>
      <c r="F53" s="101">
        <v>8785</v>
      </c>
      <c r="G53" s="102">
        <v>-3.5145524437122495E-2</v>
      </c>
      <c r="H53" s="101">
        <v>0</v>
      </c>
      <c r="I53" s="101">
        <v>0</v>
      </c>
      <c r="J53" s="101">
        <v>0</v>
      </c>
      <c r="K53" s="125">
        <v>0</v>
      </c>
      <c r="L53" s="104">
        <v>0</v>
      </c>
      <c r="M53" s="102">
        <v>0</v>
      </c>
      <c r="N53" s="104">
        <v>8785</v>
      </c>
      <c r="O53" s="102">
        <v>-3.5145524437122495E-2</v>
      </c>
      <c r="P53" s="104">
        <v>145</v>
      </c>
      <c r="Q53" s="104">
        <v>8930</v>
      </c>
      <c r="R53" s="102">
        <v>-2.9769665362885701E-2</v>
      </c>
      <c r="S53" s="108">
        <v>0</v>
      </c>
      <c r="T53" s="100" t="s">
        <v>76</v>
      </c>
      <c r="U53" s="100" t="s">
        <v>76</v>
      </c>
      <c r="V53" s="104">
        <v>9065</v>
      </c>
      <c r="W53" s="104">
        <v>9105</v>
      </c>
      <c r="X53" s="104">
        <v>40</v>
      </c>
      <c r="Y53" s="104">
        <v>0</v>
      </c>
      <c r="Z53" s="104">
        <v>0</v>
      </c>
      <c r="AA53" s="104">
        <v>0</v>
      </c>
      <c r="AB53" s="104">
        <v>0</v>
      </c>
      <c r="AC53" s="104">
        <v>99</v>
      </c>
      <c r="AD53" s="104">
        <v>9105</v>
      </c>
      <c r="AE53" s="104">
        <v>9204</v>
      </c>
      <c r="AF53" s="100" t="s">
        <v>222</v>
      </c>
      <c r="AG53" s="100" t="s">
        <v>138</v>
      </c>
      <c r="AH53" s="104">
        <v>4030</v>
      </c>
      <c r="AI53" s="104">
        <v>24</v>
      </c>
    </row>
    <row r="54" spans="1:35" x14ac:dyDescent="0.2">
      <c r="A54" s="110" t="s">
        <v>90</v>
      </c>
      <c r="B54" s="110">
        <v>0</v>
      </c>
      <c r="C54" s="110">
        <v>0</v>
      </c>
      <c r="D54" s="111">
        <v>105800</v>
      </c>
      <c r="E54" s="111">
        <v>3392</v>
      </c>
      <c r="F54" s="111">
        <v>109192</v>
      </c>
      <c r="G54" s="112">
        <v>2.9384869196323403E-2</v>
      </c>
      <c r="H54" s="111">
        <v>664</v>
      </c>
      <c r="I54" s="111">
        <v>0</v>
      </c>
      <c r="J54" s="111">
        <v>664</v>
      </c>
      <c r="K54" s="126">
        <v>0.55868544600939007</v>
      </c>
      <c r="L54" s="127">
        <v>5648</v>
      </c>
      <c r="M54" s="112">
        <v>-5.8038692461641103E-2</v>
      </c>
      <c r="N54" s="127">
        <v>115504</v>
      </c>
      <c r="O54" s="112">
        <v>2.6729601678267E-2</v>
      </c>
      <c r="P54" s="127">
        <v>24242</v>
      </c>
      <c r="Q54" s="127">
        <v>139746</v>
      </c>
      <c r="R54" s="112">
        <v>3.8571301168286803E-2</v>
      </c>
      <c r="S54" s="113">
        <v>0</v>
      </c>
      <c r="T54" s="114">
        <v>0</v>
      </c>
      <c r="U54" s="114">
        <v>0</v>
      </c>
      <c r="V54" s="115">
        <v>103119</v>
      </c>
      <c r="W54" s="115">
        <v>106075</v>
      </c>
      <c r="X54" s="115">
        <v>2956</v>
      </c>
      <c r="Y54" s="115">
        <v>426</v>
      </c>
      <c r="Z54" s="115">
        <v>426</v>
      </c>
      <c r="AA54" s="115">
        <v>0</v>
      </c>
      <c r="AB54" s="115">
        <v>5996</v>
      </c>
      <c r="AC54" s="115">
        <v>22059</v>
      </c>
      <c r="AD54" s="115">
        <v>112497</v>
      </c>
      <c r="AE54" s="115">
        <v>134556</v>
      </c>
      <c r="AF54" s="114">
        <v>0</v>
      </c>
      <c r="AG54" s="114">
        <v>0</v>
      </c>
      <c r="AH54" s="115">
        <v>116870</v>
      </c>
      <c r="AI54" s="115">
        <v>696</v>
      </c>
    </row>
    <row r="55" spans="1:35" s="122" customFormat="1" ht="22.5" x14ac:dyDescent="0.2">
      <c r="A55" s="116" t="s">
        <v>223</v>
      </c>
      <c r="B55" s="117"/>
      <c r="C55" s="117"/>
      <c r="D55" s="118">
        <f>D54+D24+D14</f>
        <v>604706</v>
      </c>
      <c r="E55" s="118">
        <f>E54+E24+E14</f>
        <v>66924</v>
      </c>
      <c r="F55" s="118">
        <f>F54+F24+F14</f>
        <v>671630</v>
      </c>
      <c r="G55" s="119">
        <f>((F54+F24+F14)-(W54+W24+W14))/(W54+W24+W14)</f>
        <v>3.137285012285012E-2</v>
      </c>
      <c r="H55" s="118">
        <f>H54+H24+H14</f>
        <v>65976</v>
      </c>
      <c r="I55" s="118">
        <f>I54+I24+I14</f>
        <v>190</v>
      </c>
      <c r="J55" s="118">
        <f>J54+J24+J14</f>
        <v>66166</v>
      </c>
      <c r="K55" s="119">
        <f>((J54+J24+J14)-(Z54+Z24+Z14))/(Z54+Z24+Z14)</f>
        <v>-5.6025566033698085E-2</v>
      </c>
      <c r="L55" s="118">
        <f>L54+L24+L14</f>
        <v>10594</v>
      </c>
      <c r="M55" s="119">
        <f>((L54+L24+L14)-(AB54+AB24+AB14))/(AB54+AB24+AB14)</f>
        <v>-6.8003870854227155E-2</v>
      </c>
      <c r="N55" s="118">
        <f>N54+N24+N14</f>
        <v>748390</v>
      </c>
      <c r="O55" s="119">
        <f>((N54+N24+N14)-(AD54+AD24+AD14))/(AD54+AD24+AD14)</f>
        <v>2.1469713100210192E-2</v>
      </c>
      <c r="P55" s="118">
        <f>P54+P24+P14</f>
        <v>45918</v>
      </c>
      <c r="Q55" s="118">
        <f>Q54+Q24+Q14</f>
        <v>794308</v>
      </c>
      <c r="R55" s="119">
        <f>((Q54+Q24+Q14)-(AE54+AE24+AE14))/(AE54+AE24+AE14)</f>
        <v>2.5519597387875674E-2</v>
      </c>
    </row>
    <row r="56" spans="1:35" s="122" customFormat="1" x14ac:dyDescent="0.2">
      <c r="A56" s="116" t="s">
        <v>224</v>
      </c>
      <c r="B56" s="117"/>
      <c r="C56" s="117"/>
      <c r="D56" s="118">
        <f>D54+D24+D14+D9</f>
        <v>1201133</v>
      </c>
      <c r="E56" s="118">
        <f t="shared" ref="E56:Q56" si="0">E54+E24+E14+E9</f>
        <v>126506</v>
      </c>
      <c r="F56" s="118">
        <f t="shared" si="0"/>
        <v>1327639</v>
      </c>
      <c r="G56" s="119">
        <f>((F54+F24+F14+F9)-(W54+W24+W14+W9))/(W54+W24+W14+W9)</f>
        <v>-4.8287922547431529E-3</v>
      </c>
      <c r="H56" s="118">
        <f t="shared" si="0"/>
        <v>365013</v>
      </c>
      <c r="I56" s="118">
        <f t="shared" si="0"/>
        <v>9044</v>
      </c>
      <c r="J56" s="118">
        <f t="shared" si="0"/>
        <v>374057</v>
      </c>
      <c r="K56" s="119">
        <f>((J54+J24+J14+J9)-(Z54+Z24+Z14+Z9))/(Z54+Z24+Z14+Z9)</f>
        <v>-1.9072719167125586E-2</v>
      </c>
      <c r="L56" s="118">
        <f t="shared" si="0"/>
        <v>43068</v>
      </c>
      <c r="M56" s="119">
        <f>((L54+L24+L14+L9)-(AB54+AB24+AB14+AB9))/(AB54+AB24+AB14+AB9)</f>
        <v>-0.14437270289063275</v>
      </c>
      <c r="N56" s="118">
        <f t="shared" si="0"/>
        <v>1744764</v>
      </c>
      <c r="O56" s="119">
        <f>((N54+N24+N14+N9)-(AD54+AD24+AD14+AD9))/(AD54+AD24+AD14+AD9)</f>
        <v>-1.1882796279872643E-2</v>
      </c>
      <c r="P56" s="118">
        <f t="shared" si="0"/>
        <v>52423</v>
      </c>
      <c r="Q56" s="118">
        <f t="shared" si="0"/>
        <v>1797187</v>
      </c>
      <c r="R56" s="119">
        <f>((Q54+Q24+Q14+Q9)-(AE54+AE24+AE14+AE9))/(AE54+AE24+AE14+AE9)</f>
        <v>-9.992690022238418E-3</v>
      </c>
    </row>
    <row r="57" spans="1:35" s="122" customFormat="1" x14ac:dyDescent="0.2">
      <c r="A57" s="116" t="s">
        <v>225</v>
      </c>
      <c r="B57" s="117"/>
      <c r="C57" s="117"/>
      <c r="D57" s="118">
        <f>D54+D24+D14+D9+D5</f>
        <v>1764716</v>
      </c>
      <c r="E57" s="118">
        <f t="shared" ref="E57:Q57" si="1">E54+E24+E14+E9+E5</f>
        <v>337670</v>
      </c>
      <c r="F57" s="118">
        <f t="shared" si="1"/>
        <v>2102386</v>
      </c>
      <c r="G57" s="119">
        <f>((F54+F24+F14+F9+F5)-(W54+W24+W14+W9+W5))/(W54+W24+W14+W9+W5)</f>
        <v>-4.1352535815180214E-3</v>
      </c>
      <c r="H57" s="118">
        <f t="shared" si="1"/>
        <v>1096868</v>
      </c>
      <c r="I57" s="118">
        <f t="shared" si="1"/>
        <v>193090</v>
      </c>
      <c r="J57" s="118">
        <f t="shared" si="1"/>
        <v>1289958</v>
      </c>
      <c r="K57" s="119">
        <f>((J54+J24+J14+J9+J5)-(Z54+Z24+Z14+Z9+Z5))/(Z54+Z24+Z14+Z9+Z5)</f>
        <v>1.7801052077604729E-2</v>
      </c>
      <c r="L57" s="118">
        <f t="shared" si="1"/>
        <v>43068</v>
      </c>
      <c r="M57" s="119">
        <f>((L54+L24+L14+L9+L5)-(AB54+AB24+AB14+AB9+AB5))/(AB54+AB24+AB14+AB9+AB5)</f>
        <v>-0.14437270289063275</v>
      </c>
      <c r="N57" s="118">
        <f t="shared" si="1"/>
        <v>3435412</v>
      </c>
      <c r="O57" s="119">
        <f>((N54+N24+N14+N9+N5)-(AD54+AD24+AD14+AD9+AD5))/(AD54+AD24+AD14+AD9+AD5)</f>
        <v>1.9143455761235261E-3</v>
      </c>
      <c r="P57" s="118">
        <f t="shared" si="1"/>
        <v>55447</v>
      </c>
      <c r="Q57" s="118">
        <f t="shared" si="1"/>
        <v>3490859</v>
      </c>
      <c r="R57" s="119">
        <f>((Q54+Q24+Q14+Q9+Q5)-(AE54+AE24+AE14+AE9+AE5))/(AE54+AE24+AE14+AE9+AE5)</f>
        <v>2.8647870499674366E-3</v>
      </c>
    </row>
    <row r="58" spans="1:35" x14ac:dyDescent="0.2">
      <c r="A58" s="105" t="s">
        <v>226</v>
      </c>
      <c r="B58" s="100" t="s">
        <v>227</v>
      </c>
      <c r="C58" s="100" t="s">
        <v>228</v>
      </c>
      <c r="D58" s="101">
        <v>27</v>
      </c>
      <c r="E58" s="101">
        <v>0</v>
      </c>
      <c r="F58" s="101">
        <v>27</v>
      </c>
      <c r="G58" s="102">
        <v>0</v>
      </c>
      <c r="H58" s="101">
        <v>107892</v>
      </c>
      <c r="I58" s="101">
        <v>0</v>
      </c>
      <c r="J58" s="101">
        <v>107892</v>
      </c>
      <c r="K58" s="125">
        <v>1.2870701551806701E-2</v>
      </c>
      <c r="L58" s="104">
        <v>0</v>
      </c>
      <c r="M58" s="102">
        <v>0</v>
      </c>
      <c r="N58" s="104">
        <v>107919</v>
      </c>
      <c r="O58" s="102">
        <v>1.3124172698341201E-2</v>
      </c>
      <c r="P58" s="104">
        <v>0</v>
      </c>
      <c r="Q58" s="104">
        <v>107919</v>
      </c>
      <c r="R58" s="102">
        <v>1.3124172698341201E-2</v>
      </c>
      <c r="S58" s="106">
        <v>6</v>
      </c>
      <c r="T58" s="100" t="s">
        <v>77</v>
      </c>
      <c r="U58" s="100" t="s">
        <v>77</v>
      </c>
      <c r="V58" s="104">
        <v>0</v>
      </c>
      <c r="W58" s="104">
        <v>0</v>
      </c>
      <c r="X58" s="104">
        <v>0</v>
      </c>
      <c r="Y58" s="104">
        <v>106521</v>
      </c>
      <c r="Z58" s="104">
        <v>106521</v>
      </c>
      <c r="AA58" s="104">
        <v>0</v>
      </c>
      <c r="AB58" s="104">
        <v>0</v>
      </c>
      <c r="AC58" s="104">
        <v>0</v>
      </c>
      <c r="AD58" s="104">
        <v>106521</v>
      </c>
      <c r="AE58" s="104">
        <v>106521</v>
      </c>
      <c r="AF58" s="100" t="s">
        <v>229</v>
      </c>
      <c r="AG58" s="100" t="s">
        <v>230</v>
      </c>
      <c r="AH58" s="104">
        <v>4030</v>
      </c>
      <c r="AI58" s="104">
        <v>24</v>
      </c>
    </row>
    <row r="59" spans="1:35" x14ac:dyDescent="0.2">
      <c r="A59" s="107"/>
      <c r="B59" s="100" t="s">
        <v>231</v>
      </c>
      <c r="C59" s="100" t="s">
        <v>232</v>
      </c>
      <c r="D59" s="101">
        <v>142</v>
      </c>
      <c r="E59" s="101">
        <v>0</v>
      </c>
      <c r="F59" s="101">
        <v>142</v>
      </c>
      <c r="G59" s="102">
        <v>-0.432</v>
      </c>
      <c r="H59" s="101">
        <v>0</v>
      </c>
      <c r="I59" s="101">
        <v>0</v>
      </c>
      <c r="J59" s="101">
        <v>0</v>
      </c>
      <c r="K59" s="125">
        <v>0</v>
      </c>
      <c r="L59" s="104">
        <v>0</v>
      </c>
      <c r="M59" s="102">
        <v>0</v>
      </c>
      <c r="N59" s="104">
        <v>142</v>
      </c>
      <c r="O59" s="102">
        <v>-0.432</v>
      </c>
      <c r="P59" s="104">
        <v>0</v>
      </c>
      <c r="Q59" s="104">
        <v>142</v>
      </c>
      <c r="R59" s="102">
        <v>-0.432</v>
      </c>
      <c r="S59" s="108">
        <v>0</v>
      </c>
      <c r="T59" s="100" t="s">
        <v>77</v>
      </c>
      <c r="U59" s="100" t="s">
        <v>77</v>
      </c>
      <c r="V59" s="104">
        <v>250</v>
      </c>
      <c r="W59" s="104">
        <v>250</v>
      </c>
      <c r="X59" s="104">
        <v>0</v>
      </c>
      <c r="Y59" s="104">
        <v>0</v>
      </c>
      <c r="Z59" s="104">
        <v>0</v>
      </c>
      <c r="AA59" s="104">
        <v>0</v>
      </c>
      <c r="AB59" s="104">
        <v>0</v>
      </c>
      <c r="AC59" s="104">
        <v>0</v>
      </c>
      <c r="AD59" s="104">
        <v>250</v>
      </c>
      <c r="AE59" s="104">
        <v>250</v>
      </c>
      <c r="AF59" s="100" t="s">
        <v>233</v>
      </c>
      <c r="AG59" s="100" t="s">
        <v>230</v>
      </c>
      <c r="AH59" s="104">
        <v>4030</v>
      </c>
      <c r="AI59" s="104">
        <v>24</v>
      </c>
    </row>
    <row r="60" spans="1:35" x14ac:dyDescent="0.2">
      <c r="A60" s="107"/>
      <c r="B60" s="100" t="s">
        <v>234</v>
      </c>
      <c r="C60" s="100" t="s">
        <v>235</v>
      </c>
      <c r="D60" s="101">
        <v>32769</v>
      </c>
      <c r="E60" s="101">
        <v>182</v>
      </c>
      <c r="F60" s="101">
        <v>32951</v>
      </c>
      <c r="G60" s="102">
        <v>-0.25348889895786103</v>
      </c>
      <c r="H60" s="101">
        <v>68593</v>
      </c>
      <c r="I60" s="101">
        <v>18</v>
      </c>
      <c r="J60" s="101">
        <v>68611</v>
      </c>
      <c r="K60" s="125">
        <v>-6.1242081355097303E-2</v>
      </c>
      <c r="L60" s="104">
        <v>0</v>
      </c>
      <c r="M60" s="102">
        <v>0</v>
      </c>
      <c r="N60" s="104">
        <v>101562</v>
      </c>
      <c r="O60" s="102">
        <v>-0.13362962457454303</v>
      </c>
      <c r="P60" s="104">
        <v>812</v>
      </c>
      <c r="Q60" s="104">
        <v>102374</v>
      </c>
      <c r="R60" s="102">
        <v>-0.13053005274198903</v>
      </c>
      <c r="S60" s="108">
        <v>0</v>
      </c>
      <c r="T60" s="100" t="s">
        <v>77</v>
      </c>
      <c r="U60" s="100" t="s">
        <v>77</v>
      </c>
      <c r="V60" s="104">
        <v>43892</v>
      </c>
      <c r="W60" s="104">
        <v>44140</v>
      </c>
      <c r="X60" s="104">
        <v>248</v>
      </c>
      <c r="Y60" s="104">
        <v>73077</v>
      </c>
      <c r="Z60" s="104">
        <v>73087</v>
      </c>
      <c r="AA60" s="104">
        <v>10</v>
      </c>
      <c r="AB60" s="104">
        <v>0</v>
      </c>
      <c r="AC60" s="104">
        <v>516</v>
      </c>
      <c r="AD60" s="104">
        <v>117227</v>
      </c>
      <c r="AE60" s="104">
        <v>117743</v>
      </c>
      <c r="AF60" s="100" t="s">
        <v>236</v>
      </c>
      <c r="AG60" s="100" t="s">
        <v>230</v>
      </c>
      <c r="AH60" s="104">
        <v>4030</v>
      </c>
      <c r="AI60" s="104">
        <v>24</v>
      </c>
    </row>
    <row r="61" spans="1:35" x14ac:dyDescent="0.2">
      <c r="A61" s="107"/>
      <c r="B61" s="100" t="s">
        <v>237</v>
      </c>
      <c r="C61" s="100" t="s">
        <v>238</v>
      </c>
      <c r="D61" s="101">
        <v>0</v>
      </c>
      <c r="E61" s="101">
        <v>0</v>
      </c>
      <c r="F61" s="101">
        <v>0</v>
      </c>
      <c r="G61" s="102">
        <v>-1</v>
      </c>
      <c r="H61" s="101">
        <v>0</v>
      </c>
      <c r="I61" s="101">
        <v>0</v>
      </c>
      <c r="J61" s="101">
        <v>0</v>
      </c>
      <c r="K61" s="125">
        <v>0</v>
      </c>
      <c r="L61" s="104">
        <v>0</v>
      </c>
      <c r="M61" s="102">
        <v>0</v>
      </c>
      <c r="N61" s="104">
        <v>0</v>
      </c>
      <c r="O61" s="102">
        <v>-1</v>
      </c>
      <c r="P61" s="104">
        <v>0</v>
      </c>
      <c r="Q61" s="104">
        <v>0</v>
      </c>
      <c r="R61" s="102">
        <v>-1</v>
      </c>
      <c r="S61" s="108">
        <v>0</v>
      </c>
      <c r="T61" s="100" t="s">
        <v>77</v>
      </c>
      <c r="U61" s="100" t="s">
        <v>77</v>
      </c>
      <c r="V61" s="104">
        <v>2273</v>
      </c>
      <c r="W61" s="104">
        <v>2273</v>
      </c>
      <c r="X61" s="104">
        <v>0</v>
      </c>
      <c r="Y61" s="104">
        <v>0</v>
      </c>
      <c r="Z61" s="104">
        <v>0</v>
      </c>
      <c r="AA61" s="104">
        <v>0</v>
      </c>
      <c r="AB61" s="104">
        <v>0</v>
      </c>
      <c r="AC61" s="104">
        <v>0</v>
      </c>
      <c r="AD61" s="104">
        <v>2273</v>
      </c>
      <c r="AE61" s="104">
        <v>2273</v>
      </c>
      <c r="AF61" s="100" t="s">
        <v>239</v>
      </c>
      <c r="AG61" s="100" t="s">
        <v>230</v>
      </c>
      <c r="AH61" s="104">
        <v>4030</v>
      </c>
      <c r="AI61" s="104">
        <v>24</v>
      </c>
    </row>
    <row r="62" spans="1:35" x14ac:dyDescent="0.2">
      <c r="A62" s="107"/>
      <c r="B62" s="100" t="s">
        <v>240</v>
      </c>
      <c r="C62" s="100" t="s">
        <v>241</v>
      </c>
      <c r="D62" s="101">
        <v>3756</v>
      </c>
      <c r="E62" s="101">
        <v>0</v>
      </c>
      <c r="F62" s="101">
        <v>3756</v>
      </c>
      <c r="G62" s="102">
        <v>0.21592748462285502</v>
      </c>
      <c r="H62" s="101">
        <v>0</v>
      </c>
      <c r="I62" s="101">
        <v>0</v>
      </c>
      <c r="J62" s="101">
        <v>0</v>
      </c>
      <c r="K62" s="125">
        <v>0</v>
      </c>
      <c r="L62" s="104">
        <v>0</v>
      </c>
      <c r="M62" s="102">
        <v>0</v>
      </c>
      <c r="N62" s="104">
        <v>3756</v>
      </c>
      <c r="O62" s="102">
        <v>0.21592748462285502</v>
      </c>
      <c r="P62" s="104">
        <v>3</v>
      </c>
      <c r="Q62" s="104">
        <v>3759</v>
      </c>
      <c r="R62" s="102">
        <v>0.21689867270961502</v>
      </c>
      <c r="S62" s="108">
        <v>0</v>
      </c>
      <c r="T62" s="100" t="s">
        <v>77</v>
      </c>
      <c r="U62" s="100" t="s">
        <v>77</v>
      </c>
      <c r="V62" s="104">
        <v>3089</v>
      </c>
      <c r="W62" s="104">
        <v>3089</v>
      </c>
      <c r="X62" s="104">
        <v>0</v>
      </c>
      <c r="Y62" s="104">
        <v>0</v>
      </c>
      <c r="Z62" s="104">
        <v>0</v>
      </c>
      <c r="AA62" s="104">
        <v>0</v>
      </c>
      <c r="AB62" s="104">
        <v>0</v>
      </c>
      <c r="AC62" s="104">
        <v>0</v>
      </c>
      <c r="AD62" s="104">
        <v>3089</v>
      </c>
      <c r="AE62" s="104">
        <v>3089</v>
      </c>
      <c r="AF62" s="100" t="s">
        <v>242</v>
      </c>
      <c r="AG62" s="100" t="s">
        <v>230</v>
      </c>
      <c r="AH62" s="104">
        <v>4030</v>
      </c>
      <c r="AI62" s="104">
        <v>24</v>
      </c>
    </row>
    <row r="63" spans="1:35" x14ac:dyDescent="0.2">
      <c r="A63" s="109"/>
      <c r="B63" s="100" t="s">
        <v>243</v>
      </c>
      <c r="C63" s="100" t="s">
        <v>244</v>
      </c>
      <c r="D63" s="101">
        <v>140</v>
      </c>
      <c r="E63" s="101">
        <v>0</v>
      </c>
      <c r="F63" s="101">
        <v>140</v>
      </c>
      <c r="G63" s="102">
        <v>-0.53333333333333299</v>
      </c>
      <c r="H63" s="101">
        <v>0</v>
      </c>
      <c r="I63" s="101">
        <v>0</v>
      </c>
      <c r="J63" s="101">
        <v>0</v>
      </c>
      <c r="K63" s="125">
        <v>0</v>
      </c>
      <c r="L63" s="104">
        <v>0</v>
      </c>
      <c r="M63" s="102">
        <v>0</v>
      </c>
      <c r="N63" s="104">
        <v>140</v>
      </c>
      <c r="O63" s="102">
        <v>-0.53333333333333299</v>
      </c>
      <c r="P63" s="104">
        <v>0</v>
      </c>
      <c r="Q63" s="104">
        <v>140</v>
      </c>
      <c r="R63" s="102">
        <v>-0.53333333333333299</v>
      </c>
      <c r="S63" s="108">
        <v>0</v>
      </c>
      <c r="T63" s="100" t="s">
        <v>77</v>
      </c>
      <c r="U63" s="100" t="s">
        <v>77</v>
      </c>
      <c r="V63" s="104">
        <v>300</v>
      </c>
      <c r="W63" s="104">
        <v>300</v>
      </c>
      <c r="X63" s="104">
        <v>0</v>
      </c>
      <c r="Y63" s="104">
        <v>0</v>
      </c>
      <c r="Z63" s="104">
        <v>0</v>
      </c>
      <c r="AA63" s="104">
        <v>0</v>
      </c>
      <c r="AB63" s="104">
        <v>0</v>
      </c>
      <c r="AC63" s="104">
        <v>0</v>
      </c>
      <c r="AD63" s="104">
        <v>300</v>
      </c>
      <c r="AE63" s="104">
        <v>300</v>
      </c>
      <c r="AF63" s="100" t="s">
        <v>245</v>
      </c>
      <c r="AG63" s="100" t="s">
        <v>230</v>
      </c>
      <c r="AH63" s="104">
        <v>4030</v>
      </c>
      <c r="AI63" s="104">
        <v>24</v>
      </c>
    </row>
    <row r="64" spans="1:35" x14ac:dyDescent="0.2">
      <c r="A64" s="110" t="s">
        <v>90</v>
      </c>
      <c r="B64" s="110">
        <v>0</v>
      </c>
      <c r="C64" s="110">
        <v>0</v>
      </c>
      <c r="D64" s="111">
        <v>36834</v>
      </c>
      <c r="E64" s="111">
        <v>182</v>
      </c>
      <c r="F64" s="111">
        <v>37016</v>
      </c>
      <c r="G64" s="112">
        <v>-0.26044913290178201</v>
      </c>
      <c r="H64" s="111">
        <v>176485</v>
      </c>
      <c r="I64" s="111">
        <v>18</v>
      </c>
      <c r="J64" s="111">
        <v>176503</v>
      </c>
      <c r="K64" s="126">
        <v>-1.72876486570754E-2</v>
      </c>
      <c r="L64" s="127">
        <v>0</v>
      </c>
      <c r="M64" s="112">
        <v>0</v>
      </c>
      <c r="N64" s="127">
        <v>213519</v>
      </c>
      <c r="O64" s="112">
        <v>-7.0282156230950105E-2</v>
      </c>
      <c r="P64" s="127">
        <v>815</v>
      </c>
      <c r="Q64" s="127">
        <v>214334</v>
      </c>
      <c r="R64" s="112">
        <v>-6.8825594327818707E-2</v>
      </c>
      <c r="S64" s="113">
        <v>0</v>
      </c>
      <c r="T64" s="114">
        <v>0</v>
      </c>
      <c r="U64" s="114">
        <v>0</v>
      </c>
      <c r="V64" s="115">
        <v>49804</v>
      </c>
      <c r="W64" s="115">
        <v>50052</v>
      </c>
      <c r="X64" s="115">
        <v>248</v>
      </c>
      <c r="Y64" s="115">
        <v>179598</v>
      </c>
      <c r="Z64" s="115">
        <v>179608</v>
      </c>
      <c r="AA64" s="115">
        <v>10</v>
      </c>
      <c r="AB64" s="115">
        <v>0</v>
      </c>
      <c r="AC64" s="115">
        <v>516</v>
      </c>
      <c r="AD64" s="115">
        <v>229660</v>
      </c>
      <c r="AE64" s="115">
        <v>230176</v>
      </c>
      <c r="AF64" s="114">
        <v>0</v>
      </c>
      <c r="AG64" s="114">
        <v>0</v>
      </c>
      <c r="AH64" s="115">
        <v>24180</v>
      </c>
      <c r="AI64" s="115">
        <v>144</v>
      </c>
    </row>
    <row r="65" spans="1:35" x14ac:dyDescent="0.2">
      <c r="A65" s="110" t="s">
        <v>246</v>
      </c>
      <c r="B65" s="110">
        <v>0</v>
      </c>
      <c r="C65" s="110">
        <v>0</v>
      </c>
      <c r="D65" s="111">
        <v>1801550</v>
      </c>
      <c r="E65" s="111">
        <v>337852</v>
      </c>
      <c r="F65" s="111">
        <v>2139402</v>
      </c>
      <c r="G65" s="112">
        <v>-1.00714058324017E-2</v>
      </c>
      <c r="H65" s="111">
        <v>1273353</v>
      </c>
      <c r="I65" s="111">
        <v>193108</v>
      </c>
      <c r="J65" s="111">
        <v>1466461</v>
      </c>
      <c r="K65" s="126">
        <v>1.3445703366609E-2</v>
      </c>
      <c r="L65" s="127">
        <v>43068</v>
      </c>
      <c r="M65" s="112">
        <v>-0.144372702890633</v>
      </c>
      <c r="N65" s="127">
        <v>3648931</v>
      </c>
      <c r="O65" s="112">
        <v>-2.61773378655999E-3</v>
      </c>
      <c r="P65" s="127">
        <v>56262</v>
      </c>
      <c r="Q65" s="127">
        <v>3705193</v>
      </c>
      <c r="R65" s="112">
        <v>-1.58175703295794E-3</v>
      </c>
      <c r="S65" s="123">
        <v>0</v>
      </c>
      <c r="T65" s="114">
        <v>0</v>
      </c>
      <c r="U65" s="114">
        <v>0</v>
      </c>
      <c r="V65" s="115">
        <v>1837776</v>
      </c>
      <c r="W65" s="115">
        <v>2161168</v>
      </c>
      <c r="X65" s="115">
        <v>323392</v>
      </c>
      <c r="Y65" s="115">
        <v>1266125</v>
      </c>
      <c r="Z65" s="115">
        <v>1447005</v>
      </c>
      <c r="AA65" s="115">
        <v>180880</v>
      </c>
      <c r="AB65" s="115">
        <v>50335</v>
      </c>
      <c r="AC65" s="115">
        <v>52555</v>
      </c>
      <c r="AD65" s="115">
        <v>3658508</v>
      </c>
      <c r="AE65" s="115">
        <v>3711063</v>
      </c>
      <c r="AF65" s="114">
        <v>0</v>
      </c>
      <c r="AG65" s="114">
        <v>0</v>
      </c>
      <c r="AH65" s="115">
        <v>209560</v>
      </c>
      <c r="AI65" s="115">
        <v>1248</v>
      </c>
    </row>
  </sheetData>
  <pageMargins left="0.25" right="0.25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707" zoomScaleSheetLayoutView="12176" workbookViewId="0">
      <selection activeCell="A2" sqref="A2"/>
    </sheetView>
  </sheetViews>
  <sheetFormatPr defaultRowHeight="11.25" x14ac:dyDescent="0.2"/>
  <cols>
    <col min="1" max="1" width="26.140625" style="97" customWidth="1"/>
    <col min="2" max="2" width="4.7109375" style="97" bestFit="1" customWidth="1"/>
    <col min="3" max="3" width="23.7109375" style="97" bestFit="1" customWidth="1"/>
    <col min="4" max="18" width="12.7109375" style="97" customWidth="1"/>
    <col min="19" max="19" width="8.28515625" style="97" hidden="1" customWidth="1"/>
    <col min="20" max="20" width="8.85546875" style="97" hidden="1" customWidth="1"/>
    <col min="21" max="21" width="6.7109375" style="97" hidden="1" customWidth="1"/>
    <col min="22" max="23" width="10.140625" style="97" hidden="1" customWidth="1"/>
    <col min="24" max="24" width="9" style="97" hidden="1" customWidth="1"/>
    <col min="25" max="26" width="10.140625" style="97" hidden="1" customWidth="1"/>
    <col min="27" max="27" width="9" style="97" hidden="1" customWidth="1"/>
    <col min="28" max="28" width="0" style="97" hidden="1" customWidth="1"/>
    <col min="29" max="29" width="8" style="97" hidden="1" customWidth="1"/>
    <col min="30" max="31" width="10.140625" style="97" hidden="1" customWidth="1"/>
    <col min="32" max="32" width="32.42578125" style="97" hidden="1" customWidth="1"/>
    <col min="33" max="33" width="23.28515625" style="97" hidden="1" customWidth="1"/>
    <col min="34" max="34" width="5.5703125" style="97" hidden="1" customWidth="1"/>
    <col min="35" max="35" width="0" style="97" hidden="1" customWidth="1"/>
    <col min="36" max="16384" width="9.140625" style="97"/>
  </cols>
  <sheetData>
    <row r="1" spans="1:35" ht="15.75" x14ac:dyDescent="0.25">
      <c r="A1" s="96" t="s">
        <v>272</v>
      </c>
    </row>
    <row r="4" spans="1:35" ht="45" x14ac:dyDescent="0.2">
      <c r="A4" s="98" t="s">
        <v>47</v>
      </c>
      <c r="B4" s="98" t="s">
        <v>48</v>
      </c>
      <c r="C4" s="98" t="s">
        <v>49</v>
      </c>
      <c r="D4" s="98" t="s">
        <v>249</v>
      </c>
      <c r="E4" s="98" t="s">
        <v>250</v>
      </c>
      <c r="F4" s="98" t="s">
        <v>251</v>
      </c>
      <c r="G4" s="98" t="s">
        <v>252</v>
      </c>
      <c r="H4" s="98" t="s">
        <v>253</v>
      </c>
      <c r="I4" s="98" t="s">
        <v>254</v>
      </c>
      <c r="J4" s="98" t="s">
        <v>255</v>
      </c>
      <c r="K4" s="98" t="s">
        <v>256</v>
      </c>
      <c r="L4" s="98" t="s">
        <v>257</v>
      </c>
      <c r="M4" s="98" t="s">
        <v>258</v>
      </c>
      <c r="N4" s="98" t="s">
        <v>259</v>
      </c>
      <c r="O4" s="98" t="s">
        <v>260</v>
      </c>
      <c r="P4" s="98" t="s">
        <v>261</v>
      </c>
      <c r="Q4" s="98" t="s">
        <v>59</v>
      </c>
      <c r="R4" s="98" t="s">
        <v>60</v>
      </c>
      <c r="S4" s="124" t="s">
        <v>61</v>
      </c>
      <c r="T4" s="124" t="s">
        <v>62</v>
      </c>
      <c r="U4" s="124" t="s">
        <v>63</v>
      </c>
      <c r="V4" s="124" t="s">
        <v>262</v>
      </c>
      <c r="W4" s="124" t="s">
        <v>263</v>
      </c>
      <c r="X4" s="124" t="s">
        <v>264</v>
      </c>
      <c r="Y4" s="124" t="s">
        <v>265</v>
      </c>
      <c r="Z4" s="124" t="s">
        <v>266</v>
      </c>
      <c r="AA4" s="124" t="s">
        <v>267</v>
      </c>
      <c r="AB4" s="124" t="s">
        <v>66</v>
      </c>
      <c r="AC4" s="124" t="s">
        <v>268</v>
      </c>
      <c r="AD4" s="124" t="s">
        <v>269</v>
      </c>
      <c r="AE4" s="124" t="s">
        <v>69</v>
      </c>
      <c r="AF4" s="124" t="s">
        <v>70</v>
      </c>
      <c r="AG4" s="124" t="s">
        <v>71</v>
      </c>
      <c r="AH4" s="124" t="s">
        <v>271</v>
      </c>
      <c r="AI4" s="124" t="s">
        <v>270</v>
      </c>
    </row>
    <row r="5" spans="1:35" x14ac:dyDescent="0.2">
      <c r="A5" s="100" t="s">
        <v>72</v>
      </c>
      <c r="B5" s="100" t="s">
        <v>73</v>
      </c>
      <c r="C5" s="100" t="s">
        <v>74</v>
      </c>
      <c r="D5" s="101">
        <v>7816074</v>
      </c>
      <c r="E5" s="101">
        <v>3099868</v>
      </c>
      <c r="F5" s="101">
        <v>10915942</v>
      </c>
      <c r="G5" s="102">
        <v>1.1000603726338701E-3</v>
      </c>
      <c r="H5" s="101">
        <v>11079583</v>
      </c>
      <c r="I5" s="101">
        <v>2661332</v>
      </c>
      <c r="J5" s="101">
        <v>13740915</v>
      </c>
      <c r="K5" s="102">
        <v>3.1119964845202703E-2</v>
      </c>
      <c r="L5" s="101">
        <v>0</v>
      </c>
      <c r="M5" s="128">
        <v>0</v>
      </c>
      <c r="N5" s="101">
        <v>24656857</v>
      </c>
      <c r="O5" s="102">
        <v>1.7610538209192301E-2</v>
      </c>
      <c r="P5" s="101">
        <v>21331</v>
      </c>
      <c r="Q5" s="101">
        <v>24678188</v>
      </c>
      <c r="R5" s="102">
        <v>1.6850675350912402E-2</v>
      </c>
      <c r="S5" s="103">
        <v>1</v>
      </c>
      <c r="T5" s="100" t="s">
        <v>76</v>
      </c>
      <c r="U5" s="100" t="s">
        <v>77</v>
      </c>
      <c r="V5" s="104">
        <v>7861225</v>
      </c>
      <c r="W5" s="104">
        <v>10903947</v>
      </c>
      <c r="X5" s="104">
        <v>3042722</v>
      </c>
      <c r="Y5" s="104">
        <v>10822774</v>
      </c>
      <c r="Z5" s="104">
        <v>13326204</v>
      </c>
      <c r="AA5" s="104">
        <v>2503430</v>
      </c>
      <c r="AB5" s="104">
        <v>0</v>
      </c>
      <c r="AC5" s="104">
        <v>39084</v>
      </c>
      <c r="AD5" s="104">
        <v>24230151</v>
      </c>
      <c r="AE5" s="104">
        <v>24269235</v>
      </c>
      <c r="AF5" s="100" t="s">
        <v>78</v>
      </c>
      <c r="AG5" s="100" t="s">
        <v>78</v>
      </c>
      <c r="AH5" s="104">
        <v>156</v>
      </c>
      <c r="AI5" s="104">
        <v>48360</v>
      </c>
    </row>
    <row r="6" spans="1:35" x14ac:dyDescent="0.2">
      <c r="A6" s="105" t="s">
        <v>79</v>
      </c>
      <c r="B6" s="100" t="s">
        <v>80</v>
      </c>
      <c r="C6" s="100" t="s">
        <v>81</v>
      </c>
      <c r="D6" s="101">
        <v>3213670</v>
      </c>
      <c r="E6" s="101">
        <v>313650</v>
      </c>
      <c r="F6" s="101">
        <v>3527320</v>
      </c>
      <c r="G6" s="102">
        <v>-3.8772618269021099E-2</v>
      </c>
      <c r="H6" s="101">
        <v>2139657</v>
      </c>
      <c r="I6" s="101">
        <v>71488</v>
      </c>
      <c r="J6" s="101">
        <v>2211145</v>
      </c>
      <c r="K6" s="102">
        <v>2.23619497304628E-2</v>
      </c>
      <c r="L6" s="101">
        <v>207667</v>
      </c>
      <c r="M6" s="128">
        <v>-0.15653837405770701</v>
      </c>
      <c r="N6" s="101">
        <v>5946132</v>
      </c>
      <c r="O6" s="102">
        <v>-2.1790747819929901E-2</v>
      </c>
      <c r="P6" s="101">
        <v>74888</v>
      </c>
      <c r="Q6" s="101">
        <v>6021020</v>
      </c>
      <c r="R6" s="102">
        <v>-3.1498473259972397E-2</v>
      </c>
      <c r="S6" s="106">
        <v>2</v>
      </c>
      <c r="T6" s="100" t="s">
        <v>76</v>
      </c>
      <c r="U6" s="100" t="s">
        <v>76</v>
      </c>
      <c r="V6" s="104">
        <v>3397040</v>
      </c>
      <c r="W6" s="104">
        <v>3669600</v>
      </c>
      <c r="X6" s="104">
        <v>272560</v>
      </c>
      <c r="Y6" s="104">
        <v>2102027</v>
      </c>
      <c r="Z6" s="104">
        <v>2162781</v>
      </c>
      <c r="AA6" s="104">
        <v>60754</v>
      </c>
      <c r="AB6" s="104">
        <v>246208</v>
      </c>
      <c r="AC6" s="104">
        <v>138252</v>
      </c>
      <c r="AD6" s="104">
        <v>6078589</v>
      </c>
      <c r="AE6" s="104">
        <v>6216841</v>
      </c>
      <c r="AF6" s="100" t="s">
        <v>82</v>
      </c>
      <c r="AG6" s="100" t="s">
        <v>83</v>
      </c>
      <c r="AH6" s="104">
        <v>156</v>
      </c>
      <c r="AI6" s="104">
        <v>48360</v>
      </c>
    </row>
    <row r="7" spans="1:35" x14ac:dyDescent="0.2">
      <c r="A7" s="107"/>
      <c r="B7" s="100" t="s">
        <v>84</v>
      </c>
      <c r="C7" s="100" t="s">
        <v>85</v>
      </c>
      <c r="D7" s="101">
        <v>2306116</v>
      </c>
      <c r="E7" s="101">
        <v>74414</v>
      </c>
      <c r="F7" s="101">
        <v>2380530</v>
      </c>
      <c r="G7" s="102">
        <v>-5.0217543523666495E-2</v>
      </c>
      <c r="H7" s="101">
        <v>1794297</v>
      </c>
      <c r="I7" s="101">
        <v>72248</v>
      </c>
      <c r="J7" s="101">
        <v>1866545</v>
      </c>
      <c r="K7" s="102">
        <v>-3.4389194110769697E-2</v>
      </c>
      <c r="L7" s="101">
        <v>241750</v>
      </c>
      <c r="M7" s="128">
        <v>-0.10723188336219999</v>
      </c>
      <c r="N7" s="101">
        <v>4488825</v>
      </c>
      <c r="O7" s="102">
        <v>-4.6999470511031198E-2</v>
      </c>
      <c r="P7" s="101">
        <v>12509</v>
      </c>
      <c r="Q7" s="101">
        <v>4501334</v>
      </c>
      <c r="R7" s="102">
        <v>-4.6725615214494101E-2</v>
      </c>
      <c r="S7" s="108">
        <v>0</v>
      </c>
      <c r="T7" s="100" t="s">
        <v>76</v>
      </c>
      <c r="U7" s="100" t="s">
        <v>76</v>
      </c>
      <c r="V7" s="104">
        <v>2439631</v>
      </c>
      <c r="W7" s="104">
        <v>2506395</v>
      </c>
      <c r="X7" s="104">
        <v>66764</v>
      </c>
      <c r="Y7" s="104">
        <v>1869154</v>
      </c>
      <c r="Z7" s="104">
        <v>1933020</v>
      </c>
      <c r="AA7" s="104">
        <v>63866</v>
      </c>
      <c r="AB7" s="104">
        <v>270787</v>
      </c>
      <c r="AC7" s="104">
        <v>11769</v>
      </c>
      <c r="AD7" s="104">
        <v>4710202</v>
      </c>
      <c r="AE7" s="104">
        <v>4721971</v>
      </c>
      <c r="AF7" s="100" t="s">
        <v>86</v>
      </c>
      <c r="AG7" s="100" t="s">
        <v>83</v>
      </c>
      <c r="AH7" s="104">
        <v>156</v>
      </c>
      <c r="AI7" s="104">
        <v>48360</v>
      </c>
    </row>
    <row r="8" spans="1:35" x14ac:dyDescent="0.2">
      <c r="A8" s="109"/>
      <c r="B8" s="100" t="s">
        <v>87</v>
      </c>
      <c r="C8" s="100" t="s">
        <v>88</v>
      </c>
      <c r="D8" s="101">
        <v>2929759</v>
      </c>
      <c r="E8" s="101">
        <v>445380</v>
      </c>
      <c r="F8" s="101">
        <v>3375139</v>
      </c>
      <c r="G8" s="102">
        <v>-1.5331316425931201E-2</v>
      </c>
      <c r="H8" s="101">
        <v>944175</v>
      </c>
      <c r="I8" s="101">
        <v>23462</v>
      </c>
      <c r="J8" s="101">
        <v>967637</v>
      </c>
      <c r="K8" s="102">
        <v>-1.3664042925787101E-2</v>
      </c>
      <c r="L8" s="101">
        <v>0</v>
      </c>
      <c r="M8" s="128">
        <v>0</v>
      </c>
      <c r="N8" s="101">
        <v>4342776</v>
      </c>
      <c r="O8" s="102">
        <v>-1.4960310583632702E-2</v>
      </c>
      <c r="P8" s="101">
        <v>10040</v>
      </c>
      <c r="Q8" s="101">
        <v>4352816</v>
      </c>
      <c r="R8" s="102">
        <v>-1.44599530733598E-2</v>
      </c>
      <c r="S8" s="108">
        <v>0</v>
      </c>
      <c r="T8" s="100" t="s">
        <v>76</v>
      </c>
      <c r="U8" s="100" t="s">
        <v>76</v>
      </c>
      <c r="V8" s="104">
        <v>2983462</v>
      </c>
      <c r="W8" s="104">
        <v>3427690</v>
      </c>
      <c r="X8" s="104">
        <v>444228</v>
      </c>
      <c r="Y8" s="104">
        <v>959712</v>
      </c>
      <c r="Z8" s="104">
        <v>981042</v>
      </c>
      <c r="AA8" s="104">
        <v>21330</v>
      </c>
      <c r="AB8" s="104">
        <v>0</v>
      </c>
      <c r="AC8" s="104">
        <v>7949</v>
      </c>
      <c r="AD8" s="104">
        <v>4408732</v>
      </c>
      <c r="AE8" s="104">
        <v>4416681</v>
      </c>
      <c r="AF8" s="100" t="s">
        <v>89</v>
      </c>
      <c r="AG8" s="100" t="s">
        <v>83</v>
      </c>
      <c r="AH8" s="104">
        <v>156</v>
      </c>
      <c r="AI8" s="104">
        <v>48360</v>
      </c>
    </row>
    <row r="9" spans="1:35" x14ac:dyDescent="0.2">
      <c r="A9" s="110" t="s">
        <v>90</v>
      </c>
      <c r="B9" s="110">
        <v>0</v>
      </c>
      <c r="C9" s="110">
        <v>0</v>
      </c>
      <c r="D9" s="111">
        <v>8449545</v>
      </c>
      <c r="E9" s="111">
        <v>833444</v>
      </c>
      <c r="F9" s="111">
        <v>9282989</v>
      </c>
      <c r="G9" s="112">
        <v>-3.33930152852785E-2</v>
      </c>
      <c r="H9" s="111">
        <v>4878129</v>
      </c>
      <c r="I9" s="111">
        <v>167198</v>
      </c>
      <c r="J9" s="111">
        <v>5045327</v>
      </c>
      <c r="K9" s="112">
        <v>-6.2077948835526304E-3</v>
      </c>
      <c r="L9" s="111">
        <v>449417</v>
      </c>
      <c r="M9" s="129">
        <v>-0.13071306298900401</v>
      </c>
      <c r="N9" s="111">
        <v>14777733</v>
      </c>
      <c r="O9" s="112">
        <v>-2.76222644966551E-2</v>
      </c>
      <c r="P9" s="111">
        <v>97437</v>
      </c>
      <c r="Q9" s="111">
        <v>14875170</v>
      </c>
      <c r="R9" s="112">
        <v>-3.1280207024287701E-2</v>
      </c>
      <c r="S9" s="113">
        <v>0</v>
      </c>
      <c r="T9" s="114">
        <v>0</v>
      </c>
      <c r="U9" s="114">
        <v>0</v>
      </c>
      <c r="V9" s="115">
        <v>8820133</v>
      </c>
      <c r="W9" s="115">
        <v>9603685</v>
      </c>
      <c r="X9" s="115">
        <v>783552</v>
      </c>
      <c r="Y9" s="115">
        <v>4930893</v>
      </c>
      <c r="Z9" s="115">
        <v>5076843</v>
      </c>
      <c r="AA9" s="115">
        <v>145950</v>
      </c>
      <c r="AB9" s="115">
        <v>516995</v>
      </c>
      <c r="AC9" s="115">
        <v>157970</v>
      </c>
      <c r="AD9" s="115">
        <v>15197523</v>
      </c>
      <c r="AE9" s="115">
        <v>15355493</v>
      </c>
      <c r="AF9" s="114">
        <v>0</v>
      </c>
      <c r="AG9" s="114">
        <v>0</v>
      </c>
      <c r="AH9" s="115">
        <v>468</v>
      </c>
      <c r="AI9" s="115">
        <v>145080</v>
      </c>
    </row>
    <row r="10" spans="1:35" x14ac:dyDescent="0.2">
      <c r="A10" s="105" t="s">
        <v>91</v>
      </c>
      <c r="B10" s="100" t="s">
        <v>92</v>
      </c>
      <c r="C10" s="100" t="s">
        <v>93</v>
      </c>
      <c r="D10" s="101">
        <v>1125018</v>
      </c>
      <c r="E10" s="101">
        <v>437418</v>
      </c>
      <c r="F10" s="101">
        <v>1562436</v>
      </c>
      <c r="G10" s="102">
        <v>1.17844529146414E-2</v>
      </c>
      <c r="H10" s="101">
        <v>53904</v>
      </c>
      <c r="I10" s="101">
        <v>306</v>
      </c>
      <c r="J10" s="101">
        <v>54210</v>
      </c>
      <c r="K10" s="102">
        <v>9.4863975117645896E-2</v>
      </c>
      <c r="L10" s="101">
        <v>1</v>
      </c>
      <c r="M10" s="128">
        <v>-0.97222222222222199</v>
      </c>
      <c r="N10" s="101">
        <v>1616647</v>
      </c>
      <c r="O10" s="102">
        <v>1.4343196424616301E-2</v>
      </c>
      <c r="P10" s="101">
        <v>116683</v>
      </c>
      <c r="Q10" s="101">
        <v>1733330</v>
      </c>
      <c r="R10" s="102">
        <v>1.7453071354316802E-2</v>
      </c>
      <c r="S10" s="106">
        <v>3</v>
      </c>
      <c r="T10" s="100" t="s">
        <v>76</v>
      </c>
      <c r="U10" s="100" t="s">
        <v>76</v>
      </c>
      <c r="V10" s="104">
        <v>1129202</v>
      </c>
      <c r="W10" s="104">
        <v>1544238</v>
      </c>
      <c r="X10" s="104">
        <v>415036</v>
      </c>
      <c r="Y10" s="104">
        <v>49271</v>
      </c>
      <c r="Z10" s="104">
        <v>49513</v>
      </c>
      <c r="AA10" s="104">
        <v>242</v>
      </c>
      <c r="AB10" s="104">
        <v>36</v>
      </c>
      <c r="AC10" s="104">
        <v>109810</v>
      </c>
      <c r="AD10" s="104">
        <v>1593787</v>
      </c>
      <c r="AE10" s="104">
        <v>1703597</v>
      </c>
      <c r="AF10" s="100" t="s">
        <v>94</v>
      </c>
      <c r="AG10" s="100" t="s">
        <v>95</v>
      </c>
      <c r="AH10" s="104">
        <v>156</v>
      </c>
      <c r="AI10" s="104">
        <v>48360</v>
      </c>
    </row>
    <row r="11" spans="1:35" x14ac:dyDescent="0.2">
      <c r="A11" s="107"/>
      <c r="B11" s="100" t="s">
        <v>96</v>
      </c>
      <c r="C11" s="100" t="s">
        <v>97</v>
      </c>
      <c r="D11" s="101">
        <v>726544</v>
      </c>
      <c r="E11" s="101">
        <v>4434</v>
      </c>
      <c r="F11" s="101">
        <v>730978</v>
      </c>
      <c r="G11" s="102">
        <v>1.0879380897262002E-2</v>
      </c>
      <c r="H11" s="101">
        <v>323282</v>
      </c>
      <c r="I11" s="101">
        <v>1004</v>
      </c>
      <c r="J11" s="101">
        <v>324286</v>
      </c>
      <c r="K11" s="102">
        <v>-6.9654153457748197E-2</v>
      </c>
      <c r="L11" s="101">
        <v>31</v>
      </c>
      <c r="M11" s="128">
        <v>0</v>
      </c>
      <c r="N11" s="101">
        <v>1055295</v>
      </c>
      <c r="O11" s="102">
        <v>-1.5285403424169201E-2</v>
      </c>
      <c r="P11" s="101">
        <v>2936</v>
      </c>
      <c r="Q11" s="101">
        <v>1058231</v>
      </c>
      <c r="R11" s="102">
        <v>-1.28672372379375E-2</v>
      </c>
      <c r="S11" s="108">
        <v>0</v>
      </c>
      <c r="T11" s="100" t="s">
        <v>76</v>
      </c>
      <c r="U11" s="100" t="s">
        <v>76</v>
      </c>
      <c r="V11" s="104">
        <v>719637</v>
      </c>
      <c r="W11" s="104">
        <v>723111</v>
      </c>
      <c r="X11" s="104">
        <v>3474</v>
      </c>
      <c r="Y11" s="104">
        <v>347717</v>
      </c>
      <c r="Z11" s="104">
        <v>348565</v>
      </c>
      <c r="AA11" s="104">
        <v>848</v>
      </c>
      <c r="AB11" s="104">
        <v>0</v>
      </c>
      <c r="AC11" s="104">
        <v>349</v>
      </c>
      <c r="AD11" s="104">
        <v>1071676</v>
      </c>
      <c r="AE11" s="104">
        <v>1072025</v>
      </c>
      <c r="AF11" s="100" t="s">
        <v>98</v>
      </c>
      <c r="AG11" s="100" t="s">
        <v>95</v>
      </c>
      <c r="AH11" s="104">
        <v>156</v>
      </c>
      <c r="AI11" s="104">
        <v>48360</v>
      </c>
    </row>
    <row r="12" spans="1:35" x14ac:dyDescent="0.2">
      <c r="A12" s="107"/>
      <c r="B12" s="100" t="s">
        <v>99</v>
      </c>
      <c r="C12" s="100" t="s">
        <v>100</v>
      </c>
      <c r="D12" s="101">
        <v>1438563</v>
      </c>
      <c r="E12" s="101">
        <v>377042</v>
      </c>
      <c r="F12" s="101">
        <v>1815605</v>
      </c>
      <c r="G12" s="102">
        <v>1.1351210738252E-2</v>
      </c>
      <c r="H12" s="101">
        <v>87206</v>
      </c>
      <c r="I12" s="101">
        <v>1438</v>
      </c>
      <c r="J12" s="101">
        <v>88644</v>
      </c>
      <c r="K12" s="102">
        <v>-0.23220704529115702</v>
      </c>
      <c r="L12" s="101">
        <v>9</v>
      </c>
      <c r="M12" s="128">
        <v>-0.25</v>
      </c>
      <c r="N12" s="101">
        <v>1904258</v>
      </c>
      <c r="O12" s="102">
        <v>-3.3673663782545801E-3</v>
      </c>
      <c r="P12" s="101">
        <v>104888</v>
      </c>
      <c r="Q12" s="101">
        <v>2009146</v>
      </c>
      <c r="R12" s="102">
        <v>1.10716698788793E-3</v>
      </c>
      <c r="S12" s="108">
        <v>0</v>
      </c>
      <c r="T12" s="100" t="s">
        <v>76</v>
      </c>
      <c r="U12" s="100" t="s">
        <v>76</v>
      </c>
      <c r="V12" s="104">
        <v>1449099</v>
      </c>
      <c r="W12" s="104">
        <v>1795227</v>
      </c>
      <c r="X12" s="104">
        <v>346128</v>
      </c>
      <c r="Y12" s="104">
        <v>114135</v>
      </c>
      <c r="Z12" s="104">
        <v>115453</v>
      </c>
      <c r="AA12" s="104">
        <v>1318</v>
      </c>
      <c r="AB12" s="104">
        <v>12</v>
      </c>
      <c r="AC12" s="104">
        <v>96232</v>
      </c>
      <c r="AD12" s="104">
        <v>1910692</v>
      </c>
      <c r="AE12" s="104">
        <v>2006924</v>
      </c>
      <c r="AF12" s="100" t="s">
        <v>101</v>
      </c>
      <c r="AG12" s="100" t="s">
        <v>95</v>
      </c>
      <c r="AH12" s="104">
        <v>156</v>
      </c>
      <c r="AI12" s="104">
        <v>48360</v>
      </c>
    </row>
    <row r="13" spans="1:35" x14ac:dyDescent="0.2">
      <c r="A13" s="109"/>
      <c r="B13" s="100" t="s">
        <v>102</v>
      </c>
      <c r="C13" s="100" t="s">
        <v>103</v>
      </c>
      <c r="D13" s="101">
        <v>773447</v>
      </c>
      <c r="E13" s="101">
        <v>3332</v>
      </c>
      <c r="F13" s="101">
        <v>776779</v>
      </c>
      <c r="G13" s="102">
        <v>-1.8945919321023501E-2</v>
      </c>
      <c r="H13" s="101">
        <v>299451</v>
      </c>
      <c r="I13" s="101">
        <v>98</v>
      </c>
      <c r="J13" s="101">
        <v>299549</v>
      </c>
      <c r="K13" s="102">
        <v>-3.9152539654536397E-2</v>
      </c>
      <c r="L13" s="101">
        <v>0</v>
      </c>
      <c r="M13" s="128">
        <v>-1</v>
      </c>
      <c r="N13" s="101">
        <v>1076328</v>
      </c>
      <c r="O13" s="102">
        <v>-2.4688874511360401E-2</v>
      </c>
      <c r="P13" s="101">
        <v>3717</v>
      </c>
      <c r="Q13" s="101">
        <v>1080045</v>
      </c>
      <c r="R13" s="102">
        <v>-3.5553551336774201E-2</v>
      </c>
      <c r="S13" s="108">
        <v>0</v>
      </c>
      <c r="T13" s="100" t="s">
        <v>76</v>
      </c>
      <c r="U13" s="100" t="s">
        <v>76</v>
      </c>
      <c r="V13" s="104">
        <v>786922</v>
      </c>
      <c r="W13" s="104">
        <v>791780</v>
      </c>
      <c r="X13" s="104">
        <v>4858</v>
      </c>
      <c r="Y13" s="104">
        <v>311495</v>
      </c>
      <c r="Z13" s="104">
        <v>311755</v>
      </c>
      <c r="AA13" s="104">
        <v>260</v>
      </c>
      <c r="AB13" s="104">
        <v>39</v>
      </c>
      <c r="AC13" s="104">
        <v>16286</v>
      </c>
      <c r="AD13" s="104">
        <v>1103574</v>
      </c>
      <c r="AE13" s="104">
        <v>1119860</v>
      </c>
      <c r="AF13" s="100" t="s">
        <v>104</v>
      </c>
      <c r="AG13" s="100" t="s">
        <v>95</v>
      </c>
      <c r="AH13" s="104">
        <v>156</v>
      </c>
      <c r="AI13" s="104">
        <v>48360</v>
      </c>
    </row>
    <row r="14" spans="1:35" x14ac:dyDescent="0.2">
      <c r="A14" s="110" t="s">
        <v>90</v>
      </c>
      <c r="B14" s="110">
        <v>0</v>
      </c>
      <c r="C14" s="110">
        <v>0</v>
      </c>
      <c r="D14" s="111">
        <v>4063572</v>
      </c>
      <c r="E14" s="111">
        <v>822226</v>
      </c>
      <c r="F14" s="111">
        <v>4885798</v>
      </c>
      <c r="G14" s="112">
        <v>6.4770692549125002E-3</v>
      </c>
      <c r="H14" s="111">
        <v>763843</v>
      </c>
      <c r="I14" s="111">
        <v>2846</v>
      </c>
      <c r="J14" s="111">
        <v>766689</v>
      </c>
      <c r="K14" s="112">
        <v>-7.1002052621757794E-2</v>
      </c>
      <c r="L14" s="111">
        <v>41</v>
      </c>
      <c r="M14" s="129">
        <v>-0.52873563218390807</v>
      </c>
      <c r="N14" s="111">
        <v>5652528</v>
      </c>
      <c r="O14" s="112">
        <v>-4.78913694649868E-3</v>
      </c>
      <c r="P14" s="111">
        <v>228224</v>
      </c>
      <c r="Q14" s="111">
        <v>5880752</v>
      </c>
      <c r="R14" s="112">
        <v>-3.6686734189413602E-3</v>
      </c>
      <c r="S14" s="113">
        <v>0</v>
      </c>
      <c r="T14" s="114">
        <v>0</v>
      </c>
      <c r="U14" s="114">
        <v>0</v>
      </c>
      <c r="V14" s="115">
        <v>4084860</v>
      </c>
      <c r="W14" s="115">
        <v>4854356</v>
      </c>
      <c r="X14" s="115">
        <v>769496</v>
      </c>
      <c r="Y14" s="115">
        <v>822618</v>
      </c>
      <c r="Z14" s="115">
        <v>825286</v>
      </c>
      <c r="AA14" s="115">
        <v>2668</v>
      </c>
      <c r="AB14" s="115">
        <v>87</v>
      </c>
      <c r="AC14" s="115">
        <v>222677</v>
      </c>
      <c r="AD14" s="115">
        <v>5679729</v>
      </c>
      <c r="AE14" s="115">
        <v>5902406</v>
      </c>
      <c r="AF14" s="114">
        <v>0</v>
      </c>
      <c r="AG14" s="114">
        <v>0</v>
      </c>
      <c r="AH14" s="115">
        <v>624</v>
      </c>
      <c r="AI14" s="115">
        <v>193440</v>
      </c>
    </row>
    <row r="15" spans="1:35" x14ac:dyDescent="0.2">
      <c r="A15" s="105" t="s">
        <v>105</v>
      </c>
      <c r="B15" s="100" t="s">
        <v>106</v>
      </c>
      <c r="C15" s="100" t="s">
        <v>107</v>
      </c>
      <c r="D15" s="101">
        <v>360542</v>
      </c>
      <c r="E15" s="101">
        <v>18144</v>
      </c>
      <c r="F15" s="101">
        <v>378686</v>
      </c>
      <c r="G15" s="102">
        <v>5.1695216512253096E-2</v>
      </c>
      <c r="H15" s="101">
        <v>3510</v>
      </c>
      <c r="I15" s="101">
        <v>0</v>
      </c>
      <c r="J15" s="101">
        <v>3510</v>
      </c>
      <c r="K15" s="102">
        <v>-0.50035587188612107</v>
      </c>
      <c r="L15" s="101">
        <v>1668</v>
      </c>
      <c r="M15" s="128">
        <v>0.28703703703703703</v>
      </c>
      <c r="N15" s="101">
        <v>383864</v>
      </c>
      <c r="O15" s="102">
        <v>4.1995911974440303E-2</v>
      </c>
      <c r="P15" s="101">
        <v>8656</v>
      </c>
      <c r="Q15" s="101">
        <v>392520</v>
      </c>
      <c r="R15" s="102">
        <v>4.1545601451986505E-2</v>
      </c>
      <c r="S15" s="106">
        <v>4</v>
      </c>
      <c r="T15" s="100" t="s">
        <v>76</v>
      </c>
      <c r="U15" s="100" t="s">
        <v>76</v>
      </c>
      <c r="V15" s="104">
        <v>344964</v>
      </c>
      <c r="W15" s="104">
        <v>360072</v>
      </c>
      <c r="X15" s="104">
        <v>15108</v>
      </c>
      <c r="Y15" s="104">
        <v>7025</v>
      </c>
      <c r="Z15" s="104">
        <v>7025</v>
      </c>
      <c r="AA15" s="104">
        <v>0</v>
      </c>
      <c r="AB15" s="104">
        <v>1296</v>
      </c>
      <c r="AC15" s="104">
        <v>8470</v>
      </c>
      <c r="AD15" s="104">
        <v>368393</v>
      </c>
      <c r="AE15" s="104">
        <v>376863</v>
      </c>
      <c r="AF15" s="100" t="s">
        <v>108</v>
      </c>
      <c r="AG15" s="100" t="s">
        <v>109</v>
      </c>
      <c r="AH15" s="104">
        <v>156</v>
      </c>
      <c r="AI15" s="104">
        <v>48360</v>
      </c>
    </row>
    <row r="16" spans="1:35" x14ac:dyDescent="0.2">
      <c r="A16" s="107"/>
      <c r="B16" s="100" t="s">
        <v>110</v>
      </c>
      <c r="C16" s="100" t="s">
        <v>111</v>
      </c>
      <c r="D16" s="101">
        <v>225408</v>
      </c>
      <c r="E16" s="101">
        <v>10</v>
      </c>
      <c r="F16" s="101">
        <v>225418</v>
      </c>
      <c r="G16" s="102">
        <v>3.1892735670699598E-2</v>
      </c>
      <c r="H16" s="101">
        <v>0</v>
      </c>
      <c r="I16" s="101">
        <v>0</v>
      </c>
      <c r="J16" s="101">
        <v>0</v>
      </c>
      <c r="K16" s="102">
        <v>0</v>
      </c>
      <c r="L16" s="101">
        <v>0</v>
      </c>
      <c r="M16" s="128">
        <v>0</v>
      </c>
      <c r="N16" s="101">
        <v>225418</v>
      </c>
      <c r="O16" s="102">
        <v>3.1892735670699598E-2</v>
      </c>
      <c r="P16" s="101">
        <v>475</v>
      </c>
      <c r="Q16" s="101">
        <v>225893</v>
      </c>
      <c r="R16" s="102">
        <v>3.4067136337210598E-2</v>
      </c>
      <c r="S16" s="108">
        <v>0</v>
      </c>
      <c r="T16" s="100" t="s">
        <v>76</v>
      </c>
      <c r="U16" s="100" t="s">
        <v>76</v>
      </c>
      <c r="V16" s="104">
        <v>218383</v>
      </c>
      <c r="W16" s="104">
        <v>218451</v>
      </c>
      <c r="X16" s="104">
        <v>68</v>
      </c>
      <c r="Y16" s="104">
        <v>0</v>
      </c>
      <c r="Z16" s="104">
        <v>0</v>
      </c>
      <c r="AA16" s="104">
        <v>0</v>
      </c>
      <c r="AB16" s="104">
        <v>0</v>
      </c>
      <c r="AC16" s="104">
        <v>0</v>
      </c>
      <c r="AD16" s="104">
        <v>218451</v>
      </c>
      <c r="AE16" s="104">
        <v>218451</v>
      </c>
      <c r="AF16" s="100" t="s">
        <v>112</v>
      </c>
      <c r="AG16" s="100" t="s">
        <v>109</v>
      </c>
      <c r="AH16" s="104">
        <v>156</v>
      </c>
      <c r="AI16" s="104">
        <v>48360</v>
      </c>
    </row>
    <row r="17" spans="1:35" x14ac:dyDescent="0.2">
      <c r="A17" s="107"/>
      <c r="B17" s="100" t="s">
        <v>113</v>
      </c>
      <c r="C17" s="100" t="s">
        <v>114</v>
      </c>
      <c r="D17" s="101">
        <v>637845</v>
      </c>
      <c r="E17" s="101">
        <v>3562</v>
      </c>
      <c r="F17" s="101">
        <v>641407</v>
      </c>
      <c r="G17" s="102">
        <v>1.08004338902632E-3</v>
      </c>
      <c r="H17" s="101">
        <v>55773</v>
      </c>
      <c r="I17" s="101">
        <v>6</v>
      </c>
      <c r="J17" s="101">
        <v>55779</v>
      </c>
      <c r="K17" s="102">
        <v>7.6461392979138107E-2</v>
      </c>
      <c r="L17" s="101">
        <v>0</v>
      </c>
      <c r="M17" s="128">
        <v>0</v>
      </c>
      <c r="N17" s="101">
        <v>697186</v>
      </c>
      <c r="O17" s="102">
        <v>6.7202670779112003E-3</v>
      </c>
      <c r="P17" s="101">
        <v>12053</v>
      </c>
      <c r="Q17" s="101">
        <v>709239</v>
      </c>
      <c r="R17" s="102">
        <v>4.76713974448698E-3</v>
      </c>
      <c r="S17" s="108">
        <v>0</v>
      </c>
      <c r="T17" s="100" t="s">
        <v>76</v>
      </c>
      <c r="U17" s="100" t="s">
        <v>76</v>
      </c>
      <c r="V17" s="104">
        <v>636783</v>
      </c>
      <c r="W17" s="104">
        <v>640715</v>
      </c>
      <c r="X17" s="104">
        <v>3932</v>
      </c>
      <c r="Y17" s="104">
        <v>51811</v>
      </c>
      <c r="Z17" s="104">
        <v>51817</v>
      </c>
      <c r="AA17" s="104">
        <v>6</v>
      </c>
      <c r="AB17" s="104">
        <v>0</v>
      </c>
      <c r="AC17" s="104">
        <v>13342</v>
      </c>
      <c r="AD17" s="104">
        <v>692532</v>
      </c>
      <c r="AE17" s="104">
        <v>705874</v>
      </c>
      <c r="AF17" s="100" t="s">
        <v>115</v>
      </c>
      <c r="AG17" s="100" t="s">
        <v>109</v>
      </c>
      <c r="AH17" s="104">
        <v>156</v>
      </c>
      <c r="AI17" s="104">
        <v>48360</v>
      </c>
    </row>
    <row r="18" spans="1:35" x14ac:dyDescent="0.2">
      <c r="A18" s="107"/>
      <c r="B18" s="100" t="s">
        <v>116</v>
      </c>
      <c r="C18" s="100" t="s">
        <v>117</v>
      </c>
      <c r="D18" s="101">
        <v>454227</v>
      </c>
      <c r="E18" s="101">
        <v>438</v>
      </c>
      <c r="F18" s="101">
        <v>454665</v>
      </c>
      <c r="G18" s="102">
        <v>-6.1511020177975398E-3</v>
      </c>
      <c r="H18" s="101">
        <v>203973</v>
      </c>
      <c r="I18" s="101">
        <v>180</v>
      </c>
      <c r="J18" s="101">
        <v>204153</v>
      </c>
      <c r="K18" s="102">
        <v>-0.13686502483881202</v>
      </c>
      <c r="L18" s="101">
        <v>106</v>
      </c>
      <c r="M18" s="128">
        <v>105</v>
      </c>
      <c r="N18" s="101">
        <v>658924</v>
      </c>
      <c r="O18" s="102">
        <v>-5.0548627171274001E-2</v>
      </c>
      <c r="P18" s="101">
        <v>1080</v>
      </c>
      <c r="Q18" s="101">
        <v>660004</v>
      </c>
      <c r="R18" s="102">
        <v>-4.9995825764532806E-2</v>
      </c>
      <c r="S18" s="108">
        <v>0</v>
      </c>
      <c r="T18" s="100" t="s">
        <v>76</v>
      </c>
      <c r="U18" s="100" t="s">
        <v>76</v>
      </c>
      <c r="V18" s="104">
        <v>456831</v>
      </c>
      <c r="W18" s="104">
        <v>457479</v>
      </c>
      <c r="X18" s="104">
        <v>648</v>
      </c>
      <c r="Y18" s="104">
        <v>236369</v>
      </c>
      <c r="Z18" s="104">
        <v>236525</v>
      </c>
      <c r="AA18" s="104">
        <v>156</v>
      </c>
      <c r="AB18" s="104">
        <v>1</v>
      </c>
      <c r="AC18" s="104">
        <v>733</v>
      </c>
      <c r="AD18" s="104">
        <v>694005</v>
      </c>
      <c r="AE18" s="104">
        <v>694738</v>
      </c>
      <c r="AF18" s="100" t="s">
        <v>118</v>
      </c>
      <c r="AG18" s="100" t="s">
        <v>109</v>
      </c>
      <c r="AH18" s="104">
        <v>156</v>
      </c>
      <c r="AI18" s="104">
        <v>48360</v>
      </c>
    </row>
    <row r="19" spans="1:35" x14ac:dyDescent="0.2">
      <c r="A19" s="107"/>
      <c r="B19" s="100" t="s">
        <v>119</v>
      </c>
      <c r="C19" s="100" t="s">
        <v>120</v>
      </c>
      <c r="D19" s="101">
        <v>251228</v>
      </c>
      <c r="E19" s="101">
        <v>54154</v>
      </c>
      <c r="F19" s="101">
        <v>305382</v>
      </c>
      <c r="G19" s="102">
        <v>1.6330809551543399E-2</v>
      </c>
      <c r="H19" s="101">
        <v>289</v>
      </c>
      <c r="I19" s="101">
        <v>0</v>
      </c>
      <c r="J19" s="101">
        <v>289</v>
      </c>
      <c r="K19" s="102">
        <v>-0.94517169417567803</v>
      </c>
      <c r="L19" s="101">
        <v>678</v>
      </c>
      <c r="M19" s="128">
        <v>0</v>
      </c>
      <c r="N19" s="101">
        <v>306349</v>
      </c>
      <c r="O19" s="102">
        <v>1.9722253112060299E-3</v>
      </c>
      <c r="P19" s="101">
        <v>4728</v>
      </c>
      <c r="Q19" s="101">
        <v>311077</v>
      </c>
      <c r="R19" s="102">
        <v>2.3425165136136601E-3</v>
      </c>
      <c r="S19" s="108">
        <v>0</v>
      </c>
      <c r="T19" s="100" t="s">
        <v>76</v>
      </c>
      <c r="U19" s="100" t="s">
        <v>76</v>
      </c>
      <c r="V19" s="104">
        <v>258673</v>
      </c>
      <c r="W19" s="104">
        <v>300475</v>
      </c>
      <c r="X19" s="104">
        <v>41802</v>
      </c>
      <c r="Y19" s="104">
        <v>5271</v>
      </c>
      <c r="Z19" s="104">
        <v>5271</v>
      </c>
      <c r="AA19" s="104">
        <v>0</v>
      </c>
      <c r="AB19" s="104">
        <v>0</v>
      </c>
      <c r="AC19" s="104">
        <v>4604</v>
      </c>
      <c r="AD19" s="104">
        <v>305746</v>
      </c>
      <c r="AE19" s="104">
        <v>310350</v>
      </c>
      <c r="AF19" s="100" t="s">
        <v>121</v>
      </c>
      <c r="AG19" s="100" t="s">
        <v>109</v>
      </c>
      <c r="AH19" s="104">
        <v>156</v>
      </c>
      <c r="AI19" s="104">
        <v>48360</v>
      </c>
    </row>
    <row r="20" spans="1:35" x14ac:dyDescent="0.2">
      <c r="A20" s="107"/>
      <c r="B20" s="100" t="s">
        <v>122</v>
      </c>
      <c r="C20" s="100" t="s">
        <v>123</v>
      </c>
      <c r="D20" s="101">
        <v>284214</v>
      </c>
      <c r="E20" s="101">
        <v>2242</v>
      </c>
      <c r="F20" s="101">
        <v>286456</v>
      </c>
      <c r="G20" s="102">
        <v>-4.8473836485090502E-2</v>
      </c>
      <c r="H20" s="101">
        <v>5032</v>
      </c>
      <c r="I20" s="101">
        <v>0</v>
      </c>
      <c r="J20" s="101">
        <v>5032</v>
      </c>
      <c r="K20" s="102">
        <v>-0.378535259972829</v>
      </c>
      <c r="L20" s="101">
        <v>72128</v>
      </c>
      <c r="M20" s="128">
        <v>-4.6884084782493798E-2</v>
      </c>
      <c r="N20" s="101">
        <v>363616</v>
      </c>
      <c r="O20" s="102">
        <v>-5.51059970583802E-2</v>
      </c>
      <c r="P20" s="101">
        <v>2676</v>
      </c>
      <c r="Q20" s="101">
        <v>366292</v>
      </c>
      <c r="R20" s="102">
        <v>-5.46595745229966E-2</v>
      </c>
      <c r="S20" s="108">
        <v>0</v>
      </c>
      <c r="T20" s="100" t="s">
        <v>76</v>
      </c>
      <c r="U20" s="100" t="s">
        <v>76</v>
      </c>
      <c r="V20" s="104">
        <v>298919</v>
      </c>
      <c r="W20" s="104">
        <v>301049</v>
      </c>
      <c r="X20" s="104">
        <v>2130</v>
      </c>
      <c r="Y20" s="104">
        <v>8097</v>
      </c>
      <c r="Z20" s="104">
        <v>8097</v>
      </c>
      <c r="AA20" s="104">
        <v>0</v>
      </c>
      <c r="AB20" s="104">
        <v>75676</v>
      </c>
      <c r="AC20" s="104">
        <v>2649</v>
      </c>
      <c r="AD20" s="104">
        <v>384822</v>
      </c>
      <c r="AE20" s="104">
        <v>387471</v>
      </c>
      <c r="AF20" s="100" t="s">
        <v>124</v>
      </c>
      <c r="AG20" s="100" t="s">
        <v>109</v>
      </c>
      <c r="AH20" s="104">
        <v>156</v>
      </c>
      <c r="AI20" s="104">
        <v>48360</v>
      </c>
    </row>
    <row r="21" spans="1:35" x14ac:dyDescent="0.2">
      <c r="A21" s="107"/>
      <c r="B21" s="100" t="s">
        <v>125</v>
      </c>
      <c r="C21" s="100" t="s">
        <v>126</v>
      </c>
      <c r="D21" s="101">
        <v>55278</v>
      </c>
      <c r="E21" s="101">
        <v>26</v>
      </c>
      <c r="F21" s="101">
        <v>55304</v>
      </c>
      <c r="G21" s="102">
        <v>-6.2628180138646405E-2</v>
      </c>
      <c r="H21" s="101">
        <v>6264</v>
      </c>
      <c r="I21" s="101">
        <v>4</v>
      </c>
      <c r="J21" s="101">
        <v>6268</v>
      </c>
      <c r="K21" s="102">
        <v>3.73056603773585</v>
      </c>
      <c r="L21" s="101">
        <v>0</v>
      </c>
      <c r="M21" s="128">
        <v>-1</v>
      </c>
      <c r="N21" s="101">
        <v>61572</v>
      </c>
      <c r="O21" s="102">
        <v>2.0417633410672899E-2</v>
      </c>
      <c r="P21" s="101">
        <v>4052</v>
      </c>
      <c r="Q21" s="101">
        <v>65624</v>
      </c>
      <c r="R21" s="102">
        <v>3.5389154478471498E-2</v>
      </c>
      <c r="S21" s="108">
        <v>0</v>
      </c>
      <c r="T21" s="100" t="s">
        <v>76</v>
      </c>
      <c r="U21" s="100" t="s">
        <v>76</v>
      </c>
      <c r="V21" s="104">
        <v>58973</v>
      </c>
      <c r="W21" s="104">
        <v>58999</v>
      </c>
      <c r="X21" s="104">
        <v>26</v>
      </c>
      <c r="Y21" s="104">
        <v>1325</v>
      </c>
      <c r="Z21" s="104">
        <v>1325</v>
      </c>
      <c r="AA21" s="104">
        <v>0</v>
      </c>
      <c r="AB21" s="104">
        <v>16</v>
      </c>
      <c r="AC21" s="104">
        <v>3041</v>
      </c>
      <c r="AD21" s="104">
        <v>60340</v>
      </c>
      <c r="AE21" s="104">
        <v>63381</v>
      </c>
      <c r="AF21" s="100" t="s">
        <v>127</v>
      </c>
      <c r="AG21" s="100" t="s">
        <v>109</v>
      </c>
      <c r="AH21" s="104">
        <v>156</v>
      </c>
      <c r="AI21" s="104">
        <v>48360</v>
      </c>
    </row>
    <row r="22" spans="1:35" x14ac:dyDescent="0.2">
      <c r="A22" s="107"/>
      <c r="B22" s="100" t="s">
        <v>128</v>
      </c>
      <c r="C22" s="100" t="s">
        <v>129</v>
      </c>
      <c r="D22" s="101">
        <v>457962</v>
      </c>
      <c r="E22" s="101">
        <v>1656</v>
      </c>
      <c r="F22" s="101">
        <v>459618</v>
      </c>
      <c r="G22" s="102">
        <v>4.5546365299047299E-2</v>
      </c>
      <c r="H22" s="101">
        <v>53709</v>
      </c>
      <c r="I22" s="101">
        <v>18</v>
      </c>
      <c r="J22" s="101">
        <v>53727</v>
      </c>
      <c r="K22" s="102">
        <v>0.28502750538148797</v>
      </c>
      <c r="L22" s="101">
        <v>34</v>
      </c>
      <c r="M22" s="128">
        <v>0</v>
      </c>
      <c r="N22" s="101">
        <v>513379</v>
      </c>
      <c r="O22" s="102">
        <v>6.6415873503861605E-2</v>
      </c>
      <c r="P22" s="101">
        <v>3652</v>
      </c>
      <c r="Q22" s="101">
        <v>517031</v>
      </c>
      <c r="R22" s="102">
        <v>6.9169241204180498E-2</v>
      </c>
      <c r="S22" s="108">
        <v>0</v>
      </c>
      <c r="T22" s="100" t="s">
        <v>76</v>
      </c>
      <c r="U22" s="100" t="s">
        <v>76</v>
      </c>
      <c r="V22" s="104">
        <v>438164</v>
      </c>
      <c r="W22" s="104">
        <v>439596</v>
      </c>
      <c r="X22" s="104">
        <v>1432</v>
      </c>
      <c r="Y22" s="104">
        <v>41806</v>
      </c>
      <c r="Z22" s="104">
        <v>41810</v>
      </c>
      <c r="AA22" s="104">
        <v>4</v>
      </c>
      <c r="AB22" s="104">
        <v>0</v>
      </c>
      <c r="AC22" s="104">
        <v>2176</v>
      </c>
      <c r="AD22" s="104">
        <v>481406</v>
      </c>
      <c r="AE22" s="104">
        <v>483582</v>
      </c>
      <c r="AF22" s="100" t="s">
        <v>130</v>
      </c>
      <c r="AG22" s="100" t="s">
        <v>109</v>
      </c>
      <c r="AH22" s="104">
        <v>156</v>
      </c>
      <c r="AI22" s="104">
        <v>48360</v>
      </c>
    </row>
    <row r="23" spans="1:35" x14ac:dyDescent="0.2">
      <c r="A23" s="109"/>
      <c r="B23" s="100" t="s">
        <v>131</v>
      </c>
      <c r="C23" s="100" t="s">
        <v>132</v>
      </c>
      <c r="D23" s="101">
        <v>157992</v>
      </c>
      <c r="E23" s="101">
        <v>14</v>
      </c>
      <c r="F23" s="101">
        <v>158006</v>
      </c>
      <c r="G23" s="102">
        <v>2.4130980082057E-2</v>
      </c>
      <c r="H23" s="101">
        <v>8471</v>
      </c>
      <c r="I23" s="101">
        <v>0</v>
      </c>
      <c r="J23" s="101">
        <v>8471</v>
      </c>
      <c r="K23" s="102">
        <v>0.22060518731988502</v>
      </c>
      <c r="L23" s="101">
        <v>0</v>
      </c>
      <c r="M23" s="128">
        <v>0</v>
      </c>
      <c r="N23" s="101">
        <v>166477</v>
      </c>
      <c r="O23" s="102">
        <v>3.2588402399161401E-2</v>
      </c>
      <c r="P23" s="101">
        <v>0</v>
      </c>
      <c r="Q23" s="101">
        <v>166477</v>
      </c>
      <c r="R23" s="102">
        <v>3.2588402399161401E-2</v>
      </c>
      <c r="S23" s="108">
        <v>0</v>
      </c>
      <c r="T23" s="100" t="s">
        <v>76</v>
      </c>
      <c r="U23" s="100" t="s">
        <v>76</v>
      </c>
      <c r="V23" s="104">
        <v>154261</v>
      </c>
      <c r="W23" s="104">
        <v>154283</v>
      </c>
      <c r="X23" s="104">
        <v>22</v>
      </c>
      <c r="Y23" s="104">
        <v>6940</v>
      </c>
      <c r="Z23" s="104">
        <v>6940</v>
      </c>
      <c r="AA23" s="104">
        <v>0</v>
      </c>
      <c r="AB23" s="104">
        <v>0</v>
      </c>
      <c r="AC23" s="104">
        <v>0</v>
      </c>
      <c r="AD23" s="104">
        <v>161223</v>
      </c>
      <c r="AE23" s="104">
        <v>161223</v>
      </c>
      <c r="AF23" s="100" t="s">
        <v>133</v>
      </c>
      <c r="AG23" s="100" t="s">
        <v>109</v>
      </c>
      <c r="AH23" s="104">
        <v>156</v>
      </c>
      <c r="AI23" s="104">
        <v>48360</v>
      </c>
    </row>
    <row r="24" spans="1:35" x14ac:dyDescent="0.2">
      <c r="A24" s="110" t="s">
        <v>90</v>
      </c>
      <c r="B24" s="110">
        <v>0</v>
      </c>
      <c r="C24" s="110">
        <v>0</v>
      </c>
      <c r="D24" s="111">
        <v>2884696</v>
      </c>
      <c r="E24" s="111">
        <v>80246</v>
      </c>
      <c r="F24" s="111">
        <v>2964942</v>
      </c>
      <c r="G24" s="112">
        <v>1.1539279026201301E-2</v>
      </c>
      <c r="H24" s="111">
        <v>337021</v>
      </c>
      <c r="I24" s="111">
        <v>208</v>
      </c>
      <c r="J24" s="111">
        <v>337229</v>
      </c>
      <c r="K24" s="112">
        <v>-6.0146038293247106E-2</v>
      </c>
      <c r="L24" s="111">
        <v>74614</v>
      </c>
      <c r="M24" s="129">
        <v>-3.08485627816961E-2</v>
      </c>
      <c r="N24" s="111">
        <v>3376785</v>
      </c>
      <c r="O24" s="112">
        <v>2.9305733017554901E-3</v>
      </c>
      <c r="P24" s="111">
        <v>37372</v>
      </c>
      <c r="Q24" s="111">
        <v>3414157</v>
      </c>
      <c r="R24" s="112">
        <v>3.5932512486283501E-3</v>
      </c>
      <c r="S24" s="113">
        <v>0</v>
      </c>
      <c r="T24" s="114">
        <v>0</v>
      </c>
      <c r="U24" s="114">
        <v>0</v>
      </c>
      <c r="V24" s="115">
        <v>2865951</v>
      </c>
      <c r="W24" s="115">
        <v>2931119</v>
      </c>
      <c r="X24" s="115">
        <v>65168</v>
      </c>
      <c r="Y24" s="115">
        <v>358644</v>
      </c>
      <c r="Z24" s="115">
        <v>358810</v>
      </c>
      <c r="AA24" s="115">
        <v>166</v>
      </c>
      <c r="AB24" s="115">
        <v>76989</v>
      </c>
      <c r="AC24" s="115">
        <v>35015</v>
      </c>
      <c r="AD24" s="115">
        <v>3366918</v>
      </c>
      <c r="AE24" s="115">
        <v>3401933</v>
      </c>
      <c r="AF24" s="114">
        <v>0</v>
      </c>
      <c r="AG24" s="114">
        <v>0</v>
      </c>
      <c r="AH24" s="115">
        <v>1404</v>
      </c>
      <c r="AI24" s="115">
        <v>435240</v>
      </c>
    </row>
    <row r="25" spans="1:35" x14ac:dyDescent="0.2">
      <c r="A25" s="105" t="s">
        <v>134</v>
      </c>
      <c r="B25" s="100" t="s">
        <v>135</v>
      </c>
      <c r="C25" s="100" t="s">
        <v>136</v>
      </c>
      <c r="D25" s="101">
        <v>45597</v>
      </c>
      <c r="E25" s="101">
        <v>272</v>
      </c>
      <c r="F25" s="101">
        <v>45869</v>
      </c>
      <c r="G25" s="102">
        <v>-5.6678663239074598E-2</v>
      </c>
      <c r="H25" s="101">
        <v>0</v>
      </c>
      <c r="I25" s="101">
        <v>0</v>
      </c>
      <c r="J25" s="101">
        <v>0</v>
      </c>
      <c r="K25" s="102">
        <v>0</v>
      </c>
      <c r="L25" s="101">
        <v>0</v>
      </c>
      <c r="M25" s="128">
        <v>0</v>
      </c>
      <c r="N25" s="101">
        <v>45869</v>
      </c>
      <c r="O25" s="102">
        <v>-5.6678663239074598E-2</v>
      </c>
      <c r="P25" s="101">
        <v>11028</v>
      </c>
      <c r="Q25" s="101">
        <v>56897</v>
      </c>
      <c r="R25" s="102">
        <v>-3.3284626885958998E-2</v>
      </c>
      <c r="S25" s="106">
        <v>5</v>
      </c>
      <c r="T25" s="100" t="s">
        <v>76</v>
      </c>
      <c r="U25" s="100" t="s">
        <v>76</v>
      </c>
      <c r="V25" s="104">
        <v>48501</v>
      </c>
      <c r="W25" s="104">
        <v>48625</v>
      </c>
      <c r="X25" s="104">
        <v>124</v>
      </c>
      <c r="Y25" s="104">
        <v>0</v>
      </c>
      <c r="Z25" s="104">
        <v>0</v>
      </c>
      <c r="AA25" s="104">
        <v>0</v>
      </c>
      <c r="AB25" s="104">
        <v>0</v>
      </c>
      <c r="AC25" s="104">
        <v>10231</v>
      </c>
      <c r="AD25" s="104">
        <v>48625</v>
      </c>
      <c r="AE25" s="104">
        <v>58856</v>
      </c>
      <c r="AF25" s="100" t="s">
        <v>137</v>
      </c>
      <c r="AG25" s="100" t="s">
        <v>138</v>
      </c>
      <c r="AH25" s="104">
        <v>156</v>
      </c>
      <c r="AI25" s="104">
        <v>48360</v>
      </c>
    </row>
    <row r="26" spans="1:35" x14ac:dyDescent="0.2">
      <c r="A26" s="107"/>
      <c r="B26" s="100" t="s">
        <v>139</v>
      </c>
      <c r="C26" s="100" t="s">
        <v>140</v>
      </c>
      <c r="D26" s="101">
        <v>5859</v>
      </c>
      <c r="E26" s="101">
        <v>90</v>
      </c>
      <c r="F26" s="101">
        <v>5949</v>
      </c>
      <c r="G26" s="102">
        <v>-1.8316831683168298E-2</v>
      </c>
      <c r="H26" s="101">
        <v>0</v>
      </c>
      <c r="I26" s="101">
        <v>0</v>
      </c>
      <c r="J26" s="101">
        <v>0</v>
      </c>
      <c r="K26" s="102">
        <v>0</v>
      </c>
      <c r="L26" s="101">
        <v>0</v>
      </c>
      <c r="M26" s="128">
        <v>0</v>
      </c>
      <c r="N26" s="101">
        <v>5949</v>
      </c>
      <c r="O26" s="102">
        <v>-1.8316831683168298E-2</v>
      </c>
      <c r="P26" s="101">
        <v>8361</v>
      </c>
      <c r="Q26" s="101">
        <v>14310</v>
      </c>
      <c r="R26" s="102">
        <v>1.6479613581474598E-2</v>
      </c>
      <c r="S26" s="108">
        <v>0</v>
      </c>
      <c r="T26" s="100" t="s">
        <v>76</v>
      </c>
      <c r="U26" s="100" t="s">
        <v>76</v>
      </c>
      <c r="V26" s="104">
        <v>5968</v>
      </c>
      <c r="W26" s="104">
        <v>6060</v>
      </c>
      <c r="X26" s="104">
        <v>92</v>
      </c>
      <c r="Y26" s="104">
        <v>0</v>
      </c>
      <c r="Z26" s="104">
        <v>0</v>
      </c>
      <c r="AA26" s="104">
        <v>0</v>
      </c>
      <c r="AB26" s="104">
        <v>0</v>
      </c>
      <c r="AC26" s="104">
        <v>8018</v>
      </c>
      <c r="AD26" s="104">
        <v>6060</v>
      </c>
      <c r="AE26" s="104">
        <v>14078</v>
      </c>
      <c r="AF26" s="100" t="s">
        <v>141</v>
      </c>
      <c r="AG26" s="100" t="s">
        <v>138</v>
      </c>
      <c r="AH26" s="104">
        <v>156</v>
      </c>
      <c r="AI26" s="104">
        <v>48360</v>
      </c>
    </row>
    <row r="27" spans="1:35" x14ac:dyDescent="0.2">
      <c r="A27" s="107"/>
      <c r="B27" s="100" t="s">
        <v>142</v>
      </c>
      <c r="C27" s="100" t="s">
        <v>143</v>
      </c>
      <c r="D27" s="101">
        <v>88788</v>
      </c>
      <c r="E27" s="101">
        <v>2368</v>
      </c>
      <c r="F27" s="101">
        <v>91156</v>
      </c>
      <c r="G27" s="102">
        <v>-9.0640649627900499E-2</v>
      </c>
      <c r="H27" s="101">
        <v>0</v>
      </c>
      <c r="I27" s="101">
        <v>0</v>
      </c>
      <c r="J27" s="101">
        <v>0</v>
      </c>
      <c r="K27" s="102">
        <v>0</v>
      </c>
      <c r="L27" s="101">
        <v>10673</v>
      </c>
      <c r="M27" s="128">
        <v>-0.38052121423181801</v>
      </c>
      <c r="N27" s="101">
        <v>101829</v>
      </c>
      <c r="O27" s="102">
        <v>-0.13315626835559399</v>
      </c>
      <c r="P27" s="101">
        <v>27771</v>
      </c>
      <c r="Q27" s="101">
        <v>129600</v>
      </c>
      <c r="R27" s="102">
        <v>-9.0775156273020005E-2</v>
      </c>
      <c r="S27" s="108">
        <v>0</v>
      </c>
      <c r="T27" s="100" t="s">
        <v>76</v>
      </c>
      <c r="U27" s="100" t="s">
        <v>76</v>
      </c>
      <c r="V27" s="104">
        <v>98192</v>
      </c>
      <c r="W27" s="104">
        <v>100242</v>
      </c>
      <c r="X27" s="104">
        <v>2050</v>
      </c>
      <c r="Y27" s="104">
        <v>0</v>
      </c>
      <c r="Z27" s="104">
        <v>0</v>
      </c>
      <c r="AA27" s="104">
        <v>0</v>
      </c>
      <c r="AB27" s="104">
        <v>17229</v>
      </c>
      <c r="AC27" s="104">
        <v>25068</v>
      </c>
      <c r="AD27" s="104">
        <v>117471</v>
      </c>
      <c r="AE27" s="104">
        <v>142539</v>
      </c>
      <c r="AF27" s="100" t="s">
        <v>144</v>
      </c>
      <c r="AG27" s="100" t="s">
        <v>138</v>
      </c>
      <c r="AH27" s="104">
        <v>156</v>
      </c>
      <c r="AI27" s="104">
        <v>48360</v>
      </c>
    </row>
    <row r="28" spans="1:35" x14ac:dyDescent="0.2">
      <c r="A28" s="107"/>
      <c r="B28" s="100" t="s">
        <v>145</v>
      </c>
      <c r="C28" s="100" t="s">
        <v>146</v>
      </c>
      <c r="D28" s="101">
        <v>12920</v>
      </c>
      <c r="E28" s="101">
        <v>254</v>
      </c>
      <c r="F28" s="101">
        <v>13174</v>
      </c>
      <c r="G28" s="102">
        <v>6.5598964652592393E-2</v>
      </c>
      <c r="H28" s="101">
        <v>0</v>
      </c>
      <c r="I28" s="101">
        <v>0</v>
      </c>
      <c r="J28" s="101">
        <v>0</v>
      </c>
      <c r="K28" s="102">
        <v>0</v>
      </c>
      <c r="L28" s="101">
        <v>0</v>
      </c>
      <c r="M28" s="128">
        <v>0</v>
      </c>
      <c r="N28" s="101">
        <v>13174</v>
      </c>
      <c r="O28" s="102">
        <v>6.5598964652592393E-2</v>
      </c>
      <c r="P28" s="101">
        <v>13558</v>
      </c>
      <c r="Q28" s="101">
        <v>26732</v>
      </c>
      <c r="R28" s="102">
        <v>3.3001004714429204E-2</v>
      </c>
      <c r="S28" s="108">
        <v>0</v>
      </c>
      <c r="T28" s="100" t="s">
        <v>76</v>
      </c>
      <c r="U28" s="100" t="s">
        <v>76</v>
      </c>
      <c r="V28" s="104">
        <v>11947</v>
      </c>
      <c r="W28" s="104">
        <v>12363</v>
      </c>
      <c r="X28" s="104">
        <v>416</v>
      </c>
      <c r="Y28" s="104">
        <v>0</v>
      </c>
      <c r="Z28" s="104">
        <v>0</v>
      </c>
      <c r="AA28" s="104">
        <v>0</v>
      </c>
      <c r="AB28" s="104">
        <v>0</v>
      </c>
      <c r="AC28" s="104">
        <v>13515</v>
      </c>
      <c r="AD28" s="104">
        <v>12363</v>
      </c>
      <c r="AE28" s="104">
        <v>25878</v>
      </c>
      <c r="AF28" s="100" t="s">
        <v>147</v>
      </c>
      <c r="AG28" s="100" t="s">
        <v>138</v>
      </c>
      <c r="AH28" s="104">
        <v>156</v>
      </c>
      <c r="AI28" s="104">
        <v>48360</v>
      </c>
    </row>
    <row r="29" spans="1:35" x14ac:dyDescent="0.2">
      <c r="A29" s="107"/>
      <c r="B29" s="100" t="s">
        <v>148</v>
      </c>
      <c r="C29" s="100" t="s">
        <v>149</v>
      </c>
      <c r="D29" s="101">
        <v>3115</v>
      </c>
      <c r="E29" s="101">
        <v>0</v>
      </c>
      <c r="F29" s="101">
        <v>3115</v>
      </c>
      <c r="G29" s="102">
        <v>-0.10693807339449499</v>
      </c>
      <c r="H29" s="101">
        <v>2960</v>
      </c>
      <c r="I29" s="101">
        <v>0</v>
      </c>
      <c r="J29" s="101">
        <v>2960</v>
      </c>
      <c r="K29" s="102">
        <v>2.2099447513812202E-2</v>
      </c>
      <c r="L29" s="101">
        <v>0</v>
      </c>
      <c r="M29" s="128">
        <v>0</v>
      </c>
      <c r="N29" s="101">
        <v>6075</v>
      </c>
      <c r="O29" s="102">
        <v>-4.8402255639097704E-2</v>
      </c>
      <c r="P29" s="101">
        <v>0</v>
      </c>
      <c r="Q29" s="101">
        <v>6075</v>
      </c>
      <c r="R29" s="102">
        <v>-4.9741905208822101E-2</v>
      </c>
      <c r="S29" s="108">
        <v>0</v>
      </c>
      <c r="T29" s="100" t="s">
        <v>76</v>
      </c>
      <c r="U29" s="100" t="s">
        <v>76</v>
      </c>
      <c r="V29" s="104">
        <v>3488</v>
      </c>
      <c r="W29" s="104">
        <v>3488</v>
      </c>
      <c r="X29" s="104">
        <v>0</v>
      </c>
      <c r="Y29" s="104">
        <v>2896</v>
      </c>
      <c r="Z29" s="104">
        <v>2896</v>
      </c>
      <c r="AA29" s="104">
        <v>0</v>
      </c>
      <c r="AB29" s="104">
        <v>0</v>
      </c>
      <c r="AC29" s="104">
        <v>9</v>
      </c>
      <c r="AD29" s="104">
        <v>6384</v>
      </c>
      <c r="AE29" s="104">
        <v>6393</v>
      </c>
      <c r="AF29" s="100" t="s">
        <v>150</v>
      </c>
      <c r="AG29" s="100" t="s">
        <v>138</v>
      </c>
      <c r="AH29" s="104">
        <v>156</v>
      </c>
      <c r="AI29" s="104">
        <v>48360</v>
      </c>
    </row>
    <row r="30" spans="1:35" x14ac:dyDescent="0.2">
      <c r="A30" s="107"/>
      <c r="B30" s="100" t="s">
        <v>151</v>
      </c>
      <c r="C30" s="100" t="s">
        <v>152</v>
      </c>
      <c r="D30" s="101">
        <v>125923</v>
      </c>
      <c r="E30" s="101">
        <v>1820</v>
      </c>
      <c r="F30" s="101">
        <v>127743</v>
      </c>
      <c r="G30" s="102">
        <v>-0.12450225825685901</v>
      </c>
      <c r="H30" s="101">
        <v>0</v>
      </c>
      <c r="I30" s="101">
        <v>0</v>
      </c>
      <c r="J30" s="101">
        <v>0</v>
      </c>
      <c r="K30" s="102">
        <v>-1</v>
      </c>
      <c r="L30" s="101">
        <v>43521</v>
      </c>
      <c r="M30" s="128">
        <v>-0.19880338733431499</v>
      </c>
      <c r="N30" s="101">
        <v>171264</v>
      </c>
      <c r="O30" s="102">
        <v>-0.14520154125656298</v>
      </c>
      <c r="P30" s="101">
        <v>5482</v>
      </c>
      <c r="Q30" s="101">
        <v>176746</v>
      </c>
      <c r="R30" s="102">
        <v>-0.141301073701598</v>
      </c>
      <c r="S30" s="108">
        <v>0</v>
      </c>
      <c r="T30" s="100" t="s">
        <v>76</v>
      </c>
      <c r="U30" s="100" t="s">
        <v>76</v>
      </c>
      <c r="V30" s="104">
        <v>144279</v>
      </c>
      <c r="W30" s="104">
        <v>145909</v>
      </c>
      <c r="X30" s="104">
        <v>1630</v>
      </c>
      <c r="Y30" s="104">
        <v>127</v>
      </c>
      <c r="Z30" s="104">
        <v>127</v>
      </c>
      <c r="AA30" s="104">
        <v>0</v>
      </c>
      <c r="AB30" s="104">
        <v>54320</v>
      </c>
      <c r="AC30" s="104">
        <v>5474</v>
      </c>
      <c r="AD30" s="104">
        <v>200356</v>
      </c>
      <c r="AE30" s="104">
        <v>205830</v>
      </c>
      <c r="AF30" s="100" t="s">
        <v>153</v>
      </c>
      <c r="AG30" s="100" t="s">
        <v>138</v>
      </c>
      <c r="AH30" s="104">
        <v>156</v>
      </c>
      <c r="AI30" s="104">
        <v>48360</v>
      </c>
    </row>
    <row r="31" spans="1:35" x14ac:dyDescent="0.2">
      <c r="A31" s="107"/>
      <c r="B31" s="100" t="s">
        <v>154</v>
      </c>
      <c r="C31" s="100" t="s">
        <v>155</v>
      </c>
      <c r="D31" s="101">
        <v>79594</v>
      </c>
      <c r="E31" s="101">
        <v>524</v>
      </c>
      <c r="F31" s="101">
        <v>80118</v>
      </c>
      <c r="G31" s="102">
        <v>-2.7174704939530798E-2</v>
      </c>
      <c r="H31" s="101">
        <v>0</v>
      </c>
      <c r="I31" s="101">
        <v>0</v>
      </c>
      <c r="J31" s="101">
        <v>0</v>
      </c>
      <c r="K31" s="102">
        <v>0</v>
      </c>
      <c r="L31" s="101">
        <v>0</v>
      </c>
      <c r="M31" s="128">
        <v>0</v>
      </c>
      <c r="N31" s="101">
        <v>80118</v>
      </c>
      <c r="O31" s="102">
        <v>-2.7174704939530798E-2</v>
      </c>
      <c r="P31" s="101">
        <v>2791</v>
      </c>
      <c r="Q31" s="101">
        <v>82909</v>
      </c>
      <c r="R31" s="102">
        <v>-3.7296362095191597E-2</v>
      </c>
      <c r="S31" s="108">
        <v>0</v>
      </c>
      <c r="T31" s="100" t="s">
        <v>76</v>
      </c>
      <c r="U31" s="100" t="s">
        <v>76</v>
      </c>
      <c r="V31" s="104">
        <v>82058</v>
      </c>
      <c r="W31" s="104">
        <v>82356</v>
      </c>
      <c r="X31" s="104">
        <v>298</v>
      </c>
      <c r="Y31" s="104">
        <v>0</v>
      </c>
      <c r="Z31" s="104">
        <v>0</v>
      </c>
      <c r="AA31" s="104">
        <v>0</v>
      </c>
      <c r="AB31" s="104">
        <v>0</v>
      </c>
      <c r="AC31" s="104">
        <v>3765</v>
      </c>
      <c r="AD31" s="104">
        <v>82356</v>
      </c>
      <c r="AE31" s="104">
        <v>86121</v>
      </c>
      <c r="AF31" s="100" t="s">
        <v>156</v>
      </c>
      <c r="AG31" s="100" t="s">
        <v>138</v>
      </c>
      <c r="AH31" s="104">
        <v>156</v>
      </c>
      <c r="AI31" s="104">
        <v>48360</v>
      </c>
    </row>
    <row r="32" spans="1:35" x14ac:dyDescent="0.2">
      <c r="A32" s="107"/>
      <c r="B32" s="100" t="s">
        <v>157</v>
      </c>
      <c r="C32" s="100" t="s">
        <v>158</v>
      </c>
      <c r="D32" s="101">
        <v>109759</v>
      </c>
      <c r="E32" s="101">
        <v>10568</v>
      </c>
      <c r="F32" s="101">
        <v>120327</v>
      </c>
      <c r="G32" s="102">
        <v>-3.1027540666774E-2</v>
      </c>
      <c r="H32" s="101">
        <v>0</v>
      </c>
      <c r="I32" s="101">
        <v>0</v>
      </c>
      <c r="J32" s="101">
        <v>0</v>
      </c>
      <c r="K32" s="102">
        <v>0</v>
      </c>
      <c r="L32" s="101">
        <v>28116</v>
      </c>
      <c r="M32" s="128">
        <v>0.32522624434389102</v>
      </c>
      <c r="N32" s="101">
        <v>148443</v>
      </c>
      <c r="O32" s="102">
        <v>2.09565600154062E-2</v>
      </c>
      <c r="P32" s="101">
        <v>26908</v>
      </c>
      <c r="Q32" s="101">
        <v>175351</v>
      </c>
      <c r="R32" s="102">
        <v>1.8351714084940601E-2</v>
      </c>
      <c r="S32" s="108">
        <v>0</v>
      </c>
      <c r="T32" s="100" t="s">
        <v>76</v>
      </c>
      <c r="U32" s="100" t="s">
        <v>76</v>
      </c>
      <c r="V32" s="104">
        <v>112484</v>
      </c>
      <c r="W32" s="104">
        <v>124180</v>
      </c>
      <c r="X32" s="104">
        <v>11696</v>
      </c>
      <c r="Y32" s="104">
        <v>0</v>
      </c>
      <c r="Z32" s="104">
        <v>0</v>
      </c>
      <c r="AA32" s="104">
        <v>0</v>
      </c>
      <c r="AB32" s="104">
        <v>21216</v>
      </c>
      <c r="AC32" s="104">
        <v>26795</v>
      </c>
      <c r="AD32" s="104">
        <v>145396</v>
      </c>
      <c r="AE32" s="104">
        <v>172191</v>
      </c>
      <c r="AF32" s="100" t="s">
        <v>159</v>
      </c>
      <c r="AG32" s="100" t="s">
        <v>138</v>
      </c>
      <c r="AH32" s="104">
        <v>156</v>
      </c>
      <c r="AI32" s="104">
        <v>48360</v>
      </c>
    </row>
    <row r="33" spans="1:35" x14ac:dyDescent="0.2">
      <c r="A33" s="107"/>
      <c r="B33" s="100" t="s">
        <v>160</v>
      </c>
      <c r="C33" s="100" t="s">
        <v>161</v>
      </c>
      <c r="D33" s="101">
        <v>7845</v>
      </c>
      <c r="E33" s="101">
        <v>14</v>
      </c>
      <c r="F33" s="101">
        <v>7859</v>
      </c>
      <c r="G33" s="102">
        <v>3.0148119019530701E-2</v>
      </c>
      <c r="H33" s="101">
        <v>0</v>
      </c>
      <c r="I33" s="101">
        <v>0</v>
      </c>
      <c r="J33" s="101">
        <v>0</v>
      </c>
      <c r="K33" s="102">
        <v>0</v>
      </c>
      <c r="L33" s="101">
        <v>0</v>
      </c>
      <c r="M33" s="128">
        <v>0</v>
      </c>
      <c r="N33" s="101">
        <v>7859</v>
      </c>
      <c r="O33" s="102">
        <v>3.0148119019530701E-2</v>
      </c>
      <c r="P33" s="101">
        <v>6358</v>
      </c>
      <c r="Q33" s="101">
        <v>14217</v>
      </c>
      <c r="R33" s="102">
        <v>-1.52386229826141E-2</v>
      </c>
      <c r="S33" s="108">
        <v>0</v>
      </c>
      <c r="T33" s="100" t="s">
        <v>76</v>
      </c>
      <c r="U33" s="100" t="s">
        <v>76</v>
      </c>
      <c r="V33" s="104">
        <v>7625</v>
      </c>
      <c r="W33" s="104">
        <v>7629</v>
      </c>
      <c r="X33" s="104">
        <v>4</v>
      </c>
      <c r="Y33" s="104">
        <v>0</v>
      </c>
      <c r="Z33" s="104">
        <v>0</v>
      </c>
      <c r="AA33" s="104">
        <v>0</v>
      </c>
      <c r="AB33" s="104">
        <v>0</v>
      </c>
      <c r="AC33" s="104">
        <v>6808</v>
      </c>
      <c r="AD33" s="104">
        <v>7629</v>
      </c>
      <c r="AE33" s="104">
        <v>14437</v>
      </c>
      <c r="AF33" s="100" t="s">
        <v>162</v>
      </c>
      <c r="AG33" s="100" t="s">
        <v>138</v>
      </c>
      <c r="AH33" s="104">
        <v>156</v>
      </c>
      <c r="AI33" s="104">
        <v>48360</v>
      </c>
    </row>
    <row r="34" spans="1:35" x14ac:dyDescent="0.2">
      <c r="A34" s="107"/>
      <c r="B34" s="100" t="s">
        <v>163</v>
      </c>
      <c r="C34" s="100" t="s">
        <v>164</v>
      </c>
      <c r="D34" s="101">
        <v>12450</v>
      </c>
      <c r="E34" s="101">
        <v>116</v>
      </c>
      <c r="F34" s="101">
        <v>12566</v>
      </c>
      <c r="G34" s="102">
        <v>-6.8287981018758798E-2</v>
      </c>
      <c r="H34" s="101">
        <v>0</v>
      </c>
      <c r="I34" s="101">
        <v>0</v>
      </c>
      <c r="J34" s="101">
        <v>0</v>
      </c>
      <c r="K34" s="102">
        <v>0</v>
      </c>
      <c r="L34" s="101">
        <v>0</v>
      </c>
      <c r="M34" s="128">
        <v>0</v>
      </c>
      <c r="N34" s="101">
        <v>12566</v>
      </c>
      <c r="O34" s="102">
        <v>-6.8287981018758798E-2</v>
      </c>
      <c r="P34" s="101">
        <v>11014</v>
      </c>
      <c r="Q34" s="101">
        <v>23580</v>
      </c>
      <c r="R34" s="102">
        <v>-3.0666776288744601E-2</v>
      </c>
      <c r="S34" s="108">
        <v>0</v>
      </c>
      <c r="T34" s="100" t="s">
        <v>76</v>
      </c>
      <c r="U34" s="100" t="s">
        <v>76</v>
      </c>
      <c r="V34" s="104">
        <v>13261</v>
      </c>
      <c r="W34" s="104">
        <v>13487</v>
      </c>
      <c r="X34" s="104">
        <v>226</v>
      </c>
      <c r="Y34" s="104">
        <v>0</v>
      </c>
      <c r="Z34" s="104">
        <v>0</v>
      </c>
      <c r="AA34" s="104">
        <v>0</v>
      </c>
      <c r="AB34" s="104">
        <v>0</v>
      </c>
      <c r="AC34" s="104">
        <v>10839</v>
      </c>
      <c r="AD34" s="104">
        <v>13487</v>
      </c>
      <c r="AE34" s="104">
        <v>24326</v>
      </c>
      <c r="AF34" s="100" t="s">
        <v>165</v>
      </c>
      <c r="AG34" s="100" t="s">
        <v>138</v>
      </c>
      <c r="AH34" s="104">
        <v>156</v>
      </c>
      <c r="AI34" s="104">
        <v>48360</v>
      </c>
    </row>
    <row r="35" spans="1:35" x14ac:dyDescent="0.2">
      <c r="A35" s="107"/>
      <c r="B35" s="100" t="s">
        <v>166</v>
      </c>
      <c r="C35" s="100" t="s">
        <v>167</v>
      </c>
      <c r="D35" s="101">
        <v>100315</v>
      </c>
      <c r="E35" s="101">
        <v>540</v>
      </c>
      <c r="F35" s="101">
        <v>100855</v>
      </c>
      <c r="G35" s="102">
        <v>-8.8642550389653792E-3</v>
      </c>
      <c r="H35" s="101">
        <v>0</v>
      </c>
      <c r="I35" s="101">
        <v>0</v>
      </c>
      <c r="J35" s="101">
        <v>0</v>
      </c>
      <c r="K35" s="102">
        <v>0</v>
      </c>
      <c r="L35" s="101">
        <v>0</v>
      </c>
      <c r="M35" s="128">
        <v>0</v>
      </c>
      <c r="N35" s="101">
        <v>100855</v>
      </c>
      <c r="O35" s="102">
        <v>-8.8642550389653792E-3</v>
      </c>
      <c r="P35" s="101">
        <v>4615</v>
      </c>
      <c r="Q35" s="101">
        <v>105470</v>
      </c>
      <c r="R35" s="102">
        <v>-9.6434641351399591E-3</v>
      </c>
      <c r="S35" s="108">
        <v>0</v>
      </c>
      <c r="T35" s="100" t="s">
        <v>76</v>
      </c>
      <c r="U35" s="100" t="s">
        <v>76</v>
      </c>
      <c r="V35" s="104">
        <v>101383</v>
      </c>
      <c r="W35" s="104">
        <v>101757</v>
      </c>
      <c r="X35" s="104">
        <v>374</v>
      </c>
      <c r="Y35" s="104">
        <v>0</v>
      </c>
      <c r="Z35" s="104">
        <v>0</v>
      </c>
      <c r="AA35" s="104">
        <v>0</v>
      </c>
      <c r="AB35" s="104">
        <v>0</v>
      </c>
      <c r="AC35" s="104">
        <v>4740</v>
      </c>
      <c r="AD35" s="104">
        <v>101757</v>
      </c>
      <c r="AE35" s="104">
        <v>106497</v>
      </c>
      <c r="AF35" s="100" t="s">
        <v>168</v>
      </c>
      <c r="AG35" s="100" t="s">
        <v>138</v>
      </c>
      <c r="AH35" s="104">
        <v>156</v>
      </c>
      <c r="AI35" s="104">
        <v>48360</v>
      </c>
    </row>
    <row r="36" spans="1:35" x14ac:dyDescent="0.2">
      <c r="A36" s="107"/>
      <c r="B36" s="100" t="s">
        <v>169</v>
      </c>
      <c r="C36" s="100" t="s">
        <v>170</v>
      </c>
      <c r="D36" s="101">
        <v>13631</v>
      </c>
      <c r="E36" s="101">
        <v>56</v>
      </c>
      <c r="F36" s="101">
        <v>13687</v>
      </c>
      <c r="G36" s="102">
        <v>-4.8985547526403599E-2</v>
      </c>
      <c r="H36" s="101">
        <v>0</v>
      </c>
      <c r="I36" s="101">
        <v>0</v>
      </c>
      <c r="J36" s="101">
        <v>0</v>
      </c>
      <c r="K36" s="102">
        <v>0</v>
      </c>
      <c r="L36" s="101">
        <v>0</v>
      </c>
      <c r="M36" s="128">
        <v>0</v>
      </c>
      <c r="N36" s="101">
        <v>13687</v>
      </c>
      <c r="O36" s="102">
        <v>-4.8985547526403599E-2</v>
      </c>
      <c r="P36" s="101">
        <v>9126</v>
      </c>
      <c r="Q36" s="101">
        <v>22813</v>
      </c>
      <c r="R36" s="102">
        <v>-1.44295157039789E-2</v>
      </c>
      <c r="S36" s="108">
        <v>0</v>
      </c>
      <c r="T36" s="100" t="s">
        <v>76</v>
      </c>
      <c r="U36" s="100" t="s">
        <v>76</v>
      </c>
      <c r="V36" s="104">
        <v>14352</v>
      </c>
      <c r="W36" s="104">
        <v>14392</v>
      </c>
      <c r="X36" s="104">
        <v>40</v>
      </c>
      <c r="Y36" s="104">
        <v>0</v>
      </c>
      <c r="Z36" s="104">
        <v>0</v>
      </c>
      <c r="AA36" s="104">
        <v>0</v>
      </c>
      <c r="AB36" s="104">
        <v>0</v>
      </c>
      <c r="AC36" s="104">
        <v>8755</v>
      </c>
      <c r="AD36" s="104">
        <v>14392</v>
      </c>
      <c r="AE36" s="104">
        <v>23147</v>
      </c>
      <c r="AF36" s="100" t="s">
        <v>171</v>
      </c>
      <c r="AG36" s="100" t="s">
        <v>138</v>
      </c>
      <c r="AH36" s="104">
        <v>156</v>
      </c>
      <c r="AI36" s="104">
        <v>48360</v>
      </c>
    </row>
    <row r="37" spans="1:35" x14ac:dyDescent="0.2">
      <c r="A37" s="107"/>
      <c r="B37" s="100" t="s">
        <v>172</v>
      </c>
      <c r="C37" s="100" t="s">
        <v>173</v>
      </c>
      <c r="D37" s="101">
        <v>102009</v>
      </c>
      <c r="E37" s="101">
        <v>1536</v>
      </c>
      <c r="F37" s="101">
        <v>103545</v>
      </c>
      <c r="G37" s="102">
        <v>-8.8637038029692507E-3</v>
      </c>
      <c r="H37" s="101">
        <v>0</v>
      </c>
      <c r="I37" s="101">
        <v>0</v>
      </c>
      <c r="J37" s="101">
        <v>0</v>
      </c>
      <c r="K37" s="102">
        <v>-1</v>
      </c>
      <c r="L37" s="101">
        <v>0</v>
      </c>
      <c r="M37" s="128">
        <v>0</v>
      </c>
      <c r="N37" s="101">
        <v>103545</v>
      </c>
      <c r="O37" s="102">
        <v>-8.8921645576889915E-3</v>
      </c>
      <c r="P37" s="101">
        <v>16096</v>
      </c>
      <c r="Q37" s="101">
        <v>119641</v>
      </c>
      <c r="R37" s="102">
        <v>-4.128619825698991E-3</v>
      </c>
      <c r="S37" s="108">
        <v>0</v>
      </c>
      <c r="T37" s="100" t="s">
        <v>76</v>
      </c>
      <c r="U37" s="100" t="s">
        <v>76</v>
      </c>
      <c r="V37" s="104">
        <v>103133</v>
      </c>
      <c r="W37" s="104">
        <v>104471</v>
      </c>
      <c r="X37" s="104">
        <v>1338</v>
      </c>
      <c r="Y37" s="104">
        <v>3</v>
      </c>
      <c r="Z37" s="104">
        <v>3</v>
      </c>
      <c r="AA37" s="104">
        <v>0</v>
      </c>
      <c r="AB37" s="104">
        <v>0</v>
      </c>
      <c r="AC37" s="104">
        <v>15663</v>
      </c>
      <c r="AD37" s="104">
        <v>104474</v>
      </c>
      <c r="AE37" s="104">
        <v>120137</v>
      </c>
      <c r="AF37" s="100" t="s">
        <v>174</v>
      </c>
      <c r="AG37" s="100" t="s">
        <v>138</v>
      </c>
      <c r="AH37" s="104">
        <v>156</v>
      </c>
      <c r="AI37" s="104">
        <v>48360</v>
      </c>
    </row>
    <row r="38" spans="1:35" x14ac:dyDescent="0.2">
      <c r="A38" s="107"/>
      <c r="B38" s="100" t="s">
        <v>175</v>
      </c>
      <c r="C38" s="100" t="s">
        <v>176</v>
      </c>
      <c r="D38" s="101">
        <v>57218</v>
      </c>
      <c r="E38" s="101">
        <v>462</v>
      </c>
      <c r="F38" s="101">
        <v>57680</v>
      </c>
      <c r="G38" s="102">
        <v>-6.1808718282368204E-2</v>
      </c>
      <c r="H38" s="101">
        <v>0</v>
      </c>
      <c r="I38" s="101">
        <v>0</v>
      </c>
      <c r="J38" s="101">
        <v>0</v>
      </c>
      <c r="K38" s="102">
        <v>0</v>
      </c>
      <c r="L38" s="101">
        <v>0</v>
      </c>
      <c r="M38" s="128">
        <v>0</v>
      </c>
      <c r="N38" s="101">
        <v>57680</v>
      </c>
      <c r="O38" s="102">
        <v>-6.1808718282368204E-2</v>
      </c>
      <c r="P38" s="101">
        <v>24771</v>
      </c>
      <c r="Q38" s="101">
        <v>82451</v>
      </c>
      <c r="R38" s="102">
        <v>-3.0239232198725003E-2</v>
      </c>
      <c r="S38" s="108">
        <v>0</v>
      </c>
      <c r="T38" s="100" t="s">
        <v>76</v>
      </c>
      <c r="U38" s="100" t="s">
        <v>76</v>
      </c>
      <c r="V38" s="104">
        <v>61162</v>
      </c>
      <c r="W38" s="104">
        <v>61480</v>
      </c>
      <c r="X38" s="104">
        <v>318</v>
      </c>
      <c r="Y38" s="104">
        <v>0</v>
      </c>
      <c r="Z38" s="104">
        <v>0</v>
      </c>
      <c r="AA38" s="104">
        <v>0</v>
      </c>
      <c r="AB38" s="104">
        <v>0</v>
      </c>
      <c r="AC38" s="104">
        <v>23542</v>
      </c>
      <c r="AD38" s="104">
        <v>61480</v>
      </c>
      <c r="AE38" s="104">
        <v>85022</v>
      </c>
      <c r="AF38" s="100" t="s">
        <v>177</v>
      </c>
      <c r="AG38" s="100" t="s">
        <v>138</v>
      </c>
      <c r="AH38" s="104">
        <v>156</v>
      </c>
      <c r="AI38" s="104">
        <v>48360</v>
      </c>
    </row>
    <row r="39" spans="1:35" x14ac:dyDescent="0.2">
      <c r="A39" s="107"/>
      <c r="B39" s="100" t="s">
        <v>178</v>
      </c>
      <c r="C39" s="100" t="s">
        <v>179</v>
      </c>
      <c r="D39" s="101">
        <v>28015</v>
      </c>
      <c r="E39" s="101">
        <v>260</v>
      </c>
      <c r="F39" s="101">
        <v>28275</v>
      </c>
      <c r="G39" s="102">
        <v>-2.8049912344023899E-2</v>
      </c>
      <c r="H39" s="101">
        <v>0</v>
      </c>
      <c r="I39" s="101">
        <v>0</v>
      </c>
      <c r="J39" s="101">
        <v>0</v>
      </c>
      <c r="K39" s="102">
        <v>0</v>
      </c>
      <c r="L39" s="101">
        <v>0</v>
      </c>
      <c r="M39" s="128">
        <v>0</v>
      </c>
      <c r="N39" s="101">
        <v>28275</v>
      </c>
      <c r="O39" s="102">
        <v>-2.8049912344023899E-2</v>
      </c>
      <c r="P39" s="101">
        <v>17366</v>
      </c>
      <c r="Q39" s="101">
        <v>45641</v>
      </c>
      <c r="R39" s="102">
        <v>-1.03430330890325E-2</v>
      </c>
      <c r="S39" s="108">
        <v>0</v>
      </c>
      <c r="T39" s="100" t="s">
        <v>76</v>
      </c>
      <c r="U39" s="100" t="s">
        <v>76</v>
      </c>
      <c r="V39" s="104">
        <v>28813</v>
      </c>
      <c r="W39" s="104">
        <v>29091</v>
      </c>
      <c r="X39" s="104">
        <v>278</v>
      </c>
      <c r="Y39" s="104">
        <v>0</v>
      </c>
      <c r="Z39" s="104">
        <v>0</v>
      </c>
      <c r="AA39" s="104">
        <v>0</v>
      </c>
      <c r="AB39" s="104">
        <v>0</v>
      </c>
      <c r="AC39" s="104">
        <v>17027</v>
      </c>
      <c r="AD39" s="104">
        <v>29091</v>
      </c>
      <c r="AE39" s="104">
        <v>46118</v>
      </c>
      <c r="AF39" s="100" t="s">
        <v>180</v>
      </c>
      <c r="AG39" s="100" t="s">
        <v>138</v>
      </c>
      <c r="AH39" s="104">
        <v>156</v>
      </c>
      <c r="AI39" s="104">
        <v>48360</v>
      </c>
    </row>
    <row r="40" spans="1:35" x14ac:dyDescent="0.2">
      <c r="A40" s="107"/>
      <c r="B40" s="100" t="s">
        <v>181</v>
      </c>
      <c r="C40" s="100" t="s">
        <v>182</v>
      </c>
      <c r="D40" s="101">
        <v>25922</v>
      </c>
      <c r="E40" s="101">
        <v>142</v>
      </c>
      <c r="F40" s="101">
        <v>26064</v>
      </c>
      <c r="G40" s="102">
        <v>-3.9717043696116699E-2</v>
      </c>
      <c r="H40" s="101">
        <v>0</v>
      </c>
      <c r="I40" s="101">
        <v>0</v>
      </c>
      <c r="J40" s="101">
        <v>0</v>
      </c>
      <c r="K40" s="102">
        <v>0</v>
      </c>
      <c r="L40" s="101">
        <v>0</v>
      </c>
      <c r="M40" s="128">
        <v>0</v>
      </c>
      <c r="N40" s="101">
        <v>26064</v>
      </c>
      <c r="O40" s="102">
        <v>-3.9717043696116699E-2</v>
      </c>
      <c r="P40" s="101">
        <v>74</v>
      </c>
      <c r="Q40" s="101">
        <v>26138</v>
      </c>
      <c r="R40" s="102">
        <v>-3.8938118174798697E-2</v>
      </c>
      <c r="S40" s="108">
        <v>0</v>
      </c>
      <c r="T40" s="100" t="s">
        <v>76</v>
      </c>
      <c r="U40" s="100" t="s">
        <v>76</v>
      </c>
      <c r="V40" s="104">
        <v>27086</v>
      </c>
      <c r="W40" s="104">
        <v>27142</v>
      </c>
      <c r="X40" s="104">
        <v>56</v>
      </c>
      <c r="Y40" s="104">
        <v>0</v>
      </c>
      <c r="Z40" s="104">
        <v>0</v>
      </c>
      <c r="AA40" s="104">
        <v>0</v>
      </c>
      <c r="AB40" s="104">
        <v>0</v>
      </c>
      <c r="AC40" s="104">
        <v>55</v>
      </c>
      <c r="AD40" s="104">
        <v>27142</v>
      </c>
      <c r="AE40" s="104">
        <v>27197</v>
      </c>
      <c r="AF40" s="100" t="s">
        <v>183</v>
      </c>
      <c r="AG40" s="100" t="s">
        <v>138</v>
      </c>
      <c r="AH40" s="104">
        <v>156</v>
      </c>
      <c r="AI40" s="104">
        <v>48360</v>
      </c>
    </row>
    <row r="41" spans="1:35" x14ac:dyDescent="0.2">
      <c r="A41" s="107"/>
      <c r="B41" s="100" t="s">
        <v>184</v>
      </c>
      <c r="C41" s="100" t="s">
        <v>185</v>
      </c>
      <c r="D41" s="101">
        <v>20418</v>
      </c>
      <c r="E41" s="101">
        <v>0</v>
      </c>
      <c r="F41" s="101">
        <v>20418</v>
      </c>
      <c r="G41" s="102">
        <v>-3.95597158850369E-2</v>
      </c>
      <c r="H41" s="101">
        <v>16</v>
      </c>
      <c r="I41" s="101">
        <v>0</v>
      </c>
      <c r="J41" s="101">
        <v>16</v>
      </c>
      <c r="K41" s="102">
        <v>-0.949367088607595</v>
      </c>
      <c r="L41" s="101">
        <v>0</v>
      </c>
      <c r="M41" s="128">
        <v>0</v>
      </c>
      <c r="N41" s="101">
        <v>20434</v>
      </c>
      <c r="O41" s="102">
        <v>-5.2885283893395099E-2</v>
      </c>
      <c r="P41" s="101">
        <v>22</v>
      </c>
      <c r="Q41" s="101">
        <v>20456</v>
      </c>
      <c r="R41" s="102">
        <v>-5.1865585168018501E-2</v>
      </c>
      <c r="S41" s="108">
        <v>0</v>
      </c>
      <c r="T41" s="100" t="s">
        <v>76</v>
      </c>
      <c r="U41" s="100" t="s">
        <v>76</v>
      </c>
      <c r="V41" s="104">
        <v>21253</v>
      </c>
      <c r="W41" s="104">
        <v>21259</v>
      </c>
      <c r="X41" s="104">
        <v>6</v>
      </c>
      <c r="Y41" s="104">
        <v>316</v>
      </c>
      <c r="Z41" s="104">
        <v>316</v>
      </c>
      <c r="AA41" s="104">
        <v>0</v>
      </c>
      <c r="AB41" s="104">
        <v>0</v>
      </c>
      <c r="AC41" s="104">
        <v>0</v>
      </c>
      <c r="AD41" s="104">
        <v>21575</v>
      </c>
      <c r="AE41" s="104">
        <v>21575</v>
      </c>
      <c r="AF41" s="100" t="s">
        <v>186</v>
      </c>
      <c r="AG41" s="100" t="s">
        <v>138</v>
      </c>
      <c r="AH41" s="104">
        <v>156</v>
      </c>
      <c r="AI41" s="104">
        <v>48360</v>
      </c>
    </row>
    <row r="42" spans="1:35" x14ac:dyDescent="0.2">
      <c r="A42" s="107"/>
      <c r="B42" s="100" t="s">
        <v>187</v>
      </c>
      <c r="C42" s="100" t="s">
        <v>188</v>
      </c>
      <c r="D42" s="101">
        <v>34086</v>
      </c>
      <c r="E42" s="101">
        <v>82</v>
      </c>
      <c r="F42" s="101">
        <v>34168</v>
      </c>
      <c r="G42" s="102">
        <v>1.8966956936657498E-2</v>
      </c>
      <c r="H42" s="101">
        <v>0</v>
      </c>
      <c r="I42" s="101">
        <v>0</v>
      </c>
      <c r="J42" s="101">
        <v>0</v>
      </c>
      <c r="K42" s="102">
        <v>0</v>
      </c>
      <c r="L42" s="101">
        <v>0</v>
      </c>
      <c r="M42" s="128">
        <v>0</v>
      </c>
      <c r="N42" s="101">
        <v>34168</v>
      </c>
      <c r="O42" s="102">
        <v>1.8966956936657498E-2</v>
      </c>
      <c r="P42" s="101">
        <v>15672</v>
      </c>
      <c r="Q42" s="101">
        <v>49840</v>
      </c>
      <c r="R42" s="102">
        <v>3.5438144329896903E-3</v>
      </c>
      <c r="S42" s="108">
        <v>0</v>
      </c>
      <c r="T42" s="100" t="s">
        <v>76</v>
      </c>
      <c r="U42" s="100" t="s">
        <v>76</v>
      </c>
      <c r="V42" s="104">
        <v>33420</v>
      </c>
      <c r="W42" s="104">
        <v>33532</v>
      </c>
      <c r="X42" s="104">
        <v>112</v>
      </c>
      <c r="Y42" s="104">
        <v>0</v>
      </c>
      <c r="Z42" s="104">
        <v>0</v>
      </c>
      <c r="AA42" s="104">
        <v>0</v>
      </c>
      <c r="AB42" s="104">
        <v>0</v>
      </c>
      <c r="AC42" s="104">
        <v>16132</v>
      </c>
      <c r="AD42" s="104">
        <v>33532</v>
      </c>
      <c r="AE42" s="104">
        <v>49664</v>
      </c>
      <c r="AF42" s="100" t="s">
        <v>189</v>
      </c>
      <c r="AG42" s="100" t="s">
        <v>138</v>
      </c>
      <c r="AH42" s="104">
        <v>156</v>
      </c>
      <c r="AI42" s="104">
        <v>48360</v>
      </c>
    </row>
    <row r="43" spans="1:35" x14ac:dyDescent="0.2">
      <c r="A43" s="107"/>
      <c r="B43" s="100" t="s">
        <v>190</v>
      </c>
      <c r="C43" s="100" t="s">
        <v>191</v>
      </c>
      <c r="D43" s="101">
        <v>8923</v>
      </c>
      <c r="E43" s="101">
        <v>16</v>
      </c>
      <c r="F43" s="101">
        <v>8939</v>
      </c>
      <c r="G43" s="102">
        <v>-9.6066336333299598E-2</v>
      </c>
      <c r="H43" s="101">
        <v>0</v>
      </c>
      <c r="I43" s="101">
        <v>0</v>
      </c>
      <c r="J43" s="101">
        <v>0</v>
      </c>
      <c r="K43" s="102">
        <v>0</v>
      </c>
      <c r="L43" s="101">
        <v>0</v>
      </c>
      <c r="M43" s="128">
        <v>0</v>
      </c>
      <c r="N43" s="101">
        <v>8939</v>
      </c>
      <c r="O43" s="102">
        <v>-9.6066336333299598E-2</v>
      </c>
      <c r="P43" s="101">
        <v>5867</v>
      </c>
      <c r="Q43" s="101">
        <v>14806</v>
      </c>
      <c r="R43" s="102">
        <v>-4.8457583547557803E-2</v>
      </c>
      <c r="S43" s="108">
        <v>0</v>
      </c>
      <c r="T43" s="100" t="s">
        <v>76</v>
      </c>
      <c r="U43" s="100" t="s">
        <v>76</v>
      </c>
      <c r="V43" s="104">
        <v>9879</v>
      </c>
      <c r="W43" s="104">
        <v>9889</v>
      </c>
      <c r="X43" s="104">
        <v>10</v>
      </c>
      <c r="Y43" s="104">
        <v>0</v>
      </c>
      <c r="Z43" s="104">
        <v>0</v>
      </c>
      <c r="AA43" s="104">
        <v>0</v>
      </c>
      <c r="AB43" s="104">
        <v>0</v>
      </c>
      <c r="AC43" s="104">
        <v>5671</v>
      </c>
      <c r="AD43" s="104">
        <v>9889</v>
      </c>
      <c r="AE43" s="104">
        <v>15560</v>
      </c>
      <c r="AF43" s="100" t="s">
        <v>192</v>
      </c>
      <c r="AG43" s="100" t="s">
        <v>138</v>
      </c>
      <c r="AH43" s="104">
        <v>156</v>
      </c>
      <c r="AI43" s="104">
        <v>48360</v>
      </c>
    </row>
    <row r="44" spans="1:35" x14ac:dyDescent="0.2">
      <c r="A44" s="107"/>
      <c r="B44" s="100" t="s">
        <v>193</v>
      </c>
      <c r="C44" s="100" t="s">
        <v>194</v>
      </c>
      <c r="D44" s="101">
        <v>35263</v>
      </c>
      <c r="E44" s="101">
        <v>110</v>
      </c>
      <c r="F44" s="101">
        <v>35373</v>
      </c>
      <c r="G44" s="102">
        <v>-5.0949774629748895E-2</v>
      </c>
      <c r="H44" s="101">
        <v>0</v>
      </c>
      <c r="I44" s="101">
        <v>0</v>
      </c>
      <c r="J44" s="101">
        <v>0</v>
      </c>
      <c r="K44" s="102">
        <v>0</v>
      </c>
      <c r="L44" s="101">
        <v>0</v>
      </c>
      <c r="M44" s="128">
        <v>0</v>
      </c>
      <c r="N44" s="101">
        <v>35373</v>
      </c>
      <c r="O44" s="102">
        <v>-5.0949774629748895E-2</v>
      </c>
      <c r="P44" s="101">
        <v>5995</v>
      </c>
      <c r="Q44" s="101">
        <v>41368</v>
      </c>
      <c r="R44" s="102">
        <v>-3.9450159054496503E-2</v>
      </c>
      <c r="S44" s="108">
        <v>0</v>
      </c>
      <c r="T44" s="100" t="s">
        <v>76</v>
      </c>
      <c r="U44" s="100" t="s">
        <v>76</v>
      </c>
      <c r="V44" s="104">
        <v>37212</v>
      </c>
      <c r="W44" s="104">
        <v>37272</v>
      </c>
      <c r="X44" s="104">
        <v>60</v>
      </c>
      <c r="Y44" s="104">
        <v>0</v>
      </c>
      <c r="Z44" s="104">
        <v>0</v>
      </c>
      <c r="AA44" s="104">
        <v>0</v>
      </c>
      <c r="AB44" s="104">
        <v>0</v>
      </c>
      <c r="AC44" s="104">
        <v>5795</v>
      </c>
      <c r="AD44" s="104">
        <v>37272</v>
      </c>
      <c r="AE44" s="104">
        <v>43067</v>
      </c>
      <c r="AF44" s="100" t="s">
        <v>195</v>
      </c>
      <c r="AG44" s="100" t="s">
        <v>138</v>
      </c>
      <c r="AH44" s="104">
        <v>156</v>
      </c>
      <c r="AI44" s="104">
        <v>48360</v>
      </c>
    </row>
    <row r="45" spans="1:35" x14ac:dyDescent="0.2">
      <c r="A45" s="107"/>
      <c r="B45" s="100" t="s">
        <v>196</v>
      </c>
      <c r="C45" s="100" t="s">
        <v>197</v>
      </c>
      <c r="D45" s="101">
        <v>76076</v>
      </c>
      <c r="E45" s="101">
        <v>688</v>
      </c>
      <c r="F45" s="101">
        <v>76764</v>
      </c>
      <c r="G45" s="102">
        <v>3.6818930819309002E-2</v>
      </c>
      <c r="H45" s="101">
        <v>0</v>
      </c>
      <c r="I45" s="101">
        <v>0</v>
      </c>
      <c r="J45" s="101">
        <v>0</v>
      </c>
      <c r="K45" s="102">
        <v>-1</v>
      </c>
      <c r="L45" s="101">
        <v>0</v>
      </c>
      <c r="M45" s="128">
        <v>-1</v>
      </c>
      <c r="N45" s="101">
        <v>76764</v>
      </c>
      <c r="O45" s="102">
        <v>3.54204321670398E-2</v>
      </c>
      <c r="P45" s="101">
        <v>25085</v>
      </c>
      <c r="Q45" s="101">
        <v>101849</v>
      </c>
      <c r="R45" s="102">
        <v>4.5194725229616699E-2</v>
      </c>
      <c r="S45" s="108">
        <v>0</v>
      </c>
      <c r="T45" s="100" t="s">
        <v>76</v>
      </c>
      <c r="U45" s="100" t="s">
        <v>76</v>
      </c>
      <c r="V45" s="104">
        <v>73466</v>
      </c>
      <c r="W45" s="104">
        <v>74038</v>
      </c>
      <c r="X45" s="104">
        <v>572</v>
      </c>
      <c r="Y45" s="104">
        <v>98</v>
      </c>
      <c r="Z45" s="104">
        <v>98</v>
      </c>
      <c r="AA45" s="104">
        <v>0</v>
      </c>
      <c r="AB45" s="104">
        <v>2</v>
      </c>
      <c r="AC45" s="104">
        <v>23307</v>
      </c>
      <c r="AD45" s="104">
        <v>74138</v>
      </c>
      <c r="AE45" s="104">
        <v>97445</v>
      </c>
      <c r="AF45" s="100" t="s">
        <v>198</v>
      </c>
      <c r="AG45" s="100" t="s">
        <v>138</v>
      </c>
      <c r="AH45" s="104">
        <v>156</v>
      </c>
      <c r="AI45" s="104">
        <v>48360</v>
      </c>
    </row>
    <row r="46" spans="1:35" x14ac:dyDescent="0.2">
      <c r="A46" s="107"/>
      <c r="B46" s="100" t="s">
        <v>199</v>
      </c>
      <c r="C46" s="100" t="s">
        <v>200</v>
      </c>
      <c r="D46" s="101">
        <v>53721</v>
      </c>
      <c r="E46" s="101">
        <v>11170</v>
      </c>
      <c r="F46" s="101">
        <v>64891</v>
      </c>
      <c r="G46" s="102">
        <v>-7.6205796936393094E-2</v>
      </c>
      <c r="H46" s="101">
        <v>0</v>
      </c>
      <c r="I46" s="101">
        <v>0</v>
      </c>
      <c r="J46" s="101">
        <v>0</v>
      </c>
      <c r="K46" s="102">
        <v>0</v>
      </c>
      <c r="L46" s="101">
        <v>0</v>
      </c>
      <c r="M46" s="128">
        <v>0</v>
      </c>
      <c r="N46" s="101">
        <v>64891</v>
      </c>
      <c r="O46" s="102">
        <v>-7.6205796936393094E-2</v>
      </c>
      <c r="P46" s="101">
        <v>21132</v>
      </c>
      <c r="Q46" s="101">
        <v>86023</v>
      </c>
      <c r="R46" s="102">
        <v>-6.6540068363083904E-2</v>
      </c>
      <c r="S46" s="108">
        <v>0</v>
      </c>
      <c r="T46" s="100" t="s">
        <v>76</v>
      </c>
      <c r="U46" s="100" t="s">
        <v>76</v>
      </c>
      <c r="V46" s="104">
        <v>58190</v>
      </c>
      <c r="W46" s="104">
        <v>70244</v>
      </c>
      <c r="X46" s="104">
        <v>12054</v>
      </c>
      <c r="Y46" s="104">
        <v>0</v>
      </c>
      <c r="Z46" s="104">
        <v>0</v>
      </c>
      <c r="AA46" s="104">
        <v>0</v>
      </c>
      <c r="AB46" s="104">
        <v>0</v>
      </c>
      <c r="AC46" s="104">
        <v>21911</v>
      </c>
      <c r="AD46" s="104">
        <v>70244</v>
      </c>
      <c r="AE46" s="104">
        <v>92155</v>
      </c>
      <c r="AF46" s="100" t="s">
        <v>201</v>
      </c>
      <c r="AG46" s="100" t="s">
        <v>138</v>
      </c>
      <c r="AH46" s="104">
        <v>156</v>
      </c>
      <c r="AI46" s="104">
        <v>48360</v>
      </c>
    </row>
    <row r="47" spans="1:35" x14ac:dyDescent="0.2">
      <c r="A47" s="107"/>
      <c r="B47" s="100" t="s">
        <v>202</v>
      </c>
      <c r="C47" s="100" t="s">
        <v>203</v>
      </c>
      <c r="D47" s="101">
        <v>93457</v>
      </c>
      <c r="E47" s="101">
        <v>1750</v>
      </c>
      <c r="F47" s="101">
        <v>95207</v>
      </c>
      <c r="G47" s="102">
        <v>-8.0330909166683988E-3</v>
      </c>
      <c r="H47" s="101">
        <v>0</v>
      </c>
      <c r="I47" s="101">
        <v>0</v>
      </c>
      <c r="J47" s="101">
        <v>0</v>
      </c>
      <c r="K47" s="102">
        <v>0</v>
      </c>
      <c r="L47" s="101">
        <v>0</v>
      </c>
      <c r="M47" s="128">
        <v>0</v>
      </c>
      <c r="N47" s="101">
        <v>95207</v>
      </c>
      <c r="O47" s="102">
        <v>-8.0330909166683988E-3</v>
      </c>
      <c r="P47" s="101">
        <v>12193</v>
      </c>
      <c r="Q47" s="101">
        <v>107400</v>
      </c>
      <c r="R47" s="102">
        <v>1.28656933489959E-3</v>
      </c>
      <c r="S47" s="108">
        <v>0</v>
      </c>
      <c r="T47" s="100" t="s">
        <v>76</v>
      </c>
      <c r="U47" s="100" t="s">
        <v>76</v>
      </c>
      <c r="V47" s="104">
        <v>94546</v>
      </c>
      <c r="W47" s="104">
        <v>95978</v>
      </c>
      <c r="X47" s="104">
        <v>1432</v>
      </c>
      <c r="Y47" s="104">
        <v>0</v>
      </c>
      <c r="Z47" s="104">
        <v>0</v>
      </c>
      <c r="AA47" s="104">
        <v>0</v>
      </c>
      <c r="AB47" s="104">
        <v>0</v>
      </c>
      <c r="AC47" s="104">
        <v>11284</v>
      </c>
      <c r="AD47" s="104">
        <v>95978</v>
      </c>
      <c r="AE47" s="104">
        <v>107262</v>
      </c>
      <c r="AF47" s="100" t="s">
        <v>204</v>
      </c>
      <c r="AG47" s="100" t="s">
        <v>138</v>
      </c>
      <c r="AH47" s="104">
        <v>156</v>
      </c>
      <c r="AI47" s="104">
        <v>48360</v>
      </c>
    </row>
    <row r="48" spans="1:35" x14ac:dyDescent="0.2">
      <c r="A48" s="107"/>
      <c r="B48" s="100" t="s">
        <v>205</v>
      </c>
      <c r="C48" s="100" t="s">
        <v>206</v>
      </c>
      <c r="D48" s="101">
        <v>77939</v>
      </c>
      <c r="E48" s="101">
        <v>166</v>
      </c>
      <c r="F48" s="101">
        <v>78105</v>
      </c>
      <c r="G48" s="102">
        <v>4.8445554123711307E-2</v>
      </c>
      <c r="H48" s="101">
        <v>0</v>
      </c>
      <c r="I48" s="101">
        <v>0</v>
      </c>
      <c r="J48" s="101">
        <v>0</v>
      </c>
      <c r="K48" s="102">
        <v>0</v>
      </c>
      <c r="L48" s="101">
        <v>0</v>
      </c>
      <c r="M48" s="128">
        <v>0</v>
      </c>
      <c r="N48" s="101">
        <v>78105</v>
      </c>
      <c r="O48" s="102">
        <v>4.8445554123711307E-2</v>
      </c>
      <c r="P48" s="101">
        <v>3773</v>
      </c>
      <c r="Q48" s="101">
        <v>81878</v>
      </c>
      <c r="R48" s="102">
        <v>4.69663065021418E-2</v>
      </c>
      <c r="S48" s="108">
        <v>0</v>
      </c>
      <c r="T48" s="100" t="s">
        <v>76</v>
      </c>
      <c r="U48" s="100" t="s">
        <v>76</v>
      </c>
      <c r="V48" s="104">
        <v>74426</v>
      </c>
      <c r="W48" s="104">
        <v>74496</v>
      </c>
      <c r="X48" s="104">
        <v>70</v>
      </c>
      <c r="Y48" s="104">
        <v>0</v>
      </c>
      <c r="Z48" s="104">
        <v>0</v>
      </c>
      <c r="AA48" s="104">
        <v>0</v>
      </c>
      <c r="AB48" s="104">
        <v>0</v>
      </c>
      <c r="AC48" s="104">
        <v>3709</v>
      </c>
      <c r="AD48" s="104">
        <v>74496</v>
      </c>
      <c r="AE48" s="104">
        <v>78205</v>
      </c>
      <c r="AF48" s="100" t="s">
        <v>207</v>
      </c>
      <c r="AG48" s="100" t="s">
        <v>138</v>
      </c>
      <c r="AH48" s="104">
        <v>156</v>
      </c>
      <c r="AI48" s="104">
        <v>48360</v>
      </c>
    </row>
    <row r="49" spans="1:35" x14ac:dyDescent="0.2">
      <c r="A49" s="107"/>
      <c r="B49" s="100" t="s">
        <v>208</v>
      </c>
      <c r="C49" s="100" t="s">
        <v>209</v>
      </c>
      <c r="D49" s="101">
        <v>13783</v>
      </c>
      <c r="E49" s="101">
        <v>44</v>
      </c>
      <c r="F49" s="101">
        <v>13827</v>
      </c>
      <c r="G49" s="102">
        <v>-9.0209238057639196E-2</v>
      </c>
      <c r="H49" s="101">
        <v>0</v>
      </c>
      <c r="I49" s="101">
        <v>0</v>
      </c>
      <c r="J49" s="101">
        <v>0</v>
      </c>
      <c r="K49" s="102">
        <v>0</v>
      </c>
      <c r="L49" s="101">
        <v>0</v>
      </c>
      <c r="M49" s="128">
        <v>0</v>
      </c>
      <c r="N49" s="101">
        <v>13827</v>
      </c>
      <c r="O49" s="102">
        <v>-9.0209238057639196E-2</v>
      </c>
      <c r="P49" s="101">
        <v>9977</v>
      </c>
      <c r="Q49" s="101">
        <v>23804</v>
      </c>
      <c r="R49" s="102">
        <v>-7.6075143611240501E-2</v>
      </c>
      <c r="S49" s="108">
        <v>0</v>
      </c>
      <c r="T49" s="100" t="s">
        <v>76</v>
      </c>
      <c r="U49" s="100" t="s">
        <v>76</v>
      </c>
      <c r="V49" s="104">
        <v>15148</v>
      </c>
      <c r="W49" s="104">
        <v>15198</v>
      </c>
      <c r="X49" s="104">
        <v>50</v>
      </c>
      <c r="Y49" s="104">
        <v>0</v>
      </c>
      <c r="Z49" s="104">
        <v>0</v>
      </c>
      <c r="AA49" s="104">
        <v>0</v>
      </c>
      <c r="AB49" s="104">
        <v>0</v>
      </c>
      <c r="AC49" s="104">
        <v>10566</v>
      </c>
      <c r="AD49" s="104">
        <v>15198</v>
      </c>
      <c r="AE49" s="104">
        <v>25764</v>
      </c>
      <c r="AF49" s="100" t="s">
        <v>210</v>
      </c>
      <c r="AG49" s="100" t="s">
        <v>138</v>
      </c>
      <c r="AH49" s="104">
        <v>156</v>
      </c>
      <c r="AI49" s="104">
        <v>48360</v>
      </c>
    </row>
    <row r="50" spans="1:35" x14ac:dyDescent="0.2">
      <c r="A50" s="107"/>
      <c r="B50" s="100" t="s">
        <v>211</v>
      </c>
      <c r="C50" s="100" t="s">
        <v>212</v>
      </c>
      <c r="D50" s="101">
        <v>61802</v>
      </c>
      <c r="E50" s="101">
        <v>14580</v>
      </c>
      <c r="F50" s="101">
        <v>76382</v>
      </c>
      <c r="G50" s="102">
        <v>-1.2489010704866301E-2</v>
      </c>
      <c r="H50" s="101">
        <v>0</v>
      </c>
      <c r="I50" s="101">
        <v>0</v>
      </c>
      <c r="J50" s="101">
        <v>0</v>
      </c>
      <c r="K50" s="102">
        <v>0</v>
      </c>
      <c r="L50" s="101">
        <v>0</v>
      </c>
      <c r="M50" s="128">
        <v>0</v>
      </c>
      <c r="N50" s="101">
        <v>76382</v>
      </c>
      <c r="O50" s="102">
        <v>-1.2489010704866301E-2</v>
      </c>
      <c r="P50" s="101">
        <v>25833</v>
      </c>
      <c r="Q50" s="101">
        <v>102215</v>
      </c>
      <c r="R50" s="102">
        <v>4.5107905184952205E-3</v>
      </c>
      <c r="S50" s="108">
        <v>0</v>
      </c>
      <c r="T50" s="100" t="s">
        <v>76</v>
      </c>
      <c r="U50" s="100" t="s">
        <v>76</v>
      </c>
      <c r="V50" s="104">
        <v>63038</v>
      </c>
      <c r="W50" s="104">
        <v>77348</v>
      </c>
      <c r="X50" s="104">
        <v>14310</v>
      </c>
      <c r="Y50" s="104">
        <v>0</v>
      </c>
      <c r="Z50" s="104">
        <v>0</v>
      </c>
      <c r="AA50" s="104">
        <v>0</v>
      </c>
      <c r="AB50" s="104">
        <v>0</v>
      </c>
      <c r="AC50" s="104">
        <v>24408</v>
      </c>
      <c r="AD50" s="104">
        <v>77348</v>
      </c>
      <c r="AE50" s="104">
        <v>101756</v>
      </c>
      <c r="AF50" s="100" t="s">
        <v>213</v>
      </c>
      <c r="AG50" s="100" t="s">
        <v>138</v>
      </c>
      <c r="AH50" s="104">
        <v>156</v>
      </c>
      <c r="AI50" s="104">
        <v>48360</v>
      </c>
    </row>
    <row r="51" spans="1:35" x14ac:dyDescent="0.2">
      <c r="A51" s="107"/>
      <c r="B51" s="100" t="s">
        <v>214</v>
      </c>
      <c r="C51" s="100" t="s">
        <v>215</v>
      </c>
      <c r="D51" s="101">
        <v>11867</v>
      </c>
      <c r="E51" s="101">
        <v>274</v>
      </c>
      <c r="F51" s="101">
        <v>12141</v>
      </c>
      <c r="G51" s="102">
        <v>-0.125854993160055</v>
      </c>
      <c r="H51" s="101">
        <v>0</v>
      </c>
      <c r="I51" s="101">
        <v>0</v>
      </c>
      <c r="J51" s="101">
        <v>0</v>
      </c>
      <c r="K51" s="102">
        <v>0</v>
      </c>
      <c r="L51" s="101">
        <v>0</v>
      </c>
      <c r="M51" s="128">
        <v>0</v>
      </c>
      <c r="N51" s="101">
        <v>12141</v>
      </c>
      <c r="O51" s="102">
        <v>-0.125854993160055</v>
      </c>
      <c r="P51" s="101">
        <v>18645</v>
      </c>
      <c r="Q51" s="101">
        <v>30786</v>
      </c>
      <c r="R51" s="102">
        <v>0</v>
      </c>
      <c r="S51" s="108">
        <v>0</v>
      </c>
      <c r="T51" s="100" t="s">
        <v>76</v>
      </c>
      <c r="U51" s="100" t="s">
        <v>76</v>
      </c>
      <c r="V51" s="104">
        <v>13721</v>
      </c>
      <c r="W51" s="104">
        <v>13889</v>
      </c>
      <c r="X51" s="104">
        <v>168</v>
      </c>
      <c r="Y51" s="104">
        <v>0</v>
      </c>
      <c r="Z51" s="104">
        <v>0</v>
      </c>
      <c r="AA51" s="104">
        <v>0</v>
      </c>
      <c r="AB51" s="104">
        <v>0</v>
      </c>
      <c r="AC51" s="104">
        <v>16897</v>
      </c>
      <c r="AD51" s="104">
        <v>13889</v>
      </c>
      <c r="AE51" s="104">
        <v>30786</v>
      </c>
      <c r="AF51" s="100" t="s">
        <v>216</v>
      </c>
      <c r="AG51" s="100" t="s">
        <v>138</v>
      </c>
      <c r="AH51" s="104">
        <v>156</v>
      </c>
      <c r="AI51" s="104">
        <v>48360</v>
      </c>
    </row>
    <row r="52" spans="1:35" x14ac:dyDescent="0.2">
      <c r="A52" s="107"/>
      <c r="B52" s="100" t="s">
        <v>217</v>
      </c>
      <c r="C52" s="100" t="s">
        <v>218</v>
      </c>
      <c r="D52" s="101">
        <v>9104</v>
      </c>
      <c r="E52" s="101">
        <v>0</v>
      </c>
      <c r="F52" s="101">
        <v>9104</v>
      </c>
      <c r="G52" s="102">
        <v>-3.3545647558386404E-2</v>
      </c>
      <c r="H52" s="101">
        <v>0</v>
      </c>
      <c r="I52" s="101">
        <v>0</v>
      </c>
      <c r="J52" s="101">
        <v>0</v>
      </c>
      <c r="K52" s="102">
        <v>0</v>
      </c>
      <c r="L52" s="101">
        <v>0</v>
      </c>
      <c r="M52" s="128">
        <v>0</v>
      </c>
      <c r="N52" s="101">
        <v>9104</v>
      </c>
      <c r="O52" s="102">
        <v>-3.3545647558386404E-2</v>
      </c>
      <c r="P52" s="101">
        <v>0</v>
      </c>
      <c r="Q52" s="101">
        <v>9104</v>
      </c>
      <c r="R52" s="102">
        <v>-3.3545647558386404E-2</v>
      </c>
      <c r="S52" s="108">
        <v>0</v>
      </c>
      <c r="T52" s="100" t="s">
        <v>76</v>
      </c>
      <c r="U52" s="100" t="s">
        <v>76</v>
      </c>
      <c r="V52" s="104">
        <v>9420</v>
      </c>
      <c r="W52" s="104">
        <v>9420</v>
      </c>
      <c r="X52" s="104">
        <v>0</v>
      </c>
      <c r="Y52" s="104">
        <v>0</v>
      </c>
      <c r="Z52" s="104">
        <v>0</v>
      </c>
      <c r="AA52" s="104">
        <v>0</v>
      </c>
      <c r="AB52" s="104">
        <v>0</v>
      </c>
      <c r="AC52" s="104">
        <v>0</v>
      </c>
      <c r="AD52" s="104">
        <v>9420</v>
      </c>
      <c r="AE52" s="104">
        <v>9420</v>
      </c>
      <c r="AF52" s="100" t="s">
        <v>219</v>
      </c>
      <c r="AG52" s="100" t="s">
        <v>138</v>
      </c>
      <c r="AH52" s="104">
        <v>156</v>
      </c>
      <c r="AI52" s="104">
        <v>48360</v>
      </c>
    </row>
    <row r="53" spans="1:35" x14ac:dyDescent="0.2">
      <c r="A53" s="109"/>
      <c r="B53" s="100" t="s">
        <v>220</v>
      </c>
      <c r="C53" s="100" t="s">
        <v>221</v>
      </c>
      <c r="D53" s="101">
        <v>111785</v>
      </c>
      <c r="E53" s="101">
        <v>716</v>
      </c>
      <c r="F53" s="101">
        <v>112501</v>
      </c>
      <c r="G53" s="102">
        <v>-7.0401004784293605E-2</v>
      </c>
      <c r="H53" s="101">
        <v>0</v>
      </c>
      <c r="I53" s="101">
        <v>0</v>
      </c>
      <c r="J53" s="101">
        <v>0</v>
      </c>
      <c r="K53" s="102">
        <v>0</v>
      </c>
      <c r="L53" s="101">
        <v>0</v>
      </c>
      <c r="M53" s="128">
        <v>0</v>
      </c>
      <c r="N53" s="101">
        <v>112501</v>
      </c>
      <c r="O53" s="102">
        <v>-7.0401004784293605E-2</v>
      </c>
      <c r="P53" s="101">
        <v>2508</v>
      </c>
      <c r="Q53" s="101">
        <v>115009</v>
      </c>
      <c r="R53" s="102">
        <v>-6.978493493048199E-2</v>
      </c>
      <c r="S53" s="108">
        <v>0</v>
      </c>
      <c r="T53" s="100" t="s">
        <v>76</v>
      </c>
      <c r="U53" s="100" t="s">
        <v>76</v>
      </c>
      <c r="V53" s="104">
        <v>120459</v>
      </c>
      <c r="W53" s="104">
        <v>121021</v>
      </c>
      <c r="X53" s="104">
        <v>562</v>
      </c>
      <c r="Y53" s="104">
        <v>0</v>
      </c>
      <c r="Z53" s="104">
        <v>0</v>
      </c>
      <c r="AA53" s="104">
        <v>0</v>
      </c>
      <c r="AB53" s="104">
        <v>0</v>
      </c>
      <c r="AC53" s="104">
        <v>2616</v>
      </c>
      <c r="AD53" s="104">
        <v>121021</v>
      </c>
      <c r="AE53" s="104">
        <v>123637</v>
      </c>
      <c r="AF53" s="100" t="s">
        <v>222</v>
      </c>
      <c r="AG53" s="100" t="s">
        <v>138</v>
      </c>
      <c r="AH53" s="104">
        <v>156</v>
      </c>
      <c r="AI53" s="104">
        <v>48360</v>
      </c>
    </row>
    <row r="54" spans="1:35" x14ac:dyDescent="0.2">
      <c r="A54" s="110" t="s">
        <v>90</v>
      </c>
      <c r="B54" s="110">
        <v>0</v>
      </c>
      <c r="C54" s="110">
        <v>0</v>
      </c>
      <c r="D54" s="111">
        <v>1427184</v>
      </c>
      <c r="E54" s="111">
        <v>48618</v>
      </c>
      <c r="F54" s="111">
        <v>1475802</v>
      </c>
      <c r="G54" s="112">
        <v>-3.9351514330944797E-2</v>
      </c>
      <c r="H54" s="111">
        <v>2976</v>
      </c>
      <c r="I54" s="111">
        <v>0</v>
      </c>
      <c r="J54" s="111">
        <v>2976</v>
      </c>
      <c r="K54" s="112">
        <v>-0.13488372093023301</v>
      </c>
      <c r="L54" s="111">
        <v>82310</v>
      </c>
      <c r="M54" s="129">
        <v>-0.11272327444026399</v>
      </c>
      <c r="N54" s="111">
        <v>1561088</v>
      </c>
      <c r="O54" s="112">
        <v>-4.3722277319608496E-2</v>
      </c>
      <c r="P54" s="111">
        <v>332021</v>
      </c>
      <c r="Q54" s="111">
        <v>1893109</v>
      </c>
      <c r="R54" s="112">
        <v>-3.1689004395254801E-2</v>
      </c>
      <c r="S54" s="113">
        <v>0</v>
      </c>
      <c r="T54" s="114">
        <v>0</v>
      </c>
      <c r="U54" s="114">
        <v>0</v>
      </c>
      <c r="V54" s="115">
        <v>1487910</v>
      </c>
      <c r="W54" s="115">
        <v>1536256</v>
      </c>
      <c r="X54" s="115">
        <v>48346</v>
      </c>
      <c r="Y54" s="115">
        <v>3440</v>
      </c>
      <c r="Z54" s="115">
        <v>3440</v>
      </c>
      <c r="AA54" s="115">
        <v>0</v>
      </c>
      <c r="AB54" s="115">
        <v>92767</v>
      </c>
      <c r="AC54" s="115">
        <v>322600</v>
      </c>
      <c r="AD54" s="115">
        <v>1632463</v>
      </c>
      <c r="AE54" s="115">
        <v>1955063</v>
      </c>
      <c r="AF54" s="114">
        <v>0</v>
      </c>
      <c r="AG54" s="114">
        <v>0</v>
      </c>
      <c r="AH54" s="115">
        <v>4524</v>
      </c>
      <c r="AI54" s="115">
        <v>1402440</v>
      </c>
    </row>
    <row r="55" spans="1:35" s="122" customFormat="1" ht="22.5" x14ac:dyDescent="0.2">
      <c r="A55" s="116" t="s">
        <v>223</v>
      </c>
      <c r="B55" s="117"/>
      <c r="C55" s="117"/>
      <c r="D55" s="118">
        <f>D54+D24+D14</f>
        <v>8375452</v>
      </c>
      <c r="E55" s="118">
        <f>E54+E24+E14</f>
        <v>951090</v>
      </c>
      <c r="F55" s="118">
        <f>F54+F24+F14</f>
        <v>9326542</v>
      </c>
      <c r="G55" s="119">
        <f>((F54+F24+F14)-(W54+W24+W14))/(W54+W24+W14)</f>
        <v>5.1610586059606316E-4</v>
      </c>
      <c r="H55" s="118">
        <f>H54+H24+H14</f>
        <v>1103840</v>
      </c>
      <c r="I55" s="118">
        <f>I54+I24+I14</f>
        <v>3054</v>
      </c>
      <c r="J55" s="118">
        <f>J54+J24+J14</f>
        <v>1106894</v>
      </c>
      <c r="K55" s="119">
        <f>((J54+J24+J14)-(Z54+Z24+Z14))/(Z54+Z24+Z14)</f>
        <v>-6.7906993977445734E-2</v>
      </c>
      <c r="L55" s="118">
        <f>L54+L24+L14</f>
        <v>156965</v>
      </c>
      <c r="M55" s="119">
        <f>((L54+L24+L14)-(AB54+AB24+AB14))/(AB54+AB24+AB14)</f>
        <v>-7.5822965915580853E-2</v>
      </c>
      <c r="N55" s="118">
        <f>N54+N24+N14</f>
        <v>10590401</v>
      </c>
      <c r="O55" s="119">
        <f>((N54+N24+N14)-(AD54+AD24+AD14))/(AD54+AD24+AD14)</f>
        <v>-8.3067783738532512E-3</v>
      </c>
      <c r="P55" s="118">
        <f>P54+P24+P14</f>
        <v>597617</v>
      </c>
      <c r="Q55" s="118">
        <f>Q54+Q24+Q14</f>
        <v>11188018</v>
      </c>
      <c r="R55" s="119">
        <f>((Q54+Q24+Q14)-(AE54+AE24+AE14))/(AE54+AE24+AE14)</f>
        <v>-6.3399459402906123E-3</v>
      </c>
    </row>
    <row r="56" spans="1:35" s="122" customFormat="1" x14ac:dyDescent="0.2">
      <c r="A56" s="116" t="s">
        <v>224</v>
      </c>
      <c r="B56" s="117"/>
      <c r="C56" s="117"/>
      <c r="D56" s="118">
        <f>D54+D24+D14+D9</f>
        <v>16824997</v>
      </c>
      <c r="E56" s="118">
        <f t="shared" ref="E56:Q56" si="0">E54+E24+E14+E9</f>
        <v>1784534</v>
      </c>
      <c r="F56" s="118">
        <f t="shared" si="0"/>
        <v>18609531</v>
      </c>
      <c r="G56" s="119">
        <f>((F54+F24+F14+F9)-(W54+W24+W14+W9))/(W54+W24+W14+W9)</f>
        <v>-1.6691046579900806E-2</v>
      </c>
      <c r="H56" s="118">
        <f t="shared" si="0"/>
        <v>5981969</v>
      </c>
      <c r="I56" s="118">
        <f t="shared" si="0"/>
        <v>170252</v>
      </c>
      <c r="J56" s="118">
        <f t="shared" si="0"/>
        <v>6152221</v>
      </c>
      <c r="K56" s="119">
        <f>((J54+J24+J14+J9)-(Z54+Z24+Z14+Z9))/(Z54+Z24+Z14+Z9)</f>
        <v>-1.7904089136369303E-2</v>
      </c>
      <c r="L56" s="118">
        <f t="shared" si="0"/>
        <v>606382</v>
      </c>
      <c r="M56" s="119">
        <f>((L54+L24+L14+L9)-(AB54+AB24+AB14+AB9))/(AB54+AB24+AB14+AB9)</f>
        <v>-0.11713970397677473</v>
      </c>
      <c r="N56" s="118">
        <f t="shared" si="0"/>
        <v>25368134</v>
      </c>
      <c r="O56" s="119">
        <f>((N54+N24+N14+N9)-(AD54+AD24+AD14+AD9))/(AD54+AD24+AD14+AD9)</f>
        <v>-1.9650895075877917E-2</v>
      </c>
      <c r="P56" s="118">
        <f t="shared" si="0"/>
        <v>695054</v>
      </c>
      <c r="Q56" s="118">
        <f t="shared" si="0"/>
        <v>26063188</v>
      </c>
      <c r="R56" s="119">
        <f>((Q54+Q24+Q14+Q9)-(AE54+AE24+AE14+AE9))/(AE54+AE24+AE14+AE9)</f>
        <v>-2.0729257056997595E-2</v>
      </c>
    </row>
    <row r="57" spans="1:35" s="122" customFormat="1" x14ac:dyDescent="0.2">
      <c r="A57" s="116" t="s">
        <v>225</v>
      </c>
      <c r="B57" s="117"/>
      <c r="C57" s="117"/>
      <c r="D57" s="118">
        <f>D54+D24+D14+D9+D5</f>
        <v>24641071</v>
      </c>
      <c r="E57" s="118">
        <f t="shared" ref="E57:Q57" si="1">E54+E24+E14+E9+E5</f>
        <v>4884402</v>
      </c>
      <c r="F57" s="118">
        <f t="shared" si="1"/>
        <v>29525473</v>
      </c>
      <c r="G57" s="119">
        <f>((F54+F24+F14+F9+F5)-(W54+W24+W14+W9+W5))/(W54+W24+W14+W9+W5)</f>
        <v>-1.0187612789451789E-2</v>
      </c>
      <c r="H57" s="118">
        <f t="shared" si="1"/>
        <v>17061552</v>
      </c>
      <c r="I57" s="118">
        <f t="shared" si="1"/>
        <v>2831584</v>
      </c>
      <c r="J57" s="118">
        <f t="shared" si="1"/>
        <v>19893136</v>
      </c>
      <c r="K57" s="119">
        <f>((J54+J24+J14+J9+J5)-(Z54+Z24+Z14+Z9+Z5))/(Z54+Z24+Z14+Z9+Z5)</f>
        <v>1.5443797665439563E-2</v>
      </c>
      <c r="L57" s="118">
        <f t="shared" si="1"/>
        <v>606382</v>
      </c>
      <c r="M57" s="119">
        <f>((L54+L24+L14+L9+L5)-(AB54+AB24+AB14+AB9+AB5))/(AB54+AB24+AB14+AB9+AB5)</f>
        <v>-0.11713970397677473</v>
      </c>
      <c r="N57" s="118">
        <f t="shared" si="1"/>
        <v>50024991</v>
      </c>
      <c r="O57" s="119">
        <f>((N54+N24+N14+N9+N5)-(AD54+AD24+AD14+AD9+AD5))/(AD54+AD24+AD14+AD9+AD5)</f>
        <v>-1.6323737719826522E-3</v>
      </c>
      <c r="P57" s="118">
        <f t="shared" si="1"/>
        <v>716385</v>
      </c>
      <c r="Q57" s="118">
        <f t="shared" si="1"/>
        <v>50741376</v>
      </c>
      <c r="R57" s="119">
        <f>((Q54+Q24+Q14+Q9+Q5)-(AE54+AE24+AE14+AE9+AE5))/(AE54+AE24+AE14+AE9+AE5)</f>
        <v>-2.8054719614936914E-3</v>
      </c>
    </row>
    <row r="58" spans="1:35" x14ac:dyDescent="0.2">
      <c r="A58" s="105" t="s">
        <v>226</v>
      </c>
      <c r="B58" s="100" t="s">
        <v>227</v>
      </c>
      <c r="C58" s="100" t="s">
        <v>228</v>
      </c>
      <c r="D58" s="101">
        <v>420</v>
      </c>
      <c r="E58" s="101">
        <v>0</v>
      </c>
      <c r="F58" s="101">
        <v>420</v>
      </c>
      <c r="G58" s="102">
        <v>4.25</v>
      </c>
      <c r="H58" s="101">
        <v>1641736</v>
      </c>
      <c r="I58" s="101">
        <v>0</v>
      </c>
      <c r="J58" s="101">
        <v>1641736</v>
      </c>
      <c r="K58" s="102">
        <v>-9.1407885656159399E-2</v>
      </c>
      <c r="L58" s="101">
        <v>0</v>
      </c>
      <c r="M58" s="128">
        <v>0</v>
      </c>
      <c r="N58" s="101">
        <v>1642156</v>
      </c>
      <c r="O58" s="102">
        <v>-9.1215679633598792E-2</v>
      </c>
      <c r="P58" s="101">
        <v>0</v>
      </c>
      <c r="Q58" s="101">
        <v>1642156</v>
      </c>
      <c r="R58" s="102">
        <v>-9.1215679633598792E-2</v>
      </c>
      <c r="S58" s="106">
        <v>6</v>
      </c>
      <c r="T58" s="100" t="s">
        <v>77</v>
      </c>
      <c r="U58" s="100" t="s">
        <v>77</v>
      </c>
      <c r="V58" s="104">
        <v>80</v>
      </c>
      <c r="W58" s="104">
        <v>80</v>
      </c>
      <c r="X58" s="104">
        <v>0</v>
      </c>
      <c r="Y58" s="104">
        <v>1806901</v>
      </c>
      <c r="Z58" s="104">
        <v>1806901</v>
      </c>
      <c r="AA58" s="104">
        <v>0</v>
      </c>
      <c r="AB58" s="104">
        <v>0</v>
      </c>
      <c r="AC58" s="104">
        <v>0</v>
      </c>
      <c r="AD58" s="104">
        <v>1806981</v>
      </c>
      <c r="AE58" s="104">
        <v>1806981</v>
      </c>
      <c r="AF58" s="100" t="s">
        <v>229</v>
      </c>
      <c r="AG58" s="100" t="s">
        <v>230</v>
      </c>
      <c r="AH58" s="104">
        <v>156</v>
      </c>
      <c r="AI58" s="104">
        <v>48360</v>
      </c>
    </row>
    <row r="59" spans="1:35" x14ac:dyDescent="0.2">
      <c r="A59" s="107"/>
      <c r="B59" s="100" t="s">
        <v>231</v>
      </c>
      <c r="C59" s="100" t="s">
        <v>232</v>
      </c>
      <c r="D59" s="101">
        <v>4581</v>
      </c>
      <c r="E59" s="101">
        <v>0</v>
      </c>
      <c r="F59" s="101">
        <v>4581</v>
      </c>
      <c r="G59" s="102">
        <v>-0.23176253563642499</v>
      </c>
      <c r="H59" s="101">
        <v>0</v>
      </c>
      <c r="I59" s="101">
        <v>0</v>
      </c>
      <c r="J59" s="101">
        <v>0</v>
      </c>
      <c r="K59" s="102">
        <v>-1</v>
      </c>
      <c r="L59" s="101">
        <v>0</v>
      </c>
      <c r="M59" s="128">
        <v>0</v>
      </c>
      <c r="N59" s="101">
        <v>4581</v>
      </c>
      <c r="O59" s="102">
        <v>-0.23330543933054401</v>
      </c>
      <c r="P59" s="101">
        <v>0</v>
      </c>
      <c r="Q59" s="101">
        <v>4581</v>
      </c>
      <c r="R59" s="102">
        <v>-0.23330543933054401</v>
      </c>
      <c r="S59" s="108">
        <v>0</v>
      </c>
      <c r="T59" s="100" t="s">
        <v>77</v>
      </c>
      <c r="U59" s="100" t="s">
        <v>77</v>
      </c>
      <c r="V59" s="104">
        <v>5963</v>
      </c>
      <c r="W59" s="104">
        <v>5963</v>
      </c>
      <c r="X59" s="104">
        <v>0</v>
      </c>
      <c r="Y59" s="104">
        <v>12</v>
      </c>
      <c r="Z59" s="104">
        <v>12</v>
      </c>
      <c r="AA59" s="104">
        <v>0</v>
      </c>
      <c r="AB59" s="104">
        <v>0</v>
      </c>
      <c r="AC59" s="104">
        <v>0</v>
      </c>
      <c r="AD59" s="104">
        <v>5975</v>
      </c>
      <c r="AE59" s="104">
        <v>5975</v>
      </c>
      <c r="AF59" s="100" t="s">
        <v>233</v>
      </c>
      <c r="AG59" s="100" t="s">
        <v>230</v>
      </c>
      <c r="AH59" s="104">
        <v>156</v>
      </c>
      <c r="AI59" s="104">
        <v>48360</v>
      </c>
    </row>
    <row r="60" spans="1:35" x14ac:dyDescent="0.2">
      <c r="A60" s="107"/>
      <c r="B60" s="100" t="s">
        <v>234</v>
      </c>
      <c r="C60" s="100" t="s">
        <v>235</v>
      </c>
      <c r="D60" s="101">
        <v>484868</v>
      </c>
      <c r="E60" s="101">
        <v>3576</v>
      </c>
      <c r="F60" s="101">
        <v>488444</v>
      </c>
      <c r="G60" s="102">
        <v>-0.23694574585583603</v>
      </c>
      <c r="H60" s="101">
        <v>1044946</v>
      </c>
      <c r="I60" s="101">
        <v>1196</v>
      </c>
      <c r="J60" s="101">
        <v>1046142</v>
      </c>
      <c r="K60" s="102">
        <v>-6.5362163205283305E-2</v>
      </c>
      <c r="L60" s="101">
        <v>886</v>
      </c>
      <c r="M60" s="128">
        <v>0</v>
      </c>
      <c r="N60" s="101">
        <v>1535472</v>
      </c>
      <c r="O60" s="102">
        <v>-0.12728463202909601</v>
      </c>
      <c r="P60" s="101">
        <v>7069</v>
      </c>
      <c r="Q60" s="101">
        <v>1542541</v>
      </c>
      <c r="R60" s="102">
        <v>-0.12538151913648402</v>
      </c>
      <c r="S60" s="108">
        <v>0</v>
      </c>
      <c r="T60" s="100" t="s">
        <v>77</v>
      </c>
      <c r="U60" s="100" t="s">
        <v>77</v>
      </c>
      <c r="V60" s="104">
        <v>637541</v>
      </c>
      <c r="W60" s="104">
        <v>640117</v>
      </c>
      <c r="X60" s="104">
        <v>2576</v>
      </c>
      <c r="Y60" s="104">
        <v>1118778</v>
      </c>
      <c r="Z60" s="104">
        <v>1119302</v>
      </c>
      <c r="AA60" s="104">
        <v>524</v>
      </c>
      <c r="AB60" s="104">
        <v>0</v>
      </c>
      <c r="AC60" s="104">
        <v>4254</v>
      </c>
      <c r="AD60" s="104">
        <v>1759419</v>
      </c>
      <c r="AE60" s="104">
        <v>1763673</v>
      </c>
      <c r="AF60" s="100" t="s">
        <v>236</v>
      </c>
      <c r="AG60" s="100" t="s">
        <v>230</v>
      </c>
      <c r="AH60" s="104">
        <v>156</v>
      </c>
      <c r="AI60" s="104">
        <v>48360</v>
      </c>
    </row>
    <row r="61" spans="1:35" x14ac:dyDescent="0.2">
      <c r="A61" s="107"/>
      <c r="B61" s="100" t="s">
        <v>237</v>
      </c>
      <c r="C61" s="100" t="s">
        <v>238</v>
      </c>
      <c r="D61" s="101">
        <v>13411</v>
      </c>
      <c r="E61" s="101">
        <v>0</v>
      </c>
      <c r="F61" s="101">
        <v>13411</v>
      </c>
      <c r="G61" s="102">
        <v>-0.59458887545344608</v>
      </c>
      <c r="H61" s="101">
        <v>0</v>
      </c>
      <c r="I61" s="101">
        <v>0</v>
      </c>
      <c r="J61" s="101">
        <v>0</v>
      </c>
      <c r="K61" s="102">
        <v>0</v>
      </c>
      <c r="L61" s="101">
        <v>0</v>
      </c>
      <c r="M61" s="128">
        <v>0</v>
      </c>
      <c r="N61" s="101">
        <v>13411</v>
      </c>
      <c r="O61" s="102">
        <v>-0.59458887545344608</v>
      </c>
      <c r="P61" s="101">
        <v>0</v>
      </c>
      <c r="Q61" s="101">
        <v>13411</v>
      </c>
      <c r="R61" s="102">
        <v>-0.59458887545344608</v>
      </c>
      <c r="S61" s="108">
        <v>0</v>
      </c>
      <c r="T61" s="100" t="s">
        <v>77</v>
      </c>
      <c r="U61" s="100" t="s">
        <v>77</v>
      </c>
      <c r="V61" s="104">
        <v>33080</v>
      </c>
      <c r="W61" s="104">
        <v>33080</v>
      </c>
      <c r="X61" s="104">
        <v>0</v>
      </c>
      <c r="Y61" s="104">
        <v>0</v>
      </c>
      <c r="Z61" s="104">
        <v>0</v>
      </c>
      <c r="AA61" s="104">
        <v>0</v>
      </c>
      <c r="AB61" s="104">
        <v>0</v>
      </c>
      <c r="AC61" s="104">
        <v>0</v>
      </c>
      <c r="AD61" s="104">
        <v>33080</v>
      </c>
      <c r="AE61" s="104">
        <v>33080</v>
      </c>
      <c r="AF61" s="100" t="s">
        <v>239</v>
      </c>
      <c r="AG61" s="100" t="s">
        <v>230</v>
      </c>
      <c r="AH61" s="104">
        <v>156</v>
      </c>
      <c r="AI61" s="104">
        <v>48360</v>
      </c>
    </row>
    <row r="62" spans="1:35" x14ac:dyDescent="0.2">
      <c r="A62" s="107"/>
      <c r="B62" s="100" t="s">
        <v>240</v>
      </c>
      <c r="C62" s="100" t="s">
        <v>241</v>
      </c>
      <c r="D62" s="101">
        <v>47778</v>
      </c>
      <c r="E62" s="101">
        <v>0</v>
      </c>
      <c r="F62" s="101">
        <v>47778</v>
      </c>
      <c r="G62" s="102">
        <v>0.27991641887004703</v>
      </c>
      <c r="H62" s="101">
        <v>0</v>
      </c>
      <c r="I62" s="101">
        <v>0</v>
      </c>
      <c r="J62" s="101">
        <v>0</v>
      </c>
      <c r="K62" s="102">
        <v>-1</v>
      </c>
      <c r="L62" s="101">
        <v>0</v>
      </c>
      <c r="M62" s="128">
        <v>0</v>
      </c>
      <c r="N62" s="101">
        <v>47778</v>
      </c>
      <c r="O62" s="102">
        <v>0.25943694643610299</v>
      </c>
      <c r="P62" s="101">
        <v>36</v>
      </c>
      <c r="Q62" s="101">
        <v>47814</v>
      </c>
      <c r="R62" s="102">
        <v>0.25030071648972302</v>
      </c>
      <c r="S62" s="108">
        <v>0</v>
      </c>
      <c r="T62" s="100" t="s">
        <v>77</v>
      </c>
      <c r="U62" s="100" t="s">
        <v>77</v>
      </c>
      <c r="V62" s="104">
        <v>37329</v>
      </c>
      <c r="W62" s="104">
        <v>37329</v>
      </c>
      <c r="X62" s="104">
        <v>0</v>
      </c>
      <c r="Y62" s="104">
        <v>607</v>
      </c>
      <c r="Z62" s="104">
        <v>607</v>
      </c>
      <c r="AA62" s="104">
        <v>0</v>
      </c>
      <c r="AB62" s="104">
        <v>0</v>
      </c>
      <c r="AC62" s="104">
        <v>306</v>
      </c>
      <c r="AD62" s="104">
        <v>37936</v>
      </c>
      <c r="AE62" s="104">
        <v>38242</v>
      </c>
      <c r="AF62" s="100" t="s">
        <v>242</v>
      </c>
      <c r="AG62" s="100" t="s">
        <v>230</v>
      </c>
      <c r="AH62" s="104">
        <v>156</v>
      </c>
      <c r="AI62" s="104">
        <v>48360</v>
      </c>
    </row>
    <row r="63" spans="1:35" x14ac:dyDescent="0.2">
      <c r="A63" s="109"/>
      <c r="B63" s="100" t="s">
        <v>243</v>
      </c>
      <c r="C63" s="100" t="s">
        <v>244</v>
      </c>
      <c r="D63" s="101">
        <v>5111</v>
      </c>
      <c r="E63" s="101">
        <v>0</v>
      </c>
      <c r="F63" s="101">
        <v>5111</v>
      </c>
      <c r="G63" s="102">
        <v>-7.8434908041831994E-2</v>
      </c>
      <c r="H63" s="101">
        <v>0</v>
      </c>
      <c r="I63" s="101">
        <v>0</v>
      </c>
      <c r="J63" s="101">
        <v>0</v>
      </c>
      <c r="K63" s="102">
        <v>0</v>
      </c>
      <c r="L63" s="101">
        <v>0</v>
      </c>
      <c r="M63" s="128">
        <v>0</v>
      </c>
      <c r="N63" s="101">
        <v>5111</v>
      </c>
      <c r="O63" s="102">
        <v>-7.8434908041831994E-2</v>
      </c>
      <c r="P63" s="101">
        <v>0</v>
      </c>
      <c r="Q63" s="101">
        <v>5111</v>
      </c>
      <c r="R63" s="102">
        <v>-7.8434908041831994E-2</v>
      </c>
      <c r="S63" s="108">
        <v>0</v>
      </c>
      <c r="T63" s="100" t="s">
        <v>77</v>
      </c>
      <c r="U63" s="100" t="s">
        <v>77</v>
      </c>
      <c r="V63" s="104">
        <v>5546</v>
      </c>
      <c r="W63" s="104">
        <v>5546</v>
      </c>
      <c r="X63" s="104">
        <v>0</v>
      </c>
      <c r="Y63" s="104">
        <v>0</v>
      </c>
      <c r="Z63" s="104">
        <v>0</v>
      </c>
      <c r="AA63" s="104">
        <v>0</v>
      </c>
      <c r="AB63" s="104">
        <v>0</v>
      </c>
      <c r="AC63" s="104">
        <v>0</v>
      </c>
      <c r="AD63" s="104">
        <v>5546</v>
      </c>
      <c r="AE63" s="104">
        <v>5546</v>
      </c>
      <c r="AF63" s="100" t="s">
        <v>245</v>
      </c>
      <c r="AG63" s="100" t="s">
        <v>230</v>
      </c>
      <c r="AH63" s="104">
        <v>156</v>
      </c>
      <c r="AI63" s="104">
        <v>48360</v>
      </c>
    </row>
    <row r="64" spans="1:35" x14ac:dyDescent="0.2">
      <c r="A64" s="110" t="s">
        <v>90</v>
      </c>
      <c r="B64" s="110">
        <v>0</v>
      </c>
      <c r="C64" s="110">
        <v>0</v>
      </c>
      <c r="D64" s="111">
        <v>556169</v>
      </c>
      <c r="E64" s="111">
        <v>3576</v>
      </c>
      <c r="F64" s="111">
        <v>559745</v>
      </c>
      <c r="G64" s="112">
        <v>-0.22485338207903199</v>
      </c>
      <c r="H64" s="111">
        <v>2686682</v>
      </c>
      <c r="I64" s="111">
        <v>1196</v>
      </c>
      <c r="J64" s="111">
        <v>2687878</v>
      </c>
      <c r="K64" s="112">
        <v>-8.16394027378501E-2</v>
      </c>
      <c r="L64" s="111">
        <v>886</v>
      </c>
      <c r="M64" s="129">
        <v>0</v>
      </c>
      <c r="N64" s="111">
        <v>3248509</v>
      </c>
      <c r="O64" s="112">
        <v>-0.109738260759229</v>
      </c>
      <c r="P64" s="111">
        <v>7105</v>
      </c>
      <c r="Q64" s="111">
        <v>3255614</v>
      </c>
      <c r="R64" s="112">
        <v>-0.10890470144083901</v>
      </c>
      <c r="S64" s="113">
        <v>0</v>
      </c>
      <c r="T64" s="114">
        <v>0</v>
      </c>
      <c r="U64" s="114">
        <v>0</v>
      </c>
      <c r="V64" s="115">
        <v>719539</v>
      </c>
      <c r="W64" s="115">
        <v>722115</v>
      </c>
      <c r="X64" s="115">
        <v>2576</v>
      </c>
      <c r="Y64" s="115">
        <v>2926298</v>
      </c>
      <c r="Z64" s="115">
        <v>2926822</v>
      </c>
      <c r="AA64" s="115">
        <v>524</v>
      </c>
      <c r="AB64" s="115">
        <v>0</v>
      </c>
      <c r="AC64" s="115">
        <v>4560</v>
      </c>
      <c r="AD64" s="115">
        <v>3648937</v>
      </c>
      <c r="AE64" s="115">
        <v>3653497</v>
      </c>
      <c r="AF64" s="114">
        <v>0</v>
      </c>
      <c r="AG64" s="114">
        <v>0</v>
      </c>
      <c r="AH64" s="115">
        <v>936</v>
      </c>
      <c r="AI64" s="115">
        <v>290160</v>
      </c>
    </row>
    <row r="65" spans="1:35" x14ac:dyDescent="0.2">
      <c r="A65" s="110" t="s">
        <v>246</v>
      </c>
      <c r="B65" s="110">
        <v>0</v>
      </c>
      <c r="C65" s="110">
        <v>0</v>
      </c>
      <c r="D65" s="111">
        <v>25197240</v>
      </c>
      <c r="E65" s="111">
        <v>4887978</v>
      </c>
      <c r="F65" s="111">
        <v>30085218</v>
      </c>
      <c r="G65" s="112">
        <v>-1.52614547813366E-2</v>
      </c>
      <c r="H65" s="111">
        <v>19748234</v>
      </c>
      <c r="I65" s="111">
        <v>2832780</v>
      </c>
      <c r="J65" s="111">
        <v>22581014</v>
      </c>
      <c r="K65" s="112">
        <v>2.8248814639164703E-3</v>
      </c>
      <c r="L65" s="111">
        <v>607268</v>
      </c>
      <c r="M65" s="129">
        <v>-0.115849734580789</v>
      </c>
      <c r="N65" s="111">
        <v>53273500</v>
      </c>
      <c r="O65" s="112">
        <v>-8.9705986828825211E-3</v>
      </c>
      <c r="P65" s="111">
        <v>723490</v>
      </c>
      <c r="Q65" s="111">
        <v>53996990</v>
      </c>
      <c r="R65" s="112">
        <v>-9.9131009128798405E-3</v>
      </c>
      <c r="S65" s="123">
        <v>0</v>
      </c>
      <c r="T65" s="114">
        <v>0</v>
      </c>
      <c r="U65" s="114">
        <v>0</v>
      </c>
      <c r="V65" s="115">
        <v>25839618</v>
      </c>
      <c r="W65" s="115">
        <v>30551478</v>
      </c>
      <c r="X65" s="115">
        <v>4711860</v>
      </c>
      <c r="Y65" s="115">
        <v>19864667</v>
      </c>
      <c r="Z65" s="115">
        <v>22517405</v>
      </c>
      <c r="AA65" s="115">
        <v>2652738</v>
      </c>
      <c r="AB65" s="115">
        <v>686838</v>
      </c>
      <c r="AC65" s="115">
        <v>781906</v>
      </c>
      <c r="AD65" s="115">
        <v>53755721</v>
      </c>
      <c r="AE65" s="115">
        <v>54537627</v>
      </c>
      <c r="AF65" s="114">
        <v>0</v>
      </c>
      <c r="AG65" s="114">
        <v>0</v>
      </c>
      <c r="AH65" s="115">
        <v>8112</v>
      </c>
      <c r="AI65" s="115">
        <v>2514720</v>
      </c>
    </row>
  </sheetData>
  <pageMargins left="0.25" right="0.25" top="0.75" bottom="0.75" header="0.3" footer="0.3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22" zoomScaleSheetLayoutView="39904" workbookViewId="0">
      <selection activeCell="A2" sqref="A2"/>
    </sheetView>
  </sheetViews>
  <sheetFormatPr defaultRowHeight="11.25" x14ac:dyDescent="0.2"/>
  <cols>
    <col min="1" max="1" width="27" style="97" customWidth="1"/>
    <col min="2" max="2" width="4.7109375" style="97" bestFit="1" customWidth="1"/>
    <col min="3" max="3" width="23.7109375" style="97" bestFit="1" customWidth="1"/>
    <col min="4" max="15" width="12.7109375" style="97" customWidth="1"/>
    <col min="16" max="16" width="9.42578125" style="97" hidden="1" customWidth="1"/>
    <col min="17" max="17" width="15.28515625" style="97" hidden="1" customWidth="1"/>
    <col min="18" max="18" width="6.7109375" style="97" hidden="1" customWidth="1"/>
    <col min="19" max="19" width="23.42578125" style="97" hidden="1" customWidth="1"/>
    <col min="20" max="20" width="22.7109375" style="97" hidden="1" customWidth="1"/>
    <col min="21" max="21" width="19.28515625" style="97" hidden="1" customWidth="1"/>
    <col min="22" max="22" width="18.85546875" style="97" hidden="1" customWidth="1"/>
    <col min="23" max="23" width="23.85546875" style="97" hidden="1" customWidth="1"/>
    <col min="24" max="24" width="15.5703125" style="97" hidden="1" customWidth="1"/>
    <col min="25" max="25" width="32.42578125" style="97" hidden="1" customWidth="1"/>
    <col min="26" max="26" width="23.28515625" style="97" hidden="1" customWidth="1"/>
    <col min="27" max="16384" width="9.140625" style="97"/>
  </cols>
  <sheetData>
    <row r="1" spans="1:26" ht="15.75" x14ac:dyDescent="0.25">
      <c r="A1" s="96" t="s">
        <v>46</v>
      </c>
    </row>
    <row r="4" spans="1:26" ht="33.75" x14ac:dyDescent="0.2">
      <c r="A4" s="98" t="s">
        <v>47</v>
      </c>
      <c r="B4" s="98" t="s">
        <v>48</v>
      </c>
      <c r="C4" s="98" t="s">
        <v>49</v>
      </c>
      <c r="D4" s="98" t="s">
        <v>50</v>
      </c>
      <c r="E4" s="98" t="s">
        <v>51</v>
      </c>
      <c r="F4" s="98" t="s">
        <v>52</v>
      </c>
      <c r="G4" s="98" t="s">
        <v>53</v>
      </c>
      <c r="H4" s="98" t="s">
        <v>54</v>
      </c>
      <c r="I4" s="98" t="s">
        <v>55</v>
      </c>
      <c r="J4" s="98" t="s">
        <v>56</v>
      </c>
      <c r="K4" s="98" t="s">
        <v>57</v>
      </c>
      <c r="L4" s="98" t="s">
        <v>24</v>
      </c>
      <c r="M4" s="98" t="s">
        <v>58</v>
      </c>
      <c r="N4" s="98" t="s">
        <v>59</v>
      </c>
      <c r="O4" s="98" t="s">
        <v>60</v>
      </c>
      <c r="P4" s="99" t="s">
        <v>61</v>
      </c>
      <c r="Q4" s="99" t="s">
        <v>62</v>
      </c>
      <c r="R4" s="99" t="s">
        <v>63</v>
      </c>
      <c r="S4" s="99" t="s">
        <v>64</v>
      </c>
      <c r="T4" s="99" t="s">
        <v>65</v>
      </c>
      <c r="U4" s="99" t="s">
        <v>66</v>
      </c>
      <c r="V4" s="99" t="s">
        <v>67</v>
      </c>
      <c r="W4" s="99" t="s">
        <v>68</v>
      </c>
      <c r="X4" s="99" t="s">
        <v>69</v>
      </c>
      <c r="Y4" s="99" t="s">
        <v>70</v>
      </c>
      <c r="Z4" s="99" t="s">
        <v>71</v>
      </c>
    </row>
    <row r="5" spans="1:26" x14ac:dyDescent="0.2">
      <c r="A5" s="100" t="s">
        <v>72</v>
      </c>
      <c r="B5" s="100" t="s">
        <v>73</v>
      </c>
      <c r="C5" s="100" t="s">
        <v>74</v>
      </c>
      <c r="D5" s="101">
        <v>8656</v>
      </c>
      <c r="E5" s="102">
        <v>1.4176918570591701E-2</v>
      </c>
      <c r="F5" s="101">
        <v>8197</v>
      </c>
      <c r="G5" s="102">
        <v>2.32180751466733E-2</v>
      </c>
      <c r="H5" s="101">
        <v>0</v>
      </c>
      <c r="I5" s="102" t="s">
        <v>75</v>
      </c>
      <c r="J5" s="101">
        <v>16853</v>
      </c>
      <c r="K5" s="102">
        <v>1.8554333373625002E-2</v>
      </c>
      <c r="L5" s="101">
        <v>553</v>
      </c>
      <c r="M5" s="102">
        <v>-4.3252595155709297E-2</v>
      </c>
      <c r="N5" s="101">
        <v>17406</v>
      </c>
      <c r="O5" s="102">
        <v>1.64681149264191E-2</v>
      </c>
      <c r="P5" s="103">
        <v>1</v>
      </c>
      <c r="Q5" s="100" t="s">
        <v>76</v>
      </c>
      <c r="R5" s="100" t="s">
        <v>77</v>
      </c>
      <c r="S5" s="104">
        <v>8535</v>
      </c>
      <c r="T5" s="104">
        <v>8011</v>
      </c>
      <c r="U5" s="104">
        <v>0</v>
      </c>
      <c r="V5" s="104">
        <v>16546</v>
      </c>
      <c r="W5" s="104">
        <v>578</v>
      </c>
      <c r="X5" s="104">
        <v>17124</v>
      </c>
      <c r="Y5" s="100" t="s">
        <v>78</v>
      </c>
      <c r="Z5" s="100" t="s">
        <v>78</v>
      </c>
    </row>
    <row r="6" spans="1:26" x14ac:dyDescent="0.2">
      <c r="A6" s="105" t="s">
        <v>79</v>
      </c>
      <c r="B6" s="100" t="s">
        <v>80</v>
      </c>
      <c r="C6" s="100" t="s">
        <v>81</v>
      </c>
      <c r="D6" s="101">
        <v>3990</v>
      </c>
      <c r="E6" s="102">
        <v>-4.5911047345767599E-2</v>
      </c>
      <c r="F6" s="101">
        <v>1296</v>
      </c>
      <c r="G6" s="102">
        <v>3.9294306335204504E-2</v>
      </c>
      <c r="H6" s="101">
        <v>1066</v>
      </c>
      <c r="I6" s="102">
        <v>-0.14308681672025703</v>
      </c>
      <c r="J6" s="101">
        <v>6352</v>
      </c>
      <c r="K6" s="102">
        <v>-4.8104300914131599E-2</v>
      </c>
      <c r="L6" s="101">
        <v>452</v>
      </c>
      <c r="M6" s="102">
        <v>7.3634204275534396E-2</v>
      </c>
      <c r="N6" s="101">
        <v>6804</v>
      </c>
      <c r="O6" s="102">
        <v>-4.0879616577389304E-2</v>
      </c>
      <c r="P6" s="106">
        <v>2</v>
      </c>
      <c r="Q6" s="100" t="s">
        <v>76</v>
      </c>
      <c r="R6" s="100" t="s">
        <v>76</v>
      </c>
      <c r="S6" s="104">
        <v>4182</v>
      </c>
      <c r="T6" s="104">
        <v>1247</v>
      </c>
      <c r="U6" s="104">
        <v>1244</v>
      </c>
      <c r="V6" s="104">
        <v>6673</v>
      </c>
      <c r="W6" s="104">
        <v>421</v>
      </c>
      <c r="X6" s="104">
        <v>7094</v>
      </c>
      <c r="Y6" s="100" t="s">
        <v>82</v>
      </c>
      <c r="Z6" s="100" t="s">
        <v>83</v>
      </c>
    </row>
    <row r="7" spans="1:26" x14ac:dyDescent="0.2">
      <c r="A7" s="107"/>
      <c r="B7" s="100" t="s">
        <v>84</v>
      </c>
      <c r="C7" s="100" t="s">
        <v>85</v>
      </c>
      <c r="D7" s="101">
        <v>2231</v>
      </c>
      <c r="E7" s="102">
        <v>-3.5034602076124598E-2</v>
      </c>
      <c r="F7" s="101">
        <v>1530</v>
      </c>
      <c r="G7" s="102">
        <v>-0.153761061946903</v>
      </c>
      <c r="H7" s="101">
        <v>1403</v>
      </c>
      <c r="I7" s="102">
        <v>-6.4042695130086702E-2</v>
      </c>
      <c r="J7" s="101">
        <v>5164</v>
      </c>
      <c r="K7" s="102">
        <v>-8.0975262502224601E-2</v>
      </c>
      <c r="L7" s="101">
        <v>547</v>
      </c>
      <c r="M7" s="102">
        <v>0.17887931034482801</v>
      </c>
      <c r="N7" s="101">
        <v>5711</v>
      </c>
      <c r="O7" s="102">
        <v>-6.1154035837580098E-2</v>
      </c>
      <c r="P7" s="108"/>
      <c r="Q7" s="100" t="s">
        <v>76</v>
      </c>
      <c r="R7" s="100" t="s">
        <v>76</v>
      </c>
      <c r="S7" s="104">
        <v>2312</v>
      </c>
      <c r="T7" s="104">
        <v>1808</v>
      </c>
      <c r="U7" s="104">
        <v>1499</v>
      </c>
      <c r="V7" s="104">
        <v>5619</v>
      </c>
      <c r="W7" s="104">
        <v>464</v>
      </c>
      <c r="X7" s="104">
        <v>6083</v>
      </c>
      <c r="Y7" s="100" t="s">
        <v>86</v>
      </c>
      <c r="Z7" s="100" t="s">
        <v>83</v>
      </c>
    </row>
    <row r="8" spans="1:26" x14ac:dyDescent="0.2">
      <c r="A8" s="109"/>
      <c r="B8" s="100" t="s">
        <v>87</v>
      </c>
      <c r="C8" s="100" t="s">
        <v>88</v>
      </c>
      <c r="D8" s="101">
        <v>3451</v>
      </c>
      <c r="E8" s="102">
        <v>1.7393867924528301E-2</v>
      </c>
      <c r="F8" s="101">
        <v>521</v>
      </c>
      <c r="G8" s="102">
        <v>-5.4446460980036297E-2</v>
      </c>
      <c r="H8" s="101">
        <v>2</v>
      </c>
      <c r="I8" s="102" t="s">
        <v>75</v>
      </c>
      <c r="J8" s="101">
        <v>3974</v>
      </c>
      <c r="K8" s="102">
        <v>7.8620339842759308E-3</v>
      </c>
      <c r="L8" s="101">
        <v>360</v>
      </c>
      <c r="M8" s="102">
        <v>-7.2164948453608199E-2</v>
      </c>
      <c r="N8" s="101">
        <v>4334</v>
      </c>
      <c r="O8" s="102">
        <v>6.9268067420918998E-4</v>
      </c>
      <c r="P8" s="108"/>
      <c r="Q8" s="100" t="s">
        <v>76</v>
      </c>
      <c r="R8" s="100" t="s">
        <v>76</v>
      </c>
      <c r="S8" s="104">
        <v>3392</v>
      </c>
      <c r="T8" s="104">
        <v>551</v>
      </c>
      <c r="U8" s="104">
        <v>0</v>
      </c>
      <c r="V8" s="104">
        <v>3943</v>
      </c>
      <c r="W8" s="104">
        <v>388</v>
      </c>
      <c r="X8" s="104">
        <v>4331</v>
      </c>
      <c r="Y8" s="100" t="s">
        <v>89</v>
      </c>
      <c r="Z8" s="100" t="s">
        <v>83</v>
      </c>
    </row>
    <row r="9" spans="1:26" x14ac:dyDescent="0.2">
      <c r="A9" s="110" t="s">
        <v>90</v>
      </c>
      <c r="B9" s="110"/>
      <c r="C9" s="110"/>
      <c r="D9" s="111">
        <v>9672</v>
      </c>
      <c r="E9" s="112">
        <v>-2.1646773214646999E-2</v>
      </c>
      <c r="F9" s="111">
        <v>3347</v>
      </c>
      <c r="G9" s="112">
        <v>-7.1824736550194099E-2</v>
      </c>
      <c r="H9" s="111">
        <v>2471</v>
      </c>
      <c r="I9" s="112">
        <v>-9.9161502005103902E-2</v>
      </c>
      <c r="J9" s="111">
        <v>15490</v>
      </c>
      <c r="K9" s="112">
        <v>-4.5888512473052E-2</v>
      </c>
      <c r="L9" s="111">
        <v>1359</v>
      </c>
      <c r="M9" s="112">
        <v>6.7556952081696806E-2</v>
      </c>
      <c r="N9" s="111">
        <v>16849</v>
      </c>
      <c r="O9" s="112">
        <v>-3.7639936029243801E-2</v>
      </c>
      <c r="P9" s="113"/>
      <c r="Q9" s="114"/>
      <c r="R9" s="114"/>
      <c r="S9" s="115">
        <v>9886</v>
      </c>
      <c r="T9" s="115">
        <v>3606</v>
      </c>
      <c r="U9" s="115">
        <v>2743</v>
      </c>
      <c r="V9" s="115">
        <v>16235</v>
      </c>
      <c r="W9" s="115">
        <v>1273</v>
      </c>
      <c r="X9" s="115">
        <v>17508</v>
      </c>
      <c r="Y9" s="114"/>
      <c r="Z9" s="114"/>
    </row>
    <row r="10" spans="1:26" x14ac:dyDescent="0.2">
      <c r="A10" s="105" t="s">
        <v>91</v>
      </c>
      <c r="B10" s="100" t="s">
        <v>92</v>
      </c>
      <c r="C10" s="100" t="s">
        <v>93</v>
      </c>
      <c r="D10" s="101">
        <v>2758</v>
      </c>
      <c r="E10" s="102">
        <v>1.7336776097381001E-2</v>
      </c>
      <c r="F10" s="101">
        <v>22</v>
      </c>
      <c r="G10" s="102">
        <v>0</v>
      </c>
      <c r="H10" s="101">
        <v>0</v>
      </c>
      <c r="I10" s="102" t="s">
        <v>75</v>
      </c>
      <c r="J10" s="101">
        <v>2780</v>
      </c>
      <c r="K10" s="102">
        <v>1.7197219173069902E-2</v>
      </c>
      <c r="L10" s="101">
        <v>336</v>
      </c>
      <c r="M10" s="102">
        <v>-8.6956521739130391E-2</v>
      </c>
      <c r="N10" s="101">
        <v>3116</v>
      </c>
      <c r="O10" s="102">
        <v>4.8371493066752709E-3</v>
      </c>
      <c r="P10" s="106">
        <v>3</v>
      </c>
      <c r="Q10" s="100" t="s">
        <v>76</v>
      </c>
      <c r="R10" s="100" t="s">
        <v>76</v>
      </c>
      <c r="S10" s="104">
        <v>2711</v>
      </c>
      <c r="T10" s="104">
        <v>22</v>
      </c>
      <c r="U10" s="104">
        <v>0</v>
      </c>
      <c r="V10" s="104">
        <v>2733</v>
      </c>
      <c r="W10" s="104">
        <v>368</v>
      </c>
      <c r="X10" s="104">
        <v>3101</v>
      </c>
      <c r="Y10" s="100" t="s">
        <v>94</v>
      </c>
      <c r="Z10" s="100" t="s">
        <v>95</v>
      </c>
    </row>
    <row r="11" spans="1:26" x14ac:dyDescent="0.2">
      <c r="A11" s="107"/>
      <c r="B11" s="100" t="s">
        <v>96</v>
      </c>
      <c r="C11" s="100" t="s">
        <v>97</v>
      </c>
      <c r="D11" s="101">
        <v>832</v>
      </c>
      <c r="E11" s="102">
        <v>2.2113022113022102E-2</v>
      </c>
      <c r="F11" s="101">
        <v>397</v>
      </c>
      <c r="G11" s="102">
        <v>5.0264550264550296E-2</v>
      </c>
      <c r="H11" s="101">
        <v>0</v>
      </c>
      <c r="I11" s="102" t="s">
        <v>75</v>
      </c>
      <c r="J11" s="101">
        <v>1229</v>
      </c>
      <c r="K11" s="102">
        <v>3.1040268456375801E-2</v>
      </c>
      <c r="L11" s="101">
        <v>114</v>
      </c>
      <c r="M11" s="102">
        <v>-0.17985611510791399</v>
      </c>
      <c r="N11" s="101">
        <v>1343</v>
      </c>
      <c r="O11" s="102">
        <v>9.0157776108189293E-3</v>
      </c>
      <c r="P11" s="108"/>
      <c r="Q11" s="100" t="s">
        <v>76</v>
      </c>
      <c r="R11" s="100" t="s">
        <v>76</v>
      </c>
      <c r="S11" s="104">
        <v>814</v>
      </c>
      <c r="T11" s="104">
        <v>378</v>
      </c>
      <c r="U11" s="104">
        <v>0</v>
      </c>
      <c r="V11" s="104">
        <v>1192</v>
      </c>
      <c r="W11" s="104">
        <v>139</v>
      </c>
      <c r="X11" s="104">
        <v>1331</v>
      </c>
      <c r="Y11" s="100" t="s">
        <v>98</v>
      </c>
      <c r="Z11" s="100" t="s">
        <v>95</v>
      </c>
    </row>
    <row r="12" spans="1:26" x14ac:dyDescent="0.2">
      <c r="A12" s="107"/>
      <c r="B12" s="100" t="s">
        <v>99</v>
      </c>
      <c r="C12" s="100" t="s">
        <v>100</v>
      </c>
      <c r="D12" s="101">
        <v>2530</v>
      </c>
      <c r="E12" s="102">
        <v>3.6036036036036001E-2</v>
      </c>
      <c r="F12" s="101">
        <v>101</v>
      </c>
      <c r="G12" s="102">
        <v>0.50746268656716409</v>
      </c>
      <c r="H12" s="101">
        <v>0</v>
      </c>
      <c r="I12" s="102" t="s">
        <v>75</v>
      </c>
      <c r="J12" s="101">
        <v>2631</v>
      </c>
      <c r="K12" s="102">
        <v>4.8624950179354302E-2</v>
      </c>
      <c r="L12" s="101">
        <v>573</v>
      </c>
      <c r="M12" s="102">
        <v>0.11046511627907001</v>
      </c>
      <c r="N12" s="101">
        <v>3204</v>
      </c>
      <c r="O12" s="102">
        <v>5.9173553719008294E-2</v>
      </c>
      <c r="P12" s="108"/>
      <c r="Q12" s="100" t="s">
        <v>76</v>
      </c>
      <c r="R12" s="100" t="s">
        <v>76</v>
      </c>
      <c r="S12" s="104">
        <v>2442</v>
      </c>
      <c r="T12" s="104">
        <v>67</v>
      </c>
      <c r="U12" s="104">
        <v>0</v>
      </c>
      <c r="V12" s="104">
        <v>2509</v>
      </c>
      <c r="W12" s="104">
        <v>516</v>
      </c>
      <c r="X12" s="104">
        <v>3025</v>
      </c>
      <c r="Y12" s="100" t="s">
        <v>101</v>
      </c>
      <c r="Z12" s="100" t="s">
        <v>95</v>
      </c>
    </row>
    <row r="13" spans="1:26" x14ac:dyDescent="0.2">
      <c r="A13" s="109"/>
      <c r="B13" s="100" t="s">
        <v>102</v>
      </c>
      <c r="C13" s="100" t="s">
        <v>103</v>
      </c>
      <c r="D13" s="101">
        <v>773</v>
      </c>
      <c r="E13" s="102">
        <v>-1.27713920817369E-2</v>
      </c>
      <c r="F13" s="101">
        <v>194</v>
      </c>
      <c r="G13" s="102">
        <v>-0.25954198473282403</v>
      </c>
      <c r="H13" s="101">
        <v>0</v>
      </c>
      <c r="I13" s="102">
        <v>-1</v>
      </c>
      <c r="J13" s="101">
        <v>967</v>
      </c>
      <c r="K13" s="102">
        <v>-7.8169685414680612E-2</v>
      </c>
      <c r="L13" s="101">
        <v>235</v>
      </c>
      <c r="M13" s="102">
        <v>0.124401913875598</v>
      </c>
      <c r="N13" s="101">
        <v>1202</v>
      </c>
      <c r="O13" s="102">
        <v>-4.4515103338632796E-2</v>
      </c>
      <c r="P13" s="108"/>
      <c r="Q13" s="100" t="s">
        <v>76</v>
      </c>
      <c r="R13" s="100" t="s">
        <v>76</v>
      </c>
      <c r="S13" s="104">
        <v>783</v>
      </c>
      <c r="T13" s="104">
        <v>262</v>
      </c>
      <c r="U13" s="104">
        <v>4</v>
      </c>
      <c r="V13" s="104">
        <v>1049</v>
      </c>
      <c r="W13" s="104">
        <v>209</v>
      </c>
      <c r="X13" s="104">
        <v>1258</v>
      </c>
      <c r="Y13" s="100" t="s">
        <v>104</v>
      </c>
      <c r="Z13" s="100" t="s">
        <v>95</v>
      </c>
    </row>
    <row r="14" spans="1:26" x14ac:dyDescent="0.2">
      <c r="A14" s="110" t="s">
        <v>90</v>
      </c>
      <c r="B14" s="110"/>
      <c r="C14" s="110"/>
      <c r="D14" s="111">
        <v>6893</v>
      </c>
      <c r="E14" s="112">
        <v>2.1185185185185203E-2</v>
      </c>
      <c r="F14" s="111">
        <v>714</v>
      </c>
      <c r="G14" s="112">
        <v>-2.0576131687242802E-2</v>
      </c>
      <c r="H14" s="111">
        <v>0</v>
      </c>
      <c r="I14" s="112">
        <v>-1</v>
      </c>
      <c r="J14" s="111">
        <v>7607</v>
      </c>
      <c r="K14" s="112">
        <v>1.6570894026460004E-2</v>
      </c>
      <c r="L14" s="111">
        <v>1258</v>
      </c>
      <c r="M14" s="112">
        <v>2.1103896103896101E-2</v>
      </c>
      <c r="N14" s="111">
        <v>8865</v>
      </c>
      <c r="O14" s="112">
        <v>1.7211703958691899E-2</v>
      </c>
      <c r="P14" s="113"/>
      <c r="Q14" s="114"/>
      <c r="R14" s="114"/>
      <c r="S14" s="115">
        <v>6750</v>
      </c>
      <c r="T14" s="115">
        <v>729</v>
      </c>
      <c r="U14" s="115">
        <v>4</v>
      </c>
      <c r="V14" s="115">
        <v>7483</v>
      </c>
      <c r="W14" s="115">
        <v>1232</v>
      </c>
      <c r="X14" s="115">
        <v>8715</v>
      </c>
      <c r="Y14" s="114"/>
      <c r="Z14" s="114"/>
    </row>
    <row r="15" spans="1:26" x14ac:dyDescent="0.2">
      <c r="A15" s="105" t="s">
        <v>105</v>
      </c>
      <c r="B15" s="100" t="s">
        <v>106</v>
      </c>
      <c r="C15" s="100" t="s">
        <v>107</v>
      </c>
      <c r="D15" s="101">
        <v>550</v>
      </c>
      <c r="E15" s="102">
        <v>6.7961165048543701E-2</v>
      </c>
      <c r="F15" s="101">
        <v>6</v>
      </c>
      <c r="G15" s="102" t="s">
        <v>75</v>
      </c>
      <c r="H15" s="101">
        <v>0</v>
      </c>
      <c r="I15" s="102" t="s">
        <v>75</v>
      </c>
      <c r="J15" s="101">
        <v>556</v>
      </c>
      <c r="K15" s="102">
        <v>7.9611650485436905E-2</v>
      </c>
      <c r="L15" s="101">
        <v>194</v>
      </c>
      <c r="M15" s="102">
        <v>-7.1770334928229707E-2</v>
      </c>
      <c r="N15" s="101">
        <v>750</v>
      </c>
      <c r="O15" s="102">
        <v>3.5911602209944798E-2</v>
      </c>
      <c r="P15" s="106">
        <v>4</v>
      </c>
      <c r="Q15" s="100" t="s">
        <v>76</v>
      </c>
      <c r="R15" s="100" t="s">
        <v>76</v>
      </c>
      <c r="S15" s="104">
        <v>515</v>
      </c>
      <c r="T15" s="104">
        <v>0</v>
      </c>
      <c r="U15" s="104">
        <v>0</v>
      </c>
      <c r="V15" s="104">
        <v>515</v>
      </c>
      <c r="W15" s="104">
        <v>209</v>
      </c>
      <c r="X15" s="104">
        <v>724</v>
      </c>
      <c r="Y15" s="100" t="s">
        <v>108</v>
      </c>
      <c r="Z15" s="100" t="s">
        <v>109</v>
      </c>
    </row>
    <row r="16" spans="1:26" x14ac:dyDescent="0.2">
      <c r="A16" s="107"/>
      <c r="B16" s="100" t="s">
        <v>110</v>
      </c>
      <c r="C16" s="100" t="s">
        <v>111</v>
      </c>
      <c r="D16" s="101">
        <v>170</v>
      </c>
      <c r="E16" s="102">
        <v>4.9382716049382706E-2</v>
      </c>
      <c r="F16" s="101">
        <v>1</v>
      </c>
      <c r="G16" s="102">
        <v>0</v>
      </c>
      <c r="H16" s="101">
        <v>0</v>
      </c>
      <c r="I16" s="102" t="s">
        <v>75</v>
      </c>
      <c r="J16" s="101">
        <v>171</v>
      </c>
      <c r="K16" s="102">
        <v>4.9079754601226995E-2</v>
      </c>
      <c r="L16" s="101">
        <v>83</v>
      </c>
      <c r="M16" s="102">
        <v>2.3199999999999998</v>
      </c>
      <c r="N16" s="101">
        <v>254</v>
      </c>
      <c r="O16" s="102">
        <v>0.35106382978723405</v>
      </c>
      <c r="P16" s="108"/>
      <c r="Q16" s="100" t="s">
        <v>76</v>
      </c>
      <c r="R16" s="100" t="s">
        <v>76</v>
      </c>
      <c r="S16" s="104">
        <v>162</v>
      </c>
      <c r="T16" s="104">
        <v>1</v>
      </c>
      <c r="U16" s="104">
        <v>0</v>
      </c>
      <c r="V16" s="104">
        <v>163</v>
      </c>
      <c r="W16" s="104">
        <v>25</v>
      </c>
      <c r="X16" s="104">
        <v>188</v>
      </c>
      <c r="Y16" s="100" t="s">
        <v>112</v>
      </c>
      <c r="Z16" s="100" t="s">
        <v>109</v>
      </c>
    </row>
    <row r="17" spans="1:26" x14ac:dyDescent="0.2">
      <c r="A17" s="107"/>
      <c r="B17" s="100" t="s">
        <v>113</v>
      </c>
      <c r="C17" s="100" t="s">
        <v>114</v>
      </c>
      <c r="D17" s="101">
        <v>679</v>
      </c>
      <c r="E17" s="102">
        <v>5.7632398753894094E-2</v>
      </c>
      <c r="F17" s="101">
        <v>21</v>
      </c>
      <c r="G17" s="102">
        <v>0.4</v>
      </c>
      <c r="H17" s="101">
        <v>0</v>
      </c>
      <c r="I17" s="102" t="s">
        <v>75</v>
      </c>
      <c r="J17" s="101">
        <v>700</v>
      </c>
      <c r="K17" s="102">
        <v>6.5449010654490103E-2</v>
      </c>
      <c r="L17" s="101">
        <v>117</v>
      </c>
      <c r="M17" s="102">
        <v>0.72058823529411808</v>
      </c>
      <c r="N17" s="101">
        <v>817</v>
      </c>
      <c r="O17" s="102">
        <v>0.126896551724138</v>
      </c>
      <c r="P17" s="108"/>
      <c r="Q17" s="100" t="s">
        <v>76</v>
      </c>
      <c r="R17" s="100" t="s">
        <v>76</v>
      </c>
      <c r="S17" s="104">
        <v>642</v>
      </c>
      <c r="T17" s="104">
        <v>15</v>
      </c>
      <c r="U17" s="104">
        <v>0</v>
      </c>
      <c r="V17" s="104">
        <v>657</v>
      </c>
      <c r="W17" s="104">
        <v>68</v>
      </c>
      <c r="X17" s="104">
        <v>725</v>
      </c>
      <c r="Y17" s="100" t="s">
        <v>115</v>
      </c>
      <c r="Z17" s="100" t="s">
        <v>109</v>
      </c>
    </row>
    <row r="18" spans="1:26" x14ac:dyDescent="0.2">
      <c r="A18" s="107"/>
      <c r="B18" s="100" t="s">
        <v>116</v>
      </c>
      <c r="C18" s="100" t="s">
        <v>117</v>
      </c>
      <c r="D18" s="101">
        <v>405</v>
      </c>
      <c r="E18" s="102">
        <v>1.50375939849624E-2</v>
      </c>
      <c r="F18" s="101">
        <v>117</v>
      </c>
      <c r="G18" s="102">
        <v>-0.15827338129496399</v>
      </c>
      <c r="H18" s="101">
        <v>0</v>
      </c>
      <c r="I18" s="102" t="s">
        <v>75</v>
      </c>
      <c r="J18" s="101">
        <v>522</v>
      </c>
      <c r="K18" s="102">
        <v>-2.9739776951672903E-2</v>
      </c>
      <c r="L18" s="101">
        <v>134</v>
      </c>
      <c r="M18" s="102">
        <v>0.78666666666666696</v>
      </c>
      <c r="N18" s="101">
        <v>656</v>
      </c>
      <c r="O18" s="102">
        <v>7.01468189233279E-2</v>
      </c>
      <c r="P18" s="108"/>
      <c r="Q18" s="100" t="s">
        <v>76</v>
      </c>
      <c r="R18" s="100" t="s">
        <v>76</v>
      </c>
      <c r="S18" s="104">
        <v>399</v>
      </c>
      <c r="T18" s="104">
        <v>139</v>
      </c>
      <c r="U18" s="104">
        <v>0</v>
      </c>
      <c r="V18" s="104">
        <v>538</v>
      </c>
      <c r="W18" s="104">
        <v>75</v>
      </c>
      <c r="X18" s="104">
        <v>613</v>
      </c>
      <c r="Y18" s="100" t="s">
        <v>118</v>
      </c>
      <c r="Z18" s="100" t="s">
        <v>109</v>
      </c>
    </row>
    <row r="19" spans="1:26" x14ac:dyDescent="0.2">
      <c r="A19" s="107"/>
      <c r="B19" s="100" t="s">
        <v>119</v>
      </c>
      <c r="C19" s="100" t="s">
        <v>120</v>
      </c>
      <c r="D19" s="101">
        <v>529</v>
      </c>
      <c r="E19" s="102">
        <v>0.13519313304720998</v>
      </c>
      <c r="F19" s="101">
        <v>6</v>
      </c>
      <c r="G19" s="102">
        <v>2</v>
      </c>
      <c r="H19" s="101">
        <v>44</v>
      </c>
      <c r="I19" s="102" t="s">
        <v>75</v>
      </c>
      <c r="J19" s="101">
        <v>579</v>
      </c>
      <c r="K19" s="102">
        <v>0.23717948717948698</v>
      </c>
      <c r="L19" s="101">
        <v>155</v>
      </c>
      <c r="M19" s="102">
        <v>0.107142857142857</v>
      </c>
      <c r="N19" s="101">
        <v>734</v>
      </c>
      <c r="O19" s="102">
        <v>0.207236842105263</v>
      </c>
      <c r="P19" s="108"/>
      <c r="Q19" s="100" t="s">
        <v>76</v>
      </c>
      <c r="R19" s="100" t="s">
        <v>76</v>
      </c>
      <c r="S19" s="104">
        <v>466</v>
      </c>
      <c r="T19" s="104">
        <v>2</v>
      </c>
      <c r="U19" s="104">
        <v>0</v>
      </c>
      <c r="V19" s="104">
        <v>468</v>
      </c>
      <c r="W19" s="104">
        <v>140</v>
      </c>
      <c r="X19" s="104">
        <v>608</v>
      </c>
      <c r="Y19" s="100" t="s">
        <v>121</v>
      </c>
      <c r="Z19" s="100" t="s">
        <v>109</v>
      </c>
    </row>
    <row r="20" spans="1:26" x14ac:dyDescent="0.2">
      <c r="A20" s="107"/>
      <c r="B20" s="100" t="s">
        <v>122</v>
      </c>
      <c r="C20" s="100" t="s">
        <v>123</v>
      </c>
      <c r="D20" s="101">
        <v>487</v>
      </c>
      <c r="E20" s="102">
        <v>1.4583333333333301E-2</v>
      </c>
      <c r="F20" s="101">
        <v>1</v>
      </c>
      <c r="G20" s="102">
        <v>-0.66666666666666696</v>
      </c>
      <c r="H20" s="101">
        <v>330</v>
      </c>
      <c r="I20" s="102">
        <v>-0.27152317880794696</v>
      </c>
      <c r="J20" s="101">
        <v>818</v>
      </c>
      <c r="K20" s="102">
        <v>-0.12606837606837601</v>
      </c>
      <c r="L20" s="101">
        <v>61</v>
      </c>
      <c r="M20" s="102">
        <v>-0.31460674157303398</v>
      </c>
      <c r="N20" s="101">
        <v>879</v>
      </c>
      <c r="O20" s="102">
        <v>-0.142439024390244</v>
      </c>
      <c r="P20" s="108"/>
      <c r="Q20" s="100" t="s">
        <v>76</v>
      </c>
      <c r="R20" s="100" t="s">
        <v>76</v>
      </c>
      <c r="S20" s="104">
        <v>480</v>
      </c>
      <c r="T20" s="104">
        <v>3</v>
      </c>
      <c r="U20" s="104">
        <v>453</v>
      </c>
      <c r="V20" s="104">
        <v>936</v>
      </c>
      <c r="W20" s="104">
        <v>89</v>
      </c>
      <c r="X20" s="104">
        <v>1025</v>
      </c>
      <c r="Y20" s="100" t="s">
        <v>124</v>
      </c>
      <c r="Z20" s="100" t="s">
        <v>109</v>
      </c>
    </row>
    <row r="21" spans="1:26" x14ac:dyDescent="0.2">
      <c r="A21" s="107"/>
      <c r="B21" s="100" t="s">
        <v>125</v>
      </c>
      <c r="C21" s="100" t="s">
        <v>126</v>
      </c>
      <c r="D21" s="101">
        <v>209</v>
      </c>
      <c r="E21" s="102">
        <v>-4.5662100456621002E-2</v>
      </c>
      <c r="F21" s="101">
        <v>0</v>
      </c>
      <c r="G21" s="102">
        <v>-1</v>
      </c>
      <c r="H21" s="101">
        <v>0</v>
      </c>
      <c r="I21" s="102" t="s">
        <v>75</v>
      </c>
      <c r="J21" s="101">
        <v>209</v>
      </c>
      <c r="K21" s="102">
        <v>-7.5221238938053103E-2</v>
      </c>
      <c r="L21" s="101">
        <v>30</v>
      </c>
      <c r="M21" s="102">
        <v>-0.11764705882352899</v>
      </c>
      <c r="N21" s="101">
        <v>239</v>
      </c>
      <c r="O21" s="102">
        <v>-8.0769230769230801E-2</v>
      </c>
      <c r="P21" s="108"/>
      <c r="Q21" s="100" t="s">
        <v>76</v>
      </c>
      <c r="R21" s="100" t="s">
        <v>76</v>
      </c>
      <c r="S21" s="104">
        <v>219</v>
      </c>
      <c r="T21" s="104">
        <v>7</v>
      </c>
      <c r="U21" s="104">
        <v>0</v>
      </c>
      <c r="V21" s="104">
        <v>226</v>
      </c>
      <c r="W21" s="104">
        <v>34</v>
      </c>
      <c r="X21" s="104">
        <v>260</v>
      </c>
      <c r="Y21" s="100" t="s">
        <v>127</v>
      </c>
      <c r="Z21" s="100" t="s">
        <v>109</v>
      </c>
    </row>
    <row r="22" spans="1:26" x14ac:dyDescent="0.2">
      <c r="A22" s="107"/>
      <c r="B22" s="100" t="s">
        <v>128</v>
      </c>
      <c r="C22" s="100" t="s">
        <v>129</v>
      </c>
      <c r="D22" s="101">
        <v>570</v>
      </c>
      <c r="E22" s="102">
        <v>4.5871559633027505E-2</v>
      </c>
      <c r="F22" s="101">
        <v>26</v>
      </c>
      <c r="G22" s="102">
        <v>2.25</v>
      </c>
      <c r="H22" s="101">
        <v>0</v>
      </c>
      <c r="I22" s="102">
        <v>-1</v>
      </c>
      <c r="J22" s="101">
        <v>596</v>
      </c>
      <c r="K22" s="102">
        <v>7.387387387387391E-2</v>
      </c>
      <c r="L22" s="101">
        <v>54</v>
      </c>
      <c r="M22" s="102">
        <v>-6.8965517241379309E-2</v>
      </c>
      <c r="N22" s="101">
        <v>650</v>
      </c>
      <c r="O22" s="102">
        <v>6.0358890701468194E-2</v>
      </c>
      <c r="P22" s="108"/>
      <c r="Q22" s="100" t="s">
        <v>76</v>
      </c>
      <c r="R22" s="100" t="s">
        <v>76</v>
      </c>
      <c r="S22" s="104">
        <v>545</v>
      </c>
      <c r="T22" s="104">
        <v>8</v>
      </c>
      <c r="U22" s="104">
        <v>2</v>
      </c>
      <c r="V22" s="104">
        <v>555</v>
      </c>
      <c r="W22" s="104">
        <v>58</v>
      </c>
      <c r="X22" s="104">
        <v>613</v>
      </c>
      <c r="Y22" s="100" t="s">
        <v>130</v>
      </c>
      <c r="Z22" s="100" t="s">
        <v>109</v>
      </c>
    </row>
    <row r="23" spans="1:26" x14ac:dyDescent="0.2">
      <c r="A23" s="109"/>
      <c r="B23" s="100" t="s">
        <v>131</v>
      </c>
      <c r="C23" s="100" t="s">
        <v>132</v>
      </c>
      <c r="D23" s="101">
        <v>190</v>
      </c>
      <c r="E23" s="102">
        <v>-0.24901185770751</v>
      </c>
      <c r="F23" s="101">
        <v>2</v>
      </c>
      <c r="G23" s="102">
        <v>-0.5</v>
      </c>
      <c r="H23" s="101">
        <v>0</v>
      </c>
      <c r="I23" s="102" t="s">
        <v>75</v>
      </c>
      <c r="J23" s="101">
        <v>192</v>
      </c>
      <c r="K23" s="102">
        <v>-0.25291828793774296</v>
      </c>
      <c r="L23" s="101">
        <v>176</v>
      </c>
      <c r="M23" s="102">
        <v>0.26618705035971196</v>
      </c>
      <c r="N23" s="101">
        <v>368</v>
      </c>
      <c r="O23" s="102">
        <v>-7.0707070707070691E-2</v>
      </c>
      <c r="P23" s="108"/>
      <c r="Q23" s="100" t="s">
        <v>76</v>
      </c>
      <c r="R23" s="100" t="s">
        <v>76</v>
      </c>
      <c r="S23" s="104">
        <v>253</v>
      </c>
      <c r="T23" s="104">
        <v>4</v>
      </c>
      <c r="U23" s="104">
        <v>0</v>
      </c>
      <c r="V23" s="104">
        <v>257</v>
      </c>
      <c r="W23" s="104">
        <v>139</v>
      </c>
      <c r="X23" s="104">
        <v>396</v>
      </c>
      <c r="Y23" s="100" t="s">
        <v>133</v>
      </c>
      <c r="Z23" s="100" t="s">
        <v>109</v>
      </c>
    </row>
    <row r="24" spans="1:26" x14ac:dyDescent="0.2">
      <c r="A24" s="110" t="s">
        <v>90</v>
      </c>
      <c r="B24" s="110"/>
      <c r="C24" s="110"/>
      <c r="D24" s="111">
        <v>3789</v>
      </c>
      <c r="E24" s="112">
        <v>2.93398533007335E-2</v>
      </c>
      <c r="F24" s="111">
        <v>180</v>
      </c>
      <c r="G24" s="112">
        <v>5.5865921787709499E-3</v>
      </c>
      <c r="H24" s="111">
        <v>374</v>
      </c>
      <c r="I24" s="112">
        <v>-0.178021978021978</v>
      </c>
      <c r="J24" s="111">
        <v>4343</v>
      </c>
      <c r="K24" s="112">
        <v>6.4889918887601405E-3</v>
      </c>
      <c r="L24" s="111">
        <v>1004</v>
      </c>
      <c r="M24" s="112">
        <v>0.19952210274790899</v>
      </c>
      <c r="N24" s="111">
        <v>5347</v>
      </c>
      <c r="O24" s="112">
        <v>3.7849378881987597E-2</v>
      </c>
      <c r="P24" s="113"/>
      <c r="Q24" s="114"/>
      <c r="R24" s="114"/>
      <c r="S24" s="115">
        <v>3681</v>
      </c>
      <c r="T24" s="115">
        <v>179</v>
      </c>
      <c r="U24" s="115">
        <v>455</v>
      </c>
      <c r="V24" s="115">
        <v>4315</v>
      </c>
      <c r="W24" s="115">
        <v>837</v>
      </c>
      <c r="X24" s="115">
        <v>5152</v>
      </c>
      <c r="Y24" s="114"/>
      <c r="Z24" s="114"/>
    </row>
    <row r="25" spans="1:26" x14ac:dyDescent="0.2">
      <c r="A25" s="105" t="s">
        <v>134</v>
      </c>
      <c r="B25" s="100" t="s">
        <v>135</v>
      </c>
      <c r="C25" s="100" t="s">
        <v>136</v>
      </c>
      <c r="D25" s="101">
        <v>239</v>
      </c>
      <c r="E25" s="102">
        <v>-1.6460905349794202E-2</v>
      </c>
      <c r="F25" s="101">
        <v>0</v>
      </c>
      <c r="G25" s="102" t="s">
        <v>75</v>
      </c>
      <c r="H25" s="101">
        <v>0</v>
      </c>
      <c r="I25" s="102" t="s">
        <v>75</v>
      </c>
      <c r="J25" s="101">
        <v>239</v>
      </c>
      <c r="K25" s="102">
        <v>-1.6460905349794202E-2</v>
      </c>
      <c r="L25" s="101">
        <v>2</v>
      </c>
      <c r="M25" s="102">
        <v>-0.84615384615384603</v>
      </c>
      <c r="N25" s="101">
        <v>241</v>
      </c>
      <c r="O25" s="102">
        <v>-5.859375E-2</v>
      </c>
      <c r="P25" s="106">
        <v>5</v>
      </c>
      <c r="Q25" s="100" t="s">
        <v>76</v>
      </c>
      <c r="R25" s="100" t="s">
        <v>76</v>
      </c>
      <c r="S25" s="104">
        <v>243</v>
      </c>
      <c r="T25" s="104">
        <v>0</v>
      </c>
      <c r="U25" s="104">
        <v>0</v>
      </c>
      <c r="V25" s="104">
        <v>243</v>
      </c>
      <c r="W25" s="104">
        <v>13</v>
      </c>
      <c r="X25" s="104">
        <v>256</v>
      </c>
      <c r="Y25" s="100" t="s">
        <v>137</v>
      </c>
      <c r="Z25" s="100" t="s">
        <v>138</v>
      </c>
    </row>
    <row r="26" spans="1:26" x14ac:dyDescent="0.2">
      <c r="A26" s="107"/>
      <c r="B26" s="100" t="s">
        <v>139</v>
      </c>
      <c r="C26" s="100" t="s">
        <v>140</v>
      </c>
      <c r="D26" s="101">
        <v>125</v>
      </c>
      <c r="E26" s="102">
        <v>-0.14383561643835599</v>
      </c>
      <c r="F26" s="101">
        <v>0</v>
      </c>
      <c r="G26" s="102" t="s">
        <v>75</v>
      </c>
      <c r="H26" s="101">
        <v>0</v>
      </c>
      <c r="I26" s="102" t="s">
        <v>75</v>
      </c>
      <c r="J26" s="101">
        <v>125</v>
      </c>
      <c r="K26" s="102">
        <v>-0.14383561643835599</v>
      </c>
      <c r="L26" s="101">
        <v>2</v>
      </c>
      <c r="M26" s="102">
        <v>0</v>
      </c>
      <c r="N26" s="101">
        <v>127</v>
      </c>
      <c r="O26" s="102">
        <v>-0.141891891891892</v>
      </c>
      <c r="P26" s="108"/>
      <c r="Q26" s="100" t="s">
        <v>76</v>
      </c>
      <c r="R26" s="100" t="s">
        <v>76</v>
      </c>
      <c r="S26" s="104">
        <v>146</v>
      </c>
      <c r="T26" s="104">
        <v>0</v>
      </c>
      <c r="U26" s="104">
        <v>0</v>
      </c>
      <c r="V26" s="104">
        <v>146</v>
      </c>
      <c r="W26" s="104">
        <v>2</v>
      </c>
      <c r="X26" s="104">
        <v>148</v>
      </c>
      <c r="Y26" s="100" t="s">
        <v>141</v>
      </c>
      <c r="Z26" s="100" t="s">
        <v>138</v>
      </c>
    </row>
    <row r="27" spans="1:26" x14ac:dyDescent="0.2">
      <c r="A27" s="107"/>
      <c r="B27" s="100" t="s">
        <v>142</v>
      </c>
      <c r="C27" s="100" t="s">
        <v>143</v>
      </c>
      <c r="D27" s="101">
        <v>501</v>
      </c>
      <c r="E27" s="102">
        <v>6.0240963855421699E-3</v>
      </c>
      <c r="F27" s="101">
        <v>0</v>
      </c>
      <c r="G27" s="102" t="s">
        <v>75</v>
      </c>
      <c r="H27" s="101">
        <v>50</v>
      </c>
      <c r="I27" s="102">
        <v>-0.58333333333333293</v>
      </c>
      <c r="J27" s="101">
        <v>551</v>
      </c>
      <c r="K27" s="102">
        <v>-0.108414239482201</v>
      </c>
      <c r="L27" s="101">
        <v>115</v>
      </c>
      <c r="M27" s="102">
        <v>-0.34659090909090901</v>
      </c>
      <c r="N27" s="101">
        <v>666</v>
      </c>
      <c r="O27" s="102">
        <v>-0.16120906801007601</v>
      </c>
      <c r="P27" s="108"/>
      <c r="Q27" s="100" t="s">
        <v>76</v>
      </c>
      <c r="R27" s="100" t="s">
        <v>76</v>
      </c>
      <c r="S27" s="104">
        <v>498</v>
      </c>
      <c r="T27" s="104">
        <v>0</v>
      </c>
      <c r="U27" s="104">
        <v>120</v>
      </c>
      <c r="V27" s="104">
        <v>618</v>
      </c>
      <c r="W27" s="104">
        <v>176</v>
      </c>
      <c r="X27" s="104">
        <v>794</v>
      </c>
      <c r="Y27" s="100" t="s">
        <v>144</v>
      </c>
      <c r="Z27" s="100" t="s">
        <v>138</v>
      </c>
    </row>
    <row r="28" spans="1:26" x14ac:dyDescent="0.2">
      <c r="A28" s="107"/>
      <c r="B28" s="100" t="s">
        <v>145</v>
      </c>
      <c r="C28" s="100" t="s">
        <v>146</v>
      </c>
      <c r="D28" s="101">
        <v>182</v>
      </c>
      <c r="E28" s="102">
        <v>-4.2105263157894701E-2</v>
      </c>
      <c r="F28" s="101">
        <v>0</v>
      </c>
      <c r="G28" s="102" t="s">
        <v>75</v>
      </c>
      <c r="H28" s="101">
        <v>0</v>
      </c>
      <c r="I28" s="102" t="s">
        <v>75</v>
      </c>
      <c r="J28" s="101">
        <v>182</v>
      </c>
      <c r="K28" s="102">
        <v>-4.2105263157894701E-2</v>
      </c>
      <c r="L28" s="101">
        <v>16</v>
      </c>
      <c r="M28" s="102">
        <v>0.14285714285714299</v>
      </c>
      <c r="N28" s="101">
        <v>198</v>
      </c>
      <c r="O28" s="102">
        <v>-2.9411764705882401E-2</v>
      </c>
      <c r="P28" s="108"/>
      <c r="Q28" s="100" t="s">
        <v>76</v>
      </c>
      <c r="R28" s="100" t="s">
        <v>76</v>
      </c>
      <c r="S28" s="104">
        <v>190</v>
      </c>
      <c r="T28" s="104">
        <v>0</v>
      </c>
      <c r="U28" s="104">
        <v>0</v>
      </c>
      <c r="V28" s="104">
        <v>190</v>
      </c>
      <c r="W28" s="104">
        <v>14</v>
      </c>
      <c r="X28" s="104">
        <v>204</v>
      </c>
      <c r="Y28" s="100" t="s">
        <v>147</v>
      </c>
      <c r="Z28" s="100" t="s">
        <v>138</v>
      </c>
    </row>
    <row r="29" spans="1:26" x14ac:dyDescent="0.2">
      <c r="A29" s="107"/>
      <c r="B29" s="100" t="s">
        <v>148</v>
      </c>
      <c r="C29" s="100" t="s">
        <v>149</v>
      </c>
      <c r="D29" s="101">
        <v>70</v>
      </c>
      <c r="E29" s="102">
        <v>-2.7777777777777801E-2</v>
      </c>
      <c r="F29" s="101">
        <v>6</v>
      </c>
      <c r="G29" s="102">
        <v>1</v>
      </c>
      <c r="H29" s="101">
        <v>0</v>
      </c>
      <c r="I29" s="102" t="s">
        <v>75</v>
      </c>
      <c r="J29" s="101">
        <v>76</v>
      </c>
      <c r="K29" s="102">
        <v>1.3333333333333301E-2</v>
      </c>
      <c r="L29" s="101">
        <v>22</v>
      </c>
      <c r="M29" s="102">
        <v>-0.21428571428571402</v>
      </c>
      <c r="N29" s="101">
        <v>98</v>
      </c>
      <c r="O29" s="102">
        <v>-4.85436893203883E-2</v>
      </c>
      <c r="P29" s="108"/>
      <c r="Q29" s="100" t="s">
        <v>76</v>
      </c>
      <c r="R29" s="100" t="s">
        <v>76</v>
      </c>
      <c r="S29" s="104">
        <v>72</v>
      </c>
      <c r="T29" s="104">
        <v>3</v>
      </c>
      <c r="U29" s="104">
        <v>0</v>
      </c>
      <c r="V29" s="104">
        <v>75</v>
      </c>
      <c r="W29" s="104">
        <v>28</v>
      </c>
      <c r="X29" s="104">
        <v>103</v>
      </c>
      <c r="Y29" s="100" t="s">
        <v>150</v>
      </c>
      <c r="Z29" s="100" t="s">
        <v>138</v>
      </c>
    </row>
    <row r="30" spans="1:26" x14ac:dyDescent="0.2">
      <c r="A30" s="107"/>
      <c r="B30" s="100" t="s">
        <v>151</v>
      </c>
      <c r="C30" s="100" t="s">
        <v>152</v>
      </c>
      <c r="D30" s="101">
        <v>534</v>
      </c>
      <c r="E30" s="102">
        <v>-7.7720207253886009E-2</v>
      </c>
      <c r="F30" s="101">
        <v>0</v>
      </c>
      <c r="G30" s="102" t="s">
        <v>75</v>
      </c>
      <c r="H30" s="101">
        <v>231</v>
      </c>
      <c r="I30" s="102">
        <v>-0.17204301075268799</v>
      </c>
      <c r="J30" s="101">
        <v>765</v>
      </c>
      <c r="K30" s="102">
        <v>-0.108391608391608</v>
      </c>
      <c r="L30" s="101">
        <v>28</v>
      </c>
      <c r="M30" s="102">
        <v>0.47368421052631599</v>
      </c>
      <c r="N30" s="101">
        <v>793</v>
      </c>
      <c r="O30" s="102">
        <v>-9.5781071835803894E-2</v>
      </c>
      <c r="P30" s="108"/>
      <c r="Q30" s="100" t="s">
        <v>76</v>
      </c>
      <c r="R30" s="100" t="s">
        <v>76</v>
      </c>
      <c r="S30" s="104">
        <v>579</v>
      </c>
      <c r="T30" s="104">
        <v>0</v>
      </c>
      <c r="U30" s="104">
        <v>279</v>
      </c>
      <c r="V30" s="104">
        <v>858</v>
      </c>
      <c r="W30" s="104">
        <v>19</v>
      </c>
      <c r="X30" s="104">
        <v>877</v>
      </c>
      <c r="Y30" s="100" t="s">
        <v>153</v>
      </c>
      <c r="Z30" s="100" t="s">
        <v>138</v>
      </c>
    </row>
    <row r="31" spans="1:26" x14ac:dyDescent="0.2">
      <c r="A31" s="107"/>
      <c r="B31" s="100" t="s">
        <v>154</v>
      </c>
      <c r="C31" s="100" t="s">
        <v>155</v>
      </c>
      <c r="D31" s="101">
        <v>333</v>
      </c>
      <c r="E31" s="102">
        <v>1.8348623853211E-2</v>
      </c>
      <c r="F31" s="101">
        <v>0</v>
      </c>
      <c r="G31" s="102" t="s">
        <v>75</v>
      </c>
      <c r="H31" s="101">
        <v>0</v>
      </c>
      <c r="I31" s="102" t="s">
        <v>75</v>
      </c>
      <c r="J31" s="101">
        <v>333</v>
      </c>
      <c r="K31" s="102">
        <v>1.8348623853211E-2</v>
      </c>
      <c r="L31" s="101">
        <v>159</v>
      </c>
      <c r="M31" s="102">
        <v>0.51428571428571401</v>
      </c>
      <c r="N31" s="101">
        <v>492</v>
      </c>
      <c r="O31" s="102">
        <v>0.13888888888888898</v>
      </c>
      <c r="P31" s="108"/>
      <c r="Q31" s="100" t="s">
        <v>76</v>
      </c>
      <c r="R31" s="100" t="s">
        <v>76</v>
      </c>
      <c r="S31" s="104">
        <v>327</v>
      </c>
      <c r="T31" s="104">
        <v>0</v>
      </c>
      <c r="U31" s="104">
        <v>0</v>
      </c>
      <c r="V31" s="104">
        <v>327</v>
      </c>
      <c r="W31" s="104">
        <v>105</v>
      </c>
      <c r="X31" s="104">
        <v>432</v>
      </c>
      <c r="Y31" s="100" t="s">
        <v>156</v>
      </c>
      <c r="Z31" s="100" t="s">
        <v>138</v>
      </c>
    </row>
    <row r="32" spans="1:26" x14ac:dyDescent="0.2">
      <c r="A32" s="107"/>
      <c r="B32" s="100" t="s">
        <v>157</v>
      </c>
      <c r="C32" s="100" t="s">
        <v>158</v>
      </c>
      <c r="D32" s="101">
        <v>637</v>
      </c>
      <c r="E32" s="102">
        <v>6.1666666666666696E-2</v>
      </c>
      <c r="F32" s="101">
        <v>0</v>
      </c>
      <c r="G32" s="102" t="s">
        <v>75</v>
      </c>
      <c r="H32" s="101">
        <v>136</v>
      </c>
      <c r="I32" s="102">
        <v>1.4285714285714299</v>
      </c>
      <c r="J32" s="101">
        <v>773</v>
      </c>
      <c r="K32" s="102">
        <v>0.178353658536585</v>
      </c>
      <c r="L32" s="101">
        <v>180</v>
      </c>
      <c r="M32" s="102">
        <v>-0.11764705882352899</v>
      </c>
      <c r="N32" s="101">
        <v>953</v>
      </c>
      <c r="O32" s="102">
        <v>0.10813953488372099</v>
      </c>
      <c r="P32" s="108"/>
      <c r="Q32" s="100" t="s">
        <v>76</v>
      </c>
      <c r="R32" s="100" t="s">
        <v>76</v>
      </c>
      <c r="S32" s="104">
        <v>600</v>
      </c>
      <c r="T32" s="104">
        <v>0</v>
      </c>
      <c r="U32" s="104">
        <v>56</v>
      </c>
      <c r="V32" s="104">
        <v>656</v>
      </c>
      <c r="W32" s="104">
        <v>204</v>
      </c>
      <c r="X32" s="104">
        <v>860</v>
      </c>
      <c r="Y32" s="100" t="s">
        <v>159</v>
      </c>
      <c r="Z32" s="100" t="s">
        <v>138</v>
      </c>
    </row>
    <row r="33" spans="1:26" x14ac:dyDescent="0.2">
      <c r="A33" s="107"/>
      <c r="B33" s="100" t="s">
        <v>160</v>
      </c>
      <c r="C33" s="100" t="s">
        <v>161</v>
      </c>
      <c r="D33" s="101">
        <v>84</v>
      </c>
      <c r="E33" s="102">
        <v>-4.5454545454545497E-2</v>
      </c>
      <c r="F33" s="101">
        <v>0</v>
      </c>
      <c r="G33" s="102" t="s">
        <v>75</v>
      </c>
      <c r="H33" s="101">
        <v>0</v>
      </c>
      <c r="I33" s="102" t="s">
        <v>75</v>
      </c>
      <c r="J33" s="101">
        <v>84</v>
      </c>
      <c r="K33" s="102">
        <v>-4.5454545454545497E-2</v>
      </c>
      <c r="L33" s="101">
        <v>6</v>
      </c>
      <c r="M33" s="102">
        <v>-0.625</v>
      </c>
      <c r="N33" s="101">
        <v>90</v>
      </c>
      <c r="O33" s="102">
        <v>-0.134615384615385</v>
      </c>
      <c r="P33" s="108"/>
      <c r="Q33" s="100" t="s">
        <v>76</v>
      </c>
      <c r="R33" s="100" t="s">
        <v>76</v>
      </c>
      <c r="S33" s="104">
        <v>88</v>
      </c>
      <c r="T33" s="104">
        <v>0</v>
      </c>
      <c r="U33" s="104">
        <v>0</v>
      </c>
      <c r="V33" s="104">
        <v>88</v>
      </c>
      <c r="W33" s="104">
        <v>16</v>
      </c>
      <c r="X33" s="104">
        <v>104</v>
      </c>
      <c r="Y33" s="100" t="s">
        <v>162</v>
      </c>
      <c r="Z33" s="100" t="s">
        <v>138</v>
      </c>
    </row>
    <row r="34" spans="1:26" x14ac:dyDescent="0.2">
      <c r="A34" s="107"/>
      <c r="B34" s="100" t="s">
        <v>163</v>
      </c>
      <c r="C34" s="100" t="s">
        <v>164</v>
      </c>
      <c r="D34" s="101">
        <v>148</v>
      </c>
      <c r="E34" s="102">
        <v>4.2253521126760597E-2</v>
      </c>
      <c r="F34" s="101">
        <v>0</v>
      </c>
      <c r="G34" s="102" t="s">
        <v>75</v>
      </c>
      <c r="H34" s="101">
        <v>0</v>
      </c>
      <c r="I34" s="102" t="s">
        <v>75</v>
      </c>
      <c r="J34" s="101">
        <v>148</v>
      </c>
      <c r="K34" s="102">
        <v>4.2253521126760597E-2</v>
      </c>
      <c r="L34" s="101">
        <v>6</v>
      </c>
      <c r="M34" s="102">
        <v>0</v>
      </c>
      <c r="N34" s="101">
        <v>154</v>
      </c>
      <c r="O34" s="102">
        <v>4.0540540540540501E-2</v>
      </c>
      <c r="P34" s="108"/>
      <c r="Q34" s="100" t="s">
        <v>76</v>
      </c>
      <c r="R34" s="100" t="s">
        <v>76</v>
      </c>
      <c r="S34" s="104">
        <v>142</v>
      </c>
      <c r="T34" s="104">
        <v>0</v>
      </c>
      <c r="U34" s="104">
        <v>0</v>
      </c>
      <c r="V34" s="104">
        <v>142</v>
      </c>
      <c r="W34" s="104">
        <v>6</v>
      </c>
      <c r="X34" s="104">
        <v>148</v>
      </c>
      <c r="Y34" s="100" t="s">
        <v>165</v>
      </c>
      <c r="Z34" s="100" t="s">
        <v>138</v>
      </c>
    </row>
    <row r="35" spans="1:26" x14ac:dyDescent="0.2">
      <c r="A35" s="107"/>
      <c r="B35" s="100" t="s">
        <v>166</v>
      </c>
      <c r="C35" s="100" t="s">
        <v>167</v>
      </c>
      <c r="D35" s="101">
        <v>387</v>
      </c>
      <c r="E35" s="102">
        <v>4.0322580645161303E-2</v>
      </c>
      <c r="F35" s="101">
        <v>0</v>
      </c>
      <c r="G35" s="102" t="s">
        <v>75</v>
      </c>
      <c r="H35" s="101">
        <v>0</v>
      </c>
      <c r="I35" s="102" t="s">
        <v>75</v>
      </c>
      <c r="J35" s="101">
        <v>387</v>
      </c>
      <c r="K35" s="102">
        <v>4.0322580645161303E-2</v>
      </c>
      <c r="L35" s="101">
        <v>70</v>
      </c>
      <c r="M35" s="102">
        <v>-0.146341463414634</v>
      </c>
      <c r="N35" s="101">
        <v>457</v>
      </c>
      <c r="O35" s="102">
        <v>6.6079295154185006E-3</v>
      </c>
      <c r="P35" s="108"/>
      <c r="Q35" s="100" t="s">
        <v>76</v>
      </c>
      <c r="R35" s="100" t="s">
        <v>76</v>
      </c>
      <c r="S35" s="104">
        <v>372</v>
      </c>
      <c r="T35" s="104">
        <v>0</v>
      </c>
      <c r="U35" s="104">
        <v>0</v>
      </c>
      <c r="V35" s="104">
        <v>372</v>
      </c>
      <c r="W35" s="104">
        <v>82</v>
      </c>
      <c r="X35" s="104">
        <v>454</v>
      </c>
      <c r="Y35" s="100" t="s">
        <v>168</v>
      </c>
      <c r="Z35" s="100" t="s">
        <v>138</v>
      </c>
    </row>
    <row r="36" spans="1:26" x14ac:dyDescent="0.2">
      <c r="A36" s="107"/>
      <c r="B36" s="100" t="s">
        <v>169</v>
      </c>
      <c r="C36" s="100" t="s">
        <v>170</v>
      </c>
      <c r="D36" s="101">
        <v>173</v>
      </c>
      <c r="E36" s="102">
        <v>-6.4864864864864896E-2</v>
      </c>
      <c r="F36" s="101">
        <v>0</v>
      </c>
      <c r="G36" s="102" t="s">
        <v>75</v>
      </c>
      <c r="H36" s="101">
        <v>0</v>
      </c>
      <c r="I36" s="102" t="s">
        <v>75</v>
      </c>
      <c r="J36" s="101">
        <v>173</v>
      </c>
      <c r="K36" s="102">
        <v>-6.4864864864864896E-2</v>
      </c>
      <c r="L36" s="101">
        <v>30</v>
      </c>
      <c r="M36" s="102">
        <v>-6.25E-2</v>
      </c>
      <c r="N36" s="101">
        <v>203</v>
      </c>
      <c r="O36" s="102">
        <v>-6.451612903225809E-2</v>
      </c>
      <c r="P36" s="108"/>
      <c r="Q36" s="100" t="s">
        <v>76</v>
      </c>
      <c r="R36" s="100" t="s">
        <v>76</v>
      </c>
      <c r="S36" s="104">
        <v>185</v>
      </c>
      <c r="T36" s="104">
        <v>0</v>
      </c>
      <c r="U36" s="104">
        <v>0</v>
      </c>
      <c r="V36" s="104">
        <v>185</v>
      </c>
      <c r="W36" s="104">
        <v>32</v>
      </c>
      <c r="X36" s="104">
        <v>217</v>
      </c>
      <c r="Y36" s="100" t="s">
        <v>171</v>
      </c>
      <c r="Z36" s="100" t="s">
        <v>138</v>
      </c>
    </row>
    <row r="37" spans="1:26" x14ac:dyDescent="0.2">
      <c r="A37" s="107"/>
      <c r="B37" s="100" t="s">
        <v>172</v>
      </c>
      <c r="C37" s="100" t="s">
        <v>173</v>
      </c>
      <c r="D37" s="101">
        <v>476</v>
      </c>
      <c r="E37" s="102">
        <v>1.4925373134328401E-2</v>
      </c>
      <c r="F37" s="101">
        <v>0</v>
      </c>
      <c r="G37" s="102" t="s">
        <v>75</v>
      </c>
      <c r="H37" s="101">
        <v>0</v>
      </c>
      <c r="I37" s="102" t="s">
        <v>75</v>
      </c>
      <c r="J37" s="101">
        <v>476</v>
      </c>
      <c r="K37" s="102">
        <v>1.4925373134328401E-2</v>
      </c>
      <c r="L37" s="101">
        <v>77</v>
      </c>
      <c r="M37" s="102">
        <v>0.18461538461538499</v>
      </c>
      <c r="N37" s="101">
        <v>553</v>
      </c>
      <c r="O37" s="102">
        <v>3.5580524344569292E-2</v>
      </c>
      <c r="P37" s="108"/>
      <c r="Q37" s="100" t="s">
        <v>76</v>
      </c>
      <c r="R37" s="100" t="s">
        <v>76</v>
      </c>
      <c r="S37" s="104">
        <v>469</v>
      </c>
      <c r="T37" s="104">
        <v>0</v>
      </c>
      <c r="U37" s="104">
        <v>0</v>
      </c>
      <c r="V37" s="104">
        <v>469</v>
      </c>
      <c r="W37" s="104">
        <v>65</v>
      </c>
      <c r="X37" s="104">
        <v>534</v>
      </c>
      <c r="Y37" s="100" t="s">
        <v>174</v>
      </c>
      <c r="Z37" s="100" t="s">
        <v>138</v>
      </c>
    </row>
    <row r="38" spans="1:26" x14ac:dyDescent="0.2">
      <c r="A38" s="107"/>
      <c r="B38" s="100" t="s">
        <v>175</v>
      </c>
      <c r="C38" s="100" t="s">
        <v>176</v>
      </c>
      <c r="D38" s="101">
        <v>455</v>
      </c>
      <c r="E38" s="102">
        <v>3.1746031746031703E-2</v>
      </c>
      <c r="F38" s="101">
        <v>0</v>
      </c>
      <c r="G38" s="102" t="s">
        <v>75</v>
      </c>
      <c r="H38" s="101">
        <v>0</v>
      </c>
      <c r="I38" s="102" t="s">
        <v>75</v>
      </c>
      <c r="J38" s="101">
        <v>455</v>
      </c>
      <c r="K38" s="102">
        <v>3.1746031746031703E-2</v>
      </c>
      <c r="L38" s="101">
        <v>46</v>
      </c>
      <c r="M38" s="102">
        <v>0.31428571428571395</v>
      </c>
      <c r="N38" s="101">
        <v>501</v>
      </c>
      <c r="O38" s="102">
        <v>5.2521008403361297E-2</v>
      </c>
      <c r="P38" s="108"/>
      <c r="Q38" s="100" t="s">
        <v>76</v>
      </c>
      <c r="R38" s="100" t="s">
        <v>76</v>
      </c>
      <c r="S38" s="104">
        <v>441</v>
      </c>
      <c r="T38" s="104">
        <v>0</v>
      </c>
      <c r="U38" s="104">
        <v>0</v>
      </c>
      <c r="V38" s="104">
        <v>441</v>
      </c>
      <c r="W38" s="104">
        <v>35</v>
      </c>
      <c r="X38" s="104">
        <v>476</v>
      </c>
      <c r="Y38" s="100" t="s">
        <v>177</v>
      </c>
      <c r="Z38" s="100" t="s">
        <v>138</v>
      </c>
    </row>
    <row r="39" spans="1:26" x14ac:dyDescent="0.2">
      <c r="A39" s="107"/>
      <c r="B39" s="100" t="s">
        <v>178</v>
      </c>
      <c r="C39" s="100" t="s">
        <v>179</v>
      </c>
      <c r="D39" s="101">
        <v>240</v>
      </c>
      <c r="E39" s="102">
        <v>2.5641025641025602E-2</v>
      </c>
      <c r="F39" s="101">
        <v>0</v>
      </c>
      <c r="G39" s="102" t="s">
        <v>75</v>
      </c>
      <c r="H39" s="101">
        <v>0</v>
      </c>
      <c r="I39" s="102" t="s">
        <v>75</v>
      </c>
      <c r="J39" s="101">
        <v>240</v>
      </c>
      <c r="K39" s="102">
        <v>2.5641025641025602E-2</v>
      </c>
      <c r="L39" s="101">
        <v>2</v>
      </c>
      <c r="M39" s="102">
        <v>-0.75</v>
      </c>
      <c r="N39" s="101">
        <v>242</v>
      </c>
      <c r="O39" s="102">
        <v>0</v>
      </c>
      <c r="P39" s="108"/>
      <c r="Q39" s="100" t="s">
        <v>76</v>
      </c>
      <c r="R39" s="100" t="s">
        <v>76</v>
      </c>
      <c r="S39" s="104">
        <v>234</v>
      </c>
      <c r="T39" s="104">
        <v>0</v>
      </c>
      <c r="U39" s="104">
        <v>0</v>
      </c>
      <c r="V39" s="104">
        <v>234</v>
      </c>
      <c r="W39" s="104">
        <v>8</v>
      </c>
      <c r="X39" s="104">
        <v>242</v>
      </c>
      <c r="Y39" s="100" t="s">
        <v>180</v>
      </c>
      <c r="Z39" s="100" t="s">
        <v>138</v>
      </c>
    </row>
    <row r="40" spans="1:26" x14ac:dyDescent="0.2">
      <c r="A40" s="107"/>
      <c r="B40" s="100" t="s">
        <v>181</v>
      </c>
      <c r="C40" s="100" t="s">
        <v>182</v>
      </c>
      <c r="D40" s="101">
        <v>148</v>
      </c>
      <c r="E40" s="102">
        <v>5.7142857142857099E-2</v>
      </c>
      <c r="F40" s="101">
        <v>0</v>
      </c>
      <c r="G40" s="102" t="s">
        <v>75</v>
      </c>
      <c r="H40" s="101">
        <v>0</v>
      </c>
      <c r="I40" s="102" t="s">
        <v>75</v>
      </c>
      <c r="J40" s="101">
        <v>148</v>
      </c>
      <c r="K40" s="102">
        <v>5.7142857142857099E-2</v>
      </c>
      <c r="L40" s="101">
        <v>47</v>
      </c>
      <c r="M40" s="102">
        <v>2.1739130434782598E-2</v>
      </c>
      <c r="N40" s="101">
        <v>195</v>
      </c>
      <c r="O40" s="102">
        <v>4.8387096774193498E-2</v>
      </c>
      <c r="P40" s="108"/>
      <c r="Q40" s="100" t="s">
        <v>76</v>
      </c>
      <c r="R40" s="100" t="s">
        <v>76</v>
      </c>
      <c r="S40" s="104">
        <v>140</v>
      </c>
      <c r="T40" s="104">
        <v>0</v>
      </c>
      <c r="U40" s="104">
        <v>0</v>
      </c>
      <c r="V40" s="104">
        <v>140</v>
      </c>
      <c r="W40" s="104">
        <v>46</v>
      </c>
      <c r="X40" s="104">
        <v>186</v>
      </c>
      <c r="Y40" s="100" t="s">
        <v>183</v>
      </c>
      <c r="Z40" s="100" t="s">
        <v>138</v>
      </c>
    </row>
    <row r="41" spans="1:26" x14ac:dyDescent="0.2">
      <c r="A41" s="107"/>
      <c r="B41" s="100" t="s">
        <v>184</v>
      </c>
      <c r="C41" s="100" t="s">
        <v>185</v>
      </c>
      <c r="D41" s="101">
        <v>99</v>
      </c>
      <c r="E41" s="102">
        <v>-2.9411764705882401E-2</v>
      </c>
      <c r="F41" s="101">
        <v>4</v>
      </c>
      <c r="G41" s="102">
        <v>0</v>
      </c>
      <c r="H41" s="101">
        <v>0</v>
      </c>
      <c r="I41" s="102" t="s">
        <v>75</v>
      </c>
      <c r="J41" s="101">
        <v>103</v>
      </c>
      <c r="K41" s="102">
        <v>-2.8301886792452803E-2</v>
      </c>
      <c r="L41" s="101">
        <v>17</v>
      </c>
      <c r="M41" s="102">
        <v>-0.68518518518518501</v>
      </c>
      <c r="N41" s="101">
        <v>120</v>
      </c>
      <c r="O41" s="102">
        <v>-0.25</v>
      </c>
      <c r="P41" s="108"/>
      <c r="Q41" s="100" t="s">
        <v>76</v>
      </c>
      <c r="R41" s="100" t="s">
        <v>76</v>
      </c>
      <c r="S41" s="104">
        <v>102</v>
      </c>
      <c r="T41" s="104">
        <v>4</v>
      </c>
      <c r="U41" s="104">
        <v>0</v>
      </c>
      <c r="V41" s="104">
        <v>106</v>
      </c>
      <c r="W41" s="104">
        <v>54</v>
      </c>
      <c r="X41" s="104">
        <v>160</v>
      </c>
      <c r="Y41" s="100" t="s">
        <v>186</v>
      </c>
      <c r="Z41" s="100" t="s">
        <v>138</v>
      </c>
    </row>
    <row r="42" spans="1:26" x14ac:dyDescent="0.2">
      <c r="A42" s="107"/>
      <c r="B42" s="100" t="s">
        <v>187</v>
      </c>
      <c r="C42" s="100" t="s">
        <v>188</v>
      </c>
      <c r="D42" s="101">
        <v>238</v>
      </c>
      <c r="E42" s="102">
        <v>-1.6528925619834697E-2</v>
      </c>
      <c r="F42" s="101">
        <v>0</v>
      </c>
      <c r="G42" s="102" t="s">
        <v>75</v>
      </c>
      <c r="H42" s="101">
        <v>0</v>
      </c>
      <c r="I42" s="102" t="s">
        <v>75</v>
      </c>
      <c r="J42" s="101">
        <v>238</v>
      </c>
      <c r="K42" s="102">
        <v>-1.6528925619834697E-2</v>
      </c>
      <c r="L42" s="101">
        <v>4</v>
      </c>
      <c r="M42" s="102">
        <v>-0.42857142857142905</v>
      </c>
      <c r="N42" s="101">
        <v>242</v>
      </c>
      <c r="O42" s="102">
        <v>-2.81124497991968E-2</v>
      </c>
      <c r="P42" s="108"/>
      <c r="Q42" s="100" t="s">
        <v>76</v>
      </c>
      <c r="R42" s="100" t="s">
        <v>76</v>
      </c>
      <c r="S42" s="104">
        <v>242</v>
      </c>
      <c r="T42" s="104">
        <v>0</v>
      </c>
      <c r="U42" s="104">
        <v>0</v>
      </c>
      <c r="V42" s="104">
        <v>242</v>
      </c>
      <c r="W42" s="104">
        <v>7</v>
      </c>
      <c r="X42" s="104">
        <v>249</v>
      </c>
      <c r="Y42" s="100" t="s">
        <v>189</v>
      </c>
      <c r="Z42" s="100" t="s">
        <v>138</v>
      </c>
    </row>
    <row r="43" spans="1:26" x14ac:dyDescent="0.2">
      <c r="A43" s="107"/>
      <c r="B43" s="100" t="s">
        <v>190</v>
      </c>
      <c r="C43" s="100" t="s">
        <v>191</v>
      </c>
      <c r="D43" s="101">
        <v>96</v>
      </c>
      <c r="E43" s="102">
        <v>-2.04081632653061E-2</v>
      </c>
      <c r="F43" s="101">
        <v>0</v>
      </c>
      <c r="G43" s="102" t="s">
        <v>75</v>
      </c>
      <c r="H43" s="101">
        <v>0</v>
      </c>
      <c r="I43" s="102" t="s">
        <v>75</v>
      </c>
      <c r="J43" s="101">
        <v>96</v>
      </c>
      <c r="K43" s="102">
        <v>-2.04081632653061E-2</v>
      </c>
      <c r="L43" s="101">
        <v>0</v>
      </c>
      <c r="M43" s="102">
        <v>-1</v>
      </c>
      <c r="N43" s="101">
        <v>96</v>
      </c>
      <c r="O43" s="102">
        <v>-0.12727272727272701</v>
      </c>
      <c r="P43" s="108"/>
      <c r="Q43" s="100" t="s">
        <v>76</v>
      </c>
      <c r="R43" s="100" t="s">
        <v>76</v>
      </c>
      <c r="S43" s="104">
        <v>98</v>
      </c>
      <c r="T43" s="104">
        <v>0</v>
      </c>
      <c r="U43" s="104">
        <v>0</v>
      </c>
      <c r="V43" s="104">
        <v>98</v>
      </c>
      <c r="W43" s="104">
        <v>12</v>
      </c>
      <c r="X43" s="104">
        <v>110</v>
      </c>
      <c r="Y43" s="100" t="s">
        <v>192</v>
      </c>
      <c r="Z43" s="100" t="s">
        <v>138</v>
      </c>
    </row>
    <row r="44" spans="1:26" x14ac:dyDescent="0.2">
      <c r="A44" s="107"/>
      <c r="B44" s="100" t="s">
        <v>193</v>
      </c>
      <c r="C44" s="100" t="s">
        <v>194</v>
      </c>
      <c r="D44" s="101">
        <v>164</v>
      </c>
      <c r="E44" s="102">
        <v>3.7974683544303799E-2</v>
      </c>
      <c r="F44" s="101">
        <v>0</v>
      </c>
      <c r="G44" s="102">
        <v>-1</v>
      </c>
      <c r="H44" s="101">
        <v>0</v>
      </c>
      <c r="I44" s="102" t="s">
        <v>75</v>
      </c>
      <c r="J44" s="101">
        <v>164</v>
      </c>
      <c r="K44" s="102">
        <v>2.5000000000000001E-2</v>
      </c>
      <c r="L44" s="101">
        <v>23</v>
      </c>
      <c r="M44" s="102">
        <v>2.8333333333333295</v>
      </c>
      <c r="N44" s="101">
        <v>187</v>
      </c>
      <c r="O44" s="102">
        <v>0.126506024096386</v>
      </c>
      <c r="P44" s="108"/>
      <c r="Q44" s="100" t="s">
        <v>76</v>
      </c>
      <c r="R44" s="100" t="s">
        <v>76</v>
      </c>
      <c r="S44" s="104">
        <v>158</v>
      </c>
      <c r="T44" s="104">
        <v>2</v>
      </c>
      <c r="U44" s="104">
        <v>0</v>
      </c>
      <c r="V44" s="104">
        <v>160</v>
      </c>
      <c r="W44" s="104">
        <v>6</v>
      </c>
      <c r="X44" s="104">
        <v>166</v>
      </c>
      <c r="Y44" s="100" t="s">
        <v>195</v>
      </c>
      <c r="Z44" s="100" t="s">
        <v>138</v>
      </c>
    </row>
    <row r="45" spans="1:26" x14ac:dyDescent="0.2">
      <c r="A45" s="107"/>
      <c r="B45" s="100" t="s">
        <v>196</v>
      </c>
      <c r="C45" s="100" t="s">
        <v>197</v>
      </c>
      <c r="D45" s="101">
        <v>483</v>
      </c>
      <c r="E45" s="102">
        <v>2.11416490486258E-2</v>
      </c>
      <c r="F45" s="101">
        <v>0</v>
      </c>
      <c r="G45" s="102" t="s">
        <v>75</v>
      </c>
      <c r="H45" s="101">
        <v>0</v>
      </c>
      <c r="I45" s="102" t="s">
        <v>75</v>
      </c>
      <c r="J45" s="101">
        <v>483</v>
      </c>
      <c r="K45" s="102">
        <v>2.11416490486258E-2</v>
      </c>
      <c r="L45" s="101">
        <v>55</v>
      </c>
      <c r="M45" s="102">
        <v>-0.15384615384615402</v>
      </c>
      <c r="N45" s="101">
        <v>538</v>
      </c>
      <c r="O45" s="102">
        <v>0</v>
      </c>
      <c r="P45" s="108"/>
      <c r="Q45" s="100" t="s">
        <v>76</v>
      </c>
      <c r="R45" s="100" t="s">
        <v>76</v>
      </c>
      <c r="S45" s="104">
        <v>473</v>
      </c>
      <c r="T45" s="104">
        <v>0</v>
      </c>
      <c r="U45" s="104">
        <v>0</v>
      </c>
      <c r="V45" s="104">
        <v>473</v>
      </c>
      <c r="W45" s="104">
        <v>65</v>
      </c>
      <c r="X45" s="104">
        <v>538</v>
      </c>
      <c r="Y45" s="100" t="s">
        <v>198</v>
      </c>
      <c r="Z45" s="100" t="s">
        <v>138</v>
      </c>
    </row>
    <row r="46" spans="1:26" x14ac:dyDescent="0.2">
      <c r="A46" s="107"/>
      <c r="B46" s="100" t="s">
        <v>199</v>
      </c>
      <c r="C46" s="100" t="s">
        <v>200</v>
      </c>
      <c r="D46" s="101">
        <v>371</v>
      </c>
      <c r="E46" s="102">
        <v>1.6438356164383602E-2</v>
      </c>
      <c r="F46" s="101">
        <v>0</v>
      </c>
      <c r="G46" s="102" t="s">
        <v>75</v>
      </c>
      <c r="H46" s="101">
        <v>0</v>
      </c>
      <c r="I46" s="102" t="s">
        <v>75</v>
      </c>
      <c r="J46" s="101">
        <v>371</v>
      </c>
      <c r="K46" s="102">
        <v>1.6438356164383602E-2</v>
      </c>
      <c r="L46" s="101">
        <v>3</v>
      </c>
      <c r="M46" s="102">
        <v>-0.84210526315789502</v>
      </c>
      <c r="N46" s="101">
        <v>374</v>
      </c>
      <c r="O46" s="102">
        <v>-2.6041666666666703E-2</v>
      </c>
      <c r="P46" s="108"/>
      <c r="Q46" s="100" t="s">
        <v>76</v>
      </c>
      <c r="R46" s="100" t="s">
        <v>76</v>
      </c>
      <c r="S46" s="104">
        <v>365</v>
      </c>
      <c r="T46" s="104">
        <v>0</v>
      </c>
      <c r="U46" s="104">
        <v>0</v>
      </c>
      <c r="V46" s="104">
        <v>365</v>
      </c>
      <c r="W46" s="104">
        <v>19</v>
      </c>
      <c r="X46" s="104">
        <v>384</v>
      </c>
      <c r="Y46" s="100" t="s">
        <v>201</v>
      </c>
      <c r="Z46" s="100" t="s">
        <v>138</v>
      </c>
    </row>
    <row r="47" spans="1:26" x14ac:dyDescent="0.2">
      <c r="A47" s="107"/>
      <c r="B47" s="100" t="s">
        <v>202</v>
      </c>
      <c r="C47" s="100" t="s">
        <v>203</v>
      </c>
      <c r="D47" s="101">
        <v>414</v>
      </c>
      <c r="E47" s="102">
        <v>3.5000000000000003E-2</v>
      </c>
      <c r="F47" s="101">
        <v>0</v>
      </c>
      <c r="G47" s="102" t="s">
        <v>75</v>
      </c>
      <c r="H47" s="101">
        <v>0</v>
      </c>
      <c r="I47" s="102" t="s">
        <v>75</v>
      </c>
      <c r="J47" s="101">
        <v>414</v>
      </c>
      <c r="K47" s="102">
        <v>3.5000000000000003E-2</v>
      </c>
      <c r="L47" s="101">
        <v>57</v>
      </c>
      <c r="M47" s="102">
        <v>-0.16176470588235303</v>
      </c>
      <c r="N47" s="101">
        <v>471</v>
      </c>
      <c r="O47" s="102">
        <v>6.4102564102564109E-3</v>
      </c>
      <c r="P47" s="108"/>
      <c r="Q47" s="100" t="s">
        <v>76</v>
      </c>
      <c r="R47" s="100" t="s">
        <v>76</v>
      </c>
      <c r="S47" s="104">
        <v>400</v>
      </c>
      <c r="T47" s="104">
        <v>0</v>
      </c>
      <c r="U47" s="104">
        <v>0</v>
      </c>
      <c r="V47" s="104">
        <v>400</v>
      </c>
      <c r="W47" s="104">
        <v>68</v>
      </c>
      <c r="X47" s="104">
        <v>468</v>
      </c>
      <c r="Y47" s="100" t="s">
        <v>204</v>
      </c>
      <c r="Z47" s="100" t="s">
        <v>138</v>
      </c>
    </row>
    <row r="48" spans="1:26" x14ac:dyDescent="0.2">
      <c r="A48" s="107"/>
      <c r="B48" s="100" t="s">
        <v>205</v>
      </c>
      <c r="C48" s="100" t="s">
        <v>206</v>
      </c>
      <c r="D48" s="101">
        <v>303</v>
      </c>
      <c r="E48" s="102">
        <v>2.3648648648648601E-2</v>
      </c>
      <c r="F48" s="101">
        <v>1</v>
      </c>
      <c r="G48" s="102" t="s">
        <v>75</v>
      </c>
      <c r="H48" s="101">
        <v>0</v>
      </c>
      <c r="I48" s="102" t="s">
        <v>75</v>
      </c>
      <c r="J48" s="101">
        <v>304</v>
      </c>
      <c r="K48" s="102">
        <v>2.7027027027027001E-2</v>
      </c>
      <c r="L48" s="101">
        <v>8</v>
      </c>
      <c r="M48" s="102">
        <v>-0.2</v>
      </c>
      <c r="N48" s="101">
        <v>312</v>
      </c>
      <c r="O48" s="102">
        <v>1.9607843137254902E-2</v>
      </c>
      <c r="P48" s="108"/>
      <c r="Q48" s="100" t="s">
        <v>76</v>
      </c>
      <c r="R48" s="100" t="s">
        <v>76</v>
      </c>
      <c r="S48" s="104">
        <v>296</v>
      </c>
      <c r="T48" s="104">
        <v>0</v>
      </c>
      <c r="U48" s="104">
        <v>0</v>
      </c>
      <c r="V48" s="104">
        <v>296</v>
      </c>
      <c r="W48" s="104">
        <v>10</v>
      </c>
      <c r="X48" s="104">
        <v>306</v>
      </c>
      <c r="Y48" s="100" t="s">
        <v>207</v>
      </c>
      <c r="Z48" s="100" t="s">
        <v>138</v>
      </c>
    </row>
    <row r="49" spans="1:26" x14ac:dyDescent="0.2">
      <c r="A49" s="107"/>
      <c r="B49" s="100" t="s">
        <v>208</v>
      </c>
      <c r="C49" s="100" t="s">
        <v>209</v>
      </c>
      <c r="D49" s="101">
        <v>148</v>
      </c>
      <c r="E49" s="102">
        <v>-8.6419753086419804E-2</v>
      </c>
      <c r="F49" s="101">
        <v>0</v>
      </c>
      <c r="G49" s="102" t="s">
        <v>75</v>
      </c>
      <c r="H49" s="101">
        <v>0</v>
      </c>
      <c r="I49" s="102" t="s">
        <v>75</v>
      </c>
      <c r="J49" s="101">
        <v>148</v>
      </c>
      <c r="K49" s="102">
        <v>-8.6419753086419804E-2</v>
      </c>
      <c r="L49" s="101">
        <v>10</v>
      </c>
      <c r="M49" s="102">
        <v>-0.64285714285714302</v>
      </c>
      <c r="N49" s="101">
        <v>158</v>
      </c>
      <c r="O49" s="102">
        <v>-0.16842105263157903</v>
      </c>
      <c r="P49" s="108"/>
      <c r="Q49" s="100" t="s">
        <v>76</v>
      </c>
      <c r="R49" s="100" t="s">
        <v>76</v>
      </c>
      <c r="S49" s="104">
        <v>162</v>
      </c>
      <c r="T49" s="104">
        <v>0</v>
      </c>
      <c r="U49" s="104">
        <v>0</v>
      </c>
      <c r="V49" s="104">
        <v>162</v>
      </c>
      <c r="W49" s="104">
        <v>28</v>
      </c>
      <c r="X49" s="104">
        <v>190</v>
      </c>
      <c r="Y49" s="100" t="s">
        <v>210</v>
      </c>
      <c r="Z49" s="100" t="s">
        <v>138</v>
      </c>
    </row>
    <row r="50" spans="1:26" x14ac:dyDescent="0.2">
      <c r="A50" s="107"/>
      <c r="B50" s="100" t="s">
        <v>211</v>
      </c>
      <c r="C50" s="100" t="s">
        <v>212</v>
      </c>
      <c r="D50" s="101">
        <v>510</v>
      </c>
      <c r="E50" s="102">
        <v>3.03030303030303E-2</v>
      </c>
      <c r="F50" s="101">
        <v>0</v>
      </c>
      <c r="G50" s="102" t="s">
        <v>75</v>
      </c>
      <c r="H50" s="101">
        <v>0</v>
      </c>
      <c r="I50" s="102" t="s">
        <v>75</v>
      </c>
      <c r="J50" s="101">
        <v>510</v>
      </c>
      <c r="K50" s="102">
        <v>3.03030303030303E-2</v>
      </c>
      <c r="L50" s="101">
        <v>30</v>
      </c>
      <c r="M50" s="102">
        <v>-9.0909090909090898E-2</v>
      </c>
      <c r="N50" s="101">
        <v>540</v>
      </c>
      <c r="O50" s="102">
        <v>2.27272727272727E-2</v>
      </c>
      <c r="P50" s="108"/>
      <c r="Q50" s="100" t="s">
        <v>76</v>
      </c>
      <c r="R50" s="100" t="s">
        <v>76</v>
      </c>
      <c r="S50" s="104">
        <v>495</v>
      </c>
      <c r="T50" s="104">
        <v>0</v>
      </c>
      <c r="U50" s="104">
        <v>0</v>
      </c>
      <c r="V50" s="104">
        <v>495</v>
      </c>
      <c r="W50" s="104">
        <v>33</v>
      </c>
      <c r="X50" s="104">
        <v>528</v>
      </c>
      <c r="Y50" s="100" t="s">
        <v>213</v>
      </c>
      <c r="Z50" s="100" t="s">
        <v>138</v>
      </c>
    </row>
    <row r="51" spans="1:26" x14ac:dyDescent="0.2">
      <c r="A51" s="107"/>
      <c r="B51" s="100" t="s">
        <v>214</v>
      </c>
      <c r="C51" s="100" t="s">
        <v>215</v>
      </c>
      <c r="D51" s="101">
        <v>184</v>
      </c>
      <c r="E51" s="102">
        <v>-3.1578947368421095E-2</v>
      </c>
      <c r="F51" s="101">
        <v>0</v>
      </c>
      <c r="G51" s="102" t="s">
        <v>75</v>
      </c>
      <c r="H51" s="101">
        <v>0</v>
      </c>
      <c r="I51" s="102" t="s">
        <v>75</v>
      </c>
      <c r="J51" s="101">
        <v>184</v>
      </c>
      <c r="K51" s="102">
        <v>-3.1578947368421095E-2</v>
      </c>
      <c r="L51" s="101">
        <v>16</v>
      </c>
      <c r="M51" s="102">
        <v>0.6</v>
      </c>
      <c r="N51" s="101">
        <v>200</v>
      </c>
      <c r="O51" s="102">
        <v>0</v>
      </c>
      <c r="P51" s="108"/>
      <c r="Q51" s="100" t="s">
        <v>76</v>
      </c>
      <c r="R51" s="100" t="s">
        <v>76</v>
      </c>
      <c r="S51" s="104">
        <v>190</v>
      </c>
      <c r="T51" s="104">
        <v>0</v>
      </c>
      <c r="U51" s="104">
        <v>0</v>
      </c>
      <c r="V51" s="104">
        <v>190</v>
      </c>
      <c r="W51" s="104">
        <v>10</v>
      </c>
      <c r="X51" s="104">
        <v>200</v>
      </c>
      <c r="Y51" s="100" t="s">
        <v>216</v>
      </c>
      <c r="Z51" s="100" t="s">
        <v>138</v>
      </c>
    </row>
    <row r="52" spans="1:26" x14ac:dyDescent="0.2">
      <c r="A52" s="107"/>
      <c r="B52" s="100" t="s">
        <v>217</v>
      </c>
      <c r="C52" s="100" t="s">
        <v>218</v>
      </c>
      <c r="D52" s="101">
        <v>84</v>
      </c>
      <c r="E52" s="102">
        <v>-0.125</v>
      </c>
      <c r="F52" s="101">
        <v>0</v>
      </c>
      <c r="G52" s="102" t="s">
        <v>75</v>
      </c>
      <c r="H52" s="101">
        <v>0</v>
      </c>
      <c r="I52" s="102" t="s">
        <v>75</v>
      </c>
      <c r="J52" s="101">
        <v>84</v>
      </c>
      <c r="K52" s="102">
        <v>-0.125</v>
      </c>
      <c r="L52" s="101">
        <v>6</v>
      </c>
      <c r="M52" s="102" t="s">
        <v>75</v>
      </c>
      <c r="N52" s="101">
        <v>90</v>
      </c>
      <c r="O52" s="102">
        <v>-6.25E-2</v>
      </c>
      <c r="P52" s="108"/>
      <c r="Q52" s="100" t="s">
        <v>76</v>
      </c>
      <c r="R52" s="100" t="s">
        <v>76</v>
      </c>
      <c r="S52" s="104">
        <v>96</v>
      </c>
      <c r="T52" s="104">
        <v>0</v>
      </c>
      <c r="U52" s="104">
        <v>0</v>
      </c>
      <c r="V52" s="104">
        <v>96</v>
      </c>
      <c r="W52" s="104">
        <v>0</v>
      </c>
      <c r="X52" s="104">
        <v>96</v>
      </c>
      <c r="Y52" s="100" t="s">
        <v>219</v>
      </c>
      <c r="Z52" s="100" t="s">
        <v>138</v>
      </c>
    </row>
    <row r="53" spans="1:26" x14ac:dyDescent="0.2">
      <c r="A53" s="109"/>
      <c r="B53" s="100" t="s">
        <v>220</v>
      </c>
      <c r="C53" s="100" t="s">
        <v>221</v>
      </c>
      <c r="D53" s="101">
        <v>367</v>
      </c>
      <c r="E53" s="102">
        <v>-5.6555269922879202E-2</v>
      </c>
      <c r="F53" s="101">
        <v>0</v>
      </c>
      <c r="G53" s="102" t="s">
        <v>75</v>
      </c>
      <c r="H53" s="101">
        <v>0</v>
      </c>
      <c r="I53" s="102" t="s">
        <v>75</v>
      </c>
      <c r="J53" s="101">
        <v>367</v>
      </c>
      <c r="K53" s="102">
        <v>-5.6555269922879202E-2</v>
      </c>
      <c r="L53" s="101">
        <v>27</v>
      </c>
      <c r="M53" s="102">
        <v>0.35000000000000003</v>
      </c>
      <c r="N53" s="101">
        <v>394</v>
      </c>
      <c r="O53" s="102">
        <v>-3.6674816625916901E-2</v>
      </c>
      <c r="P53" s="108"/>
      <c r="Q53" s="100" t="s">
        <v>76</v>
      </c>
      <c r="R53" s="100" t="s">
        <v>76</v>
      </c>
      <c r="S53" s="104">
        <v>389</v>
      </c>
      <c r="T53" s="104">
        <v>0</v>
      </c>
      <c r="U53" s="104">
        <v>0</v>
      </c>
      <c r="V53" s="104">
        <v>389</v>
      </c>
      <c r="W53" s="104">
        <v>20</v>
      </c>
      <c r="X53" s="104">
        <v>409</v>
      </c>
      <c r="Y53" s="100" t="s">
        <v>222</v>
      </c>
      <c r="Z53" s="100" t="s">
        <v>138</v>
      </c>
    </row>
    <row r="54" spans="1:26" x14ac:dyDescent="0.2">
      <c r="A54" s="110" t="s">
        <v>90</v>
      </c>
      <c r="B54" s="110"/>
      <c r="C54" s="110"/>
      <c r="D54" s="111">
        <v>8193</v>
      </c>
      <c r="E54" s="112">
        <v>1.220703125E-4</v>
      </c>
      <c r="F54" s="111">
        <v>11</v>
      </c>
      <c r="G54" s="112">
        <v>0.22222222222222202</v>
      </c>
      <c r="H54" s="111">
        <v>417</v>
      </c>
      <c r="I54" s="112">
        <v>-8.3516483516483497E-2</v>
      </c>
      <c r="J54" s="111">
        <v>8621</v>
      </c>
      <c r="K54" s="112">
        <v>-4.0434380776340102E-3</v>
      </c>
      <c r="L54" s="111">
        <v>1064</v>
      </c>
      <c r="M54" s="112">
        <v>-0.100591715976331</v>
      </c>
      <c r="N54" s="111">
        <v>9685</v>
      </c>
      <c r="O54" s="112">
        <v>-1.56519971541823E-2</v>
      </c>
      <c r="P54" s="113"/>
      <c r="Q54" s="114"/>
      <c r="R54" s="114"/>
      <c r="S54" s="115">
        <v>8192</v>
      </c>
      <c r="T54" s="115">
        <v>9</v>
      </c>
      <c r="U54" s="115">
        <v>455</v>
      </c>
      <c r="V54" s="115">
        <v>8656</v>
      </c>
      <c r="W54" s="115">
        <v>1183</v>
      </c>
      <c r="X54" s="115">
        <v>9839</v>
      </c>
      <c r="Y54" s="114"/>
      <c r="Z54" s="114"/>
    </row>
    <row r="55" spans="1:26" s="122" customFormat="1" ht="22.5" x14ac:dyDescent="0.2">
      <c r="A55" s="116" t="s">
        <v>223</v>
      </c>
      <c r="B55" s="117"/>
      <c r="C55" s="117"/>
      <c r="D55" s="118">
        <f>D54+D24+D14</f>
        <v>18875</v>
      </c>
      <c r="E55" s="119">
        <f>((D54+D24+D14)-(S54+S24+S14))/(S54+S24+S14)</f>
        <v>1.3531654405842239E-2</v>
      </c>
      <c r="F55" s="118">
        <f>F54+F24+F14</f>
        <v>905</v>
      </c>
      <c r="G55" s="119">
        <f>((F54+F24+F14)-(T54+T24+T14))/(T54+T24+T14)</f>
        <v>-1.3086150490730643E-2</v>
      </c>
      <c r="H55" s="118">
        <f>H54+H24+H14</f>
        <v>791</v>
      </c>
      <c r="I55" s="119">
        <f>((H54+H24+H14)-(U54+U24+U14))/(U54+U24+U14)</f>
        <v>-0.13457330415754923</v>
      </c>
      <c r="J55" s="118">
        <f>J54+J24+J14</f>
        <v>20571</v>
      </c>
      <c r="K55" s="119">
        <f>((J54+J24+J14)-(V54+V24+V14))/(V54+V24+V14)</f>
        <v>5.720152537400997E-3</v>
      </c>
      <c r="L55" s="118">
        <f>L54+L24+L14</f>
        <v>3326</v>
      </c>
      <c r="M55" s="119">
        <f>((L54+L24+L14)-(W54+W24+W14))/(W54+W24+W14)</f>
        <v>2.2755227552275523E-2</v>
      </c>
      <c r="N55" s="118">
        <f>N54+N24+N14</f>
        <v>23897</v>
      </c>
      <c r="O55" s="119">
        <f>((N54+N24+N14)-(X54+X24+X14))/(X54+X24+X14)</f>
        <v>8.0570319750274191E-3</v>
      </c>
      <c r="P55" s="120"/>
      <c r="Q55" s="120"/>
      <c r="R55" s="121"/>
      <c r="S55" s="121"/>
      <c r="T55" s="121"/>
      <c r="U55" s="121"/>
      <c r="V55" s="121"/>
      <c r="W55" s="121"/>
      <c r="X55" s="121"/>
    </row>
    <row r="56" spans="1:26" s="122" customFormat="1" x14ac:dyDescent="0.2">
      <c r="A56" s="116" t="s">
        <v>224</v>
      </c>
      <c r="B56" s="117"/>
      <c r="C56" s="117"/>
      <c r="D56" s="118">
        <f>D54+D24+D14+D9</f>
        <v>28547</v>
      </c>
      <c r="E56" s="119">
        <f>((D54+D24+D14+D9)-(S54+S24+S14+S9))/(S54+S24+S14+S9)</f>
        <v>1.3329124136237679E-3</v>
      </c>
      <c r="F56" s="118">
        <f>F54+F24+F14+F9</f>
        <v>4252</v>
      </c>
      <c r="G56" s="119">
        <f>((F54+F24+F14+F9)-(T54+T24+T14+T9))/(T54+T24+T14+T9)</f>
        <v>-5.9915984965730709E-2</v>
      </c>
      <c r="H56" s="118">
        <f>H54+H24+H14+H9</f>
        <v>3262</v>
      </c>
      <c r="I56" s="119">
        <f>((H54+H24+H14+H9)-(U54+U24+U14+U9))/(U54+U24+U14+U9)</f>
        <v>-0.10801203171998906</v>
      </c>
      <c r="J56" s="118">
        <f>J54+J24+J14+J9</f>
        <v>36061</v>
      </c>
      <c r="K56" s="119">
        <f>((J54+J24+J14+J9)-(V54+V24+V14+V9))/(V54+V24+V14+V9)</f>
        <v>-1.7116847011365805E-2</v>
      </c>
      <c r="L56" s="118">
        <f>L54+L24+L14+L9</f>
        <v>4685</v>
      </c>
      <c r="M56" s="119">
        <f>((L54+L24+L14+L9)-(W54+W24+W14+W9))/(W54+W24+W14+W9)</f>
        <v>3.535911602209945E-2</v>
      </c>
      <c r="N56" s="118">
        <f>N54+N24+N14+N9</f>
        <v>40746</v>
      </c>
      <c r="O56" s="119">
        <f>((N54+N24+N14+N9)-(X54+X24+X14+X9))/(X54+X24+X14+X9)</f>
        <v>-1.1355364681904206E-2</v>
      </c>
      <c r="P56" s="120"/>
      <c r="Q56" s="120"/>
      <c r="R56" s="121"/>
      <c r="S56" s="121"/>
      <c r="T56" s="121"/>
      <c r="U56" s="121"/>
      <c r="V56" s="121"/>
      <c r="W56" s="121"/>
      <c r="X56" s="121"/>
    </row>
    <row r="57" spans="1:26" s="122" customFormat="1" x14ac:dyDescent="0.2">
      <c r="A57" s="116" t="s">
        <v>225</v>
      </c>
      <c r="B57" s="117"/>
      <c r="C57" s="117"/>
      <c r="D57" s="118">
        <f>D54+D24+D14+D9+D5</f>
        <v>37203</v>
      </c>
      <c r="E57" s="119">
        <f>((D54+D24+D14+D9+D5)-(S54+S24+S14+S9+S5))/(S54+S24+S14+S9+S5)</f>
        <v>4.2921930677032715E-3</v>
      </c>
      <c r="F57" s="118">
        <f>F54+F24+F14+F9+F5</f>
        <v>12449</v>
      </c>
      <c r="G57" s="119">
        <f>((F54+F24+F14+F9+F5)-(T54+T24+T14+T9+T5))/(T54+T24+T14+T9+T5)</f>
        <v>-6.7815541726503909E-3</v>
      </c>
      <c r="H57" s="118">
        <f>H54+H24+H14+H9+H5</f>
        <v>3262</v>
      </c>
      <c r="I57" s="119">
        <f>((H54+H24+H14+H9+H5)-(U54+U24+U14+U9+U5))/(U54+U24+U14+U9+U5)</f>
        <v>-0.10801203171998906</v>
      </c>
      <c r="J57" s="118">
        <f>J54+J24+J14+J9+J5</f>
        <v>52914</v>
      </c>
      <c r="K57" s="119">
        <f>((J54+J24+J14+J9+J5)-(V54+V24+V14+V9+V5))/(V54+V24+V14+V9+V5)</f>
        <v>-6.0298675683291064E-3</v>
      </c>
      <c r="L57" s="118">
        <f>L54+L24+L14+L9+L5</f>
        <v>5238</v>
      </c>
      <c r="M57" s="119">
        <f>((L54+L24+L14+L9+L5)-(W54+W24+W14+W9+W5))/(W54+W24+W14+W9+W5)</f>
        <v>2.6455026455026454E-2</v>
      </c>
      <c r="N57" s="118">
        <f>N54+N24+N14+N9+N5</f>
        <v>58152</v>
      </c>
      <c r="O57" s="119">
        <f>((N54+N24+N14+N9+N5)-(X54+X24+X14+X9+X5))/(X54+X24+X14+X9+X5)</f>
        <v>-3.1883163632623677E-3</v>
      </c>
      <c r="P57" s="120"/>
      <c r="Q57" s="120"/>
      <c r="R57" s="121"/>
      <c r="S57" s="121"/>
      <c r="T57" s="121"/>
      <c r="U57" s="121"/>
      <c r="V57" s="121"/>
      <c r="W57" s="121"/>
      <c r="X57" s="121"/>
    </row>
    <row r="58" spans="1:26" x14ac:dyDescent="0.2">
      <c r="A58" s="105" t="s">
        <v>226</v>
      </c>
      <c r="B58" s="100" t="s">
        <v>227</v>
      </c>
      <c r="C58" s="100" t="s">
        <v>228</v>
      </c>
      <c r="D58" s="101">
        <v>8</v>
      </c>
      <c r="E58" s="102">
        <v>0.14285714285714299</v>
      </c>
      <c r="F58" s="101">
        <v>759</v>
      </c>
      <c r="G58" s="102">
        <v>-2.4421593830334199E-2</v>
      </c>
      <c r="H58" s="101">
        <v>0</v>
      </c>
      <c r="I58" s="102" t="s">
        <v>75</v>
      </c>
      <c r="J58" s="101">
        <v>767</v>
      </c>
      <c r="K58" s="102">
        <v>-2.2929936305732503E-2</v>
      </c>
      <c r="L58" s="101">
        <v>184</v>
      </c>
      <c r="M58" s="102">
        <v>-7.5376884422110602E-2</v>
      </c>
      <c r="N58" s="101">
        <v>951</v>
      </c>
      <c r="O58" s="102">
        <v>-3.3536585365853702E-2</v>
      </c>
      <c r="P58" s="106">
        <v>6</v>
      </c>
      <c r="Q58" s="100" t="s">
        <v>77</v>
      </c>
      <c r="R58" s="100" t="s">
        <v>77</v>
      </c>
      <c r="S58" s="104">
        <v>7</v>
      </c>
      <c r="T58" s="104">
        <v>778</v>
      </c>
      <c r="U58" s="104">
        <v>0</v>
      </c>
      <c r="V58" s="104">
        <v>785</v>
      </c>
      <c r="W58" s="104">
        <v>199</v>
      </c>
      <c r="X58" s="104">
        <v>984</v>
      </c>
      <c r="Y58" s="100" t="s">
        <v>229</v>
      </c>
      <c r="Z58" s="100" t="s">
        <v>230</v>
      </c>
    </row>
    <row r="59" spans="1:26" x14ac:dyDescent="0.2">
      <c r="A59" s="107"/>
      <c r="B59" s="100" t="s">
        <v>231</v>
      </c>
      <c r="C59" s="100" t="s">
        <v>232</v>
      </c>
      <c r="D59" s="101">
        <v>27</v>
      </c>
      <c r="E59" s="102">
        <v>-0.47058823529411797</v>
      </c>
      <c r="F59" s="101">
        <v>0</v>
      </c>
      <c r="G59" s="102" t="s">
        <v>75</v>
      </c>
      <c r="H59" s="101">
        <v>0</v>
      </c>
      <c r="I59" s="102" t="s">
        <v>75</v>
      </c>
      <c r="J59" s="101">
        <v>27</v>
      </c>
      <c r="K59" s="102">
        <v>-0.47058823529411797</v>
      </c>
      <c r="L59" s="101">
        <v>70</v>
      </c>
      <c r="M59" s="102">
        <v>-0.186046511627907</v>
      </c>
      <c r="N59" s="101">
        <v>97</v>
      </c>
      <c r="O59" s="102">
        <v>-0.29197080291970801</v>
      </c>
      <c r="P59" s="108"/>
      <c r="Q59" s="100" t="s">
        <v>77</v>
      </c>
      <c r="R59" s="100" t="s">
        <v>77</v>
      </c>
      <c r="S59" s="104">
        <v>51</v>
      </c>
      <c r="T59" s="104">
        <v>0</v>
      </c>
      <c r="U59" s="104">
        <v>0</v>
      </c>
      <c r="V59" s="104">
        <v>51</v>
      </c>
      <c r="W59" s="104">
        <v>86</v>
      </c>
      <c r="X59" s="104">
        <v>137</v>
      </c>
      <c r="Y59" s="100" t="s">
        <v>233</v>
      </c>
      <c r="Z59" s="100" t="s">
        <v>230</v>
      </c>
    </row>
    <row r="60" spans="1:26" x14ac:dyDescent="0.2">
      <c r="A60" s="107"/>
      <c r="B60" s="100" t="s">
        <v>234</v>
      </c>
      <c r="C60" s="100" t="s">
        <v>235</v>
      </c>
      <c r="D60" s="101">
        <v>760</v>
      </c>
      <c r="E60" s="102">
        <v>-0.115250291036088</v>
      </c>
      <c r="F60" s="101">
        <v>681</v>
      </c>
      <c r="G60" s="102">
        <v>-0.13137755102040799</v>
      </c>
      <c r="H60" s="101">
        <v>0</v>
      </c>
      <c r="I60" s="102" t="s">
        <v>75</v>
      </c>
      <c r="J60" s="101">
        <v>1441</v>
      </c>
      <c r="K60" s="102">
        <v>-0.12294583079732201</v>
      </c>
      <c r="L60" s="101">
        <v>717</v>
      </c>
      <c r="M60" s="102">
        <v>-0.297747306562194</v>
      </c>
      <c r="N60" s="101">
        <v>2158</v>
      </c>
      <c r="O60" s="102">
        <v>-0.18993993993994002</v>
      </c>
      <c r="P60" s="108"/>
      <c r="Q60" s="100" t="s">
        <v>77</v>
      </c>
      <c r="R60" s="100" t="s">
        <v>77</v>
      </c>
      <c r="S60" s="104">
        <v>859</v>
      </c>
      <c r="T60" s="104">
        <v>784</v>
      </c>
      <c r="U60" s="104">
        <v>0</v>
      </c>
      <c r="V60" s="104">
        <v>1643</v>
      </c>
      <c r="W60" s="104">
        <v>1021</v>
      </c>
      <c r="X60" s="104">
        <v>2664</v>
      </c>
      <c r="Y60" s="100" t="s">
        <v>236</v>
      </c>
      <c r="Z60" s="100" t="s">
        <v>230</v>
      </c>
    </row>
    <row r="61" spans="1:26" x14ac:dyDescent="0.2">
      <c r="A61" s="107"/>
      <c r="B61" s="100" t="s">
        <v>237</v>
      </c>
      <c r="C61" s="100" t="s">
        <v>238</v>
      </c>
      <c r="D61" s="101">
        <v>0</v>
      </c>
      <c r="E61" s="102">
        <v>-1</v>
      </c>
      <c r="F61" s="101">
        <v>0</v>
      </c>
      <c r="G61" s="102" t="s">
        <v>75</v>
      </c>
      <c r="H61" s="101">
        <v>0</v>
      </c>
      <c r="I61" s="102" t="s">
        <v>75</v>
      </c>
      <c r="J61" s="101">
        <v>0</v>
      </c>
      <c r="K61" s="102">
        <v>-1</v>
      </c>
      <c r="L61" s="101">
        <v>13</v>
      </c>
      <c r="M61" s="102">
        <v>-0.94560669456066893</v>
      </c>
      <c r="N61" s="101">
        <v>13</v>
      </c>
      <c r="O61" s="102">
        <v>-0.96209912536443098</v>
      </c>
      <c r="P61" s="108"/>
      <c r="Q61" s="100" t="s">
        <v>77</v>
      </c>
      <c r="R61" s="100" t="s">
        <v>77</v>
      </c>
      <c r="S61" s="104">
        <v>104</v>
      </c>
      <c r="T61" s="104">
        <v>0</v>
      </c>
      <c r="U61" s="104">
        <v>0</v>
      </c>
      <c r="V61" s="104">
        <v>104</v>
      </c>
      <c r="W61" s="104">
        <v>239</v>
      </c>
      <c r="X61" s="104">
        <v>343</v>
      </c>
      <c r="Y61" s="100" t="s">
        <v>239</v>
      </c>
      <c r="Z61" s="100" t="s">
        <v>230</v>
      </c>
    </row>
    <row r="62" spans="1:26" x14ac:dyDescent="0.2">
      <c r="A62" s="107"/>
      <c r="B62" s="100" t="s">
        <v>240</v>
      </c>
      <c r="C62" s="100" t="s">
        <v>241</v>
      </c>
      <c r="D62" s="101">
        <v>116</v>
      </c>
      <c r="E62" s="102">
        <v>6.4220183486238508E-2</v>
      </c>
      <c r="F62" s="101">
        <v>0</v>
      </c>
      <c r="G62" s="102" t="s">
        <v>75</v>
      </c>
      <c r="H62" s="101">
        <v>0</v>
      </c>
      <c r="I62" s="102" t="s">
        <v>75</v>
      </c>
      <c r="J62" s="101">
        <v>116</v>
      </c>
      <c r="K62" s="102">
        <v>6.4220183486238508E-2</v>
      </c>
      <c r="L62" s="101">
        <v>81</v>
      </c>
      <c r="M62" s="102">
        <v>2.6818181818181799</v>
      </c>
      <c r="N62" s="101">
        <v>197</v>
      </c>
      <c r="O62" s="102">
        <v>0.50381679389313005</v>
      </c>
      <c r="P62" s="108"/>
      <c r="Q62" s="100" t="s">
        <v>77</v>
      </c>
      <c r="R62" s="100" t="s">
        <v>77</v>
      </c>
      <c r="S62" s="104">
        <v>109</v>
      </c>
      <c r="T62" s="104">
        <v>0</v>
      </c>
      <c r="U62" s="104">
        <v>0</v>
      </c>
      <c r="V62" s="104">
        <v>109</v>
      </c>
      <c r="W62" s="104">
        <v>22</v>
      </c>
      <c r="X62" s="104">
        <v>131</v>
      </c>
      <c r="Y62" s="100" t="s">
        <v>242</v>
      </c>
      <c r="Z62" s="100" t="s">
        <v>230</v>
      </c>
    </row>
    <row r="63" spans="1:26" x14ac:dyDescent="0.2">
      <c r="A63" s="109"/>
      <c r="B63" s="100" t="s">
        <v>243</v>
      </c>
      <c r="C63" s="100" t="s">
        <v>244</v>
      </c>
      <c r="D63" s="101">
        <v>31</v>
      </c>
      <c r="E63" s="102">
        <v>-0.38</v>
      </c>
      <c r="F63" s="101">
        <v>3</v>
      </c>
      <c r="G63" s="102">
        <v>-0.72727272727272696</v>
      </c>
      <c r="H63" s="101">
        <v>0</v>
      </c>
      <c r="I63" s="102">
        <v>-1</v>
      </c>
      <c r="J63" s="101">
        <v>34</v>
      </c>
      <c r="K63" s="102">
        <v>-0.45161290322580599</v>
      </c>
      <c r="L63" s="101">
        <v>24</v>
      </c>
      <c r="M63" s="102">
        <v>-0.14285714285714299</v>
      </c>
      <c r="N63" s="101">
        <v>58</v>
      </c>
      <c r="O63" s="102">
        <v>-0.35555555555555601</v>
      </c>
      <c r="P63" s="108"/>
      <c r="Q63" s="100" t="s">
        <v>77</v>
      </c>
      <c r="R63" s="100" t="s">
        <v>77</v>
      </c>
      <c r="S63" s="104">
        <v>50</v>
      </c>
      <c r="T63" s="104">
        <v>11</v>
      </c>
      <c r="U63" s="104">
        <v>1</v>
      </c>
      <c r="V63" s="104">
        <v>62</v>
      </c>
      <c r="W63" s="104">
        <v>28</v>
      </c>
      <c r="X63" s="104">
        <v>90</v>
      </c>
      <c r="Y63" s="100" t="s">
        <v>245</v>
      </c>
      <c r="Z63" s="100" t="s">
        <v>230</v>
      </c>
    </row>
    <row r="64" spans="1:26" x14ac:dyDescent="0.2">
      <c r="A64" s="110" t="s">
        <v>90</v>
      </c>
      <c r="B64" s="110"/>
      <c r="C64" s="110"/>
      <c r="D64" s="111">
        <v>942</v>
      </c>
      <c r="E64" s="112">
        <v>-0.20169491525423702</v>
      </c>
      <c r="F64" s="111">
        <v>1443</v>
      </c>
      <c r="G64" s="112">
        <v>-8.2644628099173598E-2</v>
      </c>
      <c r="H64" s="111">
        <v>0</v>
      </c>
      <c r="I64" s="112">
        <v>-1</v>
      </c>
      <c r="J64" s="111">
        <v>2385</v>
      </c>
      <c r="K64" s="112">
        <v>-0.13398692810457499</v>
      </c>
      <c r="L64" s="111">
        <v>1089</v>
      </c>
      <c r="M64" s="112">
        <v>-0.31724137931034502</v>
      </c>
      <c r="N64" s="111">
        <v>3474</v>
      </c>
      <c r="O64" s="112">
        <v>-0.20119567716716499</v>
      </c>
      <c r="P64" s="113"/>
      <c r="Q64" s="114"/>
      <c r="R64" s="114"/>
      <c r="S64" s="115">
        <v>1180</v>
      </c>
      <c r="T64" s="115">
        <v>1573</v>
      </c>
      <c r="U64" s="115">
        <v>1</v>
      </c>
      <c r="V64" s="115">
        <v>2754</v>
      </c>
      <c r="W64" s="115">
        <v>1595</v>
      </c>
      <c r="X64" s="115">
        <v>4349</v>
      </c>
      <c r="Y64" s="114"/>
      <c r="Z64" s="114"/>
    </row>
    <row r="65" spans="1:26" x14ac:dyDescent="0.2">
      <c r="A65" s="110" t="s">
        <v>246</v>
      </c>
      <c r="B65" s="110"/>
      <c r="C65" s="110"/>
      <c r="D65" s="111">
        <v>38145</v>
      </c>
      <c r="E65" s="112">
        <v>-2.0667643365424901E-3</v>
      </c>
      <c r="F65" s="111">
        <v>13892</v>
      </c>
      <c r="G65" s="112">
        <v>-1.5240660664918099E-2</v>
      </c>
      <c r="H65" s="111">
        <v>3262</v>
      </c>
      <c r="I65" s="112">
        <v>-0.10825587752870401</v>
      </c>
      <c r="J65" s="111">
        <v>55299</v>
      </c>
      <c r="K65" s="112">
        <v>-1.2323849327546502E-2</v>
      </c>
      <c r="L65" s="111">
        <v>6327</v>
      </c>
      <c r="M65" s="112">
        <v>-5.5389668557778403E-2</v>
      </c>
      <c r="N65" s="111">
        <v>61626</v>
      </c>
      <c r="O65" s="112">
        <v>-1.69253593248999E-2</v>
      </c>
      <c r="P65" s="123"/>
      <c r="Q65" s="114"/>
      <c r="R65" s="114"/>
      <c r="S65" s="115">
        <v>38224</v>
      </c>
      <c r="T65" s="115">
        <v>14107</v>
      </c>
      <c r="U65" s="115">
        <v>3658</v>
      </c>
      <c r="V65" s="115">
        <v>55989</v>
      </c>
      <c r="W65" s="115">
        <v>6698</v>
      </c>
      <c r="X65" s="115">
        <v>62687</v>
      </c>
      <c r="Y65" s="114"/>
      <c r="Z65" s="114"/>
    </row>
  </sheetData>
  <pageMargins left="0.23622047244094491" right="0.23622047244094491" top="0.55118110236220474" bottom="0.35433070866141736" header="0.31496062992125984" footer="0.31496062992125984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84" zoomScaleSheetLayoutView="11342" workbookViewId="0">
      <selection activeCell="A2" sqref="A2"/>
    </sheetView>
  </sheetViews>
  <sheetFormatPr defaultRowHeight="11.25" x14ac:dyDescent="0.2"/>
  <cols>
    <col min="1" max="1" width="26.28515625" style="97" customWidth="1"/>
    <col min="2" max="2" width="4.7109375" style="97" bestFit="1" customWidth="1"/>
    <col min="3" max="3" width="23.7109375" style="97" bestFit="1" customWidth="1"/>
    <col min="4" max="15" width="12.7109375" style="97" customWidth="1"/>
    <col min="16" max="16" width="9.42578125" style="97" hidden="1" customWidth="1"/>
    <col min="17" max="17" width="15.28515625" style="97" hidden="1" customWidth="1"/>
    <col min="18" max="18" width="6.7109375" style="97" hidden="1" customWidth="1"/>
    <col min="19" max="19" width="23.42578125" style="97" hidden="1" customWidth="1"/>
    <col min="20" max="20" width="22.7109375" style="97" hidden="1" customWidth="1"/>
    <col min="21" max="21" width="19.28515625" style="97" hidden="1" customWidth="1"/>
    <col min="22" max="22" width="18.85546875" style="97" hidden="1" customWidth="1"/>
    <col min="23" max="23" width="23.85546875" style="97" hidden="1" customWidth="1"/>
    <col min="24" max="24" width="15.5703125" style="97" hidden="1" customWidth="1"/>
    <col min="25" max="25" width="32.42578125" style="97" hidden="1" customWidth="1"/>
    <col min="26" max="26" width="23.28515625" style="97" hidden="1" customWidth="1"/>
    <col min="27" max="16384" width="9.140625" style="97"/>
  </cols>
  <sheetData>
    <row r="1" spans="1:26" ht="15.75" x14ac:dyDescent="0.25">
      <c r="A1" s="96" t="s">
        <v>247</v>
      </c>
    </row>
    <row r="4" spans="1:26" ht="33.75" x14ac:dyDescent="0.2">
      <c r="A4" s="98" t="s">
        <v>47</v>
      </c>
      <c r="B4" s="98" t="s">
        <v>48</v>
      </c>
      <c r="C4" s="98" t="s">
        <v>49</v>
      </c>
      <c r="D4" s="98" t="s">
        <v>50</v>
      </c>
      <c r="E4" s="98" t="s">
        <v>51</v>
      </c>
      <c r="F4" s="98" t="s">
        <v>52</v>
      </c>
      <c r="G4" s="98" t="s">
        <v>53</v>
      </c>
      <c r="H4" s="98" t="s">
        <v>54</v>
      </c>
      <c r="I4" s="98" t="s">
        <v>55</v>
      </c>
      <c r="J4" s="98" t="s">
        <v>56</v>
      </c>
      <c r="K4" s="98" t="s">
        <v>57</v>
      </c>
      <c r="L4" s="98" t="s">
        <v>24</v>
      </c>
      <c r="M4" s="98" t="s">
        <v>58</v>
      </c>
      <c r="N4" s="98" t="s">
        <v>59</v>
      </c>
      <c r="O4" s="98" t="s">
        <v>60</v>
      </c>
      <c r="P4" s="99" t="s">
        <v>61</v>
      </c>
      <c r="Q4" s="99" t="s">
        <v>62</v>
      </c>
      <c r="R4" s="99" t="s">
        <v>63</v>
      </c>
      <c r="S4" s="99" t="s">
        <v>64</v>
      </c>
      <c r="T4" s="99" t="s">
        <v>65</v>
      </c>
      <c r="U4" s="99" t="s">
        <v>66</v>
      </c>
      <c r="V4" s="99" t="s">
        <v>67</v>
      </c>
      <c r="W4" s="99" t="s">
        <v>68</v>
      </c>
      <c r="X4" s="99" t="s">
        <v>69</v>
      </c>
      <c r="Y4" s="99" t="s">
        <v>70</v>
      </c>
      <c r="Z4" s="99" t="s">
        <v>71</v>
      </c>
    </row>
    <row r="5" spans="1:26" x14ac:dyDescent="0.2">
      <c r="A5" s="100" t="s">
        <v>72</v>
      </c>
      <c r="B5" s="100" t="s">
        <v>73</v>
      </c>
      <c r="C5" s="100" t="s">
        <v>74</v>
      </c>
      <c r="D5" s="101">
        <v>117350</v>
      </c>
      <c r="E5" s="102">
        <v>-1.7712152411564801E-2</v>
      </c>
      <c r="F5" s="101">
        <v>117627</v>
      </c>
      <c r="G5" s="102">
        <v>-2.8758979440178401E-2</v>
      </c>
      <c r="H5" s="101">
        <v>0</v>
      </c>
      <c r="I5" s="102" t="s">
        <v>75</v>
      </c>
      <c r="J5" s="101">
        <v>234977</v>
      </c>
      <c r="K5" s="102">
        <v>-2.3273310720936403E-2</v>
      </c>
      <c r="L5" s="101">
        <v>7468</v>
      </c>
      <c r="M5" s="102">
        <v>-6.3456232756458494E-2</v>
      </c>
      <c r="N5" s="101">
        <v>242445</v>
      </c>
      <c r="O5" s="102">
        <v>-2.4562462281231101E-2</v>
      </c>
      <c r="P5" s="103">
        <v>1</v>
      </c>
      <c r="Q5" s="100" t="s">
        <v>76</v>
      </c>
      <c r="R5" s="100" t="s">
        <v>77</v>
      </c>
      <c r="S5" s="104">
        <v>119466</v>
      </c>
      <c r="T5" s="104">
        <v>121110</v>
      </c>
      <c r="U5" s="104">
        <v>0</v>
      </c>
      <c r="V5" s="104">
        <v>240576</v>
      </c>
      <c r="W5" s="104">
        <v>7974</v>
      </c>
      <c r="X5" s="104">
        <v>248550</v>
      </c>
      <c r="Y5" s="100" t="s">
        <v>78</v>
      </c>
      <c r="Z5" s="100" t="s">
        <v>78</v>
      </c>
    </row>
    <row r="6" spans="1:26" x14ac:dyDescent="0.2">
      <c r="A6" s="105" t="s">
        <v>79</v>
      </c>
      <c r="B6" s="100" t="s">
        <v>80</v>
      </c>
      <c r="C6" s="100" t="s">
        <v>81</v>
      </c>
      <c r="D6" s="101">
        <v>53932</v>
      </c>
      <c r="E6" s="102">
        <v>-4.3674084581966498E-2</v>
      </c>
      <c r="F6" s="101">
        <v>20350</v>
      </c>
      <c r="G6" s="102">
        <v>-3.1275289189317802E-2</v>
      </c>
      <c r="H6" s="101">
        <v>14821</v>
      </c>
      <c r="I6" s="102">
        <v>-0.14021348184244098</v>
      </c>
      <c r="J6" s="101">
        <v>89103</v>
      </c>
      <c r="K6" s="102">
        <v>-5.8505917159763304E-2</v>
      </c>
      <c r="L6" s="101">
        <v>9833</v>
      </c>
      <c r="M6" s="102">
        <v>7.7352908951462698E-2</v>
      </c>
      <c r="N6" s="101">
        <v>98936</v>
      </c>
      <c r="O6" s="102">
        <v>-4.6556226931490703E-2</v>
      </c>
      <c r="P6" s="106">
        <v>2</v>
      </c>
      <c r="Q6" s="100" t="s">
        <v>76</v>
      </c>
      <c r="R6" s="100" t="s">
        <v>76</v>
      </c>
      <c r="S6" s="104">
        <v>56395</v>
      </c>
      <c r="T6" s="104">
        <v>21007</v>
      </c>
      <c r="U6" s="104">
        <v>17238</v>
      </c>
      <c r="V6" s="104">
        <v>94640</v>
      </c>
      <c r="W6" s="104">
        <v>9127</v>
      </c>
      <c r="X6" s="104">
        <v>103767</v>
      </c>
      <c r="Y6" s="100" t="s">
        <v>82</v>
      </c>
      <c r="Z6" s="100" t="s">
        <v>83</v>
      </c>
    </row>
    <row r="7" spans="1:26" x14ac:dyDescent="0.2">
      <c r="A7" s="107"/>
      <c r="B7" s="100" t="s">
        <v>84</v>
      </c>
      <c r="C7" s="100" t="s">
        <v>85</v>
      </c>
      <c r="D7" s="101">
        <v>31855</v>
      </c>
      <c r="E7" s="102">
        <v>-2.40502450980392E-2</v>
      </c>
      <c r="F7" s="101">
        <v>24296</v>
      </c>
      <c r="G7" s="102">
        <v>-8.9048029695174502E-2</v>
      </c>
      <c r="H7" s="101">
        <v>18153</v>
      </c>
      <c r="I7" s="102">
        <v>-0.104749223257878</v>
      </c>
      <c r="J7" s="101">
        <v>74304</v>
      </c>
      <c r="K7" s="102">
        <v>-6.6391918379655204E-2</v>
      </c>
      <c r="L7" s="101">
        <v>11002</v>
      </c>
      <c r="M7" s="102">
        <v>-2.4126308320028402E-2</v>
      </c>
      <c r="N7" s="101">
        <v>85306</v>
      </c>
      <c r="O7" s="102">
        <v>-6.1147674495388604E-2</v>
      </c>
      <c r="P7" s="108"/>
      <c r="Q7" s="100" t="s">
        <v>76</v>
      </c>
      <c r="R7" s="100" t="s">
        <v>76</v>
      </c>
      <c r="S7" s="104">
        <v>32640</v>
      </c>
      <c r="T7" s="104">
        <v>26671</v>
      </c>
      <c r="U7" s="104">
        <v>20277</v>
      </c>
      <c r="V7" s="104">
        <v>79588</v>
      </c>
      <c r="W7" s="104">
        <v>11274</v>
      </c>
      <c r="X7" s="104">
        <v>90862</v>
      </c>
      <c r="Y7" s="100" t="s">
        <v>86</v>
      </c>
      <c r="Z7" s="100" t="s">
        <v>83</v>
      </c>
    </row>
    <row r="8" spans="1:26" x14ac:dyDescent="0.2">
      <c r="A8" s="109"/>
      <c r="B8" s="100" t="s">
        <v>87</v>
      </c>
      <c r="C8" s="100" t="s">
        <v>88</v>
      </c>
      <c r="D8" s="101">
        <v>45381</v>
      </c>
      <c r="E8" s="102">
        <v>4.47110383142611E-3</v>
      </c>
      <c r="F8" s="101">
        <v>8527</v>
      </c>
      <c r="G8" s="102">
        <v>-9.1131954807077406E-2</v>
      </c>
      <c r="H8" s="101">
        <v>2</v>
      </c>
      <c r="I8" s="102">
        <v>-0.66666666666666696</v>
      </c>
      <c r="J8" s="101">
        <v>53910</v>
      </c>
      <c r="K8" s="102">
        <v>-1.20402441035791E-2</v>
      </c>
      <c r="L8" s="101">
        <v>6733</v>
      </c>
      <c r="M8" s="102">
        <v>-2.5191834370928003E-2</v>
      </c>
      <c r="N8" s="101">
        <v>60643</v>
      </c>
      <c r="O8" s="102">
        <v>-1.3517910010736201E-2</v>
      </c>
      <c r="P8" s="108"/>
      <c r="Q8" s="100" t="s">
        <v>76</v>
      </c>
      <c r="R8" s="100" t="s">
        <v>76</v>
      </c>
      <c r="S8" s="104">
        <v>45179</v>
      </c>
      <c r="T8" s="104">
        <v>9382</v>
      </c>
      <c r="U8" s="104">
        <v>6</v>
      </c>
      <c r="V8" s="104">
        <v>54567</v>
      </c>
      <c r="W8" s="104">
        <v>6907</v>
      </c>
      <c r="X8" s="104">
        <v>61474</v>
      </c>
      <c r="Y8" s="100" t="s">
        <v>89</v>
      </c>
      <c r="Z8" s="100" t="s">
        <v>83</v>
      </c>
    </row>
    <row r="9" spans="1:26" x14ac:dyDescent="0.2">
      <c r="A9" s="110" t="s">
        <v>90</v>
      </c>
      <c r="B9" s="110"/>
      <c r="C9" s="110"/>
      <c r="D9" s="111">
        <v>131168</v>
      </c>
      <c r="E9" s="112">
        <v>-2.26950988719508E-2</v>
      </c>
      <c r="F9" s="111">
        <v>53173</v>
      </c>
      <c r="G9" s="112">
        <v>-6.8121275849982496E-2</v>
      </c>
      <c r="H9" s="111">
        <v>32976</v>
      </c>
      <c r="I9" s="112">
        <v>-0.12113216598704701</v>
      </c>
      <c r="J9" s="111">
        <v>217317</v>
      </c>
      <c r="K9" s="112">
        <v>-5.0167180226840601E-2</v>
      </c>
      <c r="L9" s="111">
        <v>27568</v>
      </c>
      <c r="M9" s="112">
        <v>9.5210194814706293E-3</v>
      </c>
      <c r="N9" s="111">
        <v>244885</v>
      </c>
      <c r="O9" s="112">
        <v>-4.3802688761943404E-2</v>
      </c>
      <c r="P9" s="113"/>
      <c r="Q9" s="114"/>
      <c r="R9" s="114"/>
      <c r="S9" s="115">
        <v>134214</v>
      </c>
      <c r="T9" s="115">
        <v>57060</v>
      </c>
      <c r="U9" s="115">
        <v>37521</v>
      </c>
      <c r="V9" s="115">
        <v>228795</v>
      </c>
      <c r="W9" s="115">
        <v>27308</v>
      </c>
      <c r="X9" s="115">
        <v>256103</v>
      </c>
      <c r="Y9" s="114"/>
      <c r="Z9" s="114"/>
    </row>
    <row r="10" spans="1:26" x14ac:dyDescent="0.2">
      <c r="A10" s="105" t="s">
        <v>91</v>
      </c>
      <c r="B10" s="100" t="s">
        <v>92</v>
      </c>
      <c r="C10" s="100" t="s">
        <v>93</v>
      </c>
      <c r="D10" s="101">
        <v>36076</v>
      </c>
      <c r="E10" s="102">
        <v>-1.09932286098089E-2</v>
      </c>
      <c r="F10" s="101">
        <v>413</v>
      </c>
      <c r="G10" s="102">
        <v>-1.4319809069212401E-2</v>
      </c>
      <c r="H10" s="101">
        <v>6</v>
      </c>
      <c r="I10" s="102">
        <v>2</v>
      </c>
      <c r="J10" s="101">
        <v>36495</v>
      </c>
      <c r="K10" s="102">
        <v>-1.09220011924766E-2</v>
      </c>
      <c r="L10" s="101">
        <v>6407</v>
      </c>
      <c r="M10" s="102">
        <v>-1.3396981829381002E-2</v>
      </c>
      <c r="N10" s="101">
        <v>42902</v>
      </c>
      <c r="O10" s="102">
        <v>-1.1292404129793501E-2</v>
      </c>
      <c r="P10" s="106">
        <v>3</v>
      </c>
      <c r="Q10" s="100" t="s">
        <v>76</v>
      </c>
      <c r="R10" s="100" t="s">
        <v>76</v>
      </c>
      <c r="S10" s="104">
        <v>36477</v>
      </c>
      <c r="T10" s="104">
        <v>419</v>
      </c>
      <c r="U10" s="104">
        <v>2</v>
      </c>
      <c r="V10" s="104">
        <v>36898</v>
      </c>
      <c r="W10" s="104">
        <v>6494</v>
      </c>
      <c r="X10" s="104">
        <v>43392</v>
      </c>
      <c r="Y10" s="100" t="s">
        <v>94</v>
      </c>
      <c r="Z10" s="100" t="s">
        <v>95</v>
      </c>
    </row>
    <row r="11" spans="1:26" x14ac:dyDescent="0.2">
      <c r="A11" s="107"/>
      <c r="B11" s="100" t="s">
        <v>96</v>
      </c>
      <c r="C11" s="100" t="s">
        <v>97</v>
      </c>
      <c r="D11" s="101">
        <v>11266</v>
      </c>
      <c r="E11" s="102">
        <v>1.9363011219688701E-2</v>
      </c>
      <c r="F11" s="101">
        <v>5393</v>
      </c>
      <c r="G11" s="102">
        <v>-4.8853615520282195E-2</v>
      </c>
      <c r="H11" s="101">
        <v>3</v>
      </c>
      <c r="I11" s="102">
        <v>0.5</v>
      </c>
      <c r="J11" s="101">
        <v>16662</v>
      </c>
      <c r="K11" s="102">
        <v>-3.7072470700789304E-3</v>
      </c>
      <c r="L11" s="101">
        <v>3245</v>
      </c>
      <c r="M11" s="102">
        <v>-4.61493239271017E-2</v>
      </c>
      <c r="N11" s="101">
        <v>19907</v>
      </c>
      <c r="O11" s="102">
        <v>-1.0881446884626901E-2</v>
      </c>
      <c r="P11" s="108"/>
      <c r="Q11" s="100" t="s">
        <v>76</v>
      </c>
      <c r="R11" s="100" t="s">
        <v>76</v>
      </c>
      <c r="S11" s="104">
        <v>11052</v>
      </c>
      <c r="T11" s="104">
        <v>5670</v>
      </c>
      <c r="U11" s="104">
        <v>2</v>
      </c>
      <c r="V11" s="104">
        <v>16724</v>
      </c>
      <c r="W11" s="104">
        <v>3402</v>
      </c>
      <c r="X11" s="104">
        <v>20126</v>
      </c>
      <c r="Y11" s="100" t="s">
        <v>98</v>
      </c>
      <c r="Z11" s="100" t="s">
        <v>95</v>
      </c>
    </row>
    <row r="12" spans="1:26" x14ac:dyDescent="0.2">
      <c r="A12" s="107"/>
      <c r="B12" s="100" t="s">
        <v>99</v>
      </c>
      <c r="C12" s="100" t="s">
        <v>100</v>
      </c>
      <c r="D12" s="101">
        <v>32616</v>
      </c>
      <c r="E12" s="102">
        <v>-2.3999042432222201E-2</v>
      </c>
      <c r="F12" s="101">
        <v>1291</v>
      </c>
      <c r="G12" s="102">
        <v>-4.2284866468842698E-2</v>
      </c>
      <c r="H12" s="101">
        <v>5</v>
      </c>
      <c r="I12" s="102">
        <v>-0.5</v>
      </c>
      <c r="J12" s="101">
        <v>33912</v>
      </c>
      <c r="K12" s="102">
        <v>-2.4844720496894401E-2</v>
      </c>
      <c r="L12" s="101">
        <v>8532</v>
      </c>
      <c r="M12" s="102">
        <v>-4.6384262881412799E-2</v>
      </c>
      <c r="N12" s="101">
        <v>42444</v>
      </c>
      <c r="O12" s="102">
        <v>-2.9252338586098801E-2</v>
      </c>
      <c r="P12" s="108"/>
      <c r="Q12" s="100" t="s">
        <v>76</v>
      </c>
      <c r="R12" s="100" t="s">
        <v>76</v>
      </c>
      <c r="S12" s="104">
        <v>33418</v>
      </c>
      <c r="T12" s="104">
        <v>1348</v>
      </c>
      <c r="U12" s="104">
        <v>10</v>
      </c>
      <c r="V12" s="104">
        <v>34776</v>
      </c>
      <c r="W12" s="104">
        <v>8947</v>
      </c>
      <c r="X12" s="104">
        <v>43723</v>
      </c>
      <c r="Y12" s="100" t="s">
        <v>101</v>
      </c>
      <c r="Z12" s="100" t="s">
        <v>95</v>
      </c>
    </row>
    <row r="13" spans="1:26" x14ac:dyDescent="0.2">
      <c r="A13" s="109"/>
      <c r="B13" s="100" t="s">
        <v>102</v>
      </c>
      <c r="C13" s="100" t="s">
        <v>103</v>
      </c>
      <c r="D13" s="101">
        <v>10422</v>
      </c>
      <c r="E13" s="102">
        <v>6.2168772931104795E-2</v>
      </c>
      <c r="F13" s="101">
        <v>3311</v>
      </c>
      <c r="G13" s="102">
        <v>-9.6835788325149996E-2</v>
      </c>
      <c r="H13" s="101">
        <v>0</v>
      </c>
      <c r="I13" s="102">
        <v>-1</v>
      </c>
      <c r="J13" s="101">
        <v>13733</v>
      </c>
      <c r="K13" s="102">
        <v>1.85418675368983E-2</v>
      </c>
      <c r="L13" s="101">
        <v>3359</v>
      </c>
      <c r="M13" s="102">
        <v>-3.8912732474964198E-2</v>
      </c>
      <c r="N13" s="101">
        <v>17092</v>
      </c>
      <c r="O13" s="102">
        <v>6.7145717987984509E-3</v>
      </c>
      <c r="P13" s="108"/>
      <c r="Q13" s="100" t="s">
        <v>76</v>
      </c>
      <c r="R13" s="100" t="s">
        <v>76</v>
      </c>
      <c r="S13" s="104">
        <v>9812</v>
      </c>
      <c r="T13" s="104">
        <v>3666</v>
      </c>
      <c r="U13" s="104">
        <v>5</v>
      </c>
      <c r="V13" s="104">
        <v>13483</v>
      </c>
      <c r="W13" s="104">
        <v>3495</v>
      </c>
      <c r="X13" s="104">
        <v>16978</v>
      </c>
      <c r="Y13" s="100" t="s">
        <v>104</v>
      </c>
      <c r="Z13" s="100" t="s">
        <v>95</v>
      </c>
    </row>
    <row r="14" spans="1:26" x14ac:dyDescent="0.2">
      <c r="A14" s="110" t="s">
        <v>90</v>
      </c>
      <c r="B14" s="110"/>
      <c r="C14" s="110"/>
      <c r="D14" s="111">
        <v>90380</v>
      </c>
      <c r="E14" s="112">
        <v>-4.175894401657141E-3</v>
      </c>
      <c r="F14" s="111">
        <v>10408</v>
      </c>
      <c r="G14" s="112">
        <v>-6.2595694857245796E-2</v>
      </c>
      <c r="H14" s="111">
        <v>14</v>
      </c>
      <c r="I14" s="112">
        <v>-0.26315789473684198</v>
      </c>
      <c r="J14" s="111">
        <v>100802</v>
      </c>
      <c r="K14" s="112">
        <v>-1.0590787291055302E-2</v>
      </c>
      <c r="L14" s="111">
        <v>21543</v>
      </c>
      <c r="M14" s="112">
        <v>-3.5589578297072301E-2</v>
      </c>
      <c r="N14" s="111">
        <v>122345</v>
      </c>
      <c r="O14" s="112">
        <v>-1.5086258945893901E-2</v>
      </c>
      <c r="P14" s="113"/>
      <c r="Q14" s="114"/>
      <c r="R14" s="114"/>
      <c r="S14" s="115">
        <v>90759</v>
      </c>
      <c r="T14" s="115">
        <v>11103</v>
      </c>
      <c r="U14" s="115">
        <v>19</v>
      </c>
      <c r="V14" s="115">
        <v>101881</v>
      </c>
      <c r="W14" s="115">
        <v>22338</v>
      </c>
      <c r="X14" s="115">
        <v>124219</v>
      </c>
      <c r="Y14" s="114"/>
      <c r="Z14" s="114"/>
    </row>
    <row r="15" spans="1:26" x14ac:dyDescent="0.2">
      <c r="A15" s="105" t="s">
        <v>105</v>
      </c>
      <c r="B15" s="100" t="s">
        <v>106</v>
      </c>
      <c r="C15" s="100" t="s">
        <v>107</v>
      </c>
      <c r="D15" s="101">
        <v>7242</v>
      </c>
      <c r="E15" s="102">
        <v>-1.56313714829414E-2</v>
      </c>
      <c r="F15" s="101">
        <v>106</v>
      </c>
      <c r="G15" s="102">
        <v>-6.1946902654867297E-2</v>
      </c>
      <c r="H15" s="101">
        <v>369</v>
      </c>
      <c r="I15" s="102">
        <v>0.84500000000000008</v>
      </c>
      <c r="J15" s="101">
        <v>7717</v>
      </c>
      <c r="K15" s="102">
        <v>6.1277705345502004E-3</v>
      </c>
      <c r="L15" s="101">
        <v>4454</v>
      </c>
      <c r="M15" s="102">
        <v>8.2118561710398413E-2</v>
      </c>
      <c r="N15" s="101">
        <v>12171</v>
      </c>
      <c r="O15" s="102">
        <v>3.26658747666723E-2</v>
      </c>
      <c r="P15" s="106">
        <v>4</v>
      </c>
      <c r="Q15" s="100" t="s">
        <v>76</v>
      </c>
      <c r="R15" s="100" t="s">
        <v>76</v>
      </c>
      <c r="S15" s="104">
        <v>7357</v>
      </c>
      <c r="T15" s="104">
        <v>113</v>
      </c>
      <c r="U15" s="104">
        <v>200</v>
      </c>
      <c r="V15" s="104">
        <v>7670</v>
      </c>
      <c r="W15" s="104">
        <v>4116</v>
      </c>
      <c r="X15" s="104">
        <v>11786</v>
      </c>
      <c r="Y15" s="100" t="s">
        <v>108</v>
      </c>
      <c r="Z15" s="100" t="s">
        <v>109</v>
      </c>
    </row>
    <row r="16" spans="1:26" x14ac:dyDescent="0.2">
      <c r="A16" s="107"/>
      <c r="B16" s="100" t="s">
        <v>110</v>
      </c>
      <c r="C16" s="100" t="s">
        <v>111</v>
      </c>
      <c r="D16" s="101">
        <v>2103</v>
      </c>
      <c r="E16" s="102">
        <v>-4.2613636363636404E-3</v>
      </c>
      <c r="F16" s="101">
        <v>30</v>
      </c>
      <c r="G16" s="102">
        <v>1.1428571428571399</v>
      </c>
      <c r="H16" s="101">
        <v>0</v>
      </c>
      <c r="I16" s="102">
        <v>-1</v>
      </c>
      <c r="J16" s="101">
        <v>2133</v>
      </c>
      <c r="K16" s="102">
        <v>2.3496240601503806E-3</v>
      </c>
      <c r="L16" s="101">
        <v>4329</v>
      </c>
      <c r="M16" s="102">
        <v>0.14161392405063303</v>
      </c>
      <c r="N16" s="101">
        <v>6462</v>
      </c>
      <c r="O16" s="102">
        <v>9.155405405405409E-2</v>
      </c>
      <c r="P16" s="108"/>
      <c r="Q16" s="100" t="s">
        <v>76</v>
      </c>
      <c r="R16" s="100" t="s">
        <v>76</v>
      </c>
      <c r="S16" s="104">
        <v>2112</v>
      </c>
      <c r="T16" s="104">
        <v>14</v>
      </c>
      <c r="U16" s="104">
        <v>2</v>
      </c>
      <c r="V16" s="104">
        <v>2128</v>
      </c>
      <c r="W16" s="104">
        <v>3792</v>
      </c>
      <c r="X16" s="104">
        <v>5920</v>
      </c>
      <c r="Y16" s="100" t="s">
        <v>112</v>
      </c>
      <c r="Z16" s="100" t="s">
        <v>109</v>
      </c>
    </row>
    <row r="17" spans="1:26" x14ac:dyDescent="0.2">
      <c r="A17" s="107"/>
      <c r="B17" s="100" t="s">
        <v>113</v>
      </c>
      <c r="C17" s="100" t="s">
        <v>114</v>
      </c>
      <c r="D17" s="101">
        <v>8346</v>
      </c>
      <c r="E17" s="102">
        <v>-5.7588075880758795E-2</v>
      </c>
      <c r="F17" s="101">
        <v>384</v>
      </c>
      <c r="G17" s="102">
        <v>-7.2463768115942004E-2</v>
      </c>
      <c r="H17" s="101">
        <v>0</v>
      </c>
      <c r="I17" s="102" t="s">
        <v>75</v>
      </c>
      <c r="J17" s="101">
        <v>8730</v>
      </c>
      <c r="K17" s="102">
        <v>-5.8252427184466E-2</v>
      </c>
      <c r="L17" s="101">
        <v>2292</v>
      </c>
      <c r="M17" s="102">
        <v>0.56450511945392501</v>
      </c>
      <c r="N17" s="101">
        <v>11022</v>
      </c>
      <c r="O17" s="102">
        <v>2.67349790405217E-2</v>
      </c>
      <c r="P17" s="108"/>
      <c r="Q17" s="100" t="s">
        <v>76</v>
      </c>
      <c r="R17" s="100" t="s">
        <v>76</v>
      </c>
      <c r="S17" s="104">
        <v>8856</v>
      </c>
      <c r="T17" s="104">
        <v>414</v>
      </c>
      <c r="U17" s="104">
        <v>0</v>
      </c>
      <c r="V17" s="104">
        <v>9270</v>
      </c>
      <c r="W17" s="104">
        <v>1465</v>
      </c>
      <c r="X17" s="104">
        <v>10735</v>
      </c>
      <c r="Y17" s="100" t="s">
        <v>115</v>
      </c>
      <c r="Z17" s="100" t="s">
        <v>109</v>
      </c>
    </row>
    <row r="18" spans="1:26" x14ac:dyDescent="0.2">
      <c r="A18" s="107"/>
      <c r="B18" s="100" t="s">
        <v>116</v>
      </c>
      <c r="C18" s="100" t="s">
        <v>117</v>
      </c>
      <c r="D18" s="101">
        <v>5353</v>
      </c>
      <c r="E18" s="102">
        <v>-1.8698441796517001E-2</v>
      </c>
      <c r="F18" s="101">
        <v>2074</v>
      </c>
      <c r="G18" s="102">
        <v>-0.14965149651496498</v>
      </c>
      <c r="H18" s="101">
        <v>9</v>
      </c>
      <c r="I18" s="102">
        <v>2</v>
      </c>
      <c r="J18" s="101">
        <v>7436</v>
      </c>
      <c r="K18" s="102">
        <v>-5.8376598708370295E-2</v>
      </c>
      <c r="L18" s="101">
        <v>2781</v>
      </c>
      <c r="M18" s="102">
        <v>0.14256368118323701</v>
      </c>
      <c r="N18" s="101">
        <v>10217</v>
      </c>
      <c r="O18" s="102">
        <v>-1.10347497822089E-2</v>
      </c>
      <c r="P18" s="108"/>
      <c r="Q18" s="100" t="s">
        <v>76</v>
      </c>
      <c r="R18" s="100" t="s">
        <v>76</v>
      </c>
      <c r="S18" s="104">
        <v>5455</v>
      </c>
      <c r="T18" s="104">
        <v>2439</v>
      </c>
      <c r="U18" s="104">
        <v>3</v>
      </c>
      <c r="V18" s="104">
        <v>7897</v>
      </c>
      <c r="W18" s="104">
        <v>2434</v>
      </c>
      <c r="X18" s="104">
        <v>10331</v>
      </c>
      <c r="Y18" s="100" t="s">
        <v>118</v>
      </c>
      <c r="Z18" s="100" t="s">
        <v>109</v>
      </c>
    </row>
    <row r="19" spans="1:26" x14ac:dyDescent="0.2">
      <c r="A19" s="107"/>
      <c r="B19" s="100" t="s">
        <v>119</v>
      </c>
      <c r="C19" s="100" t="s">
        <v>120</v>
      </c>
      <c r="D19" s="101">
        <v>6403</v>
      </c>
      <c r="E19" s="102">
        <v>-1.0202504251043399E-2</v>
      </c>
      <c r="F19" s="101">
        <v>64</v>
      </c>
      <c r="G19" s="102">
        <v>-0.401869158878505</v>
      </c>
      <c r="H19" s="101">
        <v>58</v>
      </c>
      <c r="I19" s="102" t="s">
        <v>75</v>
      </c>
      <c r="J19" s="101">
        <v>6525</v>
      </c>
      <c r="K19" s="102">
        <v>-7.7554744525547403E-3</v>
      </c>
      <c r="L19" s="101">
        <v>1683</v>
      </c>
      <c r="M19" s="102">
        <v>-7.1704357418643103E-2</v>
      </c>
      <c r="N19" s="101">
        <v>8208</v>
      </c>
      <c r="O19" s="102">
        <v>-2.1575873167242802E-2</v>
      </c>
      <c r="P19" s="108"/>
      <c r="Q19" s="100" t="s">
        <v>76</v>
      </c>
      <c r="R19" s="100" t="s">
        <v>76</v>
      </c>
      <c r="S19" s="104">
        <v>6469</v>
      </c>
      <c r="T19" s="104">
        <v>107</v>
      </c>
      <c r="U19" s="104">
        <v>0</v>
      </c>
      <c r="V19" s="104">
        <v>6576</v>
      </c>
      <c r="W19" s="104">
        <v>1813</v>
      </c>
      <c r="X19" s="104">
        <v>8389</v>
      </c>
      <c r="Y19" s="100" t="s">
        <v>121</v>
      </c>
      <c r="Z19" s="100" t="s">
        <v>109</v>
      </c>
    </row>
    <row r="20" spans="1:26" x14ac:dyDescent="0.2">
      <c r="A20" s="107"/>
      <c r="B20" s="100" t="s">
        <v>122</v>
      </c>
      <c r="C20" s="100" t="s">
        <v>123</v>
      </c>
      <c r="D20" s="101">
        <v>6267</v>
      </c>
      <c r="E20" s="102">
        <v>-2.5955859496425197E-2</v>
      </c>
      <c r="F20" s="101">
        <v>68</v>
      </c>
      <c r="G20" s="102">
        <v>-0.80898876404494402</v>
      </c>
      <c r="H20" s="101">
        <v>5609</v>
      </c>
      <c r="I20" s="102">
        <v>-4.26693975081072E-2</v>
      </c>
      <c r="J20" s="101">
        <v>11944</v>
      </c>
      <c r="K20" s="102">
        <v>-5.57356312751996E-2</v>
      </c>
      <c r="L20" s="101">
        <v>1201</v>
      </c>
      <c r="M20" s="102">
        <v>-2.59529602595296E-2</v>
      </c>
      <c r="N20" s="101">
        <v>13145</v>
      </c>
      <c r="O20" s="102">
        <v>-5.3090332805071298E-2</v>
      </c>
      <c r="P20" s="108"/>
      <c r="Q20" s="100" t="s">
        <v>76</v>
      </c>
      <c r="R20" s="100" t="s">
        <v>76</v>
      </c>
      <c r="S20" s="104">
        <v>6434</v>
      </c>
      <c r="T20" s="104">
        <v>356</v>
      </c>
      <c r="U20" s="104">
        <v>5859</v>
      </c>
      <c r="V20" s="104">
        <v>12649</v>
      </c>
      <c r="W20" s="104">
        <v>1233</v>
      </c>
      <c r="X20" s="104">
        <v>13882</v>
      </c>
      <c r="Y20" s="100" t="s">
        <v>124</v>
      </c>
      <c r="Z20" s="100" t="s">
        <v>109</v>
      </c>
    </row>
    <row r="21" spans="1:26" x14ac:dyDescent="0.2">
      <c r="A21" s="107"/>
      <c r="B21" s="100" t="s">
        <v>125</v>
      </c>
      <c r="C21" s="100" t="s">
        <v>126</v>
      </c>
      <c r="D21" s="101">
        <v>2667</v>
      </c>
      <c r="E21" s="102">
        <v>-3.0181818181818202E-2</v>
      </c>
      <c r="F21" s="101">
        <v>70</v>
      </c>
      <c r="G21" s="102">
        <v>-0.102564102564103</v>
      </c>
      <c r="H21" s="101">
        <v>0</v>
      </c>
      <c r="I21" s="102">
        <v>-1</v>
      </c>
      <c r="J21" s="101">
        <v>2737</v>
      </c>
      <c r="K21" s="102">
        <v>-3.28621908127208E-2</v>
      </c>
      <c r="L21" s="101">
        <v>665</v>
      </c>
      <c r="M21" s="102">
        <v>0.12331081081081099</v>
      </c>
      <c r="N21" s="101">
        <v>3402</v>
      </c>
      <c r="O21" s="102">
        <v>-5.8445353594389201E-3</v>
      </c>
      <c r="P21" s="108"/>
      <c r="Q21" s="100" t="s">
        <v>76</v>
      </c>
      <c r="R21" s="100" t="s">
        <v>76</v>
      </c>
      <c r="S21" s="104">
        <v>2750</v>
      </c>
      <c r="T21" s="104">
        <v>78</v>
      </c>
      <c r="U21" s="104">
        <v>2</v>
      </c>
      <c r="V21" s="104">
        <v>2830</v>
      </c>
      <c r="W21" s="104">
        <v>592</v>
      </c>
      <c r="X21" s="104">
        <v>3422</v>
      </c>
      <c r="Y21" s="100" t="s">
        <v>127</v>
      </c>
      <c r="Z21" s="100" t="s">
        <v>109</v>
      </c>
    </row>
    <row r="22" spans="1:26" x14ac:dyDescent="0.2">
      <c r="A22" s="107"/>
      <c r="B22" s="100" t="s">
        <v>128</v>
      </c>
      <c r="C22" s="100" t="s">
        <v>129</v>
      </c>
      <c r="D22" s="101">
        <v>7689</v>
      </c>
      <c r="E22" s="102">
        <v>4.8690671031096595E-2</v>
      </c>
      <c r="F22" s="101">
        <v>401</v>
      </c>
      <c r="G22" s="102">
        <v>-7.6036866359446995E-2</v>
      </c>
      <c r="H22" s="101">
        <v>6</v>
      </c>
      <c r="I22" s="102">
        <v>-0.70000000000000007</v>
      </c>
      <c r="J22" s="101">
        <v>8096</v>
      </c>
      <c r="K22" s="102">
        <v>3.9815052658617997E-2</v>
      </c>
      <c r="L22" s="101">
        <v>1707</v>
      </c>
      <c r="M22" s="102">
        <v>-3.55932203389831E-2</v>
      </c>
      <c r="N22" s="101">
        <v>9803</v>
      </c>
      <c r="O22" s="102">
        <v>2.58476349937212E-2</v>
      </c>
      <c r="P22" s="108"/>
      <c r="Q22" s="100" t="s">
        <v>76</v>
      </c>
      <c r="R22" s="100" t="s">
        <v>76</v>
      </c>
      <c r="S22" s="104">
        <v>7332</v>
      </c>
      <c r="T22" s="104">
        <v>434</v>
      </c>
      <c r="U22" s="104">
        <v>20</v>
      </c>
      <c r="V22" s="104">
        <v>7786</v>
      </c>
      <c r="W22" s="104">
        <v>1770</v>
      </c>
      <c r="X22" s="104">
        <v>9556</v>
      </c>
      <c r="Y22" s="100" t="s">
        <v>130</v>
      </c>
      <c r="Z22" s="100" t="s">
        <v>109</v>
      </c>
    </row>
    <row r="23" spans="1:26" x14ac:dyDescent="0.2">
      <c r="A23" s="109"/>
      <c r="B23" s="100" t="s">
        <v>131</v>
      </c>
      <c r="C23" s="100" t="s">
        <v>132</v>
      </c>
      <c r="D23" s="101">
        <v>3805</v>
      </c>
      <c r="E23" s="102">
        <v>-0.105547719793136</v>
      </c>
      <c r="F23" s="101">
        <v>151</v>
      </c>
      <c r="G23" s="102">
        <v>0.14393939393939401</v>
      </c>
      <c r="H23" s="101">
        <v>0</v>
      </c>
      <c r="I23" s="102" t="s">
        <v>75</v>
      </c>
      <c r="J23" s="101">
        <v>3956</v>
      </c>
      <c r="K23" s="102">
        <v>-9.8039215686274508E-2</v>
      </c>
      <c r="L23" s="101">
        <v>2497</v>
      </c>
      <c r="M23" s="102">
        <v>5.8499364137346299E-2</v>
      </c>
      <c r="N23" s="101">
        <v>6453</v>
      </c>
      <c r="O23" s="102">
        <v>-4.3291326908821301E-2</v>
      </c>
      <c r="P23" s="108"/>
      <c r="Q23" s="100" t="s">
        <v>76</v>
      </c>
      <c r="R23" s="100" t="s">
        <v>76</v>
      </c>
      <c r="S23" s="104">
        <v>4254</v>
      </c>
      <c r="T23" s="104">
        <v>132</v>
      </c>
      <c r="U23" s="104">
        <v>0</v>
      </c>
      <c r="V23" s="104">
        <v>4386</v>
      </c>
      <c r="W23" s="104">
        <v>2359</v>
      </c>
      <c r="X23" s="104">
        <v>6745</v>
      </c>
      <c r="Y23" s="100" t="s">
        <v>133</v>
      </c>
      <c r="Z23" s="100" t="s">
        <v>109</v>
      </c>
    </row>
    <row r="24" spans="1:26" x14ac:dyDescent="0.2">
      <c r="A24" s="110" t="s">
        <v>90</v>
      </c>
      <c r="B24" s="110"/>
      <c r="C24" s="110"/>
      <c r="D24" s="111">
        <v>49875</v>
      </c>
      <c r="E24" s="112">
        <v>-2.2423018875320999E-2</v>
      </c>
      <c r="F24" s="111">
        <v>3348</v>
      </c>
      <c r="G24" s="112">
        <v>-0.18081722534866701</v>
      </c>
      <c r="H24" s="111">
        <v>6051</v>
      </c>
      <c r="I24" s="112">
        <v>-5.7509037134406806E-3</v>
      </c>
      <c r="J24" s="111">
        <v>59274</v>
      </c>
      <c r="K24" s="112">
        <v>-3.1343966531572801E-2</v>
      </c>
      <c r="L24" s="111">
        <v>21609</v>
      </c>
      <c r="M24" s="112">
        <v>0.10396444262797599</v>
      </c>
      <c r="N24" s="111">
        <v>80883</v>
      </c>
      <c r="O24" s="112">
        <v>1.4486293737463799E-3</v>
      </c>
      <c r="P24" s="113"/>
      <c r="Q24" s="114"/>
      <c r="R24" s="114"/>
      <c r="S24" s="115">
        <v>51019</v>
      </c>
      <c r="T24" s="115">
        <v>4087</v>
      </c>
      <c r="U24" s="115">
        <v>6086</v>
      </c>
      <c r="V24" s="115">
        <v>61192</v>
      </c>
      <c r="W24" s="115">
        <v>19574</v>
      </c>
      <c r="X24" s="115">
        <v>80766</v>
      </c>
      <c r="Y24" s="114"/>
      <c r="Z24" s="114"/>
    </row>
    <row r="25" spans="1:26" x14ac:dyDescent="0.2">
      <c r="A25" s="105" t="s">
        <v>134</v>
      </c>
      <c r="B25" s="100" t="s">
        <v>135</v>
      </c>
      <c r="C25" s="100" t="s">
        <v>136</v>
      </c>
      <c r="D25" s="101">
        <v>3039</v>
      </c>
      <c r="E25" s="102">
        <v>-1.3951979234263502E-2</v>
      </c>
      <c r="F25" s="101">
        <v>5</v>
      </c>
      <c r="G25" s="102">
        <v>0.25</v>
      </c>
      <c r="H25" s="101">
        <v>0</v>
      </c>
      <c r="I25" s="102" t="s">
        <v>75</v>
      </c>
      <c r="J25" s="101">
        <v>3044</v>
      </c>
      <c r="K25" s="102">
        <v>-1.3609850939727801E-2</v>
      </c>
      <c r="L25" s="101">
        <v>122</v>
      </c>
      <c r="M25" s="102">
        <v>-0.17006802721088402</v>
      </c>
      <c r="N25" s="101">
        <v>3166</v>
      </c>
      <c r="O25" s="102">
        <v>-2.0723785957315201E-2</v>
      </c>
      <c r="P25" s="106">
        <v>5</v>
      </c>
      <c r="Q25" s="100" t="s">
        <v>76</v>
      </c>
      <c r="R25" s="100" t="s">
        <v>76</v>
      </c>
      <c r="S25" s="104">
        <v>3082</v>
      </c>
      <c r="T25" s="104">
        <v>4</v>
      </c>
      <c r="U25" s="104">
        <v>0</v>
      </c>
      <c r="V25" s="104">
        <v>3086</v>
      </c>
      <c r="W25" s="104">
        <v>147</v>
      </c>
      <c r="X25" s="104">
        <v>3233</v>
      </c>
      <c r="Y25" s="100" t="s">
        <v>137</v>
      </c>
      <c r="Z25" s="100" t="s">
        <v>138</v>
      </c>
    </row>
    <row r="26" spans="1:26" x14ac:dyDescent="0.2">
      <c r="A26" s="107"/>
      <c r="B26" s="100" t="s">
        <v>139</v>
      </c>
      <c r="C26" s="100" t="s">
        <v>140</v>
      </c>
      <c r="D26" s="101">
        <v>1739</v>
      </c>
      <c r="E26" s="102">
        <v>-7.9863091842555592E-3</v>
      </c>
      <c r="F26" s="101">
        <v>0</v>
      </c>
      <c r="G26" s="102" t="s">
        <v>75</v>
      </c>
      <c r="H26" s="101">
        <v>0</v>
      </c>
      <c r="I26" s="102" t="s">
        <v>75</v>
      </c>
      <c r="J26" s="101">
        <v>1739</v>
      </c>
      <c r="K26" s="102">
        <v>-7.9863091842555592E-3</v>
      </c>
      <c r="L26" s="101">
        <v>101</v>
      </c>
      <c r="M26" s="102">
        <v>0.46376811594202905</v>
      </c>
      <c r="N26" s="101">
        <v>1840</v>
      </c>
      <c r="O26" s="102">
        <v>9.8792535675082307E-3</v>
      </c>
      <c r="P26" s="108"/>
      <c r="Q26" s="100" t="s">
        <v>76</v>
      </c>
      <c r="R26" s="100" t="s">
        <v>76</v>
      </c>
      <c r="S26" s="104">
        <v>1753</v>
      </c>
      <c r="T26" s="104">
        <v>0</v>
      </c>
      <c r="U26" s="104">
        <v>0</v>
      </c>
      <c r="V26" s="104">
        <v>1753</v>
      </c>
      <c r="W26" s="104">
        <v>69</v>
      </c>
      <c r="X26" s="104">
        <v>1822</v>
      </c>
      <c r="Y26" s="100" t="s">
        <v>141</v>
      </c>
      <c r="Z26" s="100" t="s">
        <v>138</v>
      </c>
    </row>
    <row r="27" spans="1:26" x14ac:dyDescent="0.2">
      <c r="A27" s="107"/>
      <c r="B27" s="100" t="s">
        <v>142</v>
      </c>
      <c r="C27" s="100" t="s">
        <v>143</v>
      </c>
      <c r="D27" s="101">
        <v>6377</v>
      </c>
      <c r="E27" s="102">
        <v>-3.9897621198434201E-2</v>
      </c>
      <c r="F27" s="101">
        <v>1</v>
      </c>
      <c r="G27" s="102" t="s">
        <v>75</v>
      </c>
      <c r="H27" s="101">
        <v>853</v>
      </c>
      <c r="I27" s="102">
        <v>-0.36767976278725006</v>
      </c>
      <c r="J27" s="101">
        <v>7231</v>
      </c>
      <c r="K27" s="102">
        <v>-9.5106995369791003E-2</v>
      </c>
      <c r="L27" s="101">
        <v>2312</v>
      </c>
      <c r="M27" s="102">
        <v>-0.12622826908541201</v>
      </c>
      <c r="N27" s="101">
        <v>9543</v>
      </c>
      <c r="O27" s="102">
        <v>-0.10284854752279801</v>
      </c>
      <c r="P27" s="108"/>
      <c r="Q27" s="100" t="s">
        <v>76</v>
      </c>
      <c r="R27" s="100" t="s">
        <v>76</v>
      </c>
      <c r="S27" s="104">
        <v>6642</v>
      </c>
      <c r="T27" s="104">
        <v>0</v>
      </c>
      <c r="U27" s="104">
        <v>1349</v>
      </c>
      <c r="V27" s="104">
        <v>7991</v>
      </c>
      <c r="W27" s="104">
        <v>2646</v>
      </c>
      <c r="X27" s="104">
        <v>10637</v>
      </c>
      <c r="Y27" s="100" t="s">
        <v>144</v>
      </c>
      <c r="Z27" s="100" t="s">
        <v>138</v>
      </c>
    </row>
    <row r="28" spans="1:26" x14ac:dyDescent="0.2">
      <c r="A28" s="107"/>
      <c r="B28" s="100" t="s">
        <v>145</v>
      </c>
      <c r="C28" s="100" t="s">
        <v>146</v>
      </c>
      <c r="D28" s="101">
        <v>2324</v>
      </c>
      <c r="E28" s="102">
        <v>-1.2744265080713701E-2</v>
      </c>
      <c r="F28" s="101">
        <v>0</v>
      </c>
      <c r="G28" s="102" t="s">
        <v>75</v>
      </c>
      <c r="H28" s="101">
        <v>0</v>
      </c>
      <c r="I28" s="102" t="s">
        <v>75</v>
      </c>
      <c r="J28" s="101">
        <v>2324</v>
      </c>
      <c r="K28" s="102">
        <v>-1.2744265080713701E-2</v>
      </c>
      <c r="L28" s="101">
        <v>183</v>
      </c>
      <c r="M28" s="102">
        <v>7.6470588235294096E-2</v>
      </c>
      <c r="N28" s="101">
        <v>2507</v>
      </c>
      <c r="O28" s="102">
        <v>-6.7353407290015798E-3</v>
      </c>
      <c r="P28" s="108"/>
      <c r="Q28" s="100" t="s">
        <v>76</v>
      </c>
      <c r="R28" s="100" t="s">
        <v>76</v>
      </c>
      <c r="S28" s="104">
        <v>2354</v>
      </c>
      <c r="T28" s="104">
        <v>0</v>
      </c>
      <c r="U28" s="104">
        <v>0</v>
      </c>
      <c r="V28" s="104">
        <v>2354</v>
      </c>
      <c r="W28" s="104">
        <v>170</v>
      </c>
      <c r="X28" s="104">
        <v>2524</v>
      </c>
      <c r="Y28" s="100" t="s">
        <v>147</v>
      </c>
      <c r="Z28" s="100" t="s">
        <v>138</v>
      </c>
    </row>
    <row r="29" spans="1:26" x14ac:dyDescent="0.2">
      <c r="A29" s="107"/>
      <c r="B29" s="100" t="s">
        <v>148</v>
      </c>
      <c r="C29" s="100" t="s">
        <v>149</v>
      </c>
      <c r="D29" s="101">
        <v>1009</v>
      </c>
      <c r="E29" s="102">
        <v>-3.4449760765550203E-2</v>
      </c>
      <c r="F29" s="101">
        <v>40</v>
      </c>
      <c r="G29" s="102">
        <v>0.21212121212121199</v>
      </c>
      <c r="H29" s="101">
        <v>0</v>
      </c>
      <c r="I29" s="102" t="s">
        <v>75</v>
      </c>
      <c r="J29" s="101">
        <v>1049</v>
      </c>
      <c r="K29" s="102">
        <v>-2.6901669758812599E-2</v>
      </c>
      <c r="L29" s="101">
        <v>1046</v>
      </c>
      <c r="M29" s="102">
        <v>6.6258919469928609E-2</v>
      </c>
      <c r="N29" s="101">
        <v>2095</v>
      </c>
      <c r="O29" s="102">
        <v>1.7484215638659501E-2</v>
      </c>
      <c r="P29" s="108"/>
      <c r="Q29" s="100" t="s">
        <v>76</v>
      </c>
      <c r="R29" s="100" t="s">
        <v>76</v>
      </c>
      <c r="S29" s="104">
        <v>1045</v>
      </c>
      <c r="T29" s="104">
        <v>33</v>
      </c>
      <c r="U29" s="104">
        <v>0</v>
      </c>
      <c r="V29" s="104">
        <v>1078</v>
      </c>
      <c r="W29" s="104">
        <v>981</v>
      </c>
      <c r="X29" s="104">
        <v>2059</v>
      </c>
      <c r="Y29" s="100" t="s">
        <v>150</v>
      </c>
      <c r="Z29" s="100" t="s">
        <v>138</v>
      </c>
    </row>
    <row r="30" spans="1:26" x14ac:dyDescent="0.2">
      <c r="A30" s="107"/>
      <c r="B30" s="100" t="s">
        <v>151</v>
      </c>
      <c r="C30" s="100" t="s">
        <v>152</v>
      </c>
      <c r="D30" s="101">
        <v>7216</v>
      </c>
      <c r="E30" s="102">
        <v>-3.9659302635081196E-2</v>
      </c>
      <c r="F30" s="101">
        <v>8</v>
      </c>
      <c r="G30" s="102">
        <v>-0.38461538461538497</v>
      </c>
      <c r="H30" s="101">
        <v>3034</v>
      </c>
      <c r="I30" s="102">
        <v>-0.211743309950637</v>
      </c>
      <c r="J30" s="101">
        <v>10258</v>
      </c>
      <c r="K30" s="102">
        <v>-9.8277074542897302E-2</v>
      </c>
      <c r="L30" s="101">
        <v>434</v>
      </c>
      <c r="M30" s="102">
        <v>-5.6521739130434796E-2</v>
      </c>
      <c r="N30" s="101">
        <v>10692</v>
      </c>
      <c r="O30" s="102">
        <v>-9.6654275092936795E-2</v>
      </c>
      <c r="P30" s="108"/>
      <c r="Q30" s="100" t="s">
        <v>76</v>
      </c>
      <c r="R30" s="100" t="s">
        <v>76</v>
      </c>
      <c r="S30" s="104">
        <v>7514</v>
      </c>
      <c r="T30" s="104">
        <v>13</v>
      </c>
      <c r="U30" s="104">
        <v>3849</v>
      </c>
      <c r="V30" s="104">
        <v>11376</v>
      </c>
      <c r="W30" s="104">
        <v>460</v>
      </c>
      <c r="X30" s="104">
        <v>11836</v>
      </c>
      <c r="Y30" s="100" t="s">
        <v>153</v>
      </c>
      <c r="Z30" s="100" t="s">
        <v>138</v>
      </c>
    </row>
    <row r="31" spans="1:26" x14ac:dyDescent="0.2">
      <c r="A31" s="107"/>
      <c r="B31" s="100" t="s">
        <v>154</v>
      </c>
      <c r="C31" s="100" t="s">
        <v>155</v>
      </c>
      <c r="D31" s="101">
        <v>4038</v>
      </c>
      <c r="E31" s="102">
        <v>-2.1565301671916601E-2</v>
      </c>
      <c r="F31" s="101">
        <v>1</v>
      </c>
      <c r="G31" s="102">
        <v>-0.66666666666666696</v>
      </c>
      <c r="H31" s="101">
        <v>0</v>
      </c>
      <c r="I31" s="102">
        <v>-1</v>
      </c>
      <c r="J31" s="101">
        <v>4039</v>
      </c>
      <c r="K31" s="102">
        <v>-2.2270636649721599E-2</v>
      </c>
      <c r="L31" s="101">
        <v>3100</v>
      </c>
      <c r="M31" s="102">
        <v>-0.23494570582428401</v>
      </c>
      <c r="N31" s="101">
        <v>7139</v>
      </c>
      <c r="O31" s="102">
        <v>-0.12758157155077601</v>
      </c>
      <c r="P31" s="108"/>
      <c r="Q31" s="100" t="s">
        <v>76</v>
      </c>
      <c r="R31" s="100" t="s">
        <v>76</v>
      </c>
      <c r="S31" s="104">
        <v>4127</v>
      </c>
      <c r="T31" s="104">
        <v>3</v>
      </c>
      <c r="U31" s="104">
        <v>1</v>
      </c>
      <c r="V31" s="104">
        <v>4131</v>
      </c>
      <c r="W31" s="104">
        <v>4052</v>
      </c>
      <c r="X31" s="104">
        <v>8183</v>
      </c>
      <c r="Y31" s="100" t="s">
        <v>156</v>
      </c>
      <c r="Z31" s="100" t="s">
        <v>138</v>
      </c>
    </row>
    <row r="32" spans="1:26" x14ac:dyDescent="0.2">
      <c r="A32" s="107"/>
      <c r="B32" s="100" t="s">
        <v>157</v>
      </c>
      <c r="C32" s="100" t="s">
        <v>158</v>
      </c>
      <c r="D32" s="101">
        <v>8574</v>
      </c>
      <c r="E32" s="102">
        <v>-1.53881488286633E-2</v>
      </c>
      <c r="F32" s="101">
        <v>1</v>
      </c>
      <c r="G32" s="102">
        <v>-0.83333333333333293</v>
      </c>
      <c r="H32" s="101">
        <v>2363</v>
      </c>
      <c r="I32" s="102">
        <v>0.29125683060109303</v>
      </c>
      <c r="J32" s="101">
        <v>10938</v>
      </c>
      <c r="K32" s="102">
        <v>3.7367223065250393E-2</v>
      </c>
      <c r="L32" s="101">
        <v>3189</v>
      </c>
      <c r="M32" s="102">
        <v>-8.07149034303834E-2</v>
      </c>
      <c r="N32" s="101">
        <v>14127</v>
      </c>
      <c r="O32" s="102">
        <v>8.135302932990791E-3</v>
      </c>
      <c r="P32" s="108"/>
      <c r="Q32" s="100" t="s">
        <v>76</v>
      </c>
      <c r="R32" s="100" t="s">
        <v>76</v>
      </c>
      <c r="S32" s="104">
        <v>8708</v>
      </c>
      <c r="T32" s="104">
        <v>6</v>
      </c>
      <c r="U32" s="104">
        <v>1830</v>
      </c>
      <c r="V32" s="104">
        <v>10544</v>
      </c>
      <c r="W32" s="104">
        <v>3469</v>
      </c>
      <c r="X32" s="104">
        <v>14013</v>
      </c>
      <c r="Y32" s="100" t="s">
        <v>159</v>
      </c>
      <c r="Z32" s="100" t="s">
        <v>138</v>
      </c>
    </row>
    <row r="33" spans="1:26" x14ac:dyDescent="0.2">
      <c r="A33" s="107"/>
      <c r="B33" s="100" t="s">
        <v>160</v>
      </c>
      <c r="C33" s="100" t="s">
        <v>161</v>
      </c>
      <c r="D33" s="101">
        <v>1099</v>
      </c>
      <c r="E33" s="102">
        <v>-9.909909909909911E-3</v>
      </c>
      <c r="F33" s="101">
        <v>0</v>
      </c>
      <c r="G33" s="102" t="s">
        <v>75</v>
      </c>
      <c r="H33" s="101">
        <v>0</v>
      </c>
      <c r="I33" s="102" t="s">
        <v>75</v>
      </c>
      <c r="J33" s="101">
        <v>1099</v>
      </c>
      <c r="K33" s="102">
        <v>-9.909909909909911E-3</v>
      </c>
      <c r="L33" s="101">
        <v>178</v>
      </c>
      <c r="M33" s="102">
        <v>5.95238095238095E-2</v>
      </c>
      <c r="N33" s="101">
        <v>1277</v>
      </c>
      <c r="O33" s="102">
        <v>-7.8247261345852908E-4</v>
      </c>
      <c r="P33" s="108"/>
      <c r="Q33" s="100" t="s">
        <v>76</v>
      </c>
      <c r="R33" s="100" t="s">
        <v>76</v>
      </c>
      <c r="S33" s="104">
        <v>1110</v>
      </c>
      <c r="T33" s="104">
        <v>0</v>
      </c>
      <c r="U33" s="104">
        <v>0</v>
      </c>
      <c r="V33" s="104">
        <v>1110</v>
      </c>
      <c r="W33" s="104">
        <v>168</v>
      </c>
      <c r="X33" s="104">
        <v>1278</v>
      </c>
      <c r="Y33" s="100" t="s">
        <v>162</v>
      </c>
      <c r="Z33" s="100" t="s">
        <v>138</v>
      </c>
    </row>
    <row r="34" spans="1:26" x14ac:dyDescent="0.2">
      <c r="A34" s="107"/>
      <c r="B34" s="100" t="s">
        <v>163</v>
      </c>
      <c r="C34" s="100" t="s">
        <v>164</v>
      </c>
      <c r="D34" s="101">
        <v>2109</v>
      </c>
      <c r="E34" s="102">
        <v>9.4921689606075003E-4</v>
      </c>
      <c r="F34" s="101">
        <v>2</v>
      </c>
      <c r="G34" s="102" t="s">
        <v>75</v>
      </c>
      <c r="H34" s="101">
        <v>0</v>
      </c>
      <c r="I34" s="102">
        <v>-1</v>
      </c>
      <c r="J34" s="101">
        <v>2111</v>
      </c>
      <c r="K34" s="102">
        <v>9.4831673779042212E-4</v>
      </c>
      <c r="L34" s="101">
        <v>187</v>
      </c>
      <c r="M34" s="102">
        <v>-3.60824742268041E-2</v>
      </c>
      <c r="N34" s="101">
        <v>2298</v>
      </c>
      <c r="O34" s="102">
        <v>-2.1710811984368204E-3</v>
      </c>
      <c r="P34" s="108"/>
      <c r="Q34" s="100" t="s">
        <v>76</v>
      </c>
      <c r="R34" s="100" t="s">
        <v>76</v>
      </c>
      <c r="S34" s="104">
        <v>2107</v>
      </c>
      <c r="T34" s="104">
        <v>0</v>
      </c>
      <c r="U34" s="104">
        <v>2</v>
      </c>
      <c r="V34" s="104">
        <v>2109</v>
      </c>
      <c r="W34" s="104">
        <v>194</v>
      </c>
      <c r="X34" s="104">
        <v>2303</v>
      </c>
      <c r="Y34" s="100" t="s">
        <v>165</v>
      </c>
      <c r="Z34" s="100" t="s">
        <v>138</v>
      </c>
    </row>
    <row r="35" spans="1:26" x14ac:dyDescent="0.2">
      <c r="A35" s="107"/>
      <c r="B35" s="100" t="s">
        <v>166</v>
      </c>
      <c r="C35" s="100" t="s">
        <v>167</v>
      </c>
      <c r="D35" s="101">
        <v>4755</v>
      </c>
      <c r="E35" s="102">
        <v>-8.9620675281367208E-3</v>
      </c>
      <c r="F35" s="101">
        <v>1</v>
      </c>
      <c r="G35" s="102">
        <v>-0.5</v>
      </c>
      <c r="H35" s="101">
        <v>0</v>
      </c>
      <c r="I35" s="102" t="s">
        <v>75</v>
      </c>
      <c r="J35" s="101">
        <v>4756</v>
      </c>
      <c r="K35" s="102">
        <v>-9.1666666666666684E-3</v>
      </c>
      <c r="L35" s="101">
        <v>1163</v>
      </c>
      <c r="M35" s="102">
        <v>1.4834205933682402E-2</v>
      </c>
      <c r="N35" s="101">
        <v>5919</v>
      </c>
      <c r="O35" s="102">
        <v>-4.5408678102926304E-3</v>
      </c>
      <c r="P35" s="108"/>
      <c r="Q35" s="100" t="s">
        <v>76</v>
      </c>
      <c r="R35" s="100" t="s">
        <v>76</v>
      </c>
      <c r="S35" s="104">
        <v>4798</v>
      </c>
      <c r="T35" s="104">
        <v>2</v>
      </c>
      <c r="U35" s="104">
        <v>0</v>
      </c>
      <c r="V35" s="104">
        <v>4800</v>
      </c>
      <c r="W35" s="104">
        <v>1146</v>
      </c>
      <c r="X35" s="104">
        <v>5946</v>
      </c>
      <c r="Y35" s="100" t="s">
        <v>168</v>
      </c>
      <c r="Z35" s="100" t="s">
        <v>138</v>
      </c>
    </row>
    <row r="36" spans="1:26" x14ac:dyDescent="0.2">
      <c r="A36" s="107"/>
      <c r="B36" s="100" t="s">
        <v>169</v>
      </c>
      <c r="C36" s="100" t="s">
        <v>170</v>
      </c>
      <c r="D36" s="101">
        <v>2295</v>
      </c>
      <c r="E36" s="102">
        <v>-2.0904436860068303E-2</v>
      </c>
      <c r="F36" s="101">
        <v>0</v>
      </c>
      <c r="G36" s="102" t="s">
        <v>75</v>
      </c>
      <c r="H36" s="101">
        <v>1</v>
      </c>
      <c r="I36" s="102" t="s">
        <v>75</v>
      </c>
      <c r="J36" s="101">
        <v>2296</v>
      </c>
      <c r="K36" s="102">
        <v>-2.0477815699658699E-2</v>
      </c>
      <c r="L36" s="101">
        <v>455</v>
      </c>
      <c r="M36" s="102">
        <v>-8.7145969498910701E-3</v>
      </c>
      <c r="N36" s="101">
        <v>2751</v>
      </c>
      <c r="O36" s="102">
        <v>-1.8551551908669299E-2</v>
      </c>
      <c r="P36" s="108"/>
      <c r="Q36" s="100" t="s">
        <v>76</v>
      </c>
      <c r="R36" s="100" t="s">
        <v>76</v>
      </c>
      <c r="S36" s="104">
        <v>2344</v>
      </c>
      <c r="T36" s="104">
        <v>0</v>
      </c>
      <c r="U36" s="104">
        <v>0</v>
      </c>
      <c r="V36" s="104">
        <v>2344</v>
      </c>
      <c r="W36" s="104">
        <v>459</v>
      </c>
      <c r="X36" s="104">
        <v>2803</v>
      </c>
      <c r="Y36" s="100" t="s">
        <v>171</v>
      </c>
      <c r="Z36" s="100" t="s">
        <v>138</v>
      </c>
    </row>
    <row r="37" spans="1:26" x14ac:dyDescent="0.2">
      <c r="A37" s="107"/>
      <c r="B37" s="100" t="s">
        <v>172</v>
      </c>
      <c r="C37" s="100" t="s">
        <v>173</v>
      </c>
      <c r="D37" s="101">
        <v>5949</v>
      </c>
      <c r="E37" s="102">
        <v>-2.0418244689609701E-2</v>
      </c>
      <c r="F37" s="101">
        <v>0</v>
      </c>
      <c r="G37" s="102">
        <v>-1</v>
      </c>
      <c r="H37" s="101">
        <v>0</v>
      </c>
      <c r="I37" s="102" t="s">
        <v>75</v>
      </c>
      <c r="J37" s="101">
        <v>5949</v>
      </c>
      <c r="K37" s="102">
        <v>-2.0740740740740702E-2</v>
      </c>
      <c r="L37" s="101">
        <v>1696</v>
      </c>
      <c r="M37" s="102">
        <v>0.25166051660516603</v>
      </c>
      <c r="N37" s="101">
        <v>7645</v>
      </c>
      <c r="O37" s="102">
        <v>2.8936742934051098E-2</v>
      </c>
      <c r="P37" s="108"/>
      <c r="Q37" s="100" t="s">
        <v>76</v>
      </c>
      <c r="R37" s="100" t="s">
        <v>76</v>
      </c>
      <c r="S37" s="104">
        <v>6073</v>
      </c>
      <c r="T37" s="104">
        <v>2</v>
      </c>
      <c r="U37" s="104">
        <v>0</v>
      </c>
      <c r="V37" s="104">
        <v>6075</v>
      </c>
      <c r="W37" s="104">
        <v>1355</v>
      </c>
      <c r="X37" s="104">
        <v>7430</v>
      </c>
      <c r="Y37" s="100" t="s">
        <v>174</v>
      </c>
      <c r="Z37" s="100" t="s">
        <v>138</v>
      </c>
    </row>
    <row r="38" spans="1:26" x14ac:dyDescent="0.2">
      <c r="A38" s="107"/>
      <c r="B38" s="100" t="s">
        <v>175</v>
      </c>
      <c r="C38" s="100" t="s">
        <v>176</v>
      </c>
      <c r="D38" s="101">
        <v>5410</v>
      </c>
      <c r="E38" s="102">
        <v>-2.2583559168925002E-2</v>
      </c>
      <c r="F38" s="101">
        <v>0</v>
      </c>
      <c r="G38" s="102">
        <v>-1</v>
      </c>
      <c r="H38" s="101">
        <v>0</v>
      </c>
      <c r="I38" s="102" t="s">
        <v>75</v>
      </c>
      <c r="J38" s="101">
        <v>5410</v>
      </c>
      <c r="K38" s="102">
        <v>-2.2760115606936401E-2</v>
      </c>
      <c r="L38" s="101">
        <v>589</v>
      </c>
      <c r="M38" s="102">
        <v>2.9720279720279699E-2</v>
      </c>
      <c r="N38" s="101">
        <v>5999</v>
      </c>
      <c r="O38" s="102">
        <v>-1.78454485920105E-2</v>
      </c>
      <c r="P38" s="108"/>
      <c r="Q38" s="100" t="s">
        <v>76</v>
      </c>
      <c r="R38" s="100" t="s">
        <v>76</v>
      </c>
      <c r="S38" s="104">
        <v>5535</v>
      </c>
      <c r="T38" s="104">
        <v>1</v>
      </c>
      <c r="U38" s="104">
        <v>0</v>
      </c>
      <c r="V38" s="104">
        <v>5536</v>
      </c>
      <c r="W38" s="104">
        <v>572</v>
      </c>
      <c r="X38" s="104">
        <v>6108</v>
      </c>
      <c r="Y38" s="100" t="s">
        <v>177</v>
      </c>
      <c r="Z38" s="100" t="s">
        <v>138</v>
      </c>
    </row>
    <row r="39" spans="1:26" x14ac:dyDescent="0.2">
      <c r="A39" s="107"/>
      <c r="B39" s="100" t="s">
        <v>178</v>
      </c>
      <c r="C39" s="100" t="s">
        <v>179</v>
      </c>
      <c r="D39" s="101">
        <v>2980</v>
      </c>
      <c r="E39" s="102">
        <v>3.35683115139308E-4</v>
      </c>
      <c r="F39" s="101">
        <v>0</v>
      </c>
      <c r="G39" s="102">
        <v>-1</v>
      </c>
      <c r="H39" s="101">
        <v>0</v>
      </c>
      <c r="I39" s="102" t="s">
        <v>75</v>
      </c>
      <c r="J39" s="101">
        <v>2980</v>
      </c>
      <c r="K39" s="102">
        <v>-3.3545790003354601E-4</v>
      </c>
      <c r="L39" s="101">
        <v>530</v>
      </c>
      <c r="M39" s="102">
        <v>0.21839080459770099</v>
      </c>
      <c r="N39" s="101">
        <v>3510</v>
      </c>
      <c r="O39" s="102">
        <v>2.75175644028103E-2</v>
      </c>
      <c r="P39" s="108"/>
      <c r="Q39" s="100" t="s">
        <v>76</v>
      </c>
      <c r="R39" s="100" t="s">
        <v>76</v>
      </c>
      <c r="S39" s="104">
        <v>2979</v>
      </c>
      <c r="T39" s="104">
        <v>2</v>
      </c>
      <c r="U39" s="104">
        <v>0</v>
      </c>
      <c r="V39" s="104">
        <v>2981</v>
      </c>
      <c r="W39" s="104">
        <v>435</v>
      </c>
      <c r="X39" s="104">
        <v>3416</v>
      </c>
      <c r="Y39" s="100" t="s">
        <v>180</v>
      </c>
      <c r="Z39" s="100" t="s">
        <v>138</v>
      </c>
    </row>
    <row r="40" spans="1:26" x14ac:dyDescent="0.2">
      <c r="A40" s="107"/>
      <c r="B40" s="100" t="s">
        <v>181</v>
      </c>
      <c r="C40" s="100" t="s">
        <v>182</v>
      </c>
      <c r="D40" s="101">
        <v>1792</v>
      </c>
      <c r="E40" s="102">
        <v>-1.2127894156560102E-2</v>
      </c>
      <c r="F40" s="101">
        <v>1</v>
      </c>
      <c r="G40" s="102" t="s">
        <v>75</v>
      </c>
      <c r="H40" s="101">
        <v>0</v>
      </c>
      <c r="I40" s="102" t="s">
        <v>75</v>
      </c>
      <c r="J40" s="101">
        <v>1793</v>
      </c>
      <c r="K40" s="102">
        <v>-1.1576626240352801E-2</v>
      </c>
      <c r="L40" s="101">
        <v>760</v>
      </c>
      <c r="M40" s="102">
        <v>-9.9526066350710901E-2</v>
      </c>
      <c r="N40" s="101">
        <v>2553</v>
      </c>
      <c r="O40" s="102">
        <v>-3.9503386004514696E-2</v>
      </c>
      <c r="P40" s="108"/>
      <c r="Q40" s="100" t="s">
        <v>76</v>
      </c>
      <c r="R40" s="100" t="s">
        <v>76</v>
      </c>
      <c r="S40" s="104">
        <v>1814</v>
      </c>
      <c r="T40" s="104">
        <v>0</v>
      </c>
      <c r="U40" s="104">
        <v>0</v>
      </c>
      <c r="V40" s="104">
        <v>1814</v>
      </c>
      <c r="W40" s="104">
        <v>844</v>
      </c>
      <c r="X40" s="104">
        <v>2658</v>
      </c>
      <c r="Y40" s="100" t="s">
        <v>183</v>
      </c>
      <c r="Z40" s="100" t="s">
        <v>138</v>
      </c>
    </row>
    <row r="41" spans="1:26" x14ac:dyDescent="0.2">
      <c r="A41" s="107"/>
      <c r="B41" s="100" t="s">
        <v>184</v>
      </c>
      <c r="C41" s="100" t="s">
        <v>185</v>
      </c>
      <c r="D41" s="101">
        <v>1232</v>
      </c>
      <c r="E41" s="102">
        <v>-2.4291497975708499E-3</v>
      </c>
      <c r="F41" s="101">
        <v>48</v>
      </c>
      <c r="G41" s="102">
        <v>0.26315789473684198</v>
      </c>
      <c r="H41" s="101">
        <v>0</v>
      </c>
      <c r="I41" s="102" t="s">
        <v>75</v>
      </c>
      <c r="J41" s="101">
        <v>1280</v>
      </c>
      <c r="K41" s="102">
        <v>5.4988216810683407E-3</v>
      </c>
      <c r="L41" s="101">
        <v>1127</v>
      </c>
      <c r="M41" s="102">
        <v>-0.25561426684280097</v>
      </c>
      <c r="N41" s="101">
        <v>2407</v>
      </c>
      <c r="O41" s="102">
        <v>-0.13634732687477599</v>
      </c>
      <c r="P41" s="108"/>
      <c r="Q41" s="100" t="s">
        <v>76</v>
      </c>
      <c r="R41" s="100" t="s">
        <v>76</v>
      </c>
      <c r="S41" s="104">
        <v>1235</v>
      </c>
      <c r="T41" s="104">
        <v>38</v>
      </c>
      <c r="U41" s="104">
        <v>0</v>
      </c>
      <c r="V41" s="104">
        <v>1273</v>
      </c>
      <c r="W41" s="104">
        <v>1514</v>
      </c>
      <c r="X41" s="104">
        <v>2787</v>
      </c>
      <c r="Y41" s="100" t="s">
        <v>186</v>
      </c>
      <c r="Z41" s="100" t="s">
        <v>138</v>
      </c>
    </row>
    <row r="42" spans="1:26" x14ac:dyDescent="0.2">
      <c r="A42" s="107"/>
      <c r="B42" s="100" t="s">
        <v>187</v>
      </c>
      <c r="C42" s="100" t="s">
        <v>188</v>
      </c>
      <c r="D42" s="101">
        <v>2972</v>
      </c>
      <c r="E42" s="102">
        <v>-5.3547523427041506E-3</v>
      </c>
      <c r="F42" s="101">
        <v>0</v>
      </c>
      <c r="G42" s="102" t="s">
        <v>75</v>
      </c>
      <c r="H42" s="101">
        <v>0</v>
      </c>
      <c r="I42" s="102" t="s">
        <v>75</v>
      </c>
      <c r="J42" s="101">
        <v>2972</v>
      </c>
      <c r="K42" s="102">
        <v>-5.3547523427041506E-3</v>
      </c>
      <c r="L42" s="101">
        <v>241</v>
      </c>
      <c r="M42" s="102">
        <v>-0.129963898916968</v>
      </c>
      <c r="N42" s="101">
        <v>3213</v>
      </c>
      <c r="O42" s="102">
        <v>-1.5926493108728901E-2</v>
      </c>
      <c r="P42" s="108"/>
      <c r="Q42" s="100" t="s">
        <v>76</v>
      </c>
      <c r="R42" s="100" t="s">
        <v>76</v>
      </c>
      <c r="S42" s="104">
        <v>2988</v>
      </c>
      <c r="T42" s="104">
        <v>0</v>
      </c>
      <c r="U42" s="104">
        <v>0</v>
      </c>
      <c r="V42" s="104">
        <v>2988</v>
      </c>
      <c r="W42" s="104">
        <v>277</v>
      </c>
      <c r="X42" s="104">
        <v>3265</v>
      </c>
      <c r="Y42" s="100" t="s">
        <v>189</v>
      </c>
      <c r="Z42" s="100" t="s">
        <v>138</v>
      </c>
    </row>
    <row r="43" spans="1:26" x14ac:dyDescent="0.2">
      <c r="A43" s="107"/>
      <c r="B43" s="100" t="s">
        <v>190</v>
      </c>
      <c r="C43" s="100" t="s">
        <v>191</v>
      </c>
      <c r="D43" s="101">
        <v>1193</v>
      </c>
      <c r="E43" s="102">
        <v>-7.4875207986688898E-3</v>
      </c>
      <c r="F43" s="101">
        <v>0</v>
      </c>
      <c r="G43" s="102" t="s">
        <v>75</v>
      </c>
      <c r="H43" s="101">
        <v>0</v>
      </c>
      <c r="I43" s="102" t="s">
        <v>75</v>
      </c>
      <c r="J43" s="101">
        <v>1193</v>
      </c>
      <c r="K43" s="102">
        <v>-7.4875207986688898E-3</v>
      </c>
      <c r="L43" s="101">
        <v>152</v>
      </c>
      <c r="M43" s="102">
        <v>6.6225165562913899E-3</v>
      </c>
      <c r="N43" s="101">
        <v>1345</v>
      </c>
      <c r="O43" s="102">
        <v>-5.9127864005912795E-3</v>
      </c>
      <c r="P43" s="108"/>
      <c r="Q43" s="100" t="s">
        <v>76</v>
      </c>
      <c r="R43" s="100" t="s">
        <v>76</v>
      </c>
      <c r="S43" s="104">
        <v>1202</v>
      </c>
      <c r="T43" s="104">
        <v>0</v>
      </c>
      <c r="U43" s="104">
        <v>0</v>
      </c>
      <c r="V43" s="104">
        <v>1202</v>
      </c>
      <c r="W43" s="104">
        <v>151</v>
      </c>
      <c r="X43" s="104">
        <v>1353</v>
      </c>
      <c r="Y43" s="100" t="s">
        <v>192</v>
      </c>
      <c r="Z43" s="100" t="s">
        <v>138</v>
      </c>
    </row>
    <row r="44" spans="1:26" x14ac:dyDescent="0.2">
      <c r="A44" s="107"/>
      <c r="B44" s="100" t="s">
        <v>193</v>
      </c>
      <c r="C44" s="100" t="s">
        <v>194</v>
      </c>
      <c r="D44" s="101">
        <v>2318</v>
      </c>
      <c r="E44" s="102">
        <v>6.5132435953104599E-3</v>
      </c>
      <c r="F44" s="101">
        <v>18</v>
      </c>
      <c r="G44" s="102">
        <v>3.5</v>
      </c>
      <c r="H44" s="101">
        <v>0</v>
      </c>
      <c r="I44" s="102" t="s">
        <v>75</v>
      </c>
      <c r="J44" s="101">
        <v>2336</v>
      </c>
      <c r="K44" s="102">
        <v>1.2570437798006101E-2</v>
      </c>
      <c r="L44" s="101">
        <v>539</v>
      </c>
      <c r="M44" s="102">
        <v>-0.24403927068723699</v>
      </c>
      <c r="N44" s="101">
        <v>2875</v>
      </c>
      <c r="O44" s="102">
        <v>-4.8013245033112599E-2</v>
      </c>
      <c r="P44" s="108"/>
      <c r="Q44" s="100" t="s">
        <v>76</v>
      </c>
      <c r="R44" s="100" t="s">
        <v>76</v>
      </c>
      <c r="S44" s="104">
        <v>2303</v>
      </c>
      <c r="T44" s="104">
        <v>4</v>
      </c>
      <c r="U44" s="104">
        <v>0</v>
      </c>
      <c r="V44" s="104">
        <v>2307</v>
      </c>
      <c r="W44" s="104">
        <v>713</v>
      </c>
      <c r="X44" s="104">
        <v>3020</v>
      </c>
      <c r="Y44" s="100" t="s">
        <v>195</v>
      </c>
      <c r="Z44" s="100" t="s">
        <v>138</v>
      </c>
    </row>
    <row r="45" spans="1:26" x14ac:dyDescent="0.2">
      <c r="A45" s="107"/>
      <c r="B45" s="100" t="s">
        <v>196</v>
      </c>
      <c r="C45" s="100" t="s">
        <v>197</v>
      </c>
      <c r="D45" s="101">
        <v>5996</v>
      </c>
      <c r="E45" s="102">
        <v>2.8649854177388901E-2</v>
      </c>
      <c r="F45" s="101">
        <v>4</v>
      </c>
      <c r="G45" s="102">
        <v>0</v>
      </c>
      <c r="H45" s="101">
        <v>0</v>
      </c>
      <c r="I45" s="102">
        <v>-1</v>
      </c>
      <c r="J45" s="101">
        <v>6000</v>
      </c>
      <c r="K45" s="102">
        <v>2.6694045174538002E-2</v>
      </c>
      <c r="L45" s="101">
        <v>865</v>
      </c>
      <c r="M45" s="102">
        <v>1.1695906432748501E-2</v>
      </c>
      <c r="N45" s="101">
        <v>6865</v>
      </c>
      <c r="O45" s="102">
        <v>2.4779817883266199E-2</v>
      </c>
      <c r="P45" s="108"/>
      <c r="Q45" s="100" t="s">
        <v>76</v>
      </c>
      <c r="R45" s="100" t="s">
        <v>76</v>
      </c>
      <c r="S45" s="104">
        <v>5829</v>
      </c>
      <c r="T45" s="104">
        <v>4</v>
      </c>
      <c r="U45" s="104">
        <v>11</v>
      </c>
      <c r="V45" s="104">
        <v>5844</v>
      </c>
      <c r="W45" s="104">
        <v>855</v>
      </c>
      <c r="X45" s="104">
        <v>6699</v>
      </c>
      <c r="Y45" s="100" t="s">
        <v>198</v>
      </c>
      <c r="Z45" s="100" t="s">
        <v>138</v>
      </c>
    </row>
    <row r="46" spans="1:26" x14ac:dyDescent="0.2">
      <c r="A46" s="107"/>
      <c r="B46" s="100" t="s">
        <v>199</v>
      </c>
      <c r="C46" s="100" t="s">
        <v>200</v>
      </c>
      <c r="D46" s="101">
        <v>5178</v>
      </c>
      <c r="E46" s="102">
        <v>-2.4491333835719702E-2</v>
      </c>
      <c r="F46" s="101">
        <v>2</v>
      </c>
      <c r="G46" s="102" t="s">
        <v>75</v>
      </c>
      <c r="H46" s="101">
        <v>0</v>
      </c>
      <c r="I46" s="102" t="s">
        <v>75</v>
      </c>
      <c r="J46" s="101">
        <v>5180</v>
      </c>
      <c r="K46" s="102">
        <v>-2.4114544084400901E-2</v>
      </c>
      <c r="L46" s="101">
        <v>408</v>
      </c>
      <c r="M46" s="102">
        <v>-0.17073170731707299</v>
      </c>
      <c r="N46" s="101">
        <v>5588</v>
      </c>
      <c r="O46" s="102">
        <v>-3.6551724137931001E-2</v>
      </c>
      <c r="P46" s="108"/>
      <c r="Q46" s="100" t="s">
        <v>76</v>
      </c>
      <c r="R46" s="100" t="s">
        <v>76</v>
      </c>
      <c r="S46" s="104">
        <v>5308</v>
      </c>
      <c r="T46" s="104">
        <v>0</v>
      </c>
      <c r="U46" s="104">
        <v>0</v>
      </c>
      <c r="V46" s="104">
        <v>5308</v>
      </c>
      <c r="W46" s="104">
        <v>492</v>
      </c>
      <c r="X46" s="104">
        <v>5800</v>
      </c>
      <c r="Y46" s="100" t="s">
        <v>201</v>
      </c>
      <c r="Z46" s="100" t="s">
        <v>138</v>
      </c>
    </row>
    <row r="47" spans="1:26" x14ac:dyDescent="0.2">
      <c r="A47" s="107"/>
      <c r="B47" s="100" t="s">
        <v>202</v>
      </c>
      <c r="C47" s="100" t="s">
        <v>203</v>
      </c>
      <c r="D47" s="101">
        <v>5024</v>
      </c>
      <c r="E47" s="102">
        <v>-1.50950793961968E-2</v>
      </c>
      <c r="F47" s="101">
        <v>0</v>
      </c>
      <c r="G47" s="102" t="s">
        <v>75</v>
      </c>
      <c r="H47" s="101">
        <v>0</v>
      </c>
      <c r="I47" s="102" t="s">
        <v>75</v>
      </c>
      <c r="J47" s="101">
        <v>5024</v>
      </c>
      <c r="K47" s="102">
        <v>-1.50950793961968E-2</v>
      </c>
      <c r="L47" s="101">
        <v>1058</v>
      </c>
      <c r="M47" s="102">
        <v>-1.6728624535316001E-2</v>
      </c>
      <c r="N47" s="101">
        <v>6082</v>
      </c>
      <c r="O47" s="102">
        <v>-1.53796341265987E-2</v>
      </c>
      <c r="P47" s="108"/>
      <c r="Q47" s="100" t="s">
        <v>76</v>
      </c>
      <c r="R47" s="100" t="s">
        <v>76</v>
      </c>
      <c r="S47" s="104">
        <v>5101</v>
      </c>
      <c r="T47" s="104">
        <v>0</v>
      </c>
      <c r="U47" s="104">
        <v>0</v>
      </c>
      <c r="V47" s="104">
        <v>5101</v>
      </c>
      <c r="W47" s="104">
        <v>1076</v>
      </c>
      <c r="X47" s="104">
        <v>6177</v>
      </c>
      <c r="Y47" s="100" t="s">
        <v>204</v>
      </c>
      <c r="Z47" s="100" t="s">
        <v>138</v>
      </c>
    </row>
    <row r="48" spans="1:26" x14ac:dyDescent="0.2">
      <c r="A48" s="107"/>
      <c r="B48" s="100" t="s">
        <v>205</v>
      </c>
      <c r="C48" s="100" t="s">
        <v>206</v>
      </c>
      <c r="D48" s="101">
        <v>3830</v>
      </c>
      <c r="E48" s="102">
        <v>-5.4531290573876902E-3</v>
      </c>
      <c r="F48" s="101">
        <v>1</v>
      </c>
      <c r="G48" s="102">
        <v>0</v>
      </c>
      <c r="H48" s="101">
        <v>0</v>
      </c>
      <c r="I48" s="102" t="s">
        <v>75</v>
      </c>
      <c r="J48" s="101">
        <v>3831</v>
      </c>
      <c r="K48" s="102">
        <v>-5.4517133956386299E-3</v>
      </c>
      <c r="L48" s="101">
        <v>560</v>
      </c>
      <c r="M48" s="102">
        <v>0.11111111111111101</v>
      </c>
      <c r="N48" s="101">
        <v>4391</v>
      </c>
      <c r="O48" s="102">
        <v>8.0348943985307595E-3</v>
      </c>
      <c r="P48" s="108"/>
      <c r="Q48" s="100" t="s">
        <v>76</v>
      </c>
      <c r="R48" s="100" t="s">
        <v>76</v>
      </c>
      <c r="S48" s="104">
        <v>3851</v>
      </c>
      <c r="T48" s="104">
        <v>1</v>
      </c>
      <c r="U48" s="104">
        <v>0</v>
      </c>
      <c r="V48" s="104">
        <v>3852</v>
      </c>
      <c r="W48" s="104">
        <v>504</v>
      </c>
      <c r="X48" s="104">
        <v>4356</v>
      </c>
      <c r="Y48" s="100" t="s">
        <v>207</v>
      </c>
      <c r="Z48" s="100" t="s">
        <v>138</v>
      </c>
    </row>
    <row r="49" spans="1:26" x14ac:dyDescent="0.2">
      <c r="A49" s="107"/>
      <c r="B49" s="100" t="s">
        <v>208</v>
      </c>
      <c r="C49" s="100" t="s">
        <v>209</v>
      </c>
      <c r="D49" s="101">
        <v>2022</v>
      </c>
      <c r="E49" s="102">
        <v>-2.6480500722195502E-2</v>
      </c>
      <c r="F49" s="101">
        <v>0</v>
      </c>
      <c r="G49" s="102" t="s">
        <v>75</v>
      </c>
      <c r="H49" s="101">
        <v>0</v>
      </c>
      <c r="I49" s="102" t="s">
        <v>75</v>
      </c>
      <c r="J49" s="101">
        <v>2022</v>
      </c>
      <c r="K49" s="102">
        <v>-2.6480500722195502E-2</v>
      </c>
      <c r="L49" s="101">
        <v>278</v>
      </c>
      <c r="M49" s="102">
        <v>-0.11182108626198099</v>
      </c>
      <c r="N49" s="101">
        <v>2300</v>
      </c>
      <c r="O49" s="102">
        <v>-3.7656903765690398E-2</v>
      </c>
      <c r="P49" s="108"/>
      <c r="Q49" s="100" t="s">
        <v>76</v>
      </c>
      <c r="R49" s="100" t="s">
        <v>76</v>
      </c>
      <c r="S49" s="104">
        <v>2077</v>
      </c>
      <c r="T49" s="104">
        <v>0</v>
      </c>
      <c r="U49" s="104">
        <v>0</v>
      </c>
      <c r="V49" s="104">
        <v>2077</v>
      </c>
      <c r="W49" s="104">
        <v>313</v>
      </c>
      <c r="X49" s="104">
        <v>2390</v>
      </c>
      <c r="Y49" s="100" t="s">
        <v>210</v>
      </c>
      <c r="Z49" s="100" t="s">
        <v>138</v>
      </c>
    </row>
    <row r="50" spans="1:26" x14ac:dyDescent="0.2">
      <c r="A50" s="107"/>
      <c r="B50" s="100" t="s">
        <v>211</v>
      </c>
      <c r="C50" s="100" t="s">
        <v>212</v>
      </c>
      <c r="D50" s="101">
        <v>6516</v>
      </c>
      <c r="E50" s="102">
        <v>-3.0599755201958403E-3</v>
      </c>
      <c r="F50" s="101">
        <v>0</v>
      </c>
      <c r="G50" s="102" t="s">
        <v>75</v>
      </c>
      <c r="H50" s="101">
        <v>0</v>
      </c>
      <c r="I50" s="102" t="s">
        <v>75</v>
      </c>
      <c r="J50" s="101">
        <v>6516</v>
      </c>
      <c r="K50" s="102">
        <v>-3.0599755201958403E-3</v>
      </c>
      <c r="L50" s="101">
        <v>496</v>
      </c>
      <c r="M50" s="102">
        <v>-2.55402750491159E-2</v>
      </c>
      <c r="N50" s="101">
        <v>7012</v>
      </c>
      <c r="O50" s="102">
        <v>-4.6841731724627401E-3</v>
      </c>
      <c r="P50" s="108"/>
      <c r="Q50" s="100" t="s">
        <v>76</v>
      </c>
      <c r="R50" s="100" t="s">
        <v>76</v>
      </c>
      <c r="S50" s="104">
        <v>6536</v>
      </c>
      <c r="T50" s="104">
        <v>0</v>
      </c>
      <c r="U50" s="104">
        <v>0</v>
      </c>
      <c r="V50" s="104">
        <v>6536</v>
      </c>
      <c r="W50" s="104">
        <v>509</v>
      </c>
      <c r="X50" s="104">
        <v>7045</v>
      </c>
      <c r="Y50" s="100" t="s">
        <v>213</v>
      </c>
      <c r="Z50" s="100" t="s">
        <v>138</v>
      </c>
    </row>
    <row r="51" spans="1:26" x14ac:dyDescent="0.2">
      <c r="A51" s="107"/>
      <c r="B51" s="100" t="s">
        <v>214</v>
      </c>
      <c r="C51" s="100" t="s">
        <v>215</v>
      </c>
      <c r="D51" s="101">
        <v>2269</v>
      </c>
      <c r="E51" s="102">
        <v>-1.9446845289541902E-2</v>
      </c>
      <c r="F51" s="101">
        <v>0</v>
      </c>
      <c r="G51" s="102" t="s">
        <v>75</v>
      </c>
      <c r="H51" s="101">
        <v>0</v>
      </c>
      <c r="I51" s="102" t="s">
        <v>75</v>
      </c>
      <c r="J51" s="101">
        <v>2269</v>
      </c>
      <c r="K51" s="102">
        <v>-1.9446845289541902E-2</v>
      </c>
      <c r="L51" s="101">
        <v>190</v>
      </c>
      <c r="M51" s="102">
        <v>-0.17391304347826098</v>
      </c>
      <c r="N51" s="101">
        <v>2459</v>
      </c>
      <c r="O51" s="102">
        <v>-3.3411949685534598E-2</v>
      </c>
      <c r="P51" s="108"/>
      <c r="Q51" s="100" t="s">
        <v>76</v>
      </c>
      <c r="R51" s="100" t="s">
        <v>76</v>
      </c>
      <c r="S51" s="104">
        <v>2314</v>
      </c>
      <c r="T51" s="104">
        <v>0</v>
      </c>
      <c r="U51" s="104">
        <v>0</v>
      </c>
      <c r="V51" s="104">
        <v>2314</v>
      </c>
      <c r="W51" s="104">
        <v>230</v>
      </c>
      <c r="X51" s="104">
        <v>2544</v>
      </c>
      <c r="Y51" s="100" t="s">
        <v>216</v>
      </c>
      <c r="Z51" s="100" t="s">
        <v>138</v>
      </c>
    </row>
    <row r="52" spans="1:26" x14ac:dyDescent="0.2">
      <c r="A52" s="107"/>
      <c r="B52" s="100" t="s">
        <v>217</v>
      </c>
      <c r="C52" s="100" t="s">
        <v>218</v>
      </c>
      <c r="D52" s="101">
        <v>1182</v>
      </c>
      <c r="E52" s="102">
        <v>-4.2914979757085005E-2</v>
      </c>
      <c r="F52" s="101">
        <v>0</v>
      </c>
      <c r="G52" s="102" t="s">
        <v>75</v>
      </c>
      <c r="H52" s="101">
        <v>0</v>
      </c>
      <c r="I52" s="102" t="s">
        <v>75</v>
      </c>
      <c r="J52" s="101">
        <v>1182</v>
      </c>
      <c r="K52" s="102">
        <v>-4.2914979757085005E-2</v>
      </c>
      <c r="L52" s="101">
        <v>19</v>
      </c>
      <c r="M52" s="102">
        <v>0.11764705882352899</v>
      </c>
      <c r="N52" s="101">
        <v>1201</v>
      </c>
      <c r="O52" s="102">
        <v>-4.0734824281150196E-2</v>
      </c>
      <c r="P52" s="108"/>
      <c r="Q52" s="100" t="s">
        <v>76</v>
      </c>
      <c r="R52" s="100" t="s">
        <v>76</v>
      </c>
      <c r="S52" s="104">
        <v>1235</v>
      </c>
      <c r="T52" s="104">
        <v>0</v>
      </c>
      <c r="U52" s="104">
        <v>0</v>
      </c>
      <c r="V52" s="104">
        <v>1235</v>
      </c>
      <c r="W52" s="104">
        <v>17</v>
      </c>
      <c r="X52" s="104">
        <v>1252</v>
      </c>
      <c r="Y52" s="100" t="s">
        <v>219</v>
      </c>
      <c r="Z52" s="100" t="s">
        <v>138</v>
      </c>
    </row>
    <row r="53" spans="1:26" x14ac:dyDescent="0.2">
      <c r="A53" s="109"/>
      <c r="B53" s="100" t="s">
        <v>220</v>
      </c>
      <c r="C53" s="100" t="s">
        <v>221</v>
      </c>
      <c r="D53" s="101">
        <v>4903</v>
      </c>
      <c r="E53" s="102">
        <v>-4.4670050761421304E-3</v>
      </c>
      <c r="F53" s="101">
        <v>0</v>
      </c>
      <c r="G53" s="102">
        <v>-1</v>
      </c>
      <c r="H53" s="101">
        <v>0</v>
      </c>
      <c r="I53" s="102" t="s">
        <v>75</v>
      </c>
      <c r="J53" s="101">
        <v>4903</v>
      </c>
      <c r="K53" s="102">
        <v>-4.8711183275827099E-3</v>
      </c>
      <c r="L53" s="101">
        <v>1775</v>
      </c>
      <c r="M53" s="102">
        <v>0.237796373779637</v>
      </c>
      <c r="N53" s="101">
        <v>6678</v>
      </c>
      <c r="O53" s="102">
        <v>4.9834931614525999E-2</v>
      </c>
      <c r="P53" s="108"/>
      <c r="Q53" s="100" t="s">
        <v>76</v>
      </c>
      <c r="R53" s="100" t="s">
        <v>76</v>
      </c>
      <c r="S53" s="104">
        <v>4925</v>
      </c>
      <c r="T53" s="104">
        <v>2</v>
      </c>
      <c r="U53" s="104">
        <v>0</v>
      </c>
      <c r="V53" s="104">
        <v>4927</v>
      </c>
      <c r="W53" s="104">
        <v>1434</v>
      </c>
      <c r="X53" s="104">
        <v>6361</v>
      </c>
      <c r="Y53" s="100" t="s">
        <v>222</v>
      </c>
      <c r="Z53" s="100" t="s">
        <v>138</v>
      </c>
    </row>
    <row r="54" spans="1:26" x14ac:dyDescent="0.2">
      <c r="A54" s="110" t="s">
        <v>90</v>
      </c>
      <c r="B54" s="110"/>
      <c r="C54" s="110"/>
      <c r="D54" s="111">
        <v>105340</v>
      </c>
      <c r="E54" s="112">
        <v>-1.4491668927579101E-2</v>
      </c>
      <c r="F54" s="111">
        <v>133</v>
      </c>
      <c r="G54" s="112">
        <v>0.15652173913043502</v>
      </c>
      <c r="H54" s="111">
        <v>6251</v>
      </c>
      <c r="I54" s="112">
        <v>-0.112326043737575</v>
      </c>
      <c r="J54" s="111">
        <v>111724</v>
      </c>
      <c r="K54" s="112">
        <v>-2.0360205531101502E-2</v>
      </c>
      <c r="L54" s="111">
        <v>23753</v>
      </c>
      <c r="M54" s="112">
        <v>-5.9361634722002198E-2</v>
      </c>
      <c r="N54" s="111">
        <v>135477</v>
      </c>
      <c r="O54" s="112">
        <v>-2.7430401010782601E-2</v>
      </c>
      <c r="P54" s="113"/>
      <c r="Q54" s="114"/>
      <c r="R54" s="114"/>
      <c r="S54" s="115">
        <v>106889</v>
      </c>
      <c r="T54" s="115">
        <v>115</v>
      </c>
      <c r="U54" s="115">
        <v>7042</v>
      </c>
      <c r="V54" s="115">
        <v>114046</v>
      </c>
      <c r="W54" s="115">
        <v>25252</v>
      </c>
      <c r="X54" s="115">
        <v>139298</v>
      </c>
      <c r="Y54" s="114"/>
      <c r="Z54" s="114"/>
    </row>
    <row r="55" spans="1:26" s="122" customFormat="1" ht="22.5" x14ac:dyDescent="0.2">
      <c r="A55" s="116" t="s">
        <v>223</v>
      </c>
      <c r="B55" s="117"/>
      <c r="C55" s="117"/>
      <c r="D55" s="118">
        <f>D54+D24+D14</f>
        <v>245595</v>
      </c>
      <c r="E55" s="119">
        <f>((D54+D24+D14)-(S54+S24+S14))/(S54+S24+S14)</f>
        <v>-1.235387083931523E-2</v>
      </c>
      <c r="F55" s="118">
        <f>F54+F24+F14</f>
        <v>13889</v>
      </c>
      <c r="G55" s="119">
        <f>((F54+F24+F14)-(T54+T24+T14))/(T54+T24+T14)</f>
        <v>-9.2518784710878793E-2</v>
      </c>
      <c r="H55" s="118">
        <f>H54+H24+H14</f>
        <v>12316</v>
      </c>
      <c r="I55" s="119">
        <f>((H54+H24+H14)-(U54+U24+U14))/(U54+U24+U14)</f>
        <v>-6.3208336502624168E-2</v>
      </c>
      <c r="J55" s="118">
        <f>J54+J24+J14</f>
        <v>271800</v>
      </c>
      <c r="K55" s="119">
        <f>((J54+J24+J14)-(V54+V24+V14))/(V54+V24+V14)</f>
        <v>-1.9193920301386769E-2</v>
      </c>
      <c r="L55" s="118">
        <f>L54+L24+L14</f>
        <v>66905</v>
      </c>
      <c r="M55" s="119">
        <f>((L54+L24+L14)-(W54+W24+W14))/(W54+W24+W14)</f>
        <v>-3.8562325055089036E-3</v>
      </c>
      <c r="N55" s="118">
        <f>N54+N24+N14</f>
        <v>338705</v>
      </c>
      <c r="O55" s="119">
        <f>((N54+N24+N14)-(X54+X24+X14))/(X54+X24+X14)</f>
        <v>-1.6201787482971859E-2</v>
      </c>
      <c r="P55" s="120"/>
      <c r="Q55" s="120"/>
      <c r="R55" s="121"/>
      <c r="S55" s="121"/>
      <c r="T55" s="121"/>
      <c r="U55" s="121"/>
      <c r="V55" s="121"/>
      <c r="W55" s="121"/>
      <c r="X55" s="121"/>
    </row>
    <row r="56" spans="1:26" s="122" customFormat="1" x14ac:dyDescent="0.2">
      <c r="A56" s="116" t="s">
        <v>224</v>
      </c>
      <c r="B56" s="117"/>
      <c r="C56" s="117"/>
      <c r="D56" s="118">
        <f>D54+D24+D14+D9</f>
        <v>376763</v>
      </c>
      <c r="E56" s="119">
        <f>((D54+D24+D14+D9)-(S54+S24+S14+S9))/(S54+S24+S14+S9)</f>
        <v>-1.5978855048957769E-2</v>
      </c>
      <c r="F56" s="118">
        <f>F54+F24+F14+F9</f>
        <v>67062</v>
      </c>
      <c r="G56" s="119">
        <f>((F54+F24+F14+F9)-(T54+T24+T14+T9))/(T54+T24+T14+T9)</f>
        <v>-7.3281282387894706E-2</v>
      </c>
      <c r="H56" s="118">
        <f>H54+H24+H14+H9</f>
        <v>45292</v>
      </c>
      <c r="I56" s="119">
        <f>((H54+H24+H14+H9)-(U54+U24+U14+U9))/(U54+U24+U14+U9)</f>
        <v>-0.10610247098760558</v>
      </c>
      <c r="J56" s="118">
        <f>J54+J24+J14+J9</f>
        <v>489117</v>
      </c>
      <c r="K56" s="119">
        <f>((J54+J24+J14+J9)-(V54+V24+V14+V9))/(V54+V24+V14+V9)</f>
        <v>-3.3201295081772789E-2</v>
      </c>
      <c r="L56" s="118">
        <f>L54+L24+L14+L9</f>
        <v>94473</v>
      </c>
      <c r="M56" s="119">
        <f>((L54+L24+L14+L9)-(W54+W24+W14+W9))/(W54+W24+W14+W9)</f>
        <v>1.0585146921839276E-5</v>
      </c>
      <c r="N56" s="118">
        <f>N54+N24+N14+N9</f>
        <v>583590</v>
      </c>
      <c r="O56" s="119">
        <f>((N54+N24+N14+N9)-(X54+X24+X14+X9))/(X54+X24+X14+X9)</f>
        <v>-2.7975335867258731E-2</v>
      </c>
      <c r="P56" s="120"/>
      <c r="Q56" s="120"/>
      <c r="R56" s="121"/>
      <c r="S56" s="121"/>
      <c r="T56" s="121"/>
      <c r="U56" s="121"/>
      <c r="V56" s="121"/>
      <c r="W56" s="121"/>
      <c r="X56" s="121"/>
    </row>
    <row r="57" spans="1:26" s="122" customFormat="1" x14ac:dyDescent="0.2">
      <c r="A57" s="116" t="s">
        <v>225</v>
      </c>
      <c r="B57" s="117"/>
      <c r="C57" s="117"/>
      <c r="D57" s="118">
        <f>D54+D24+D14+D9+D5</f>
        <v>494113</v>
      </c>
      <c r="E57" s="119">
        <f>((D54+D24+D14+D9+D5)-(S54+S24+S14+S9+S5))/(S54+S24+S14+S9+S5)</f>
        <v>-1.6391060362657684E-2</v>
      </c>
      <c r="F57" s="118">
        <f>F54+F24+F14+F9+F5</f>
        <v>184689</v>
      </c>
      <c r="G57" s="119">
        <f>((F54+F24+F14+F9+F5)-(T54+T24+T14+T9+T5))/(T54+T24+T14+T9+T5)</f>
        <v>-4.5411551880087865E-2</v>
      </c>
      <c r="H57" s="118">
        <f>H54+H24+H14+H9+H5</f>
        <v>45292</v>
      </c>
      <c r="I57" s="119">
        <f>((H54+H24+H14+H9+H5)-(U54+U24+U14+U9+U5))/(U54+U24+U14+U9+U5)</f>
        <v>-0.10610247098760558</v>
      </c>
      <c r="J57" s="118">
        <f>J54+J24+J14+J9+J5</f>
        <v>724094</v>
      </c>
      <c r="K57" s="119">
        <f>((J54+J24+J14+J9+J5)-(V54+V24+V14+V9+V5))/(V54+V24+V14+V9+V5)</f>
        <v>-3.0001741483476001E-2</v>
      </c>
      <c r="L57" s="118">
        <f>L54+L24+L14+L9+L5</f>
        <v>101941</v>
      </c>
      <c r="M57" s="119">
        <f>((L54+L24+L14+L9+L5)-(W54+W24+W14+W9+W5))/(W54+W24+W14+W9+W5)</f>
        <v>-4.9294262343088065E-3</v>
      </c>
      <c r="N57" s="118">
        <f>N54+N24+N14+N9+N5</f>
        <v>826035</v>
      </c>
      <c r="O57" s="119">
        <f>((N54+N24+N14+N9+N5)-(X54+X24+X14+X9+X5))/(X54+X24+X14+X9+X5)</f>
        <v>-2.6976120696966557E-2</v>
      </c>
      <c r="P57" s="120"/>
      <c r="Q57" s="120"/>
      <c r="R57" s="121"/>
      <c r="S57" s="121"/>
      <c r="T57" s="121"/>
      <c r="U57" s="121"/>
      <c r="V57" s="121"/>
      <c r="W57" s="121"/>
      <c r="X57" s="121"/>
    </row>
    <row r="58" spans="1:26" x14ac:dyDescent="0.2">
      <c r="A58" s="105" t="s">
        <v>226</v>
      </c>
      <c r="B58" s="100" t="s">
        <v>227</v>
      </c>
      <c r="C58" s="100" t="s">
        <v>228</v>
      </c>
      <c r="D58" s="101">
        <v>97</v>
      </c>
      <c r="E58" s="102">
        <v>0.49230769230769206</v>
      </c>
      <c r="F58" s="101">
        <v>11237</v>
      </c>
      <c r="G58" s="102">
        <v>-0.16922963182019798</v>
      </c>
      <c r="H58" s="101">
        <v>1</v>
      </c>
      <c r="I58" s="102" t="s">
        <v>75</v>
      </c>
      <c r="J58" s="101">
        <v>11335</v>
      </c>
      <c r="K58" s="102">
        <v>-0.16599220072106502</v>
      </c>
      <c r="L58" s="101">
        <v>5359</v>
      </c>
      <c r="M58" s="102">
        <v>0.23793023793023801</v>
      </c>
      <c r="N58" s="101">
        <v>16694</v>
      </c>
      <c r="O58" s="102">
        <v>-6.8415178571428592E-2</v>
      </c>
      <c r="P58" s="106">
        <v>6</v>
      </c>
      <c r="Q58" s="100" t="s">
        <v>77</v>
      </c>
      <c r="R58" s="100" t="s">
        <v>77</v>
      </c>
      <c r="S58" s="104">
        <v>65</v>
      </c>
      <c r="T58" s="104">
        <v>13526</v>
      </c>
      <c r="U58" s="104">
        <v>0</v>
      </c>
      <c r="V58" s="104">
        <v>13591</v>
      </c>
      <c r="W58" s="104">
        <v>4329</v>
      </c>
      <c r="X58" s="104">
        <v>17920</v>
      </c>
      <c r="Y58" s="100" t="s">
        <v>229</v>
      </c>
      <c r="Z58" s="100" t="s">
        <v>230</v>
      </c>
    </row>
    <row r="59" spans="1:26" x14ac:dyDescent="0.2">
      <c r="A59" s="107"/>
      <c r="B59" s="100" t="s">
        <v>231</v>
      </c>
      <c r="C59" s="100" t="s">
        <v>232</v>
      </c>
      <c r="D59" s="101">
        <v>876</v>
      </c>
      <c r="E59" s="102">
        <v>-0.20652173913043503</v>
      </c>
      <c r="F59" s="101">
        <v>2</v>
      </c>
      <c r="G59" s="102">
        <v>0</v>
      </c>
      <c r="H59" s="101">
        <v>0</v>
      </c>
      <c r="I59" s="102" t="s">
        <v>75</v>
      </c>
      <c r="J59" s="101">
        <v>878</v>
      </c>
      <c r="K59" s="102">
        <v>-0.20614828209764902</v>
      </c>
      <c r="L59" s="101">
        <v>4203</v>
      </c>
      <c r="M59" s="102">
        <v>-7.7885037297060103E-2</v>
      </c>
      <c r="N59" s="101">
        <v>5081</v>
      </c>
      <c r="O59" s="102">
        <v>-0.102930790960452</v>
      </c>
      <c r="P59" s="108"/>
      <c r="Q59" s="100" t="s">
        <v>77</v>
      </c>
      <c r="R59" s="100" t="s">
        <v>77</v>
      </c>
      <c r="S59" s="104">
        <v>1104</v>
      </c>
      <c r="T59" s="104">
        <v>2</v>
      </c>
      <c r="U59" s="104">
        <v>0</v>
      </c>
      <c r="V59" s="104">
        <v>1106</v>
      </c>
      <c r="W59" s="104">
        <v>4558</v>
      </c>
      <c r="X59" s="104">
        <v>5664</v>
      </c>
      <c r="Y59" s="100" t="s">
        <v>233</v>
      </c>
      <c r="Z59" s="100" t="s">
        <v>230</v>
      </c>
    </row>
    <row r="60" spans="1:26" x14ac:dyDescent="0.2">
      <c r="A60" s="107"/>
      <c r="B60" s="100" t="s">
        <v>234</v>
      </c>
      <c r="C60" s="100" t="s">
        <v>235</v>
      </c>
      <c r="D60" s="101">
        <v>9999</v>
      </c>
      <c r="E60" s="102">
        <v>-9.3883099229723599E-2</v>
      </c>
      <c r="F60" s="101">
        <v>9720</v>
      </c>
      <c r="G60" s="102">
        <v>-0.122743682310469</v>
      </c>
      <c r="H60" s="101">
        <v>0</v>
      </c>
      <c r="I60" s="102" t="s">
        <v>75</v>
      </c>
      <c r="J60" s="101">
        <v>19719</v>
      </c>
      <c r="K60" s="102">
        <v>-0.108342753787022</v>
      </c>
      <c r="L60" s="101">
        <v>17448</v>
      </c>
      <c r="M60" s="102">
        <v>7.1020809035663893E-2</v>
      </c>
      <c r="N60" s="101">
        <v>37167</v>
      </c>
      <c r="O60" s="102">
        <v>-3.22605842837057E-2</v>
      </c>
      <c r="P60" s="108"/>
      <c r="Q60" s="100" t="s">
        <v>77</v>
      </c>
      <c r="R60" s="100" t="s">
        <v>77</v>
      </c>
      <c r="S60" s="104">
        <v>11035</v>
      </c>
      <c r="T60" s="104">
        <v>11080</v>
      </c>
      <c r="U60" s="104">
        <v>0</v>
      </c>
      <c r="V60" s="104">
        <v>22115</v>
      </c>
      <c r="W60" s="104">
        <v>16291</v>
      </c>
      <c r="X60" s="104">
        <v>38406</v>
      </c>
      <c r="Y60" s="100" t="s">
        <v>236</v>
      </c>
      <c r="Z60" s="100" t="s">
        <v>230</v>
      </c>
    </row>
    <row r="61" spans="1:26" x14ac:dyDescent="0.2">
      <c r="A61" s="107"/>
      <c r="B61" s="100" t="s">
        <v>237</v>
      </c>
      <c r="C61" s="100" t="s">
        <v>238</v>
      </c>
      <c r="D61" s="101">
        <v>536</v>
      </c>
      <c r="E61" s="102">
        <v>-0.626740947075209</v>
      </c>
      <c r="F61" s="101">
        <v>8</v>
      </c>
      <c r="G61" s="102">
        <v>0.14285714285714299</v>
      </c>
      <c r="H61" s="101">
        <v>0</v>
      </c>
      <c r="I61" s="102" t="s">
        <v>75</v>
      </c>
      <c r="J61" s="101">
        <v>544</v>
      </c>
      <c r="K61" s="102">
        <v>-0.62300762300762302</v>
      </c>
      <c r="L61" s="101">
        <v>3362</v>
      </c>
      <c r="M61" s="102">
        <v>-0.41611670718999699</v>
      </c>
      <c r="N61" s="101">
        <v>3906</v>
      </c>
      <c r="O61" s="102">
        <v>-0.45757533675878398</v>
      </c>
      <c r="P61" s="108"/>
      <c r="Q61" s="100" t="s">
        <v>77</v>
      </c>
      <c r="R61" s="100" t="s">
        <v>77</v>
      </c>
      <c r="S61" s="104">
        <v>1436</v>
      </c>
      <c r="T61" s="104">
        <v>7</v>
      </c>
      <c r="U61" s="104">
        <v>0</v>
      </c>
      <c r="V61" s="104">
        <v>1443</v>
      </c>
      <c r="W61" s="104">
        <v>5758</v>
      </c>
      <c r="X61" s="104">
        <v>7201</v>
      </c>
      <c r="Y61" s="100" t="s">
        <v>239</v>
      </c>
      <c r="Z61" s="100" t="s">
        <v>230</v>
      </c>
    </row>
    <row r="62" spans="1:26" x14ac:dyDescent="0.2">
      <c r="A62" s="107"/>
      <c r="B62" s="100" t="s">
        <v>240</v>
      </c>
      <c r="C62" s="100" t="s">
        <v>241</v>
      </c>
      <c r="D62" s="101">
        <v>1639</v>
      </c>
      <c r="E62" s="102">
        <v>0.109681787406906</v>
      </c>
      <c r="F62" s="101">
        <v>2</v>
      </c>
      <c r="G62" s="102">
        <v>-0.92592592592592604</v>
      </c>
      <c r="H62" s="101">
        <v>0</v>
      </c>
      <c r="I62" s="102" t="s">
        <v>75</v>
      </c>
      <c r="J62" s="101">
        <v>1641</v>
      </c>
      <c r="K62" s="102">
        <v>9.1090425531914904E-2</v>
      </c>
      <c r="L62" s="101">
        <v>2432</v>
      </c>
      <c r="M62" s="102">
        <v>0.184607890891378</v>
      </c>
      <c r="N62" s="101">
        <v>4073</v>
      </c>
      <c r="O62" s="102">
        <v>0.14506606691031798</v>
      </c>
      <c r="P62" s="108"/>
      <c r="Q62" s="100" t="s">
        <v>77</v>
      </c>
      <c r="R62" s="100" t="s">
        <v>77</v>
      </c>
      <c r="S62" s="104">
        <v>1477</v>
      </c>
      <c r="T62" s="104">
        <v>27</v>
      </c>
      <c r="U62" s="104">
        <v>0</v>
      </c>
      <c r="V62" s="104">
        <v>1504</v>
      </c>
      <c r="W62" s="104">
        <v>2053</v>
      </c>
      <c r="X62" s="104">
        <v>3557</v>
      </c>
      <c r="Y62" s="100" t="s">
        <v>242</v>
      </c>
      <c r="Z62" s="100" t="s">
        <v>230</v>
      </c>
    </row>
    <row r="63" spans="1:26" x14ac:dyDescent="0.2">
      <c r="A63" s="109"/>
      <c r="B63" s="100" t="s">
        <v>243</v>
      </c>
      <c r="C63" s="100" t="s">
        <v>244</v>
      </c>
      <c r="D63" s="101">
        <v>650</v>
      </c>
      <c r="E63" s="102">
        <v>-6.3400576368876096E-2</v>
      </c>
      <c r="F63" s="101">
        <v>103</v>
      </c>
      <c r="G63" s="102">
        <v>-0.32236842105263197</v>
      </c>
      <c r="H63" s="101">
        <v>4</v>
      </c>
      <c r="I63" s="102">
        <v>-0.55555555555555602</v>
      </c>
      <c r="J63" s="101">
        <v>757</v>
      </c>
      <c r="K63" s="102">
        <v>-0.11461988304093601</v>
      </c>
      <c r="L63" s="101">
        <v>1092</v>
      </c>
      <c r="M63" s="102">
        <v>0.71698113207547198</v>
      </c>
      <c r="N63" s="101">
        <v>1849</v>
      </c>
      <c r="O63" s="102">
        <v>0.24010731052984602</v>
      </c>
      <c r="P63" s="108"/>
      <c r="Q63" s="100" t="s">
        <v>77</v>
      </c>
      <c r="R63" s="100" t="s">
        <v>77</v>
      </c>
      <c r="S63" s="104">
        <v>694</v>
      </c>
      <c r="T63" s="104">
        <v>152</v>
      </c>
      <c r="U63" s="104">
        <v>9</v>
      </c>
      <c r="V63" s="104">
        <v>855</v>
      </c>
      <c r="W63" s="104">
        <v>636</v>
      </c>
      <c r="X63" s="104">
        <v>1491</v>
      </c>
      <c r="Y63" s="100" t="s">
        <v>245</v>
      </c>
      <c r="Z63" s="100" t="s">
        <v>230</v>
      </c>
    </row>
    <row r="64" spans="1:26" x14ac:dyDescent="0.2">
      <c r="A64" s="110" t="s">
        <v>90</v>
      </c>
      <c r="B64" s="110"/>
      <c r="C64" s="110"/>
      <c r="D64" s="111">
        <v>13797</v>
      </c>
      <c r="E64" s="112">
        <v>-0.12737967237998898</v>
      </c>
      <c r="F64" s="111">
        <v>21072</v>
      </c>
      <c r="G64" s="112">
        <v>-0.15011696378156</v>
      </c>
      <c r="H64" s="111">
        <v>5</v>
      </c>
      <c r="I64" s="112">
        <v>-0.44444444444444403</v>
      </c>
      <c r="J64" s="111">
        <v>34874</v>
      </c>
      <c r="K64" s="112">
        <v>-0.14133057566356402</v>
      </c>
      <c r="L64" s="111">
        <v>33896</v>
      </c>
      <c r="M64" s="112">
        <v>8.0594795539033516E-3</v>
      </c>
      <c r="N64" s="111">
        <v>68770</v>
      </c>
      <c r="O64" s="112">
        <v>-7.3667479357211199E-2</v>
      </c>
      <c r="P64" s="113"/>
      <c r="Q64" s="114"/>
      <c r="R64" s="114"/>
      <c r="S64" s="115">
        <v>15811</v>
      </c>
      <c r="T64" s="115">
        <v>24794</v>
      </c>
      <c r="U64" s="115">
        <v>9</v>
      </c>
      <c r="V64" s="115">
        <v>40614</v>
      </c>
      <c r="W64" s="115">
        <v>33625</v>
      </c>
      <c r="X64" s="115">
        <v>74239</v>
      </c>
      <c r="Y64" s="114"/>
      <c r="Z64" s="114"/>
    </row>
    <row r="65" spans="1:26" x14ac:dyDescent="0.2">
      <c r="A65" s="110" t="s">
        <v>246</v>
      </c>
      <c r="B65" s="110"/>
      <c r="C65" s="110"/>
      <c r="D65" s="111">
        <v>507910</v>
      </c>
      <c r="E65" s="112">
        <v>-1.9777751187861601E-2</v>
      </c>
      <c r="F65" s="111">
        <v>205761</v>
      </c>
      <c r="G65" s="112">
        <v>-5.7305435036583301E-2</v>
      </c>
      <c r="H65" s="111">
        <v>45297</v>
      </c>
      <c r="I65" s="112">
        <v>-0.10616255895179301</v>
      </c>
      <c r="J65" s="111">
        <v>758968</v>
      </c>
      <c r="K65" s="112">
        <v>-3.57462292149449E-2</v>
      </c>
      <c r="L65" s="111">
        <v>135837</v>
      </c>
      <c r="M65" s="112">
        <v>-1.7196904557179699E-3</v>
      </c>
      <c r="N65" s="111">
        <v>894805</v>
      </c>
      <c r="O65" s="112">
        <v>-3.0730901508381401E-2</v>
      </c>
      <c r="P65" s="123"/>
      <c r="Q65" s="114"/>
      <c r="R65" s="114"/>
      <c r="S65" s="115">
        <v>518158</v>
      </c>
      <c r="T65" s="115">
        <v>218269</v>
      </c>
      <c r="U65" s="115">
        <v>50677</v>
      </c>
      <c r="V65" s="115">
        <v>787104</v>
      </c>
      <c r="W65" s="115">
        <v>136071</v>
      </c>
      <c r="X65" s="115">
        <v>923175</v>
      </c>
      <c r="Y65" s="114"/>
      <c r="Z65" s="114"/>
    </row>
  </sheetData>
  <pageMargins left="0.23622047244094491" right="0.23622047244094491" top="0.55118110236220474" bottom="0.35433070866141736" header="0.31496062992125984" footer="0.31496062992125984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8" t="str">
        <f>Hovedtall!A2</f>
        <v xml:space="preserve">Dato 10.02.2016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81">
        <v>2015</v>
      </c>
      <c r="C4" s="82">
        <v>2014</v>
      </c>
      <c r="D4" s="83" t="s">
        <v>30</v>
      </c>
      <c r="E4" s="8"/>
      <c r="F4" s="81">
        <v>2015</v>
      </c>
      <c r="G4" s="82">
        <v>2014</v>
      </c>
      <c r="H4" s="83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4" t="s">
        <v>31</v>
      </c>
      <c r="B7" s="71">
        <f>Hovedtall!$B$7</f>
        <v>2102386</v>
      </c>
      <c r="C7" s="72">
        <f>Hovedtall!$C$7</f>
        <v>2111116</v>
      </c>
      <c r="D7" s="46">
        <f>(B7-C7)/C7</f>
        <v>-4.1352535815180214E-3</v>
      </c>
      <c r="E7" s="45"/>
      <c r="F7" s="71">
        <f>Hovedtall!$F$7</f>
        <v>29525473</v>
      </c>
      <c r="G7" s="72">
        <f>Hovedtall!$G$7</f>
        <v>29829363</v>
      </c>
      <c r="H7" s="46">
        <f>(F7-G7)/G7</f>
        <v>-1.0187612789451789E-2</v>
      </c>
      <c r="I7" s="40"/>
      <c r="J7" s="41"/>
    </row>
    <row r="8" spans="1:17" ht="15" customHeight="1" x14ac:dyDescent="0.25">
      <c r="A8" s="85" t="s">
        <v>33</v>
      </c>
      <c r="B8" s="16">
        <f>SUM(B9:B10)</f>
        <v>1289958</v>
      </c>
      <c r="C8" s="17">
        <f>SUM(C9:C10)</f>
        <v>1267397</v>
      </c>
      <c r="D8" s="34">
        <f>(B8-C8)/C8</f>
        <v>1.7801052077604729E-2</v>
      </c>
      <c r="E8" s="45"/>
      <c r="F8" s="16">
        <f>SUM(F9:F10)</f>
        <v>19893136</v>
      </c>
      <c r="G8" s="17">
        <f>SUM(G9:G10)</f>
        <v>19590583</v>
      </c>
      <c r="H8" s="34">
        <f>(F8-G8)/G8</f>
        <v>1.5443797665439563E-2</v>
      </c>
      <c r="I8" s="40"/>
      <c r="J8" s="41"/>
    </row>
    <row r="9" spans="1:17" ht="15" customHeight="1" x14ac:dyDescent="0.25">
      <c r="A9" s="86" t="s">
        <v>34</v>
      </c>
      <c r="B9" s="73">
        <f>Hovedtall!$B$9</f>
        <v>1198176</v>
      </c>
      <c r="C9" s="74">
        <f>Hovedtall!$C$9</f>
        <v>1173542</v>
      </c>
      <c r="D9" s="18">
        <f>(B9-C9)/C9</f>
        <v>2.0991153277854564E-2</v>
      </c>
      <c r="E9" s="45"/>
      <c r="F9" s="73">
        <f>Hovedtall!$F$9</f>
        <v>17936446</v>
      </c>
      <c r="G9" s="74">
        <f>Hovedtall!$G$9</f>
        <v>17371178</v>
      </c>
      <c r="H9" s="18">
        <f>(F9-G9)/G9</f>
        <v>3.254056806049653E-2</v>
      </c>
      <c r="J9" s="41"/>
    </row>
    <row r="10" spans="1:17" ht="15" customHeight="1" x14ac:dyDescent="0.25">
      <c r="A10" s="86" t="s">
        <v>35</v>
      </c>
      <c r="B10" s="73">
        <f>Hovedtall!$B$10</f>
        <v>91782</v>
      </c>
      <c r="C10" s="74">
        <f>Hovedtall!$C$10</f>
        <v>93855</v>
      </c>
      <c r="D10" s="18">
        <f>(B10-C10)/C10</f>
        <v>-2.2087262266261787E-2</v>
      </c>
      <c r="E10" s="45"/>
      <c r="F10" s="73">
        <f>Hovedtall!$F$10</f>
        <v>1956690</v>
      </c>
      <c r="G10" s="74">
        <f>Hovedtall!$G$10</f>
        <v>2219405</v>
      </c>
      <c r="H10" s="18">
        <f>(F10-G10)/G10</f>
        <v>-0.11837181586956864</v>
      </c>
      <c r="J10" s="41"/>
    </row>
    <row r="11" spans="1:17" ht="15" customHeight="1" x14ac:dyDescent="0.25">
      <c r="A11" s="86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5" t="s">
        <v>21</v>
      </c>
      <c r="B12" s="75">
        <f>Hovedtall!$B$12</f>
        <v>43055</v>
      </c>
      <c r="C12" s="76">
        <f>Hovedtall!$C$12</f>
        <v>50335</v>
      </c>
      <c r="D12" s="44">
        <f>(B12-C12)/C12</f>
        <v>-0.14463097248435483</v>
      </c>
      <c r="E12" s="45"/>
      <c r="F12" s="75">
        <f>Hovedtall!$F$12</f>
        <v>606369</v>
      </c>
      <c r="G12" s="76">
        <f>Hovedtall!$G$12</f>
        <v>686837</v>
      </c>
      <c r="H12" s="44">
        <f>(F12-G12)/G12</f>
        <v>-0.11715734592050224</v>
      </c>
      <c r="J12" s="41"/>
    </row>
    <row r="13" spans="1:17" ht="15" customHeight="1" x14ac:dyDescent="0.25">
      <c r="A13" s="85" t="s">
        <v>19</v>
      </c>
      <c r="B13" s="16">
        <f>B7+B8+B12</f>
        <v>3435399</v>
      </c>
      <c r="C13" s="17">
        <f>C7+C8+C12</f>
        <v>3428848</v>
      </c>
      <c r="D13" s="34">
        <f>(B13-C13)/C13</f>
        <v>1.9105542152932998E-3</v>
      </c>
      <c r="E13" s="45"/>
      <c r="F13" s="16">
        <f>F7+F8+F12</f>
        <v>50024978</v>
      </c>
      <c r="G13" s="17">
        <f>G7+G8+G12</f>
        <v>50106783</v>
      </c>
      <c r="H13" s="34">
        <f>(F13-G13)/G13</f>
        <v>-1.6326132930944699E-3</v>
      </c>
      <c r="J13" s="41"/>
    </row>
    <row r="14" spans="1:17" ht="15" customHeight="1" x14ac:dyDescent="0.25">
      <c r="A14" s="87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4" t="s">
        <v>31</v>
      </c>
      <c r="B17" s="14">
        <f>SUM(B18:B20)</f>
        <v>37203</v>
      </c>
      <c r="C17" s="15">
        <f>SUM(C18:C20)</f>
        <v>37044</v>
      </c>
      <c r="D17" s="46">
        <f>(B17-C17)/C17</f>
        <v>4.2921930677032715E-3</v>
      </c>
      <c r="E17" s="19"/>
      <c r="F17" s="14">
        <f>SUM(F18:F20)</f>
        <v>494113</v>
      </c>
      <c r="G17" s="15">
        <f>SUM(G18:G20)</f>
        <v>502347</v>
      </c>
      <c r="H17" s="46">
        <f>(F17-G17)/G17</f>
        <v>-1.6391060362657684E-2</v>
      </c>
      <c r="J17" s="43"/>
    </row>
    <row r="18" spans="1:10" ht="15" customHeight="1" x14ac:dyDescent="0.25">
      <c r="A18" s="86" t="s">
        <v>34</v>
      </c>
      <c r="B18" s="73">
        <f>Hovedtall!$B$18</f>
        <v>35568</v>
      </c>
      <c r="C18" s="74">
        <f>Hovedtall!$C$18</f>
        <v>35346</v>
      </c>
      <c r="D18" s="18">
        <f t="shared" ref="D18:D31" si="0">(B18-C18)/C18</f>
        <v>6.2807672721099982E-3</v>
      </c>
      <c r="E18" s="19"/>
      <c r="F18" s="73">
        <f>Hovedtall!$F$18</f>
        <v>472373</v>
      </c>
      <c r="G18" s="74">
        <f>Hovedtall!$G$18</f>
        <v>479188</v>
      </c>
      <c r="H18" s="18">
        <f t="shared" ref="H18:H31" si="1">(F18-G18)/G18</f>
        <v>-1.4221975508568662E-2</v>
      </c>
      <c r="J18" s="41"/>
    </row>
    <row r="19" spans="1:10" ht="15" customHeight="1" x14ac:dyDescent="0.25">
      <c r="A19" s="86" t="s">
        <v>35</v>
      </c>
      <c r="B19" s="73">
        <f>Hovedtall!$B$19</f>
        <v>326</v>
      </c>
      <c r="C19" s="74">
        <f>Hovedtall!$C$19</f>
        <v>426</v>
      </c>
      <c r="D19" s="18">
        <f t="shared" si="0"/>
        <v>-0.23474178403755869</v>
      </c>
      <c r="E19" s="19"/>
      <c r="F19" s="73">
        <f>Hovedtall!$F$19</f>
        <v>5942</v>
      </c>
      <c r="G19" s="74">
        <f>Hovedtall!$G$19</f>
        <v>7330</v>
      </c>
      <c r="H19" s="18">
        <f t="shared" si="1"/>
        <v>-0.1893587994542974</v>
      </c>
      <c r="J19" s="41"/>
    </row>
    <row r="20" spans="1:10" ht="15" customHeight="1" x14ac:dyDescent="0.25">
      <c r="A20" s="86" t="s">
        <v>36</v>
      </c>
      <c r="B20" s="73">
        <f>Hovedtall!$B$20</f>
        <v>1309</v>
      </c>
      <c r="C20" s="74">
        <f>Hovedtall!$C$20</f>
        <v>1272</v>
      </c>
      <c r="D20" s="18">
        <f t="shared" si="0"/>
        <v>2.9088050314465409E-2</v>
      </c>
      <c r="E20" s="19"/>
      <c r="F20" s="73">
        <f>Hovedtall!$F$20</f>
        <v>15798</v>
      </c>
      <c r="G20" s="74">
        <f>Hovedtall!$G$20</f>
        <v>15829</v>
      </c>
      <c r="H20" s="18">
        <f t="shared" si="1"/>
        <v>-1.9584307284098807E-3</v>
      </c>
      <c r="J20" s="41"/>
    </row>
    <row r="21" spans="1:10" ht="15" customHeight="1" x14ac:dyDescent="0.25">
      <c r="A21" s="86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5" t="s">
        <v>32</v>
      </c>
      <c r="B22" s="16">
        <f>SUM(B23:B25)</f>
        <v>12449</v>
      </c>
      <c r="C22" s="17">
        <f>SUM(C23:C25)</f>
        <v>12534</v>
      </c>
      <c r="D22" s="34">
        <f t="shared" si="0"/>
        <v>-6.7815541726503909E-3</v>
      </c>
      <c r="E22" s="19"/>
      <c r="F22" s="16">
        <f>SUM(F23:F25)</f>
        <v>184689</v>
      </c>
      <c r="G22" s="17">
        <f>SUM(G23:G25)</f>
        <v>193475</v>
      </c>
      <c r="H22" s="34">
        <f t="shared" si="1"/>
        <v>-4.5411551880087865E-2</v>
      </c>
      <c r="J22" s="41"/>
    </row>
    <row r="23" spans="1:10" ht="15" customHeight="1" x14ac:dyDescent="0.25">
      <c r="A23" s="86" t="s">
        <v>34</v>
      </c>
      <c r="B23" s="73">
        <f>Hovedtall!$B$23</f>
        <v>11283</v>
      </c>
      <c r="C23" s="74">
        <f>Hovedtall!$C$23</f>
        <v>11384</v>
      </c>
      <c r="D23" s="18">
        <f t="shared" si="0"/>
        <v>-8.872101194659171E-3</v>
      </c>
      <c r="E23" s="19"/>
      <c r="F23" s="73">
        <f>Hovedtall!$F$23</f>
        <v>164181</v>
      </c>
      <c r="G23" s="74">
        <f>Hovedtall!$G$23</f>
        <v>171008</v>
      </c>
      <c r="H23" s="18">
        <f t="shared" si="1"/>
        <v>-3.992210890718563E-2</v>
      </c>
      <c r="J23" s="41"/>
    </row>
    <row r="24" spans="1:10" ht="15" customHeight="1" x14ac:dyDescent="0.25">
      <c r="A24" s="86" t="s">
        <v>35</v>
      </c>
      <c r="B24" s="73">
        <f>Hovedtall!$B$24</f>
        <v>720</v>
      </c>
      <c r="C24" s="74">
        <f>Hovedtall!$C$24</f>
        <v>722</v>
      </c>
      <c r="D24" s="18">
        <f t="shared" si="0"/>
        <v>-2.7700831024930748E-3</v>
      </c>
      <c r="E24" s="19"/>
      <c r="F24" s="73">
        <f>Hovedtall!$F$24</f>
        <v>15284</v>
      </c>
      <c r="G24" s="74">
        <f>Hovedtall!$G$24</f>
        <v>17280</v>
      </c>
      <c r="H24" s="18">
        <f t="shared" si="1"/>
        <v>-0.11550925925925926</v>
      </c>
      <c r="J24" s="41"/>
    </row>
    <row r="25" spans="1:10" ht="15" customHeight="1" x14ac:dyDescent="0.25">
      <c r="A25" s="86" t="s">
        <v>36</v>
      </c>
      <c r="B25" s="73">
        <f>Hovedtall!$B$25</f>
        <v>446</v>
      </c>
      <c r="C25" s="74">
        <f>Hovedtall!$C$25</f>
        <v>428</v>
      </c>
      <c r="D25" s="18">
        <f t="shared" si="0"/>
        <v>4.2056074766355138E-2</v>
      </c>
      <c r="E25" s="19"/>
      <c r="F25" s="73">
        <f>Hovedtall!$F$25</f>
        <v>5224</v>
      </c>
      <c r="G25" s="74">
        <f>Hovedtall!$G$25</f>
        <v>5187</v>
      </c>
      <c r="H25" s="18">
        <f t="shared" si="1"/>
        <v>7.1332176595334494E-3</v>
      </c>
      <c r="J25" s="41"/>
    </row>
    <row r="26" spans="1:10" ht="15" customHeight="1" x14ac:dyDescent="0.25">
      <c r="A26" s="86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5" t="s">
        <v>21</v>
      </c>
      <c r="B27" s="75">
        <f>Hovedtall!$B$27</f>
        <v>3262</v>
      </c>
      <c r="C27" s="76">
        <f>Hovedtall!$C$27</f>
        <v>3657</v>
      </c>
      <c r="D27" s="34">
        <f t="shared" si="0"/>
        <v>-0.10801203171998906</v>
      </c>
      <c r="E27" s="19"/>
      <c r="F27" s="77">
        <f>Hovedtall!$F$27</f>
        <v>45292</v>
      </c>
      <c r="G27" s="78">
        <f>Hovedtall!$G$27</f>
        <v>50668</v>
      </c>
      <c r="H27" s="34">
        <f>(F27-G27)/G27</f>
        <v>-0.10610247098760558</v>
      </c>
      <c r="J27" s="41"/>
    </row>
    <row r="28" spans="1:10" ht="15" customHeight="1" x14ac:dyDescent="0.25">
      <c r="A28" s="85" t="s">
        <v>19</v>
      </c>
      <c r="B28" s="16">
        <f>B22+B17+B27</f>
        <v>52914</v>
      </c>
      <c r="C28" s="17">
        <f>C22+C17+C27</f>
        <v>53235</v>
      </c>
      <c r="D28" s="34">
        <f t="shared" si="0"/>
        <v>-6.0298675683291064E-3</v>
      </c>
      <c r="E28" s="19"/>
      <c r="F28" s="16">
        <f>F22+F17+F27</f>
        <v>724094</v>
      </c>
      <c r="G28" s="17">
        <f>G22+G17+G27</f>
        <v>746490</v>
      </c>
      <c r="H28" s="34">
        <f>(F28-G28)/G28</f>
        <v>-3.0001741483476001E-2</v>
      </c>
      <c r="J28" s="41"/>
    </row>
    <row r="29" spans="1:10" ht="15" customHeight="1" x14ac:dyDescent="0.25">
      <c r="A29" s="85" t="s">
        <v>24</v>
      </c>
      <c r="B29" s="75">
        <f>Hovedtall!$B$29</f>
        <v>5238</v>
      </c>
      <c r="C29" s="76">
        <f>Hovedtall!$C$29</f>
        <v>5103</v>
      </c>
      <c r="D29" s="18">
        <f>(B29-C29)/C29</f>
        <v>2.6455026455026454E-2</v>
      </c>
      <c r="E29" s="19"/>
      <c r="F29" s="75">
        <f>Hovedtall!$F$29</f>
        <v>101941</v>
      </c>
      <c r="G29" s="76">
        <f>Hovedtall!$G$29</f>
        <v>102446</v>
      </c>
      <c r="H29" s="18">
        <f>(F29-G29)/G29</f>
        <v>-4.9294262343088065E-3</v>
      </c>
    </row>
    <row r="30" spans="1:10" ht="15" customHeight="1" x14ac:dyDescent="0.25">
      <c r="A30" s="86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5" t="s">
        <v>38</v>
      </c>
      <c r="B31" s="16">
        <f>SUM(B28:B29)</f>
        <v>58152</v>
      </c>
      <c r="C31" s="17">
        <f>SUM(C28:C29)</f>
        <v>58338</v>
      </c>
      <c r="D31" s="34">
        <f t="shared" si="0"/>
        <v>-3.1883163632623677E-3</v>
      </c>
      <c r="E31" s="19"/>
      <c r="F31" s="16">
        <f>SUM(F28:F29)</f>
        <v>826035</v>
      </c>
      <c r="G31" s="17">
        <f>SUM(G28:G29)</f>
        <v>848936</v>
      </c>
      <c r="H31" s="34">
        <f t="shared" si="1"/>
        <v>-2.6976120696966557E-2</v>
      </c>
      <c r="J31" s="41"/>
    </row>
    <row r="32" spans="1:10" ht="15" customHeight="1" x14ac:dyDescent="0.25">
      <c r="A32" s="85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89"/>
      <c r="B33" s="94"/>
      <c r="C33" s="95"/>
      <c r="D33" s="92"/>
      <c r="E33" s="19"/>
      <c r="F33" s="94"/>
      <c r="G33" s="95"/>
      <c r="H33" s="92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16" sqref="G16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2011</v>
      </c>
      <c r="C4" s="56">
        <v>2012</v>
      </c>
      <c r="D4" s="57">
        <v>2013</v>
      </c>
      <c r="E4" s="57">
        <v>2014</v>
      </c>
      <c r="F4" s="56">
        <v>2015</v>
      </c>
      <c r="G4" s="56"/>
      <c r="H4" s="56"/>
    </row>
    <row r="5" spans="1:8" x14ac:dyDescent="0.2">
      <c r="A5" s="58" t="s">
        <v>14</v>
      </c>
      <c r="B5" s="51">
        <v>2961192</v>
      </c>
      <c r="C5" s="51">
        <v>3220075</v>
      </c>
      <c r="D5" s="51">
        <v>3277804</v>
      </c>
      <c r="E5" s="51">
        <v>3466027</v>
      </c>
      <c r="F5" s="51">
        <v>3335025</v>
      </c>
      <c r="G5" s="50"/>
      <c r="H5" s="50"/>
    </row>
    <row r="6" spans="1:8" x14ac:dyDescent="0.2">
      <c r="A6" s="58" t="s">
        <v>2</v>
      </c>
      <c r="B6" s="51">
        <v>3036173</v>
      </c>
      <c r="C6" s="51">
        <v>3404233</v>
      </c>
      <c r="D6" s="51">
        <v>3418955</v>
      </c>
      <c r="E6" s="51">
        <v>3490096</v>
      </c>
      <c r="F6" s="51">
        <v>3499805</v>
      </c>
      <c r="G6" s="50"/>
      <c r="H6" s="50"/>
    </row>
    <row r="7" spans="1:8" x14ac:dyDescent="0.2">
      <c r="A7" s="58" t="s">
        <v>3</v>
      </c>
      <c r="B7" s="51">
        <v>3655738</v>
      </c>
      <c r="C7" s="51">
        <v>3921986</v>
      </c>
      <c r="D7" s="51">
        <v>3741673</v>
      </c>
      <c r="E7" s="51">
        <v>4084303</v>
      </c>
      <c r="F7" s="51">
        <v>4024348</v>
      </c>
      <c r="G7" s="50"/>
      <c r="H7" s="50"/>
    </row>
    <row r="8" spans="1:8" x14ac:dyDescent="0.2">
      <c r="A8" s="58" t="s">
        <v>4</v>
      </c>
      <c r="B8" s="51">
        <v>3436412</v>
      </c>
      <c r="C8" s="51">
        <v>3513324</v>
      </c>
      <c r="D8" s="51">
        <v>4035227</v>
      </c>
      <c r="E8" s="51">
        <v>4104568</v>
      </c>
      <c r="F8" s="51">
        <v>4012574</v>
      </c>
      <c r="G8" s="50"/>
      <c r="H8" s="50"/>
    </row>
    <row r="9" spans="1:8" x14ac:dyDescent="0.2">
      <c r="A9" s="58" t="s">
        <v>5</v>
      </c>
      <c r="B9" s="51">
        <v>3971377</v>
      </c>
      <c r="C9" s="51">
        <v>4162586</v>
      </c>
      <c r="D9" s="51">
        <v>4220892</v>
      </c>
      <c r="E9" s="80">
        <v>4362500</v>
      </c>
      <c r="F9" s="51">
        <v>4386314</v>
      </c>
      <c r="G9" s="50"/>
      <c r="H9" s="50"/>
    </row>
    <row r="10" spans="1:8" x14ac:dyDescent="0.2">
      <c r="A10" s="58" t="s">
        <v>6</v>
      </c>
      <c r="B10" s="51">
        <v>4201212</v>
      </c>
      <c r="C10" s="51">
        <v>4239487</v>
      </c>
      <c r="D10" s="51">
        <v>4597152</v>
      </c>
      <c r="E10" s="80">
        <v>4964668</v>
      </c>
      <c r="F10" s="51">
        <v>4903813</v>
      </c>
      <c r="G10" s="50"/>
      <c r="H10" s="50"/>
    </row>
    <row r="11" spans="1:8" x14ac:dyDescent="0.2">
      <c r="A11" s="58" t="s">
        <v>7</v>
      </c>
      <c r="B11" s="51">
        <v>3936760</v>
      </c>
      <c r="C11" s="51">
        <v>4166402</v>
      </c>
      <c r="D11" s="51">
        <v>4462056</v>
      </c>
      <c r="E11" s="80">
        <v>4626037</v>
      </c>
      <c r="F11" s="51">
        <v>4726456</v>
      </c>
      <c r="G11" s="50"/>
      <c r="H11" s="50"/>
    </row>
    <row r="12" spans="1:8" x14ac:dyDescent="0.2">
      <c r="A12" s="58" t="s">
        <v>8</v>
      </c>
      <c r="B12" s="51">
        <v>3940193</v>
      </c>
      <c r="C12" s="51">
        <v>4168293</v>
      </c>
      <c r="D12" s="51">
        <v>4364289</v>
      </c>
      <c r="E12" s="80">
        <v>4506205</v>
      </c>
      <c r="F12" s="51">
        <v>4560026</v>
      </c>
      <c r="G12" s="50"/>
      <c r="H12" s="50"/>
    </row>
    <row r="13" spans="1:8" x14ac:dyDescent="0.2">
      <c r="A13" s="58" t="s">
        <v>9</v>
      </c>
      <c r="B13" s="51">
        <v>4121392</v>
      </c>
      <c r="C13" s="51">
        <v>4247675</v>
      </c>
      <c r="D13" s="51">
        <v>4466332</v>
      </c>
      <c r="E13" s="80">
        <v>4572855</v>
      </c>
      <c r="F13" s="51">
        <v>4597268</v>
      </c>
      <c r="G13" s="50"/>
      <c r="H13" s="50"/>
    </row>
    <row r="14" spans="1:8" x14ac:dyDescent="0.2">
      <c r="A14" s="58" t="s">
        <v>10</v>
      </c>
      <c r="B14" s="51">
        <v>4136009</v>
      </c>
      <c r="C14" s="51">
        <v>4267971</v>
      </c>
      <c r="D14" s="51">
        <v>4457440</v>
      </c>
      <c r="E14" s="80">
        <v>4552635</v>
      </c>
      <c r="F14" s="51">
        <v>4549491</v>
      </c>
      <c r="G14" s="50"/>
      <c r="H14" s="50"/>
    </row>
    <row r="15" spans="1:8" x14ac:dyDescent="0.2">
      <c r="A15" s="58" t="s">
        <v>11</v>
      </c>
      <c r="B15" s="51">
        <v>3725909</v>
      </c>
      <c r="C15" s="51">
        <v>3869288</v>
      </c>
      <c r="D15" s="51">
        <v>3904581</v>
      </c>
      <c r="E15" s="80">
        <v>3925316</v>
      </c>
      <c r="F15" s="51">
        <v>4001911</v>
      </c>
      <c r="G15" s="50"/>
      <c r="H15" s="50"/>
    </row>
    <row r="16" spans="1:8" x14ac:dyDescent="0.2">
      <c r="A16" s="58" t="s">
        <v>12</v>
      </c>
      <c r="B16" s="51">
        <v>3155085</v>
      </c>
      <c r="C16" s="51">
        <v>3176348</v>
      </c>
      <c r="D16" s="51">
        <v>3363415</v>
      </c>
      <c r="E16" s="80">
        <v>3428848</v>
      </c>
      <c r="F16" s="51">
        <v>3435259</v>
      </c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2011</v>
      </c>
      <c r="C23" s="57">
        <v>2012</v>
      </c>
      <c r="D23" s="57">
        <v>2013</v>
      </c>
      <c r="E23" s="57">
        <v>2014</v>
      </c>
      <c r="F23" s="56">
        <v>2015</v>
      </c>
      <c r="G23" s="56"/>
      <c r="H23" s="56"/>
    </row>
    <row r="24" spans="1:8" x14ac:dyDescent="0.2">
      <c r="A24" s="59" t="s">
        <v>14</v>
      </c>
      <c r="B24" s="51">
        <v>53345</v>
      </c>
      <c r="C24" s="51">
        <v>56819</v>
      </c>
      <c r="D24" s="51">
        <v>57714</v>
      </c>
      <c r="E24" s="51">
        <v>59820</v>
      </c>
      <c r="F24" s="52">
        <v>56825</v>
      </c>
      <c r="G24" s="50"/>
      <c r="H24" s="50"/>
    </row>
    <row r="25" spans="1:8" x14ac:dyDescent="0.2">
      <c r="A25" s="59" t="s">
        <v>2</v>
      </c>
      <c r="B25" s="51">
        <v>50989</v>
      </c>
      <c r="C25" s="51">
        <v>55392</v>
      </c>
      <c r="D25" s="51">
        <v>54126</v>
      </c>
      <c r="E25" s="51">
        <v>56061</v>
      </c>
      <c r="F25" s="52">
        <v>53551</v>
      </c>
      <c r="G25" s="50"/>
      <c r="H25" s="50"/>
    </row>
    <row r="26" spans="1:8" x14ac:dyDescent="0.2">
      <c r="A26" s="59" t="s">
        <v>3</v>
      </c>
      <c r="B26" s="51">
        <v>59906</v>
      </c>
      <c r="C26" s="51">
        <v>62199</v>
      </c>
      <c r="D26" s="51">
        <v>57109</v>
      </c>
      <c r="E26" s="51">
        <v>62844</v>
      </c>
      <c r="F26" s="52">
        <v>59940</v>
      </c>
      <c r="G26" s="50"/>
      <c r="H26" s="50"/>
    </row>
    <row r="27" spans="1:8" x14ac:dyDescent="0.2">
      <c r="A27" s="59" t="s">
        <v>4</v>
      </c>
      <c r="B27" s="51">
        <v>53694</v>
      </c>
      <c r="C27" s="51">
        <v>55343</v>
      </c>
      <c r="D27" s="51">
        <v>63351</v>
      </c>
      <c r="E27" s="51">
        <v>60249</v>
      </c>
      <c r="F27" s="52">
        <v>60712</v>
      </c>
      <c r="G27" s="50"/>
      <c r="H27" s="50"/>
    </row>
    <row r="28" spans="1:8" x14ac:dyDescent="0.2">
      <c r="A28" s="59" t="s">
        <v>5</v>
      </c>
      <c r="B28" s="51">
        <v>62597</v>
      </c>
      <c r="C28" s="51">
        <v>63707</v>
      </c>
      <c r="D28" s="51">
        <v>60558</v>
      </c>
      <c r="E28" s="80">
        <v>65236</v>
      </c>
      <c r="F28" s="52">
        <v>62021</v>
      </c>
      <c r="G28" s="50"/>
      <c r="H28" s="50"/>
    </row>
    <row r="29" spans="1:8" x14ac:dyDescent="0.2">
      <c r="A29" s="59" t="s">
        <v>6</v>
      </c>
      <c r="B29" s="51">
        <v>59609</v>
      </c>
      <c r="C29" s="51">
        <v>62806</v>
      </c>
      <c r="D29" s="51">
        <v>64643</v>
      </c>
      <c r="E29" s="80">
        <v>66038</v>
      </c>
      <c r="F29" s="52">
        <v>65567</v>
      </c>
      <c r="G29" s="50"/>
      <c r="H29" s="50"/>
    </row>
    <row r="30" spans="1:8" x14ac:dyDescent="0.2">
      <c r="A30" s="59" t="s">
        <v>7</v>
      </c>
      <c r="B30" s="51">
        <v>52908</v>
      </c>
      <c r="C30" s="51">
        <v>56042</v>
      </c>
      <c r="D30" s="51">
        <v>59264</v>
      </c>
      <c r="E30" s="80">
        <v>60236</v>
      </c>
      <c r="F30" s="52">
        <v>58785</v>
      </c>
      <c r="G30" s="50"/>
      <c r="H30" s="50"/>
    </row>
    <row r="31" spans="1:8" x14ac:dyDescent="0.2">
      <c r="A31" s="59" t="s">
        <v>8</v>
      </c>
      <c r="B31" s="51">
        <v>60604</v>
      </c>
      <c r="C31" s="51">
        <v>62970</v>
      </c>
      <c r="D31" s="51">
        <v>64412</v>
      </c>
      <c r="E31" s="80">
        <v>63263</v>
      </c>
      <c r="F31" s="52">
        <v>62924</v>
      </c>
      <c r="G31" s="50"/>
      <c r="H31" s="50"/>
    </row>
    <row r="32" spans="1:8" x14ac:dyDescent="0.2">
      <c r="A32" s="59" t="s">
        <v>9</v>
      </c>
      <c r="B32" s="51">
        <v>63846</v>
      </c>
      <c r="C32" s="51">
        <v>62970</v>
      </c>
      <c r="D32" s="51">
        <v>66778</v>
      </c>
      <c r="E32" s="80">
        <v>67191</v>
      </c>
      <c r="F32" s="52">
        <v>66307</v>
      </c>
      <c r="G32" s="50"/>
      <c r="H32" s="50"/>
    </row>
    <row r="33" spans="1:8" x14ac:dyDescent="0.2">
      <c r="A33" s="59" t="s">
        <v>10</v>
      </c>
      <c r="B33" s="51">
        <v>62963</v>
      </c>
      <c r="C33" s="51">
        <v>65814</v>
      </c>
      <c r="D33" s="51">
        <v>68393</v>
      </c>
      <c r="E33" s="80">
        <v>66736</v>
      </c>
      <c r="F33" s="52">
        <v>65502</v>
      </c>
      <c r="G33" s="50"/>
      <c r="H33" s="50"/>
    </row>
    <row r="34" spans="1:8" x14ac:dyDescent="0.2">
      <c r="A34" s="59" t="s">
        <v>11</v>
      </c>
      <c r="B34" s="51">
        <v>60793</v>
      </c>
      <c r="C34" s="51">
        <v>62097</v>
      </c>
      <c r="D34" s="51">
        <v>61858</v>
      </c>
      <c r="E34" s="80">
        <v>59497</v>
      </c>
      <c r="F34" s="52">
        <v>60634</v>
      </c>
      <c r="G34" s="50"/>
      <c r="H34" s="50"/>
    </row>
    <row r="35" spans="1:8" x14ac:dyDescent="0.2">
      <c r="A35" s="59" t="s">
        <v>12</v>
      </c>
      <c r="B35" s="51">
        <v>52704</v>
      </c>
      <c r="C35" s="51">
        <v>51784</v>
      </c>
      <c r="D35" s="51">
        <v>53323</v>
      </c>
      <c r="E35" s="80">
        <v>52266</v>
      </c>
      <c r="F35" s="52">
        <v>52914</v>
      </c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inkl. spedbarn - Måne</vt:lpstr>
      <vt:lpstr>Passasjerer inkl. spedbarn - Hi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Odd Nakland</cp:lastModifiedBy>
  <cp:lastPrinted>2016-02-11T19:36:51Z</cp:lastPrinted>
  <dcterms:created xsi:type="dcterms:W3CDTF">2000-12-05T13:34:37Z</dcterms:created>
  <dcterms:modified xsi:type="dcterms:W3CDTF">2016-02-11T19:37:05Z</dcterms:modified>
</cp:coreProperties>
</file>