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15" r:id="rId2"/>
    <sheet name="Passasjerer inkl. spedbarn - Hi" sheetId="40216" r:id="rId3"/>
    <sheet name="Flybevegelser - Måned" sheetId="40207" r:id="rId4"/>
    <sheet name="Flybevegelser - Hittil i år" sheetId="40208" r:id="rId5"/>
    <sheet name="Frakt og Post - Måned" sheetId="40211" r:id="rId6"/>
    <sheet name="Frakt og Post - Hittil i år" sheetId="40212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D55" i="40216" l="1"/>
  <c r="E55" i="40216"/>
  <c r="F55" i="40216"/>
  <c r="G55" i="40216"/>
  <c r="H55" i="40216"/>
  <c r="I55" i="40216"/>
  <c r="J55" i="40216"/>
  <c r="K55" i="40216"/>
  <c r="L55" i="40216"/>
  <c r="M55" i="40216"/>
  <c r="N55" i="40216"/>
  <c r="O55" i="40216"/>
  <c r="P55" i="40216"/>
  <c r="Q55" i="40216"/>
  <c r="R55" i="40216"/>
  <c r="D56" i="40216"/>
  <c r="E56" i="40216"/>
  <c r="F56" i="40216"/>
  <c r="G56" i="40216"/>
  <c r="H56" i="40216"/>
  <c r="I56" i="40216"/>
  <c r="J56" i="40216"/>
  <c r="K56" i="40216"/>
  <c r="L56" i="40216"/>
  <c r="M56" i="40216"/>
  <c r="N56" i="40216"/>
  <c r="O56" i="40216"/>
  <c r="P56" i="40216"/>
  <c r="Q56" i="40216"/>
  <c r="R56" i="40216"/>
  <c r="D57" i="40216"/>
  <c r="E57" i="40216"/>
  <c r="F57" i="40216"/>
  <c r="G57" i="40216"/>
  <c r="H57" i="40216"/>
  <c r="I57" i="40216"/>
  <c r="J57" i="40216"/>
  <c r="K57" i="40216"/>
  <c r="L57" i="40216"/>
  <c r="M57" i="40216"/>
  <c r="N57" i="40216"/>
  <c r="O57" i="40216"/>
  <c r="P57" i="40216"/>
  <c r="Q57" i="40216"/>
  <c r="R57" i="40216"/>
  <c r="R57" i="40215"/>
  <c r="Q57" i="40215"/>
  <c r="P57" i="40215"/>
  <c r="O57" i="40215"/>
  <c r="N57" i="40215"/>
  <c r="M57" i="40215"/>
  <c r="L57" i="40215"/>
  <c r="K57" i="40215"/>
  <c r="J57" i="40215"/>
  <c r="I57" i="40215"/>
  <c r="H57" i="40215"/>
  <c r="G57" i="40215"/>
  <c r="F57" i="40215"/>
  <c r="E57" i="40215"/>
  <c r="D57" i="40215"/>
  <c r="R56" i="40215"/>
  <c r="Q56" i="40215"/>
  <c r="P56" i="40215"/>
  <c r="O56" i="40215"/>
  <c r="N56" i="40215"/>
  <c r="M56" i="40215"/>
  <c r="L56" i="40215"/>
  <c r="K56" i="40215"/>
  <c r="J56" i="40215"/>
  <c r="I56" i="40215"/>
  <c r="H56" i="40215"/>
  <c r="G56" i="40215"/>
  <c r="F56" i="40215"/>
  <c r="E56" i="40215"/>
  <c r="D56" i="40215"/>
  <c r="R55" i="40215"/>
  <c r="Q55" i="40215"/>
  <c r="P55" i="40215"/>
  <c r="O55" i="40215"/>
  <c r="N55" i="40215"/>
  <c r="M55" i="40215"/>
  <c r="L55" i="40215"/>
  <c r="K55" i="40215"/>
  <c r="J55" i="40215"/>
  <c r="I55" i="40215"/>
  <c r="H55" i="40215"/>
  <c r="G55" i="40215"/>
  <c r="F55" i="40215"/>
  <c r="E55" i="40215"/>
  <c r="D55" i="40215"/>
  <c r="D55" i="40212" l="1"/>
  <c r="E55" i="40212"/>
  <c r="F55" i="40212"/>
  <c r="G55" i="40212"/>
  <c r="H55" i="40212"/>
  <c r="I55" i="40212"/>
  <c r="J55" i="40212"/>
  <c r="K55" i="40212"/>
  <c r="L55" i="40212"/>
  <c r="M55" i="40212"/>
  <c r="N55" i="40212"/>
  <c r="O55" i="40212"/>
  <c r="P55" i="40212"/>
  <c r="Q55" i="40212"/>
  <c r="R55" i="40212"/>
  <c r="D56" i="40212"/>
  <c r="E56" i="40212"/>
  <c r="F56" i="40212"/>
  <c r="G56" i="40212"/>
  <c r="H56" i="40212"/>
  <c r="I56" i="40212"/>
  <c r="J56" i="40212"/>
  <c r="K56" i="40212"/>
  <c r="L56" i="40212"/>
  <c r="M56" i="40212"/>
  <c r="N56" i="40212"/>
  <c r="O56" i="40212"/>
  <c r="P56" i="40212"/>
  <c r="Q56" i="40212"/>
  <c r="R56" i="40212"/>
  <c r="D57" i="40212"/>
  <c r="E57" i="40212"/>
  <c r="F57" i="40212"/>
  <c r="G57" i="40212"/>
  <c r="H57" i="40212"/>
  <c r="I57" i="40212"/>
  <c r="J57" i="40212"/>
  <c r="K57" i="40212"/>
  <c r="L57" i="40212"/>
  <c r="M57" i="40212"/>
  <c r="N57" i="40212"/>
  <c r="O57" i="40212"/>
  <c r="P57" i="40212"/>
  <c r="Q57" i="40212"/>
  <c r="R57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B22" i="40202" l="1"/>
  <c r="H19" i="40202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22" i="40202" l="1"/>
  <c r="D41" i="40202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<sst xmlns="http://schemas.openxmlformats.org/spreadsheetml/2006/main" count="2373" uniqueCount="302">
  <si>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</si>
  <si>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</si>
  <si>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</si>
  <si>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</si>
  <si>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</si>
  <si>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</si>
  <si>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</si>
  <si>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</si>
  <si>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</si>
  <si>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</si>
  <si>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</si>
  <si>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</si>
  <si>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</si>
  <si>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</si>
  <si>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</si>
  <si>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</si>
  <si>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</si>
  <si>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</si>
  <si>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</si>
  <si>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</si>
  <si>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</si>
  <si>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</si>
  <si>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</si>
  <si>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</si>
  <si>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</si>
  <si>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</si>
  <si>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</si>
  <si>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</si>
  <si>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</si>
  <si>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</si>
  <si>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</si>
  <si>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</si>
  <si>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</si>
  <si>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</si>
  <si>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</si>
  <si>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</si>
  <si>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</si>
  <si>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</si>
  <si>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</si>
  <si>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</si>
  <si>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</si>
  <si>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</si>
  <si>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</si>
  <si>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</si>
  <si>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</si>
  <si>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</si>
  <si>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</si>
  <si>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</si>
  <si>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</si>
  <si>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</si>
  <si>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</si>
  <si>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</si>
  <si>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</si>
  <si>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</si>
  <si>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</si>
  <si>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</si>
  <si>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</si>
  <si>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 xml:space="preserve">Dato 10.09.2015 </t>
  </si>
  <si>
    <t>August</t>
  </si>
  <si>
    <t>August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</si>
  <si>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</si>
  <si>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</si>
  <si>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</si>
  <si>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</si>
  <si>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</si>
  <si>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</si>
  <si>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</si>
  <si>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</si>
  <si>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</si>
  <si>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</si>
  <si>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</si>
  <si>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</si>
  <si>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</si>
  <si>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</si>
  <si>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</si>
  <si>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</si>
  <si>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</si>
  <si>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</si>
  <si>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</si>
  <si>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</si>
  <si>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</si>
  <si>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</si>
  <si>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</si>
  <si>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</si>
  <si>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</si>
  <si>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</si>
  <si>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</si>
  <si>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</si>
  <si>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</si>
  <si>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</si>
  <si>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</si>
  <si>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</si>
  <si>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</si>
  <si>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</si>
  <si>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</si>
  <si>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</si>
  <si>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</si>
  <si>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</si>
  <si>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</si>
  <si>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</si>
  <si>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</si>
  <si>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</si>
  <si>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</si>
  <si>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</si>
  <si>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</si>
  <si>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</si>
  <si>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</si>
  <si>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</si>
  <si>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</si>
  <si>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</si>
  <si>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</si>
  <si>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</si>
  <si>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</si>
  <si>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</si>
  <si>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</si>
  <si>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</si>
  <si>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</si>
  <si>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</si>
  <si>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</si>
  <si>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</si>
  <si>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</si>
  <si>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</si>
  <si>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</si>
  <si>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</si>
  <si>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</si>
  <si>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</si>
  <si>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</si>
  <si>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</si>
  <si>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</si>
  <si>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</si>
  <si>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</si>
  <si>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</si>
  <si>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</si>
  <si>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</si>
  <si>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</si>
  <si>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</si>
  <si>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</si>
  <si>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</si>
  <si>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</si>
  <si>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</si>
  <si>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</si>
  <si>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</si>
  <si>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</si>
  <si>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</si>
  <si>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</si>
  <si>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</si>
  <si>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</si>
  <si>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</si>
  <si>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</si>
  <si>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</si>
  <si>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</si>
  <si>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</si>
  <si>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</si>
  <si>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</si>
  <si>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</si>
  <si>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</si>
  <si>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</si>
  <si>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</si>
  <si>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</si>
  <si>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</si>
  <si>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</si>
  <si>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</si>
  <si>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</si>
  <si>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</si>
  <si>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</si>
  <si>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</si>
  <si>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</si>
  <si>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</si>
  <si>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</si>
  <si>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</si>
  <si>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</si>
  <si>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</si>
  <si>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</si>
  <si>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</si>
  <si>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</si>
  <si>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</si>
  <si>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</si>
  <si>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</si>
  <si>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</si>
  <si>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</si>
  <si>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</si>
  <si>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</si>
  <si>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</si>
  <si>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</si>
  <si>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</si>
  <si>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</si>
  <si>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</si>
  <si>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</si>
  <si>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</si>
  <si>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</si>
  <si>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</si>
  <si>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</si>
  <si>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</si>
  <si>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</si>
  <si>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</si>
  <si>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</si>
  <si>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</si>
  <si>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</si>
  <si>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</si>
  <si>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</si>
  <si>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</si>
  <si>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</si>
  <si>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</si>
  <si>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</si>
  <si>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</si>
  <si>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</si>
  <si>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</si>
  <si>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</si>
  <si>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</si>
  <si>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</si>
  <si>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</si>
  <si>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</si>
  <si>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</si>
  <si>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</si>
  <si>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</si>
  <si>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</si>
  <si>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</si>
  <si>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</si>
  <si>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</si>
  <si>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</si>
  <si>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</si>
  <si>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</si>
  <si>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</si>
  <si>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</si>
  <si>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</si>
  <si>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</si>
  <si>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</si>
  <si>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</si>
  <si>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</si>
  <si>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</si>
  <si>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</si>
  <si>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</si>
  <si>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</si>
  <si>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</si>
  <si>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</si>
  <si>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</si>
  <si>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</si>
  <si>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</si>
  <si>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</si>
  <si>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</si>
  <si>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</si>
  <si>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</si>
  <si>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</si>
  <si>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</si>
  <si>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</si>
  <si>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</si>
  <si>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</si>
  <si>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</si>
  <si>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</si>
  <si>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</si>
  <si>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</si>
  <si>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</si>
  <si>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</si>
  <si>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</si>
  <si>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</si>
  <si>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</si>
  <si>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</si>
  <si>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</si>
  <si>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</si>
  <si>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</si>
  <si>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August 2015 - Flybevegelser hittil i år</t>
  </si>
  <si>
    <t>IKKE AVINOR LUFTHAVNER</t>
  </si>
  <si>
    <t>August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</si>
  <si>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</si>
  <si>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</si>
  <si>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</si>
  <si>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</si>
  <si>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</si>
  <si>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</si>
  <si>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</si>
  <si>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</si>
  <si>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</si>
  <si>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</si>
  <si>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</si>
  <si>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</si>
  <si>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</si>
  <si>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August 2015 - Frakt og post hittil i år</t>
  </si>
  <si>
    <t>Passasjerer inkl. spedbarn - august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</si>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</sst>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10" applyNumberFormat="1" applyFont="1" applyFill="1" applyBorder="1" applyAlignment="1">
      <alignment horizontal="right" vertical="top"/>
    </xf>
    <xf numFmtId="0" fontId="26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76" fontId="27" fillId="7" borderId="16" xfId="8" applyNumberFormat="1" applyFont="1" applyFill="1" applyBorder="1" applyAlignment="1">
      <alignment horizontal="right" vertical="top"/>
    </xf>
    <xf numFmtId="176" fontId="27" fillId="6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75592"/>
        <c:axId val="202785680"/>
      </c:lineChart>
      <c:catAx>
        <c:axId val="2016755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78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78568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16755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86464"/>
        <c:axId val="202786856"/>
      </c:lineChart>
      <c:catAx>
        <c:axId val="20278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7868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27868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78646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36968"/>
        <c:axId val="354837360"/>
      </c:lineChart>
      <c:catAx>
        <c:axId val="3548369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483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483736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48369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38144"/>
        <c:axId val="354838536"/>
      </c:lineChart>
      <c:catAx>
        <c:axId val="35483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48385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48385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483814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57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2490130</v>
      </c>
      <c r="C7" s="73">
        <v>2483306</v>
      </c>
      <c r="D7" s="55">
        <f>(B7-C7)/C7</f>
        <v>2.7479497089766625E-3</v>
      </c>
      <c r="E7" s="54"/>
      <c r="F7" s="72">
        <v>19392330</v>
      </c>
      <c r="G7" s="73">
        <v>19657175</v>
      </c>
      <c r="H7" s="55">
        <f>(F7-G7)/G7</f>
        <v>-1.3473197445716387E-2</v>
      </c>
      <c r="I7" s="44"/>
      <c r="J7" s="45"/>
    </row>
    <row r="8" spans="1:17" ht="15" customHeight="1" x14ac:dyDescent="0.25">
      <c r="A8" s="98" t="s">
        <v>16</v>
      </c>
      <c r="B8" s="16">
        <f>SUM(B9:B10)</f>
        <v>2017636</v>
      </c>
      <c r="C8" s="17">
        <f>SUM(C9:C10)</f>
        <v>1971881</v>
      </c>
      <c r="D8" s="36">
        <f>(B8-C8)/C8</f>
        <v>2.320373288246096E-2</v>
      </c>
      <c r="E8" s="54"/>
      <c r="F8" s="16">
        <f>SUM(F9:F10)</f>
        <v>13625516</v>
      </c>
      <c r="G8" s="17">
        <f>SUM(G9:G10)</f>
        <v>13495729</v>
      </c>
      <c r="H8" s="36">
        <f>(F8-G8)/G8</f>
        <v>9.6168943522798953E-3</v>
      </c>
      <c r="I8" s="44"/>
      <c r="J8" s="45"/>
    </row>
    <row r="9" spans="1:17" ht="15" customHeight="1" x14ac:dyDescent="0.25">
      <c r="A9" s="99" t="s">
        <v>17</v>
      </c>
      <c r="B9" s="74">
        <v>1752276</v>
      </c>
      <c r="C9" s="75">
        <v>1683421</v>
      </c>
      <c r="D9" s="18">
        <f>(B9-C9)/C9</f>
        <v>4.0901830261117093E-2</v>
      </c>
      <c r="E9" s="54"/>
      <c r="F9" s="74">
        <v>12195332</v>
      </c>
      <c r="G9" s="75">
        <v>11823416</v>
      </c>
      <c r="H9" s="18">
        <f>(F9-G9)/G9</f>
        <v>3.1455883815641773E-2</v>
      </c>
      <c r="J9" s="45"/>
    </row>
    <row r="10" spans="1:17" ht="15" customHeight="1" x14ac:dyDescent="0.25">
      <c r="A10" s="99" t="s">
        <v>18</v>
      </c>
      <c r="B10" s="74">
        <v>265360</v>
      </c>
      <c r="C10" s="75">
        <v>288460</v>
      </c>
      <c r="D10" s="18">
        <f>(B10-C10)/C10</f>
        <v>-8.0080427095611181E-2</v>
      </c>
      <c r="E10" s="54"/>
      <c r="F10" s="74">
        <v>1430184</v>
      </c>
      <c r="G10" s="75">
        <v>1672313</v>
      </c>
      <c r="H10" s="18">
        <f>(F10-G10)/G10</f>
        <v>-0.14478689097076922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52260</v>
      </c>
      <c r="C12" s="77">
        <v>55013</v>
      </c>
      <c r="D12" s="48">
        <f>(B12-C12)/C12</f>
        <v>-5.0042717175940235E-2</v>
      </c>
      <c r="E12" s="54"/>
      <c r="F12" s="76">
        <v>414157</v>
      </c>
      <c r="G12" s="77">
        <v>464812</v>
      </c>
      <c r="H12" s="48">
        <f>(F12-G12)/G12</f>
        <v>-0.10897954441795824</v>
      </c>
      <c r="J12" s="45"/>
    </row>
    <row r="13" spans="1:17" ht="15" customHeight="1" x14ac:dyDescent="0.25">
      <c r="A13" s="98" t="s">
        <v>19</v>
      </c>
      <c r="B13" s="16">
        <f>B7+B8+B12</f>
        <v>4560026</v>
      </c>
      <c r="C13" s="17">
        <f>C7+C8+C12</f>
        <v>4510200</v>
      </c>
      <c r="D13" s="36">
        <f>(B13-C13)/C13</f>
        <v>1.1047403662808744E-2</v>
      </c>
      <c r="E13" s="54"/>
      <c r="F13" s="16">
        <f>F7+F8+F12</f>
        <v>33432003</v>
      </c>
      <c r="G13" s="17">
        <f>G7+G8+G12</f>
        <v>33617716</v>
      </c>
      <c r="H13" s="36">
        <f>(F13-G13)/G13</f>
        <v>-5.5242598872570639E-3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41626</v>
      </c>
      <c r="C17" s="15">
        <f>SUM(C18:C20)</f>
        <v>41556</v>
      </c>
      <c r="D17" s="55">
        <f>(B17-C17)/C17</f>
        <v>1.6844739628453171E-3</v>
      </c>
      <c r="E17" s="19"/>
      <c r="F17" s="14">
        <f>SUM(F18:F20)</f>
        <v>322803</v>
      </c>
      <c r="G17" s="15">
        <f>SUM(G18:G20)</f>
        <v>331253</v>
      </c>
      <c r="H17" s="55">
        <f>(F17-G17)/G17</f>
        <v>-2.5509202935520583E-2</v>
      </c>
      <c r="J17" s="47"/>
    </row>
    <row r="18" spans="1:10" ht="15" customHeight="1" x14ac:dyDescent="0.25">
      <c r="A18" s="99" t="s">
        <v>17</v>
      </c>
      <c r="B18" s="74">
        <v>39701</v>
      </c>
      <c r="C18" s="75">
        <v>39293</v>
      </c>
      <c r="D18" s="18">
        <f t="shared" ref="D18:D31" si="0">(B18-C18)/C18</f>
        <v>1.0383528872827221E-2</v>
      </c>
      <c r="E18" s="19"/>
      <c r="F18" s="74">
        <v>308312</v>
      </c>
      <c r="G18" s="75">
        <v>315773</v>
      </c>
      <c r="H18" s="18">
        <f t="shared" ref="H18:H31" si="1">(F18-G18)/G18</f>
        <v>-2.3627732580049594E-2</v>
      </c>
      <c r="J18" s="45"/>
    </row>
    <row r="19" spans="1:10" ht="15" customHeight="1" x14ac:dyDescent="0.25">
      <c r="A19" s="99" t="s">
        <v>18</v>
      </c>
      <c r="B19" s="74">
        <v>578</v>
      </c>
      <c r="C19" s="75">
        <v>877</v>
      </c>
      <c r="D19" s="18">
        <f t="shared" si="0"/>
        <v>-0.34093500570125429</v>
      </c>
      <c r="E19" s="19"/>
      <c r="F19" s="74">
        <v>4086</v>
      </c>
      <c r="G19" s="75">
        <v>5090</v>
      </c>
      <c r="H19" s="18">
        <f t="shared" si="1"/>
        <v>-0.19724950884086445</v>
      </c>
      <c r="J19" s="45"/>
    </row>
    <row r="20" spans="1:10" ht="15" customHeight="1" x14ac:dyDescent="0.25">
      <c r="A20" s="99" t="s">
        <v>20</v>
      </c>
      <c r="B20" s="74">
        <v>1347</v>
      </c>
      <c r="C20" s="75">
        <v>1386</v>
      </c>
      <c r="D20" s="18">
        <f t="shared" si="0"/>
        <v>-2.813852813852814E-2</v>
      </c>
      <c r="E20" s="19"/>
      <c r="F20" s="74">
        <v>10405</v>
      </c>
      <c r="G20" s="75">
        <v>10390</v>
      </c>
      <c r="H20" s="18">
        <f t="shared" si="1"/>
        <v>1.4436958614051972E-3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17379</v>
      </c>
      <c r="C22" s="17">
        <f>SUM(C23:C25)</f>
        <v>18171</v>
      </c>
      <c r="D22" s="36">
        <f t="shared" si="0"/>
        <v>-4.3585933630510151E-2</v>
      </c>
      <c r="E22" s="19"/>
      <c r="F22" s="16">
        <f>SUM(F23:F25)</f>
        <v>124683</v>
      </c>
      <c r="G22" s="17">
        <f>SUM(G23:G25)</f>
        <v>131720</v>
      </c>
      <c r="H22" s="36">
        <f t="shared" si="1"/>
        <v>-5.3423929547525055E-2</v>
      </c>
      <c r="J22" s="45"/>
    </row>
    <row r="23" spans="1:10" ht="15" customHeight="1" x14ac:dyDescent="0.25">
      <c r="A23" s="99" t="s">
        <v>17</v>
      </c>
      <c r="B23" s="74">
        <v>14944</v>
      </c>
      <c r="C23" s="75">
        <v>15478</v>
      </c>
      <c r="D23" s="18">
        <f t="shared" si="0"/>
        <v>-3.4500581470474224E-2</v>
      </c>
      <c r="E23" s="19"/>
      <c r="F23" s="74">
        <v>110549</v>
      </c>
      <c r="G23" s="75">
        <v>115582</v>
      </c>
      <c r="H23" s="18">
        <f t="shared" si="1"/>
        <v>-4.3544842622553682E-2</v>
      </c>
      <c r="J23" s="45"/>
    </row>
    <row r="24" spans="1:10" ht="15" customHeight="1" x14ac:dyDescent="0.25">
      <c r="A24" s="99" t="s">
        <v>18</v>
      </c>
      <c r="B24" s="74">
        <v>2008</v>
      </c>
      <c r="C24" s="75">
        <v>2237</v>
      </c>
      <c r="D24" s="18">
        <f t="shared" si="0"/>
        <v>-0.10236924452391596</v>
      </c>
      <c r="E24" s="19"/>
      <c r="F24" s="74">
        <v>10715</v>
      </c>
      <c r="G24" s="75">
        <v>12740</v>
      </c>
      <c r="H24" s="18">
        <f t="shared" si="1"/>
        <v>-0.15894819466248036</v>
      </c>
      <c r="J24" s="45"/>
    </row>
    <row r="25" spans="1:10" ht="15" customHeight="1" x14ac:dyDescent="0.25">
      <c r="A25" s="99" t="s">
        <v>20</v>
      </c>
      <c r="B25" s="74">
        <v>427</v>
      </c>
      <c r="C25" s="75">
        <v>456</v>
      </c>
      <c r="D25" s="18">
        <f t="shared" si="0"/>
        <v>-6.3596491228070179E-2</v>
      </c>
      <c r="E25" s="19"/>
      <c r="F25" s="74">
        <v>3419</v>
      </c>
      <c r="G25" s="75">
        <v>3398</v>
      </c>
      <c r="H25" s="18">
        <f t="shared" si="1"/>
        <v>6.1801059446733369E-3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3919</v>
      </c>
      <c r="C27" s="77">
        <v>4212</v>
      </c>
      <c r="D27" s="36">
        <f t="shared" si="0"/>
        <v>-6.9563152896486236E-2</v>
      </c>
      <c r="E27" s="19"/>
      <c r="F27" s="78">
        <v>31450</v>
      </c>
      <c r="G27" s="79">
        <v>34553</v>
      </c>
      <c r="H27" s="36">
        <f>(F27-G27)/G27</f>
        <v>-8.980406911122045E-2</v>
      </c>
      <c r="J27" s="45"/>
    </row>
    <row r="28" spans="1:10" ht="15" customHeight="1" x14ac:dyDescent="0.25">
      <c r="A28" s="98" t="s">
        <v>19</v>
      </c>
      <c r="B28" s="16">
        <f>B22+B17+B27</f>
        <v>62924</v>
      </c>
      <c r="C28" s="17">
        <f>C22+C17+C27</f>
        <v>63939</v>
      </c>
      <c r="D28" s="36">
        <f t="shared" si="0"/>
        <v>-1.5874505387947886E-2</v>
      </c>
      <c r="E28" s="19"/>
      <c r="F28" s="16">
        <f>F22+F17+F27</f>
        <v>478936</v>
      </c>
      <c r="G28" s="17">
        <f>G22+G17+G27</f>
        <v>497526</v>
      </c>
      <c r="H28" s="36">
        <f>(F28-G28)/G28</f>
        <v>-3.736488143333213E-2</v>
      </c>
      <c r="J28" s="45"/>
    </row>
    <row r="29" spans="1:10" ht="15" customHeight="1" x14ac:dyDescent="0.25">
      <c r="A29" s="98" t="s">
        <v>31</v>
      </c>
      <c r="B29" s="76">
        <v>12252</v>
      </c>
      <c r="C29" s="77">
        <v>10835</v>
      </c>
      <c r="D29" s="18">
        <f>(B29-C29)/C29</f>
        <v>0.13077988001845869</v>
      </c>
      <c r="E29" s="19"/>
      <c r="F29" s="76">
        <v>72894</v>
      </c>
      <c r="G29" s="77">
        <v>72468</v>
      </c>
      <c r="H29" s="18">
        <f>(F29-G29)/G29</f>
        <v>5.8784566981288297E-3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75176</v>
      </c>
      <c r="C31" s="17">
        <f>SUM(C28:C29)</f>
        <v>74774</v>
      </c>
      <c r="D31" s="36">
        <f t="shared" si="0"/>
        <v>5.3762002835210099E-3</v>
      </c>
      <c r="E31" s="19"/>
      <c r="F31" s="16">
        <f>SUM(F28:F29)</f>
        <v>551830</v>
      </c>
      <c r="G31" s="17">
        <f>SUM(G28:G29)</f>
        <v>569994</v>
      </c>
      <c r="H31" s="36">
        <f t="shared" si="1"/>
        <v>-3.1867002108794125E-2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2590</v>
      </c>
      <c r="C37" s="15">
        <f>SUM(C38:C39)</f>
        <v>5130</v>
      </c>
      <c r="D37" s="69">
        <f>(B37-C37)/C37</f>
        <v>-0.49512670565302142</v>
      </c>
      <c r="E37" s="12"/>
      <c r="F37" s="70">
        <f>SUM(F38:F39)</f>
        <v>33916</v>
      </c>
      <c r="G37" s="15">
        <f>SUM(G38:G39)</f>
        <v>38590</v>
      </c>
      <c r="H37" s="69">
        <f>(F37-G37)/G37</f>
        <v>-0.12111946100025914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1703</v>
      </c>
      <c r="C38" s="75">
        <v>1714</v>
      </c>
      <c r="D38" s="93">
        <f>(B38-C38)/C38</f>
        <v>-6.4177362893815633E-3</v>
      </c>
      <c r="E38" s="12"/>
      <c r="F38" s="74">
        <v>13074</v>
      </c>
      <c r="G38" s="75">
        <v>12703</v>
      </c>
      <c r="H38" s="93">
        <f>(F38-G38)/G38</f>
        <v>2.9205699441076909E-2</v>
      </c>
      <c r="I38" s="2" t="s">
        <v>27</v>
      </c>
    </row>
    <row r="39" spans="1:17" ht="15" customHeight="1" x14ac:dyDescent="0.25">
      <c r="A39" s="99" t="s">
        <v>22</v>
      </c>
      <c r="B39" s="75">
        <v>887</v>
      </c>
      <c r="C39" s="75">
        <v>3416</v>
      </c>
      <c r="D39" s="93">
        <f>(B39-C39)/C39</f>
        <v>-0.74033957845433251</v>
      </c>
      <c r="E39" s="19"/>
      <c r="F39" s="74">
        <v>20842</v>
      </c>
      <c r="G39" s="75">
        <v>25887</v>
      </c>
      <c r="H39" s="93">
        <f>(F39-G39)/G39</f>
        <v>-0.19488546374628191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7680</v>
      </c>
      <c r="C41" s="17">
        <f>SUM(C42:C43)</f>
        <v>8903</v>
      </c>
      <c r="D41" s="37">
        <f>(B41-C41)/C41</f>
        <v>-0.13736942603616759</v>
      </c>
      <c r="E41" s="19"/>
      <c r="F41" s="52">
        <f>SUM(F42:F43)</f>
        <v>67554</v>
      </c>
      <c r="G41" s="51">
        <f>SUM(G42:G43)</f>
        <v>67573</v>
      </c>
      <c r="H41" s="37">
        <f>(F41-G41)/G41</f>
        <v>-2.8117739333757564E-4</v>
      </c>
      <c r="I41" s="2" t="s">
        <v>27</v>
      </c>
    </row>
    <row r="42" spans="1:17" ht="15" customHeight="1" x14ac:dyDescent="0.25">
      <c r="A42" s="99" t="s">
        <v>23</v>
      </c>
      <c r="B42" s="75">
        <v>3864</v>
      </c>
      <c r="C42" s="75">
        <v>3359</v>
      </c>
      <c r="D42" s="93">
        <f>(B42-C42)/C42</f>
        <v>0.15034236379874963</v>
      </c>
      <c r="E42" s="19"/>
      <c r="F42" s="74">
        <v>34496</v>
      </c>
      <c r="G42" s="75">
        <v>27781</v>
      </c>
      <c r="H42" s="93">
        <f>(F42-G42)/G42</f>
        <v>0.24171196141247614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3816</v>
      </c>
      <c r="C43" s="75">
        <v>5544</v>
      </c>
      <c r="D43" s="93">
        <f>(B43-C43)/C43</f>
        <v>-0.31168831168831168</v>
      </c>
      <c r="E43" s="19"/>
      <c r="F43" s="74">
        <v>33058</v>
      </c>
      <c r="G43" s="75">
        <v>39792</v>
      </c>
      <c r="H43" s="93">
        <f>(F43-G43)/G43</f>
        <v>-0.16922999597909127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10270</v>
      </c>
      <c r="C45" s="50">
        <f>SUM(C37+C41)</f>
        <v>14033</v>
      </c>
      <c r="D45" s="38">
        <f>(B45-C45)/C45</f>
        <v>-0.26815363785363072</v>
      </c>
      <c r="E45" s="19"/>
      <c r="F45" s="53">
        <f>SUM(F37+F41)</f>
        <v>101470</v>
      </c>
      <c r="G45" s="50">
        <f>SUM(G37+G41)</f>
        <v>106163</v>
      </c>
      <c r="H45" s="38">
        <f>(F45-G45)/G45</f>
        <v>-4.4205608356960524E-2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22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5.85546875" style="111" customWidth="1"/>
    <col min="3" max="3" width="33.855468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277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72</v>
      </c>
      <c r="R4" s="112" t="s">
        <v>73</v>
      </c>
      <c r="S4" s="141" t="s">
        <v>74</v>
      </c>
      <c r="T4" s="141" t="s">
        <v>75</v>
      </c>
      <c r="U4" s="141" t="s">
        <v>76</v>
      </c>
      <c r="V4" s="141" t="s">
        <v>291</v>
      </c>
      <c r="W4" s="141" t="s">
        <v>292</v>
      </c>
      <c r="X4" s="141" t="s">
        <v>293</v>
      </c>
      <c r="Y4" s="141" t="s">
        <v>294</v>
      </c>
      <c r="Z4" s="141" t="s">
        <v>295</v>
      </c>
      <c r="AA4" s="141" t="s">
        <v>296</v>
      </c>
      <c r="AB4" s="141" t="s">
        <v>79</v>
      </c>
      <c r="AC4" s="141" t="s">
        <v>297</v>
      </c>
      <c r="AD4" s="141" t="s">
        <v>298</v>
      </c>
      <c r="AE4" s="141" t="s">
        <v>82</v>
      </c>
      <c r="AF4" s="141" t="s">
        <v>83</v>
      </c>
      <c r="AG4" s="141" t="s">
        <v>84</v>
      </c>
      <c r="AH4" s="141" t="s">
        <v>299</v>
      </c>
      <c r="AI4" s="141" t="s">
        <v>300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639528</v>
      </c>
      <c r="E5" s="115">
        <v>288122</v>
      </c>
      <c r="F5" s="115">
        <v>927650</v>
      </c>
      <c r="G5" s="116">
        <v>5.1402851427989399E-3</v>
      </c>
      <c r="H5" s="115">
        <v>1083244</v>
      </c>
      <c r="I5" s="115">
        <v>262240</v>
      </c>
      <c r="J5" s="115">
        <v>1345484</v>
      </c>
      <c r="K5" s="142">
        <v>3.2321919474096503E-2</v>
      </c>
      <c r="L5" s="118">
        <v>0</v>
      </c>
      <c r="M5" s="116">
        <v>0</v>
      </c>
      <c r="N5" s="118">
        <v>2273134</v>
      </c>
      <c r="O5" s="116">
        <v>2.1053667064493301E-2</v>
      </c>
      <c r="P5" s="118">
        <v>1107</v>
      </c>
      <c r="Q5" s="118">
        <v>2274241</v>
      </c>
      <c r="R5" s="116">
        <v>2.1029909773686701E-2</v>
      </c>
      <c r="S5" s="117">
        <v>1</v>
      </c>
      <c r="T5" s="114" t="s">
        <v>89</v>
      </c>
      <c r="U5" s="114" t="s">
        <v>90</v>
      </c>
      <c r="V5" s="118">
        <v>635252</v>
      </c>
      <c r="W5" s="118">
        <v>922906</v>
      </c>
      <c r="X5" s="118">
        <v>287654</v>
      </c>
      <c r="Y5" s="118">
        <v>1056631</v>
      </c>
      <c r="Z5" s="118">
        <v>1303357</v>
      </c>
      <c r="AA5" s="118">
        <v>246726</v>
      </c>
      <c r="AB5" s="118">
        <v>0</v>
      </c>
      <c r="AC5" s="118">
        <v>1136</v>
      </c>
      <c r="AD5" s="118">
        <v>2226263</v>
      </c>
      <c r="AE5" s="118">
        <v>2227399</v>
      </c>
      <c r="AF5" s="114" t="s">
        <v>91</v>
      </c>
      <c r="AG5" s="114" t="s">
        <v>91</v>
      </c>
      <c r="AH5" s="118">
        <v>4030</v>
      </c>
      <c r="AI5" s="118">
        <v>16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261665</v>
      </c>
      <c r="E6" s="115">
        <v>28182</v>
      </c>
      <c r="F6" s="115">
        <v>289847</v>
      </c>
      <c r="G6" s="116">
        <v>-2.2993649209163002E-3</v>
      </c>
      <c r="H6" s="115">
        <v>242730</v>
      </c>
      <c r="I6" s="115">
        <v>9648</v>
      </c>
      <c r="J6" s="115">
        <v>252378</v>
      </c>
      <c r="K6" s="142">
        <v>5.4280987868863401E-2</v>
      </c>
      <c r="L6" s="118">
        <v>15822</v>
      </c>
      <c r="M6" s="116">
        <v>-0.210990874183414</v>
      </c>
      <c r="N6" s="118">
        <v>558047</v>
      </c>
      <c r="O6" s="116">
        <v>1.47194664261608E-2</v>
      </c>
      <c r="P6" s="118">
        <v>6493</v>
      </c>
      <c r="Q6" s="118">
        <v>564540</v>
      </c>
      <c r="R6" s="116">
        <v>6.4873602824660494E-4</v>
      </c>
      <c r="S6" s="120">
        <v>2</v>
      </c>
      <c r="T6" s="114" t="s">
        <v>89</v>
      </c>
      <c r="U6" s="114" t="s">
        <v>89</v>
      </c>
      <c r="V6" s="118">
        <v>264433</v>
      </c>
      <c r="W6" s="118">
        <v>290515</v>
      </c>
      <c r="X6" s="118">
        <v>26082</v>
      </c>
      <c r="Y6" s="118">
        <v>232398</v>
      </c>
      <c r="Z6" s="118">
        <v>239384</v>
      </c>
      <c r="AA6" s="118">
        <v>6986</v>
      </c>
      <c r="AB6" s="118">
        <v>20053</v>
      </c>
      <c r="AC6" s="118">
        <v>14222</v>
      </c>
      <c r="AD6" s="118">
        <v>549952</v>
      </c>
      <c r="AE6" s="118">
        <v>564174</v>
      </c>
      <c r="AF6" s="114" t="s">
        <v>95</v>
      </c>
      <c r="AG6" s="114" t="s">
        <v>96</v>
      </c>
      <c r="AH6" s="118">
        <v>4030</v>
      </c>
      <c r="AI6" s="118">
        <v>16</v>
      </c>
    </row>
    <row r="7" spans="1:35" x14ac:dyDescent="0.2">
      <c r="A7" s="121"/>
      <c r="B7" s="114" t="s">
        <v>97</v>
      </c>
      <c r="C7" s="114" t="s">
        <v>98</v>
      </c>
      <c r="D7" s="115">
        <v>181043</v>
      </c>
      <c r="E7" s="115">
        <v>8228</v>
      </c>
      <c r="F7" s="115">
        <v>189271</v>
      </c>
      <c r="G7" s="116">
        <v>-5.5321803798258101E-2</v>
      </c>
      <c r="H7" s="115">
        <v>183625</v>
      </c>
      <c r="I7" s="115">
        <v>6364</v>
      </c>
      <c r="J7" s="115">
        <v>189989</v>
      </c>
      <c r="K7" s="142">
        <v>-2.2187339166237802E-2</v>
      </c>
      <c r="L7" s="118">
        <v>21258</v>
      </c>
      <c r="M7" s="116">
        <v>8.3961861391774594E-3</v>
      </c>
      <c r="N7" s="118">
        <v>400518</v>
      </c>
      <c r="O7" s="116">
        <v>-3.6604960840533399E-2</v>
      </c>
      <c r="P7" s="118">
        <v>1694</v>
      </c>
      <c r="Q7" s="118">
        <v>402212</v>
      </c>
      <c r="R7" s="116">
        <v>-3.6029191482222701E-2</v>
      </c>
      <c r="S7" s="122">
        <v>0</v>
      </c>
      <c r="T7" s="114" t="s">
        <v>89</v>
      </c>
      <c r="U7" s="114" t="s">
        <v>89</v>
      </c>
      <c r="V7" s="118">
        <v>194539</v>
      </c>
      <c r="W7" s="118">
        <v>200355</v>
      </c>
      <c r="X7" s="118">
        <v>5816</v>
      </c>
      <c r="Y7" s="118">
        <v>189578</v>
      </c>
      <c r="Z7" s="118">
        <v>194300</v>
      </c>
      <c r="AA7" s="118">
        <v>4722</v>
      </c>
      <c r="AB7" s="118">
        <v>21081</v>
      </c>
      <c r="AC7" s="118">
        <v>1509</v>
      </c>
      <c r="AD7" s="118">
        <v>415736</v>
      </c>
      <c r="AE7" s="118">
        <v>417245</v>
      </c>
      <c r="AF7" s="114" t="s">
        <v>99</v>
      </c>
      <c r="AG7" s="114" t="s">
        <v>96</v>
      </c>
      <c r="AH7" s="118">
        <v>4030</v>
      </c>
      <c r="AI7" s="118">
        <v>16</v>
      </c>
    </row>
    <row r="8" spans="1:35" x14ac:dyDescent="0.2">
      <c r="A8" s="123"/>
      <c r="B8" s="114" t="s">
        <v>100</v>
      </c>
      <c r="C8" s="114" t="s">
        <v>101</v>
      </c>
      <c r="D8" s="115">
        <v>238234</v>
      </c>
      <c r="E8" s="115">
        <v>33998</v>
      </c>
      <c r="F8" s="115">
        <v>272232</v>
      </c>
      <c r="G8" s="116">
        <v>5.8154571451795303E-3</v>
      </c>
      <c r="H8" s="115">
        <v>111686</v>
      </c>
      <c r="I8" s="115">
        <v>3504</v>
      </c>
      <c r="J8" s="115">
        <v>115190</v>
      </c>
      <c r="K8" s="142">
        <v>5.8498125413511702E-2</v>
      </c>
      <c r="L8" s="118">
        <v>0</v>
      </c>
      <c r="M8" s="116">
        <v>0</v>
      </c>
      <c r="N8" s="118">
        <v>387422</v>
      </c>
      <c r="O8" s="116">
        <v>2.0923258547177501E-2</v>
      </c>
      <c r="P8" s="118">
        <v>1966</v>
      </c>
      <c r="Q8" s="118">
        <v>389388</v>
      </c>
      <c r="R8" s="116">
        <v>2.22411240273446E-2</v>
      </c>
      <c r="S8" s="122">
        <v>0</v>
      </c>
      <c r="T8" s="114" t="s">
        <v>89</v>
      </c>
      <c r="U8" s="114" t="s">
        <v>89</v>
      </c>
      <c r="V8" s="118">
        <v>235558</v>
      </c>
      <c r="W8" s="118">
        <v>270658</v>
      </c>
      <c r="X8" s="118">
        <v>35100</v>
      </c>
      <c r="Y8" s="118">
        <v>106060</v>
      </c>
      <c r="Z8" s="118">
        <v>108824</v>
      </c>
      <c r="AA8" s="118">
        <v>2764</v>
      </c>
      <c r="AB8" s="118">
        <v>0</v>
      </c>
      <c r="AC8" s="118">
        <v>1434</v>
      </c>
      <c r="AD8" s="118">
        <v>379482</v>
      </c>
      <c r="AE8" s="118">
        <v>380916</v>
      </c>
      <c r="AF8" s="114" t="s">
        <v>102</v>
      </c>
      <c r="AG8" s="114" t="s">
        <v>96</v>
      </c>
      <c r="AH8" s="118">
        <v>4030</v>
      </c>
      <c r="AI8" s="118">
        <v>16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680942</v>
      </c>
      <c r="E9" s="125">
        <v>70408</v>
      </c>
      <c r="F9" s="125">
        <v>751350</v>
      </c>
      <c r="G9" s="126">
        <v>-1.33652341082665E-2</v>
      </c>
      <c r="H9" s="125">
        <v>538041</v>
      </c>
      <c r="I9" s="125">
        <v>19516</v>
      </c>
      <c r="J9" s="125">
        <v>557557</v>
      </c>
      <c r="K9" s="143">
        <v>2.77396831014474E-2</v>
      </c>
      <c r="L9" s="144">
        <v>37080</v>
      </c>
      <c r="M9" s="126">
        <v>-9.8555939125784003E-2</v>
      </c>
      <c r="N9" s="144">
        <v>1345987</v>
      </c>
      <c r="O9" s="126">
        <v>6.0735817777678701E-4</v>
      </c>
      <c r="P9" s="144">
        <v>10153</v>
      </c>
      <c r="Q9" s="144">
        <v>1356140</v>
      </c>
      <c r="R9" s="126">
        <v>-4.5473396778325402E-3</v>
      </c>
      <c r="S9" s="127">
        <v>0</v>
      </c>
      <c r="T9" s="128">
        <v>0</v>
      </c>
      <c r="U9" s="128">
        <v>0</v>
      </c>
      <c r="V9" s="129">
        <v>694530</v>
      </c>
      <c r="W9" s="129">
        <v>761528</v>
      </c>
      <c r="X9" s="129">
        <v>66998</v>
      </c>
      <c r="Y9" s="129">
        <v>528036</v>
      </c>
      <c r="Z9" s="129">
        <v>542508</v>
      </c>
      <c r="AA9" s="129">
        <v>14472</v>
      </c>
      <c r="AB9" s="129">
        <v>41134</v>
      </c>
      <c r="AC9" s="129">
        <v>17165</v>
      </c>
      <c r="AD9" s="129">
        <v>1345170</v>
      </c>
      <c r="AE9" s="129">
        <v>1362335</v>
      </c>
      <c r="AF9" s="128">
        <v>0</v>
      </c>
      <c r="AG9" s="128">
        <v>0</v>
      </c>
      <c r="AH9" s="129">
        <v>12090</v>
      </c>
      <c r="AI9" s="129">
        <v>48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100755</v>
      </c>
      <c r="E10" s="115">
        <v>39346</v>
      </c>
      <c r="F10" s="115">
        <v>140101</v>
      </c>
      <c r="G10" s="116">
        <v>2.7615596760943599E-2</v>
      </c>
      <c r="H10" s="115">
        <v>7734</v>
      </c>
      <c r="I10" s="115">
        <v>48</v>
      </c>
      <c r="J10" s="115">
        <v>7782</v>
      </c>
      <c r="K10" s="142">
        <v>6.5151929920613194E-2</v>
      </c>
      <c r="L10" s="118">
        <v>0</v>
      </c>
      <c r="M10" s="116">
        <v>0</v>
      </c>
      <c r="N10" s="118">
        <v>147883</v>
      </c>
      <c r="O10" s="116">
        <v>2.9524790799348402E-2</v>
      </c>
      <c r="P10" s="118">
        <v>8117</v>
      </c>
      <c r="Q10" s="118">
        <v>156000</v>
      </c>
      <c r="R10" s="116">
        <v>2.9791335230085703E-2</v>
      </c>
      <c r="S10" s="120">
        <v>3</v>
      </c>
      <c r="T10" s="114" t="s">
        <v>89</v>
      </c>
      <c r="U10" s="114" t="s">
        <v>89</v>
      </c>
      <c r="V10" s="118">
        <v>98736</v>
      </c>
      <c r="W10" s="118">
        <v>136336</v>
      </c>
      <c r="X10" s="118">
        <v>37600</v>
      </c>
      <c r="Y10" s="118">
        <v>7178</v>
      </c>
      <c r="Z10" s="118">
        <v>7306</v>
      </c>
      <c r="AA10" s="118">
        <v>128</v>
      </c>
      <c r="AB10" s="118">
        <v>0</v>
      </c>
      <c r="AC10" s="118">
        <v>7845</v>
      </c>
      <c r="AD10" s="118">
        <v>143642</v>
      </c>
      <c r="AE10" s="118">
        <v>151487</v>
      </c>
      <c r="AF10" s="114" t="s">
        <v>107</v>
      </c>
      <c r="AG10" s="114" t="s">
        <v>108</v>
      </c>
      <c r="AH10" s="118">
        <v>4030</v>
      </c>
      <c r="AI10" s="118">
        <v>16</v>
      </c>
    </row>
    <row r="11" spans="1:35" x14ac:dyDescent="0.2">
      <c r="A11" s="121"/>
      <c r="B11" s="114" t="s">
        <v>109</v>
      </c>
      <c r="C11" s="114" t="s">
        <v>110</v>
      </c>
      <c r="D11" s="115">
        <v>59868</v>
      </c>
      <c r="E11" s="115">
        <v>458</v>
      </c>
      <c r="F11" s="115">
        <v>60326</v>
      </c>
      <c r="G11" s="116">
        <v>4.9038361214481997E-2</v>
      </c>
      <c r="H11" s="115">
        <v>28557</v>
      </c>
      <c r="I11" s="115">
        <v>50</v>
      </c>
      <c r="J11" s="115">
        <v>28607</v>
      </c>
      <c r="K11" s="142">
        <v>1.1062416059942E-2</v>
      </c>
      <c r="L11" s="118">
        <v>0</v>
      </c>
      <c r="M11" s="116">
        <v>0</v>
      </c>
      <c r="N11" s="118">
        <v>88933</v>
      </c>
      <c r="O11" s="116">
        <v>3.65151515151515E-2</v>
      </c>
      <c r="P11" s="118">
        <v>529</v>
      </c>
      <c r="Q11" s="118">
        <v>89462</v>
      </c>
      <c r="R11" s="116">
        <v>4.2279775843789696E-2</v>
      </c>
      <c r="S11" s="122">
        <v>0</v>
      </c>
      <c r="T11" s="114" t="s">
        <v>89</v>
      </c>
      <c r="U11" s="114" t="s">
        <v>89</v>
      </c>
      <c r="V11" s="118">
        <v>57234</v>
      </c>
      <c r="W11" s="118">
        <v>57506</v>
      </c>
      <c r="X11" s="118">
        <v>272</v>
      </c>
      <c r="Y11" s="118">
        <v>28248</v>
      </c>
      <c r="Z11" s="118">
        <v>28294</v>
      </c>
      <c r="AA11" s="118">
        <v>46</v>
      </c>
      <c r="AB11" s="118">
        <v>0</v>
      </c>
      <c r="AC11" s="118">
        <v>33</v>
      </c>
      <c r="AD11" s="118">
        <v>85800</v>
      </c>
      <c r="AE11" s="118">
        <v>85833</v>
      </c>
      <c r="AF11" s="114" t="s">
        <v>111</v>
      </c>
      <c r="AG11" s="114" t="s">
        <v>108</v>
      </c>
      <c r="AH11" s="118">
        <v>4030</v>
      </c>
      <c r="AI11" s="118">
        <v>16</v>
      </c>
    </row>
    <row r="12" spans="1:35" x14ac:dyDescent="0.2">
      <c r="A12" s="121"/>
      <c r="B12" s="114" t="s">
        <v>112</v>
      </c>
      <c r="C12" s="114" t="s">
        <v>113</v>
      </c>
      <c r="D12" s="115">
        <v>116364</v>
      </c>
      <c r="E12" s="115">
        <v>33436</v>
      </c>
      <c r="F12" s="115">
        <v>149800</v>
      </c>
      <c r="G12" s="116">
        <v>1.3483799820035601E-2</v>
      </c>
      <c r="H12" s="115">
        <v>8103</v>
      </c>
      <c r="I12" s="115">
        <v>74</v>
      </c>
      <c r="J12" s="115">
        <v>8177</v>
      </c>
      <c r="K12" s="142">
        <v>-0.41189585730724998</v>
      </c>
      <c r="L12" s="118">
        <v>0</v>
      </c>
      <c r="M12" s="116">
        <v>0</v>
      </c>
      <c r="N12" s="118">
        <v>157977</v>
      </c>
      <c r="O12" s="116">
        <v>-2.30905751618628E-2</v>
      </c>
      <c r="P12" s="118">
        <v>8157</v>
      </c>
      <c r="Q12" s="118">
        <v>166134</v>
      </c>
      <c r="R12" s="116">
        <v>-1.68189565382066E-2</v>
      </c>
      <c r="S12" s="122">
        <v>0</v>
      </c>
      <c r="T12" s="114" t="s">
        <v>89</v>
      </c>
      <c r="U12" s="114" t="s">
        <v>89</v>
      </c>
      <c r="V12" s="118">
        <v>115729</v>
      </c>
      <c r="W12" s="118">
        <v>147807</v>
      </c>
      <c r="X12" s="118">
        <v>32078</v>
      </c>
      <c r="Y12" s="118">
        <v>13740</v>
      </c>
      <c r="Z12" s="118">
        <v>13904</v>
      </c>
      <c r="AA12" s="118">
        <v>164</v>
      </c>
      <c r="AB12" s="118">
        <v>0</v>
      </c>
      <c r="AC12" s="118">
        <v>7265</v>
      </c>
      <c r="AD12" s="118">
        <v>161711</v>
      </c>
      <c r="AE12" s="118">
        <v>168976</v>
      </c>
      <c r="AF12" s="114" t="s">
        <v>114</v>
      </c>
      <c r="AG12" s="114" t="s">
        <v>108</v>
      </c>
      <c r="AH12" s="118">
        <v>4030</v>
      </c>
      <c r="AI12" s="118">
        <v>16</v>
      </c>
    </row>
    <row r="13" spans="1:35" x14ac:dyDescent="0.2">
      <c r="A13" s="123"/>
      <c r="B13" s="114" t="s">
        <v>115</v>
      </c>
      <c r="C13" s="114" t="s">
        <v>116</v>
      </c>
      <c r="D13" s="115">
        <v>64379</v>
      </c>
      <c r="E13" s="115">
        <v>218</v>
      </c>
      <c r="F13" s="115">
        <v>64597</v>
      </c>
      <c r="G13" s="116">
        <v>4.7439805885646702E-3</v>
      </c>
      <c r="H13" s="115">
        <v>31519</v>
      </c>
      <c r="I13" s="115">
        <v>2</v>
      </c>
      <c r="J13" s="115">
        <v>31521</v>
      </c>
      <c r="K13" s="142">
        <v>-4.08361987645681E-2</v>
      </c>
      <c r="L13" s="118">
        <v>0</v>
      </c>
      <c r="M13" s="116">
        <v>0</v>
      </c>
      <c r="N13" s="118">
        <v>96118</v>
      </c>
      <c r="O13" s="116">
        <v>-1.0673665791776E-2</v>
      </c>
      <c r="P13" s="118">
        <v>100</v>
      </c>
      <c r="Q13" s="118">
        <v>96218</v>
      </c>
      <c r="R13" s="116">
        <v>-2.8189356523144402E-2</v>
      </c>
      <c r="S13" s="122">
        <v>0</v>
      </c>
      <c r="T13" s="114" t="s">
        <v>89</v>
      </c>
      <c r="U13" s="114" t="s">
        <v>89</v>
      </c>
      <c r="V13" s="118">
        <v>64060</v>
      </c>
      <c r="W13" s="118">
        <v>64292</v>
      </c>
      <c r="X13" s="118">
        <v>232</v>
      </c>
      <c r="Y13" s="118">
        <v>32843</v>
      </c>
      <c r="Z13" s="118">
        <v>32863</v>
      </c>
      <c r="AA13" s="118">
        <v>20</v>
      </c>
      <c r="AB13" s="118">
        <v>0</v>
      </c>
      <c r="AC13" s="118">
        <v>1854</v>
      </c>
      <c r="AD13" s="118">
        <v>97155</v>
      </c>
      <c r="AE13" s="118">
        <v>99009</v>
      </c>
      <c r="AF13" s="114" t="s">
        <v>117</v>
      </c>
      <c r="AG13" s="114" t="s">
        <v>108</v>
      </c>
      <c r="AH13" s="118">
        <v>4030</v>
      </c>
      <c r="AI13" s="118">
        <v>16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341366</v>
      </c>
      <c r="E14" s="125">
        <v>73458</v>
      </c>
      <c r="F14" s="125">
        <v>414824</v>
      </c>
      <c r="G14" s="126">
        <v>2.1882490312631602E-2</v>
      </c>
      <c r="H14" s="125">
        <v>75913</v>
      </c>
      <c r="I14" s="125">
        <v>174</v>
      </c>
      <c r="J14" s="125">
        <v>76087</v>
      </c>
      <c r="K14" s="143">
        <v>-7.6244126895479991E-2</v>
      </c>
      <c r="L14" s="144">
        <v>0</v>
      </c>
      <c r="M14" s="126">
        <v>0</v>
      </c>
      <c r="N14" s="144">
        <v>490911</v>
      </c>
      <c r="O14" s="126">
        <v>5.3306519655627197E-3</v>
      </c>
      <c r="P14" s="144">
        <v>16903</v>
      </c>
      <c r="Q14" s="144">
        <v>507814</v>
      </c>
      <c r="R14" s="126">
        <v>4.9653179762717608E-3</v>
      </c>
      <c r="S14" s="127">
        <v>0</v>
      </c>
      <c r="T14" s="128">
        <v>0</v>
      </c>
      <c r="U14" s="128">
        <v>0</v>
      </c>
      <c r="V14" s="129">
        <v>335759</v>
      </c>
      <c r="W14" s="129">
        <v>405941</v>
      </c>
      <c r="X14" s="129">
        <v>70182</v>
      </c>
      <c r="Y14" s="129">
        <v>82009</v>
      </c>
      <c r="Z14" s="129">
        <v>82367</v>
      </c>
      <c r="AA14" s="129">
        <v>358</v>
      </c>
      <c r="AB14" s="129">
        <v>0</v>
      </c>
      <c r="AC14" s="129">
        <v>16997</v>
      </c>
      <c r="AD14" s="129">
        <v>488308</v>
      </c>
      <c r="AE14" s="129">
        <v>505305</v>
      </c>
      <c r="AF14" s="128">
        <v>0</v>
      </c>
      <c r="AG14" s="128">
        <v>0</v>
      </c>
      <c r="AH14" s="129">
        <v>16120</v>
      </c>
      <c r="AI14" s="129">
        <v>64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34454</v>
      </c>
      <c r="E15" s="115">
        <v>1526</v>
      </c>
      <c r="F15" s="115">
        <v>35980</v>
      </c>
      <c r="G15" s="116">
        <v>2.7706369608683199E-2</v>
      </c>
      <c r="H15" s="115">
        <v>177</v>
      </c>
      <c r="I15" s="115">
        <v>0</v>
      </c>
      <c r="J15" s="115">
        <v>177</v>
      </c>
      <c r="K15" s="142">
        <v>-0.77819548872180511</v>
      </c>
      <c r="L15" s="118">
        <v>378</v>
      </c>
      <c r="M15" s="116">
        <v>0.62931034482758597</v>
      </c>
      <c r="N15" s="118">
        <v>36535</v>
      </c>
      <c r="O15" s="116">
        <v>1.37347391786903E-2</v>
      </c>
      <c r="P15" s="118">
        <v>676</v>
      </c>
      <c r="Q15" s="118">
        <v>37211</v>
      </c>
      <c r="R15" s="116">
        <v>1.43106362099984E-2</v>
      </c>
      <c r="S15" s="120">
        <v>4</v>
      </c>
      <c r="T15" s="114" t="s">
        <v>89</v>
      </c>
      <c r="U15" s="114" t="s">
        <v>89</v>
      </c>
      <c r="V15" s="118">
        <v>33064</v>
      </c>
      <c r="W15" s="118">
        <v>35010</v>
      </c>
      <c r="X15" s="118">
        <v>1946</v>
      </c>
      <c r="Y15" s="118">
        <v>798</v>
      </c>
      <c r="Z15" s="118">
        <v>798</v>
      </c>
      <c r="AA15" s="118">
        <v>0</v>
      </c>
      <c r="AB15" s="118">
        <v>232</v>
      </c>
      <c r="AC15" s="118">
        <v>646</v>
      </c>
      <c r="AD15" s="118">
        <v>36040</v>
      </c>
      <c r="AE15" s="118">
        <v>36686</v>
      </c>
      <c r="AF15" s="114" t="s">
        <v>121</v>
      </c>
      <c r="AG15" s="114" t="s">
        <v>122</v>
      </c>
      <c r="AH15" s="118">
        <v>4030</v>
      </c>
      <c r="AI15" s="118">
        <v>16</v>
      </c>
    </row>
    <row r="16" spans="1:35" x14ac:dyDescent="0.2">
      <c r="A16" s="121"/>
      <c r="B16" s="114" t="s">
        <v>123</v>
      </c>
      <c r="C16" s="114" t="s">
        <v>124</v>
      </c>
      <c r="D16" s="115">
        <v>19960</v>
      </c>
      <c r="E16" s="115">
        <v>0</v>
      </c>
      <c r="F16" s="115">
        <v>19960</v>
      </c>
      <c r="G16" s="116">
        <v>1.5569349750686901E-2</v>
      </c>
      <c r="H16" s="115">
        <v>0</v>
      </c>
      <c r="I16" s="115">
        <v>0</v>
      </c>
      <c r="J16" s="115">
        <v>0</v>
      </c>
      <c r="K16" s="142">
        <v>0</v>
      </c>
      <c r="L16" s="118">
        <v>0</v>
      </c>
      <c r="M16" s="116">
        <v>0</v>
      </c>
      <c r="N16" s="118">
        <v>19960</v>
      </c>
      <c r="O16" s="116">
        <v>1.5569349750686901E-2</v>
      </c>
      <c r="P16" s="118">
        <v>0</v>
      </c>
      <c r="Q16" s="118">
        <v>19960</v>
      </c>
      <c r="R16" s="116">
        <v>1.5569349750686901E-2</v>
      </c>
      <c r="S16" s="122">
        <v>0</v>
      </c>
      <c r="T16" s="114" t="s">
        <v>89</v>
      </c>
      <c r="U16" s="114" t="s">
        <v>89</v>
      </c>
      <c r="V16" s="118">
        <v>19650</v>
      </c>
      <c r="W16" s="118">
        <v>19654</v>
      </c>
      <c r="X16" s="118">
        <v>4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19654</v>
      </c>
      <c r="AE16" s="118">
        <v>19654</v>
      </c>
      <c r="AF16" s="114" t="s">
        <v>125</v>
      </c>
      <c r="AG16" s="114" t="s">
        <v>122</v>
      </c>
      <c r="AH16" s="118">
        <v>4030</v>
      </c>
      <c r="AI16" s="118">
        <v>16</v>
      </c>
    </row>
    <row r="17" spans="1:35" x14ac:dyDescent="0.2">
      <c r="A17" s="121"/>
      <c r="B17" s="114" t="s">
        <v>126</v>
      </c>
      <c r="C17" s="114" t="s">
        <v>127</v>
      </c>
      <c r="D17" s="115">
        <v>63513</v>
      </c>
      <c r="E17" s="115">
        <v>226</v>
      </c>
      <c r="F17" s="115">
        <v>63739</v>
      </c>
      <c r="G17" s="116">
        <v>3.6372800884524104E-2</v>
      </c>
      <c r="H17" s="115">
        <v>5720</v>
      </c>
      <c r="I17" s="115">
        <v>0</v>
      </c>
      <c r="J17" s="115">
        <v>5720</v>
      </c>
      <c r="K17" s="142">
        <v>-0.14512031086534199</v>
      </c>
      <c r="L17" s="118">
        <v>0</v>
      </c>
      <c r="M17" s="116">
        <v>0</v>
      </c>
      <c r="N17" s="118">
        <v>69459</v>
      </c>
      <c r="O17" s="116">
        <v>1.8564955347323001E-2</v>
      </c>
      <c r="P17" s="118">
        <v>830</v>
      </c>
      <c r="Q17" s="118">
        <v>70289</v>
      </c>
      <c r="R17" s="116">
        <v>1.7398352801540101E-2</v>
      </c>
      <c r="S17" s="122">
        <v>0</v>
      </c>
      <c r="T17" s="114" t="s">
        <v>89</v>
      </c>
      <c r="U17" s="114" t="s">
        <v>89</v>
      </c>
      <c r="V17" s="118">
        <v>61196</v>
      </c>
      <c r="W17" s="118">
        <v>61502</v>
      </c>
      <c r="X17" s="118">
        <v>306</v>
      </c>
      <c r="Y17" s="118">
        <v>6691</v>
      </c>
      <c r="Z17" s="118">
        <v>6691</v>
      </c>
      <c r="AA17" s="118">
        <v>0</v>
      </c>
      <c r="AB17" s="118">
        <v>0</v>
      </c>
      <c r="AC17" s="118">
        <v>894</v>
      </c>
      <c r="AD17" s="118">
        <v>68193</v>
      </c>
      <c r="AE17" s="118">
        <v>69087</v>
      </c>
      <c r="AF17" s="114" t="s">
        <v>128</v>
      </c>
      <c r="AG17" s="114" t="s">
        <v>122</v>
      </c>
      <c r="AH17" s="118">
        <v>4030</v>
      </c>
      <c r="AI17" s="118">
        <v>16</v>
      </c>
    </row>
    <row r="18" spans="1:35" x14ac:dyDescent="0.2">
      <c r="A18" s="121"/>
      <c r="B18" s="114" t="s">
        <v>129</v>
      </c>
      <c r="C18" s="114" t="s">
        <v>130</v>
      </c>
      <c r="D18" s="115">
        <v>37065</v>
      </c>
      <c r="E18" s="115">
        <v>150</v>
      </c>
      <c r="F18" s="115">
        <v>37215</v>
      </c>
      <c r="G18" s="116">
        <v>1.5887314716239501E-2</v>
      </c>
      <c r="H18" s="115">
        <v>21692</v>
      </c>
      <c r="I18" s="115">
        <v>10</v>
      </c>
      <c r="J18" s="115">
        <v>21702</v>
      </c>
      <c r="K18" s="142">
        <v>-0.15602395582173098</v>
      </c>
      <c r="L18" s="118">
        <v>0</v>
      </c>
      <c r="M18" s="116">
        <v>0</v>
      </c>
      <c r="N18" s="118">
        <v>58917</v>
      </c>
      <c r="O18" s="116">
        <v>-5.5014675926668498E-2</v>
      </c>
      <c r="P18" s="118">
        <v>308</v>
      </c>
      <c r="Q18" s="118">
        <v>59225</v>
      </c>
      <c r="R18" s="116">
        <v>-5.36869856994487E-2</v>
      </c>
      <c r="S18" s="122">
        <v>0</v>
      </c>
      <c r="T18" s="114" t="s">
        <v>89</v>
      </c>
      <c r="U18" s="114" t="s">
        <v>89</v>
      </c>
      <c r="V18" s="118">
        <v>36593</v>
      </c>
      <c r="W18" s="118">
        <v>36633</v>
      </c>
      <c r="X18" s="118">
        <v>40</v>
      </c>
      <c r="Y18" s="118">
        <v>25700</v>
      </c>
      <c r="Z18" s="118">
        <v>25714</v>
      </c>
      <c r="AA18" s="118">
        <v>14</v>
      </c>
      <c r="AB18" s="118">
        <v>0</v>
      </c>
      <c r="AC18" s="118">
        <v>238</v>
      </c>
      <c r="AD18" s="118">
        <v>62347</v>
      </c>
      <c r="AE18" s="118">
        <v>62585</v>
      </c>
      <c r="AF18" s="114" t="s">
        <v>131</v>
      </c>
      <c r="AG18" s="114" t="s">
        <v>122</v>
      </c>
      <c r="AH18" s="118">
        <v>4030</v>
      </c>
      <c r="AI18" s="118">
        <v>16</v>
      </c>
    </row>
    <row r="19" spans="1:35" x14ac:dyDescent="0.2">
      <c r="A19" s="121"/>
      <c r="B19" s="114" t="s">
        <v>132</v>
      </c>
      <c r="C19" s="114" t="s">
        <v>133</v>
      </c>
      <c r="D19" s="115">
        <v>23822</v>
      </c>
      <c r="E19" s="115">
        <v>5470</v>
      </c>
      <c r="F19" s="115">
        <v>29292</v>
      </c>
      <c r="G19" s="116">
        <v>6.5633483385450705E-3</v>
      </c>
      <c r="H19" s="115">
        <v>124</v>
      </c>
      <c r="I19" s="115">
        <v>0</v>
      </c>
      <c r="J19" s="115">
        <v>124</v>
      </c>
      <c r="K19" s="142">
        <v>-0.89700996677740907</v>
      </c>
      <c r="L19" s="118">
        <v>0</v>
      </c>
      <c r="M19" s="116">
        <v>0</v>
      </c>
      <c r="N19" s="118">
        <v>29416</v>
      </c>
      <c r="O19" s="116">
        <v>-2.9335093218940803E-2</v>
      </c>
      <c r="P19" s="118">
        <v>314</v>
      </c>
      <c r="Q19" s="118">
        <v>29730</v>
      </c>
      <c r="R19" s="116">
        <v>-3.0806845965770203E-2</v>
      </c>
      <c r="S19" s="122">
        <v>0</v>
      </c>
      <c r="T19" s="114" t="s">
        <v>89</v>
      </c>
      <c r="U19" s="114" t="s">
        <v>89</v>
      </c>
      <c r="V19" s="118">
        <v>24497</v>
      </c>
      <c r="W19" s="118">
        <v>29101</v>
      </c>
      <c r="X19" s="118">
        <v>4604</v>
      </c>
      <c r="Y19" s="118">
        <v>1204</v>
      </c>
      <c r="Z19" s="118">
        <v>1204</v>
      </c>
      <c r="AA19" s="118">
        <v>0</v>
      </c>
      <c r="AB19" s="118">
        <v>0</v>
      </c>
      <c r="AC19" s="118">
        <v>370</v>
      </c>
      <c r="AD19" s="118">
        <v>30305</v>
      </c>
      <c r="AE19" s="118">
        <v>30675</v>
      </c>
      <c r="AF19" s="114" t="s">
        <v>134</v>
      </c>
      <c r="AG19" s="114" t="s">
        <v>122</v>
      </c>
      <c r="AH19" s="118">
        <v>4030</v>
      </c>
      <c r="AI19" s="118">
        <v>16</v>
      </c>
    </row>
    <row r="20" spans="1:35" x14ac:dyDescent="0.2">
      <c r="A20" s="121"/>
      <c r="B20" s="114" t="s">
        <v>135</v>
      </c>
      <c r="C20" s="114" t="s">
        <v>136</v>
      </c>
      <c r="D20" s="115">
        <v>24296</v>
      </c>
      <c r="E20" s="115">
        <v>244</v>
      </c>
      <c r="F20" s="115">
        <v>24540</v>
      </c>
      <c r="G20" s="116">
        <v>-4.8984653542086497E-2</v>
      </c>
      <c r="H20" s="115">
        <v>984</v>
      </c>
      <c r="I20" s="115">
        <v>0</v>
      </c>
      <c r="J20" s="115">
        <v>984</v>
      </c>
      <c r="K20" s="142">
        <v>-0.31380753138075301</v>
      </c>
      <c r="L20" s="118">
        <v>6940</v>
      </c>
      <c r="M20" s="116">
        <v>0.142574909450115</v>
      </c>
      <c r="N20" s="118">
        <v>32464</v>
      </c>
      <c r="O20" s="116">
        <v>-2.5456292026897198E-2</v>
      </c>
      <c r="P20" s="118">
        <v>210</v>
      </c>
      <c r="Q20" s="118">
        <v>32674</v>
      </c>
      <c r="R20" s="116">
        <v>-2.1560759417859499E-2</v>
      </c>
      <c r="S20" s="122">
        <v>0</v>
      </c>
      <c r="T20" s="114" t="s">
        <v>89</v>
      </c>
      <c r="U20" s="114" t="s">
        <v>89</v>
      </c>
      <c r="V20" s="118">
        <v>25558</v>
      </c>
      <c r="W20" s="118">
        <v>25804</v>
      </c>
      <c r="X20" s="118">
        <v>246</v>
      </c>
      <c r="Y20" s="118">
        <v>1434</v>
      </c>
      <c r="Z20" s="118">
        <v>1434</v>
      </c>
      <c r="AA20" s="118">
        <v>0</v>
      </c>
      <c r="AB20" s="118">
        <v>6074</v>
      </c>
      <c r="AC20" s="118">
        <v>82</v>
      </c>
      <c r="AD20" s="118">
        <v>33312</v>
      </c>
      <c r="AE20" s="118">
        <v>33394</v>
      </c>
      <c r="AF20" s="114" t="s">
        <v>137</v>
      </c>
      <c r="AG20" s="114" t="s">
        <v>122</v>
      </c>
      <c r="AH20" s="118">
        <v>4030</v>
      </c>
      <c r="AI20" s="118">
        <v>16</v>
      </c>
    </row>
    <row r="21" spans="1:35" x14ac:dyDescent="0.2">
      <c r="A21" s="121"/>
      <c r="B21" s="114" t="s">
        <v>138</v>
      </c>
      <c r="C21" s="114" t="s">
        <v>139</v>
      </c>
      <c r="D21" s="115">
        <v>5800</v>
      </c>
      <c r="E21" s="115">
        <v>4</v>
      </c>
      <c r="F21" s="115">
        <v>5804</v>
      </c>
      <c r="G21" s="116">
        <v>4.1263006817366304E-2</v>
      </c>
      <c r="H21" s="115">
        <v>0</v>
      </c>
      <c r="I21" s="115">
        <v>0</v>
      </c>
      <c r="J21" s="115">
        <v>0</v>
      </c>
      <c r="K21" s="142">
        <v>0</v>
      </c>
      <c r="L21" s="118">
        <v>0</v>
      </c>
      <c r="M21" s="116">
        <v>0</v>
      </c>
      <c r="N21" s="118">
        <v>5804</v>
      </c>
      <c r="O21" s="116">
        <v>4.1263006817366304E-2</v>
      </c>
      <c r="P21" s="118">
        <v>381</v>
      </c>
      <c r="Q21" s="118">
        <v>6185</v>
      </c>
      <c r="R21" s="116">
        <v>3.6881810561609399E-2</v>
      </c>
      <c r="S21" s="122">
        <v>0</v>
      </c>
      <c r="T21" s="114" t="s">
        <v>89</v>
      </c>
      <c r="U21" s="114" t="s">
        <v>89</v>
      </c>
      <c r="V21" s="118">
        <v>5570</v>
      </c>
      <c r="W21" s="118">
        <v>5574</v>
      </c>
      <c r="X21" s="118">
        <v>4</v>
      </c>
      <c r="Y21" s="118">
        <v>0</v>
      </c>
      <c r="Z21" s="118">
        <v>0</v>
      </c>
      <c r="AA21" s="118">
        <v>0</v>
      </c>
      <c r="AB21" s="118">
        <v>0</v>
      </c>
      <c r="AC21" s="118">
        <v>391</v>
      </c>
      <c r="AD21" s="118">
        <v>5574</v>
      </c>
      <c r="AE21" s="118">
        <v>5965</v>
      </c>
      <c r="AF21" s="114" t="s">
        <v>140</v>
      </c>
      <c r="AG21" s="114" t="s">
        <v>122</v>
      </c>
      <c r="AH21" s="118">
        <v>4030</v>
      </c>
      <c r="AI21" s="118">
        <v>16</v>
      </c>
    </row>
    <row r="22" spans="1:35" x14ac:dyDescent="0.2">
      <c r="A22" s="121"/>
      <c r="B22" s="114" t="s">
        <v>141</v>
      </c>
      <c r="C22" s="114" t="s">
        <v>142</v>
      </c>
      <c r="D22" s="115">
        <v>37648</v>
      </c>
      <c r="E22" s="115">
        <v>176</v>
      </c>
      <c r="F22" s="115">
        <v>37824</v>
      </c>
      <c r="G22" s="116">
        <v>7.5339739580371906E-2</v>
      </c>
      <c r="H22" s="115">
        <v>7758</v>
      </c>
      <c r="I22" s="115">
        <v>0</v>
      </c>
      <c r="J22" s="115">
        <v>7758</v>
      </c>
      <c r="K22" s="142">
        <v>0.23594073602039203</v>
      </c>
      <c r="L22" s="118">
        <v>0</v>
      </c>
      <c r="M22" s="116">
        <v>0</v>
      </c>
      <c r="N22" s="118">
        <v>45582</v>
      </c>
      <c r="O22" s="116">
        <v>9.96598393283636E-2</v>
      </c>
      <c r="P22" s="118">
        <v>208</v>
      </c>
      <c r="Q22" s="118">
        <v>45790</v>
      </c>
      <c r="R22" s="116">
        <v>0.10125060125060101</v>
      </c>
      <c r="S22" s="122">
        <v>0</v>
      </c>
      <c r="T22" s="114" t="s">
        <v>89</v>
      </c>
      <c r="U22" s="114" t="s">
        <v>89</v>
      </c>
      <c r="V22" s="118">
        <v>34994</v>
      </c>
      <c r="W22" s="118">
        <v>35174</v>
      </c>
      <c r="X22" s="118">
        <v>180</v>
      </c>
      <c r="Y22" s="118">
        <v>6273</v>
      </c>
      <c r="Z22" s="118">
        <v>6277</v>
      </c>
      <c r="AA22" s="118">
        <v>4</v>
      </c>
      <c r="AB22" s="118">
        <v>0</v>
      </c>
      <c r="AC22" s="118">
        <v>129</v>
      </c>
      <c r="AD22" s="118">
        <v>41451</v>
      </c>
      <c r="AE22" s="118">
        <v>41580</v>
      </c>
      <c r="AF22" s="114" t="s">
        <v>143</v>
      </c>
      <c r="AG22" s="114" t="s">
        <v>122</v>
      </c>
      <c r="AH22" s="118">
        <v>4030</v>
      </c>
      <c r="AI22" s="118">
        <v>16</v>
      </c>
    </row>
    <row r="23" spans="1:35" x14ac:dyDescent="0.2">
      <c r="A23" s="123"/>
      <c r="B23" s="114" t="s">
        <v>144</v>
      </c>
      <c r="C23" s="114" t="s">
        <v>145</v>
      </c>
      <c r="D23" s="115">
        <v>19425</v>
      </c>
      <c r="E23" s="115">
        <v>0</v>
      </c>
      <c r="F23" s="115">
        <v>19425</v>
      </c>
      <c r="G23" s="116">
        <v>5.6050886158530003E-2</v>
      </c>
      <c r="H23" s="115">
        <v>2005</v>
      </c>
      <c r="I23" s="115">
        <v>0</v>
      </c>
      <c r="J23" s="115">
        <v>2005</v>
      </c>
      <c r="K23" s="142">
        <v>0.30960156760287399</v>
      </c>
      <c r="L23" s="118">
        <v>0</v>
      </c>
      <c r="M23" s="116">
        <v>0</v>
      </c>
      <c r="N23" s="118">
        <v>21430</v>
      </c>
      <c r="O23" s="116">
        <v>7.5533249686323703E-2</v>
      </c>
      <c r="P23" s="118">
        <v>0</v>
      </c>
      <c r="Q23" s="118">
        <v>21430</v>
      </c>
      <c r="R23" s="116">
        <v>7.5533249686323703E-2</v>
      </c>
      <c r="S23" s="122">
        <v>0</v>
      </c>
      <c r="T23" s="114" t="s">
        <v>89</v>
      </c>
      <c r="U23" s="114" t="s">
        <v>89</v>
      </c>
      <c r="V23" s="118">
        <v>18394</v>
      </c>
      <c r="W23" s="118">
        <v>18394</v>
      </c>
      <c r="X23" s="118">
        <v>0</v>
      </c>
      <c r="Y23" s="118">
        <v>1531</v>
      </c>
      <c r="Z23" s="118">
        <v>1531</v>
      </c>
      <c r="AA23" s="118">
        <v>0</v>
      </c>
      <c r="AB23" s="118">
        <v>0</v>
      </c>
      <c r="AC23" s="118">
        <v>0</v>
      </c>
      <c r="AD23" s="118">
        <v>19925</v>
      </c>
      <c r="AE23" s="118">
        <v>19925</v>
      </c>
      <c r="AF23" s="114" t="s">
        <v>146</v>
      </c>
      <c r="AG23" s="114" t="s">
        <v>122</v>
      </c>
      <c r="AH23" s="118">
        <v>4030</v>
      </c>
      <c r="AI23" s="118">
        <v>16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265983</v>
      </c>
      <c r="E24" s="125">
        <v>7796</v>
      </c>
      <c r="F24" s="125">
        <v>273779</v>
      </c>
      <c r="G24" s="126">
        <v>2.5981277590820202E-2</v>
      </c>
      <c r="H24" s="125">
        <v>38460</v>
      </c>
      <c r="I24" s="125">
        <v>10</v>
      </c>
      <c r="J24" s="125">
        <v>38470</v>
      </c>
      <c r="K24" s="143">
        <v>-0.11865105729799101</v>
      </c>
      <c r="L24" s="144">
        <v>7318</v>
      </c>
      <c r="M24" s="126">
        <v>0.16048208055819899</v>
      </c>
      <c r="N24" s="144">
        <v>319567</v>
      </c>
      <c r="O24" s="126">
        <v>8.7310330459815511E-3</v>
      </c>
      <c r="P24" s="144">
        <v>2927</v>
      </c>
      <c r="Q24" s="144">
        <v>322494</v>
      </c>
      <c r="R24" s="126">
        <v>9.2097974971131393E-3</v>
      </c>
      <c r="S24" s="127">
        <v>0</v>
      </c>
      <c r="T24" s="128">
        <v>0</v>
      </c>
      <c r="U24" s="128">
        <v>0</v>
      </c>
      <c r="V24" s="129">
        <v>259516</v>
      </c>
      <c r="W24" s="129">
        <v>266846</v>
      </c>
      <c r="X24" s="129">
        <v>7330</v>
      </c>
      <c r="Y24" s="129">
        <v>43631</v>
      </c>
      <c r="Z24" s="129">
        <v>43649</v>
      </c>
      <c r="AA24" s="129">
        <v>18</v>
      </c>
      <c r="AB24" s="129">
        <v>6306</v>
      </c>
      <c r="AC24" s="129">
        <v>2750</v>
      </c>
      <c r="AD24" s="129">
        <v>316801</v>
      </c>
      <c r="AE24" s="129">
        <v>319551</v>
      </c>
      <c r="AF24" s="128">
        <v>0</v>
      </c>
      <c r="AG24" s="128">
        <v>0</v>
      </c>
      <c r="AH24" s="129">
        <v>36270</v>
      </c>
      <c r="AI24" s="129">
        <v>144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4110</v>
      </c>
      <c r="E25" s="115">
        <v>18</v>
      </c>
      <c r="F25" s="115">
        <v>4128</v>
      </c>
      <c r="G25" s="116">
        <v>-0.20767754318618001</v>
      </c>
      <c r="H25" s="115">
        <v>0</v>
      </c>
      <c r="I25" s="115">
        <v>0</v>
      </c>
      <c r="J25" s="115">
        <v>0</v>
      </c>
      <c r="K25" s="142">
        <v>0</v>
      </c>
      <c r="L25" s="118">
        <v>0</v>
      </c>
      <c r="M25" s="116">
        <v>0</v>
      </c>
      <c r="N25" s="118">
        <v>4128</v>
      </c>
      <c r="O25" s="116">
        <v>-0.20767754318618001</v>
      </c>
      <c r="P25" s="118">
        <v>858</v>
      </c>
      <c r="Q25" s="118">
        <v>4986</v>
      </c>
      <c r="R25" s="116">
        <v>-0.17148554336989</v>
      </c>
      <c r="S25" s="120">
        <v>5</v>
      </c>
      <c r="T25" s="114" t="s">
        <v>89</v>
      </c>
      <c r="U25" s="114" t="s">
        <v>89</v>
      </c>
      <c r="V25" s="118">
        <v>5198</v>
      </c>
      <c r="W25" s="118">
        <v>5210</v>
      </c>
      <c r="X25" s="118">
        <v>12</v>
      </c>
      <c r="Y25" s="118">
        <v>0</v>
      </c>
      <c r="Z25" s="118">
        <v>0</v>
      </c>
      <c r="AA25" s="118">
        <v>0</v>
      </c>
      <c r="AB25" s="118">
        <v>0</v>
      </c>
      <c r="AC25" s="118">
        <v>808</v>
      </c>
      <c r="AD25" s="118">
        <v>5210</v>
      </c>
      <c r="AE25" s="118">
        <v>6018</v>
      </c>
      <c r="AF25" s="114" t="s">
        <v>150</v>
      </c>
      <c r="AG25" s="114" t="s">
        <v>151</v>
      </c>
      <c r="AH25" s="118">
        <v>4030</v>
      </c>
      <c r="AI25" s="118">
        <v>16</v>
      </c>
    </row>
    <row r="26" spans="1:35" x14ac:dyDescent="0.2">
      <c r="A26" s="121"/>
      <c r="B26" s="114" t="s">
        <v>152</v>
      </c>
      <c r="C26" s="114" t="s">
        <v>153</v>
      </c>
      <c r="D26" s="115">
        <v>571</v>
      </c>
      <c r="E26" s="115">
        <v>2</v>
      </c>
      <c r="F26" s="115">
        <v>573</v>
      </c>
      <c r="G26" s="116">
        <v>0.134653465346535</v>
      </c>
      <c r="H26" s="115">
        <v>0</v>
      </c>
      <c r="I26" s="115">
        <v>0</v>
      </c>
      <c r="J26" s="115">
        <v>0</v>
      </c>
      <c r="K26" s="142">
        <v>0</v>
      </c>
      <c r="L26" s="118">
        <v>0</v>
      </c>
      <c r="M26" s="116">
        <v>0</v>
      </c>
      <c r="N26" s="118">
        <v>573</v>
      </c>
      <c r="O26" s="116">
        <v>0.134653465346535</v>
      </c>
      <c r="P26" s="118">
        <v>642</v>
      </c>
      <c r="Q26" s="118">
        <v>1215</v>
      </c>
      <c r="R26" s="116">
        <v>4.9627791563275408E-3</v>
      </c>
      <c r="S26" s="122">
        <v>0</v>
      </c>
      <c r="T26" s="114" t="s">
        <v>89</v>
      </c>
      <c r="U26" s="114" t="s">
        <v>89</v>
      </c>
      <c r="V26" s="118">
        <v>491</v>
      </c>
      <c r="W26" s="118">
        <v>505</v>
      </c>
      <c r="X26" s="118">
        <v>14</v>
      </c>
      <c r="Y26" s="118">
        <v>0</v>
      </c>
      <c r="Z26" s="118">
        <v>0</v>
      </c>
      <c r="AA26" s="118">
        <v>0</v>
      </c>
      <c r="AB26" s="118">
        <v>0</v>
      </c>
      <c r="AC26" s="118">
        <v>704</v>
      </c>
      <c r="AD26" s="118">
        <v>505</v>
      </c>
      <c r="AE26" s="118">
        <v>1209</v>
      </c>
      <c r="AF26" s="114" t="s">
        <v>154</v>
      </c>
      <c r="AG26" s="114" t="s">
        <v>151</v>
      </c>
      <c r="AH26" s="118">
        <v>4030</v>
      </c>
      <c r="AI26" s="118">
        <v>16</v>
      </c>
    </row>
    <row r="27" spans="1:35" x14ac:dyDescent="0.2">
      <c r="A27" s="121"/>
      <c r="B27" s="114" t="s">
        <v>155</v>
      </c>
      <c r="C27" s="114" t="s">
        <v>156</v>
      </c>
      <c r="D27" s="115">
        <v>7064</v>
      </c>
      <c r="E27" s="115">
        <v>242</v>
      </c>
      <c r="F27" s="115">
        <v>7306</v>
      </c>
      <c r="G27" s="116">
        <v>-9.6798120904932602E-2</v>
      </c>
      <c r="H27" s="115">
        <v>0</v>
      </c>
      <c r="I27" s="115">
        <v>0</v>
      </c>
      <c r="J27" s="115">
        <v>0</v>
      </c>
      <c r="K27" s="142">
        <v>0</v>
      </c>
      <c r="L27" s="118">
        <v>780</v>
      </c>
      <c r="M27" s="116">
        <v>-0.21212121212121199</v>
      </c>
      <c r="N27" s="118">
        <v>8086</v>
      </c>
      <c r="O27" s="116">
        <v>-0.10937327899548401</v>
      </c>
      <c r="P27" s="118">
        <v>2576</v>
      </c>
      <c r="Q27" s="118">
        <v>10662</v>
      </c>
      <c r="R27" s="116">
        <v>-6.8495544294950209E-2</v>
      </c>
      <c r="S27" s="122">
        <v>0</v>
      </c>
      <c r="T27" s="114" t="s">
        <v>89</v>
      </c>
      <c r="U27" s="114" t="s">
        <v>89</v>
      </c>
      <c r="V27" s="118">
        <v>7777</v>
      </c>
      <c r="W27" s="118">
        <v>8089</v>
      </c>
      <c r="X27" s="118">
        <v>312</v>
      </c>
      <c r="Y27" s="118">
        <v>0</v>
      </c>
      <c r="Z27" s="118">
        <v>0</v>
      </c>
      <c r="AA27" s="118">
        <v>0</v>
      </c>
      <c r="AB27" s="118">
        <v>990</v>
      </c>
      <c r="AC27" s="118">
        <v>2367</v>
      </c>
      <c r="AD27" s="118">
        <v>9079</v>
      </c>
      <c r="AE27" s="118">
        <v>11446</v>
      </c>
      <c r="AF27" s="114" t="s">
        <v>157</v>
      </c>
      <c r="AG27" s="114" t="s">
        <v>151</v>
      </c>
      <c r="AH27" s="118">
        <v>4030</v>
      </c>
      <c r="AI27" s="118">
        <v>16</v>
      </c>
    </row>
    <row r="28" spans="1:35" x14ac:dyDescent="0.2">
      <c r="A28" s="121"/>
      <c r="B28" s="114" t="s">
        <v>158</v>
      </c>
      <c r="C28" s="114" t="s">
        <v>159</v>
      </c>
      <c r="D28" s="115">
        <v>1108</v>
      </c>
      <c r="E28" s="115">
        <v>16</v>
      </c>
      <c r="F28" s="115">
        <v>1124</v>
      </c>
      <c r="G28" s="116">
        <v>0.19701810436634698</v>
      </c>
      <c r="H28" s="115">
        <v>0</v>
      </c>
      <c r="I28" s="115">
        <v>0</v>
      </c>
      <c r="J28" s="115">
        <v>0</v>
      </c>
      <c r="K28" s="142">
        <v>0</v>
      </c>
      <c r="L28" s="118">
        <v>0</v>
      </c>
      <c r="M28" s="116">
        <v>0</v>
      </c>
      <c r="N28" s="118">
        <v>1124</v>
      </c>
      <c r="O28" s="116">
        <v>0.19701810436634698</v>
      </c>
      <c r="P28" s="118">
        <v>1152</v>
      </c>
      <c r="Q28" s="118">
        <v>2276</v>
      </c>
      <c r="R28" s="116">
        <v>1.7434063477872203E-2</v>
      </c>
      <c r="S28" s="122">
        <v>0</v>
      </c>
      <c r="T28" s="114" t="s">
        <v>89</v>
      </c>
      <c r="U28" s="114" t="s">
        <v>89</v>
      </c>
      <c r="V28" s="118">
        <v>921</v>
      </c>
      <c r="W28" s="118">
        <v>939</v>
      </c>
      <c r="X28" s="118">
        <v>18</v>
      </c>
      <c r="Y28" s="118">
        <v>0</v>
      </c>
      <c r="Z28" s="118">
        <v>0</v>
      </c>
      <c r="AA28" s="118">
        <v>0</v>
      </c>
      <c r="AB28" s="118">
        <v>0</v>
      </c>
      <c r="AC28" s="118">
        <v>1298</v>
      </c>
      <c r="AD28" s="118">
        <v>939</v>
      </c>
      <c r="AE28" s="118">
        <v>2237</v>
      </c>
      <c r="AF28" s="114" t="s">
        <v>160</v>
      </c>
      <c r="AG28" s="114" t="s">
        <v>151</v>
      </c>
      <c r="AH28" s="118">
        <v>4030</v>
      </c>
      <c r="AI28" s="118">
        <v>16</v>
      </c>
    </row>
    <row r="29" spans="1:35" x14ac:dyDescent="0.2">
      <c r="A29" s="121"/>
      <c r="B29" s="114" t="s">
        <v>161</v>
      </c>
      <c r="C29" s="114" t="s">
        <v>162</v>
      </c>
      <c r="D29" s="115">
        <v>246</v>
      </c>
      <c r="E29" s="115">
        <v>0</v>
      </c>
      <c r="F29" s="115">
        <v>246</v>
      </c>
      <c r="G29" s="116">
        <v>-0.102189781021898</v>
      </c>
      <c r="H29" s="115">
        <v>38</v>
      </c>
      <c r="I29" s="115">
        <v>0</v>
      </c>
      <c r="J29" s="115">
        <v>38</v>
      </c>
      <c r="K29" s="142">
        <v>0</v>
      </c>
      <c r="L29" s="118">
        <v>0</v>
      </c>
      <c r="M29" s="116">
        <v>0</v>
      </c>
      <c r="N29" s="118">
        <v>284</v>
      </c>
      <c r="O29" s="116">
        <v>3.6496350364963501E-2</v>
      </c>
      <c r="P29" s="118">
        <v>0</v>
      </c>
      <c r="Q29" s="118">
        <v>284</v>
      </c>
      <c r="R29" s="116">
        <v>3.6496350364963501E-2</v>
      </c>
      <c r="S29" s="122">
        <v>0</v>
      </c>
      <c r="T29" s="114" t="s">
        <v>89</v>
      </c>
      <c r="U29" s="114" t="s">
        <v>89</v>
      </c>
      <c r="V29" s="118">
        <v>274</v>
      </c>
      <c r="W29" s="118">
        <v>274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274</v>
      </c>
      <c r="AE29" s="118">
        <v>274</v>
      </c>
      <c r="AF29" s="114" t="s">
        <v>163</v>
      </c>
      <c r="AG29" s="114" t="s">
        <v>151</v>
      </c>
      <c r="AH29" s="118">
        <v>4030</v>
      </c>
      <c r="AI29" s="118">
        <v>16</v>
      </c>
    </row>
    <row r="30" spans="1:35" x14ac:dyDescent="0.2">
      <c r="A30" s="121"/>
      <c r="B30" s="114" t="s">
        <v>164</v>
      </c>
      <c r="C30" s="114" t="s">
        <v>165</v>
      </c>
      <c r="D30" s="115">
        <v>10526</v>
      </c>
      <c r="E30" s="115">
        <v>240</v>
      </c>
      <c r="F30" s="115">
        <v>10766</v>
      </c>
      <c r="G30" s="116">
        <v>-0.10013373453694401</v>
      </c>
      <c r="H30" s="115">
        <v>0</v>
      </c>
      <c r="I30" s="115">
        <v>0</v>
      </c>
      <c r="J30" s="115">
        <v>0</v>
      </c>
      <c r="K30" s="142">
        <v>0</v>
      </c>
      <c r="L30" s="118">
        <v>3486</v>
      </c>
      <c r="M30" s="116">
        <v>-0.25305335333190504</v>
      </c>
      <c r="N30" s="118">
        <v>14252</v>
      </c>
      <c r="O30" s="116">
        <v>-0.14304611869400499</v>
      </c>
      <c r="P30" s="118">
        <v>587</v>
      </c>
      <c r="Q30" s="118">
        <v>14839</v>
      </c>
      <c r="R30" s="116">
        <v>-0.13409581607049101</v>
      </c>
      <c r="S30" s="122">
        <v>0</v>
      </c>
      <c r="T30" s="114" t="s">
        <v>89</v>
      </c>
      <c r="U30" s="114" t="s">
        <v>89</v>
      </c>
      <c r="V30" s="118">
        <v>11786</v>
      </c>
      <c r="W30" s="118">
        <v>11964</v>
      </c>
      <c r="X30" s="118">
        <v>178</v>
      </c>
      <c r="Y30" s="118">
        <v>0</v>
      </c>
      <c r="Z30" s="118">
        <v>0</v>
      </c>
      <c r="AA30" s="118">
        <v>0</v>
      </c>
      <c r="AB30" s="118">
        <v>4667</v>
      </c>
      <c r="AC30" s="118">
        <v>506</v>
      </c>
      <c r="AD30" s="118">
        <v>16631</v>
      </c>
      <c r="AE30" s="118">
        <v>17137</v>
      </c>
      <c r="AF30" s="114" t="s">
        <v>166</v>
      </c>
      <c r="AG30" s="114" t="s">
        <v>151</v>
      </c>
      <c r="AH30" s="118">
        <v>4030</v>
      </c>
      <c r="AI30" s="118">
        <v>16</v>
      </c>
    </row>
    <row r="31" spans="1:35" x14ac:dyDescent="0.2">
      <c r="A31" s="121"/>
      <c r="B31" s="114" t="s">
        <v>167</v>
      </c>
      <c r="C31" s="114" t="s">
        <v>168</v>
      </c>
      <c r="D31" s="115">
        <v>6160</v>
      </c>
      <c r="E31" s="115">
        <v>34</v>
      </c>
      <c r="F31" s="115">
        <v>6194</v>
      </c>
      <c r="G31" s="116">
        <v>-1.8694550063371403E-2</v>
      </c>
      <c r="H31" s="115">
        <v>0</v>
      </c>
      <c r="I31" s="115">
        <v>0</v>
      </c>
      <c r="J31" s="115">
        <v>0</v>
      </c>
      <c r="K31" s="142">
        <v>0</v>
      </c>
      <c r="L31" s="118">
        <v>0</v>
      </c>
      <c r="M31" s="116">
        <v>0</v>
      </c>
      <c r="N31" s="118">
        <v>6194</v>
      </c>
      <c r="O31" s="116">
        <v>-1.8694550063371403E-2</v>
      </c>
      <c r="P31" s="118">
        <v>329</v>
      </c>
      <c r="Q31" s="118">
        <v>6523</v>
      </c>
      <c r="R31" s="116">
        <v>-2.7868852459016401E-2</v>
      </c>
      <c r="S31" s="122">
        <v>0</v>
      </c>
      <c r="T31" s="114" t="s">
        <v>89</v>
      </c>
      <c r="U31" s="114" t="s">
        <v>89</v>
      </c>
      <c r="V31" s="118">
        <v>6292</v>
      </c>
      <c r="W31" s="118">
        <v>6312</v>
      </c>
      <c r="X31" s="118">
        <v>20</v>
      </c>
      <c r="Y31" s="118">
        <v>0</v>
      </c>
      <c r="Z31" s="118">
        <v>0</v>
      </c>
      <c r="AA31" s="118">
        <v>0</v>
      </c>
      <c r="AB31" s="118">
        <v>0</v>
      </c>
      <c r="AC31" s="118">
        <v>398</v>
      </c>
      <c r="AD31" s="118">
        <v>6312</v>
      </c>
      <c r="AE31" s="118">
        <v>6710</v>
      </c>
      <c r="AF31" s="114" t="s">
        <v>169</v>
      </c>
      <c r="AG31" s="114" t="s">
        <v>151</v>
      </c>
      <c r="AH31" s="118">
        <v>4030</v>
      </c>
      <c r="AI31" s="118">
        <v>16</v>
      </c>
    </row>
    <row r="32" spans="1:35" x14ac:dyDescent="0.2">
      <c r="A32" s="121"/>
      <c r="B32" s="114" t="s">
        <v>170</v>
      </c>
      <c r="C32" s="114" t="s">
        <v>171</v>
      </c>
      <c r="D32" s="115">
        <v>9797</v>
      </c>
      <c r="E32" s="115">
        <v>838</v>
      </c>
      <c r="F32" s="115">
        <v>10635</v>
      </c>
      <c r="G32" s="116">
        <v>0.109546165884194</v>
      </c>
      <c r="H32" s="115">
        <v>0</v>
      </c>
      <c r="I32" s="115">
        <v>0</v>
      </c>
      <c r="J32" s="115">
        <v>0</v>
      </c>
      <c r="K32" s="142">
        <v>0</v>
      </c>
      <c r="L32" s="118">
        <v>3596</v>
      </c>
      <c r="M32" s="116">
        <v>0.87682672233820513</v>
      </c>
      <c r="N32" s="118">
        <v>14231</v>
      </c>
      <c r="O32" s="116">
        <v>0.237370663420572</v>
      </c>
      <c r="P32" s="118">
        <v>2213</v>
      </c>
      <c r="Q32" s="118">
        <v>16444</v>
      </c>
      <c r="R32" s="116">
        <v>0.18575137006057099</v>
      </c>
      <c r="S32" s="122">
        <v>0</v>
      </c>
      <c r="T32" s="114" t="s">
        <v>89</v>
      </c>
      <c r="U32" s="114" t="s">
        <v>89</v>
      </c>
      <c r="V32" s="118">
        <v>8455</v>
      </c>
      <c r="W32" s="118">
        <v>9585</v>
      </c>
      <c r="X32" s="118">
        <v>1130</v>
      </c>
      <c r="Y32" s="118">
        <v>0</v>
      </c>
      <c r="Z32" s="118">
        <v>0</v>
      </c>
      <c r="AA32" s="118">
        <v>0</v>
      </c>
      <c r="AB32" s="118">
        <v>1916</v>
      </c>
      <c r="AC32" s="118">
        <v>2367</v>
      </c>
      <c r="AD32" s="118">
        <v>11501</v>
      </c>
      <c r="AE32" s="118">
        <v>13868</v>
      </c>
      <c r="AF32" s="114" t="s">
        <v>172</v>
      </c>
      <c r="AG32" s="114" t="s">
        <v>151</v>
      </c>
      <c r="AH32" s="118">
        <v>4030</v>
      </c>
      <c r="AI32" s="118">
        <v>16</v>
      </c>
    </row>
    <row r="33" spans="1:35" x14ac:dyDescent="0.2">
      <c r="A33" s="121"/>
      <c r="B33" s="114" t="s">
        <v>173</v>
      </c>
      <c r="C33" s="114" t="s">
        <v>174</v>
      </c>
      <c r="D33" s="115">
        <v>687</v>
      </c>
      <c r="E33" s="115">
        <v>2</v>
      </c>
      <c r="F33" s="115">
        <v>689</v>
      </c>
      <c r="G33" s="116">
        <v>-9.9346405228758192E-2</v>
      </c>
      <c r="H33" s="115">
        <v>0</v>
      </c>
      <c r="I33" s="115">
        <v>0</v>
      </c>
      <c r="J33" s="115">
        <v>0</v>
      </c>
      <c r="K33" s="142">
        <v>0</v>
      </c>
      <c r="L33" s="118">
        <v>0</v>
      </c>
      <c r="M33" s="116">
        <v>0</v>
      </c>
      <c r="N33" s="118">
        <v>689</v>
      </c>
      <c r="O33" s="116">
        <v>-9.9346405228758192E-2</v>
      </c>
      <c r="P33" s="118">
        <v>514</v>
      </c>
      <c r="Q33" s="118">
        <v>1203</v>
      </c>
      <c r="R33" s="116">
        <v>-0.101568334578043</v>
      </c>
      <c r="S33" s="122">
        <v>0</v>
      </c>
      <c r="T33" s="114" t="s">
        <v>89</v>
      </c>
      <c r="U33" s="114" t="s">
        <v>89</v>
      </c>
      <c r="V33" s="118">
        <v>765</v>
      </c>
      <c r="W33" s="118">
        <v>765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574</v>
      </c>
      <c r="AD33" s="118">
        <v>765</v>
      </c>
      <c r="AE33" s="118">
        <v>1339</v>
      </c>
      <c r="AF33" s="114" t="s">
        <v>175</v>
      </c>
      <c r="AG33" s="114" t="s">
        <v>151</v>
      </c>
      <c r="AH33" s="118">
        <v>4030</v>
      </c>
      <c r="AI33" s="118">
        <v>16</v>
      </c>
    </row>
    <row r="34" spans="1:35" x14ac:dyDescent="0.2">
      <c r="A34" s="121"/>
      <c r="B34" s="114" t="s">
        <v>176</v>
      </c>
      <c r="C34" s="114" t="s">
        <v>177</v>
      </c>
      <c r="D34" s="115">
        <v>1085</v>
      </c>
      <c r="E34" s="115">
        <v>2</v>
      </c>
      <c r="F34" s="115">
        <v>1087</v>
      </c>
      <c r="G34" s="116">
        <v>-0.21060275962236702</v>
      </c>
      <c r="H34" s="115">
        <v>0</v>
      </c>
      <c r="I34" s="115">
        <v>0</v>
      </c>
      <c r="J34" s="115">
        <v>0</v>
      </c>
      <c r="K34" s="142">
        <v>0</v>
      </c>
      <c r="L34" s="118">
        <v>0</v>
      </c>
      <c r="M34" s="116">
        <v>0</v>
      </c>
      <c r="N34" s="118">
        <v>1087</v>
      </c>
      <c r="O34" s="116">
        <v>-0.21060275962236702</v>
      </c>
      <c r="P34" s="118">
        <v>892</v>
      </c>
      <c r="Q34" s="118">
        <v>1979</v>
      </c>
      <c r="R34" s="116">
        <v>-0.10249433106576002</v>
      </c>
      <c r="S34" s="122">
        <v>0</v>
      </c>
      <c r="T34" s="114" t="s">
        <v>89</v>
      </c>
      <c r="U34" s="114" t="s">
        <v>89</v>
      </c>
      <c r="V34" s="118">
        <v>1325</v>
      </c>
      <c r="W34" s="118">
        <v>1377</v>
      </c>
      <c r="X34" s="118">
        <v>52</v>
      </c>
      <c r="Y34" s="118">
        <v>0</v>
      </c>
      <c r="Z34" s="118">
        <v>0</v>
      </c>
      <c r="AA34" s="118">
        <v>0</v>
      </c>
      <c r="AB34" s="118">
        <v>0</v>
      </c>
      <c r="AC34" s="118">
        <v>828</v>
      </c>
      <c r="AD34" s="118">
        <v>1377</v>
      </c>
      <c r="AE34" s="118">
        <v>2205</v>
      </c>
      <c r="AF34" s="114" t="s">
        <v>178</v>
      </c>
      <c r="AG34" s="114" t="s">
        <v>151</v>
      </c>
      <c r="AH34" s="118">
        <v>4030</v>
      </c>
      <c r="AI34" s="118">
        <v>16</v>
      </c>
    </row>
    <row r="35" spans="1:35" x14ac:dyDescent="0.2">
      <c r="A35" s="121"/>
      <c r="B35" s="114" t="s">
        <v>179</v>
      </c>
      <c r="C35" s="114" t="s">
        <v>180</v>
      </c>
      <c r="D35" s="115">
        <v>8863</v>
      </c>
      <c r="E35" s="115">
        <v>46</v>
      </c>
      <c r="F35" s="115">
        <v>8909</v>
      </c>
      <c r="G35" s="116">
        <v>-2.5912967417450302E-2</v>
      </c>
      <c r="H35" s="115">
        <v>0</v>
      </c>
      <c r="I35" s="115">
        <v>0</v>
      </c>
      <c r="J35" s="115">
        <v>0</v>
      </c>
      <c r="K35" s="142">
        <v>0</v>
      </c>
      <c r="L35" s="118">
        <v>0</v>
      </c>
      <c r="M35" s="116">
        <v>0</v>
      </c>
      <c r="N35" s="118">
        <v>8909</v>
      </c>
      <c r="O35" s="116">
        <v>-2.5912967417450302E-2</v>
      </c>
      <c r="P35" s="118">
        <v>439</v>
      </c>
      <c r="Q35" s="118">
        <v>9348</v>
      </c>
      <c r="R35" s="116">
        <v>-2.2482484575969901E-2</v>
      </c>
      <c r="S35" s="122">
        <v>0</v>
      </c>
      <c r="T35" s="114" t="s">
        <v>89</v>
      </c>
      <c r="U35" s="114" t="s">
        <v>89</v>
      </c>
      <c r="V35" s="118">
        <v>9112</v>
      </c>
      <c r="W35" s="118">
        <v>9146</v>
      </c>
      <c r="X35" s="118">
        <v>34</v>
      </c>
      <c r="Y35" s="118">
        <v>0</v>
      </c>
      <c r="Z35" s="118">
        <v>0</v>
      </c>
      <c r="AA35" s="118">
        <v>0</v>
      </c>
      <c r="AB35" s="118">
        <v>0</v>
      </c>
      <c r="AC35" s="118">
        <v>417</v>
      </c>
      <c r="AD35" s="118">
        <v>9146</v>
      </c>
      <c r="AE35" s="118">
        <v>9563</v>
      </c>
      <c r="AF35" s="114" t="s">
        <v>181</v>
      </c>
      <c r="AG35" s="114" t="s">
        <v>151</v>
      </c>
      <c r="AH35" s="118">
        <v>4030</v>
      </c>
      <c r="AI35" s="118">
        <v>16</v>
      </c>
    </row>
    <row r="36" spans="1:35" x14ac:dyDescent="0.2">
      <c r="A36" s="121"/>
      <c r="B36" s="114" t="s">
        <v>182</v>
      </c>
      <c r="C36" s="114" t="s">
        <v>183</v>
      </c>
      <c r="D36" s="115">
        <v>1110</v>
      </c>
      <c r="E36" s="115">
        <v>4</v>
      </c>
      <c r="F36" s="115">
        <v>1114</v>
      </c>
      <c r="G36" s="116">
        <v>-3.7996545768566502E-2</v>
      </c>
      <c r="H36" s="115">
        <v>0</v>
      </c>
      <c r="I36" s="115">
        <v>0</v>
      </c>
      <c r="J36" s="115">
        <v>0</v>
      </c>
      <c r="K36" s="142">
        <v>0</v>
      </c>
      <c r="L36" s="118">
        <v>0</v>
      </c>
      <c r="M36" s="116">
        <v>0</v>
      </c>
      <c r="N36" s="118">
        <v>1114</v>
      </c>
      <c r="O36" s="116">
        <v>-3.7996545768566502E-2</v>
      </c>
      <c r="P36" s="118">
        <v>757</v>
      </c>
      <c r="Q36" s="118">
        <v>1871</v>
      </c>
      <c r="R36" s="116">
        <v>9.1693635382955798E-3</v>
      </c>
      <c r="S36" s="122">
        <v>0</v>
      </c>
      <c r="T36" s="114" t="s">
        <v>89</v>
      </c>
      <c r="U36" s="114" t="s">
        <v>89</v>
      </c>
      <c r="V36" s="118">
        <v>1150</v>
      </c>
      <c r="W36" s="118">
        <v>1158</v>
      </c>
      <c r="X36" s="118">
        <v>8</v>
      </c>
      <c r="Y36" s="118">
        <v>0</v>
      </c>
      <c r="Z36" s="118">
        <v>0</v>
      </c>
      <c r="AA36" s="118">
        <v>0</v>
      </c>
      <c r="AB36" s="118">
        <v>0</v>
      </c>
      <c r="AC36" s="118">
        <v>696</v>
      </c>
      <c r="AD36" s="118">
        <v>1158</v>
      </c>
      <c r="AE36" s="118">
        <v>1854</v>
      </c>
      <c r="AF36" s="114" t="s">
        <v>184</v>
      </c>
      <c r="AG36" s="114" t="s">
        <v>151</v>
      </c>
      <c r="AH36" s="118">
        <v>4030</v>
      </c>
      <c r="AI36" s="118">
        <v>16</v>
      </c>
    </row>
    <row r="37" spans="1:35" x14ac:dyDescent="0.2">
      <c r="A37" s="121"/>
      <c r="B37" s="114" t="s">
        <v>185</v>
      </c>
      <c r="C37" s="114" t="s">
        <v>186</v>
      </c>
      <c r="D37" s="115">
        <v>8693</v>
      </c>
      <c r="E37" s="115">
        <v>114</v>
      </c>
      <c r="F37" s="115">
        <v>8807</v>
      </c>
      <c r="G37" s="116">
        <v>3.5508524397413296E-2</v>
      </c>
      <c r="H37" s="115">
        <v>0</v>
      </c>
      <c r="I37" s="115">
        <v>0</v>
      </c>
      <c r="J37" s="115">
        <v>0</v>
      </c>
      <c r="K37" s="142">
        <v>0</v>
      </c>
      <c r="L37" s="118">
        <v>0</v>
      </c>
      <c r="M37" s="116">
        <v>0</v>
      </c>
      <c r="N37" s="118">
        <v>8807</v>
      </c>
      <c r="O37" s="116">
        <v>3.5508524397413296E-2</v>
      </c>
      <c r="P37" s="118">
        <v>1631</v>
      </c>
      <c r="Q37" s="118">
        <v>10438</v>
      </c>
      <c r="R37" s="116">
        <v>5.4236945763054205E-2</v>
      </c>
      <c r="S37" s="122">
        <v>0</v>
      </c>
      <c r="T37" s="114" t="s">
        <v>89</v>
      </c>
      <c r="U37" s="114" t="s">
        <v>89</v>
      </c>
      <c r="V37" s="118">
        <v>8357</v>
      </c>
      <c r="W37" s="118">
        <v>8505</v>
      </c>
      <c r="X37" s="118">
        <v>148</v>
      </c>
      <c r="Y37" s="118">
        <v>0</v>
      </c>
      <c r="Z37" s="118">
        <v>0</v>
      </c>
      <c r="AA37" s="118">
        <v>0</v>
      </c>
      <c r="AB37" s="118">
        <v>0</v>
      </c>
      <c r="AC37" s="118">
        <v>1396</v>
      </c>
      <c r="AD37" s="118">
        <v>8505</v>
      </c>
      <c r="AE37" s="118">
        <v>9901</v>
      </c>
      <c r="AF37" s="114" t="s">
        <v>187</v>
      </c>
      <c r="AG37" s="114" t="s">
        <v>151</v>
      </c>
      <c r="AH37" s="118">
        <v>4030</v>
      </c>
      <c r="AI37" s="118">
        <v>16</v>
      </c>
    </row>
    <row r="38" spans="1:35" x14ac:dyDescent="0.2">
      <c r="A38" s="121"/>
      <c r="B38" s="114" t="s">
        <v>188</v>
      </c>
      <c r="C38" s="114" t="s">
        <v>189</v>
      </c>
      <c r="D38" s="115">
        <v>4409</v>
      </c>
      <c r="E38" s="115">
        <v>36</v>
      </c>
      <c r="F38" s="115">
        <v>4445</v>
      </c>
      <c r="G38" s="116">
        <v>-4.9250055965972704E-3</v>
      </c>
      <c r="H38" s="115">
        <v>0</v>
      </c>
      <c r="I38" s="115">
        <v>0</v>
      </c>
      <c r="J38" s="115">
        <v>0</v>
      </c>
      <c r="K38" s="142">
        <v>0</v>
      </c>
      <c r="L38" s="118">
        <v>0</v>
      </c>
      <c r="M38" s="116">
        <v>0</v>
      </c>
      <c r="N38" s="118">
        <v>4445</v>
      </c>
      <c r="O38" s="116">
        <v>-4.9250055965972704E-3</v>
      </c>
      <c r="P38" s="118">
        <v>2258</v>
      </c>
      <c r="Q38" s="118">
        <v>6703</v>
      </c>
      <c r="R38" s="116">
        <v>1.6992869063875003E-2</v>
      </c>
      <c r="S38" s="122">
        <v>0</v>
      </c>
      <c r="T38" s="114" t="s">
        <v>89</v>
      </c>
      <c r="U38" s="114" t="s">
        <v>89</v>
      </c>
      <c r="V38" s="118">
        <v>4443</v>
      </c>
      <c r="W38" s="118">
        <v>4467</v>
      </c>
      <c r="X38" s="118">
        <v>24</v>
      </c>
      <c r="Y38" s="118">
        <v>0</v>
      </c>
      <c r="Z38" s="118">
        <v>0</v>
      </c>
      <c r="AA38" s="118">
        <v>0</v>
      </c>
      <c r="AB38" s="118">
        <v>0</v>
      </c>
      <c r="AC38" s="118">
        <v>2124</v>
      </c>
      <c r="AD38" s="118">
        <v>4467</v>
      </c>
      <c r="AE38" s="118">
        <v>6591</v>
      </c>
      <c r="AF38" s="114" t="s">
        <v>190</v>
      </c>
      <c r="AG38" s="114" t="s">
        <v>151</v>
      </c>
      <c r="AH38" s="118">
        <v>4030</v>
      </c>
      <c r="AI38" s="118">
        <v>16</v>
      </c>
    </row>
    <row r="39" spans="1:35" x14ac:dyDescent="0.2">
      <c r="A39" s="121"/>
      <c r="B39" s="114" t="s">
        <v>191</v>
      </c>
      <c r="C39" s="114" t="s">
        <v>192</v>
      </c>
      <c r="D39" s="115">
        <v>2163</v>
      </c>
      <c r="E39" s="115">
        <v>10</v>
      </c>
      <c r="F39" s="115">
        <v>2173</v>
      </c>
      <c r="G39" s="116">
        <v>-5.6038227628149397E-2</v>
      </c>
      <c r="H39" s="115">
        <v>0</v>
      </c>
      <c r="I39" s="115">
        <v>0</v>
      </c>
      <c r="J39" s="115">
        <v>0</v>
      </c>
      <c r="K39" s="142">
        <v>0</v>
      </c>
      <c r="L39" s="118">
        <v>0</v>
      </c>
      <c r="M39" s="116">
        <v>0</v>
      </c>
      <c r="N39" s="118">
        <v>2173</v>
      </c>
      <c r="O39" s="116">
        <v>-5.6038227628149397E-2</v>
      </c>
      <c r="P39" s="118">
        <v>1297</v>
      </c>
      <c r="Q39" s="118">
        <v>3470</v>
      </c>
      <c r="R39" s="116">
        <v>-1.4764338444065902E-2</v>
      </c>
      <c r="S39" s="122">
        <v>0</v>
      </c>
      <c r="T39" s="114" t="s">
        <v>89</v>
      </c>
      <c r="U39" s="114" t="s">
        <v>89</v>
      </c>
      <c r="V39" s="118">
        <v>2276</v>
      </c>
      <c r="W39" s="118">
        <v>2302</v>
      </c>
      <c r="X39" s="118">
        <v>26</v>
      </c>
      <c r="Y39" s="118">
        <v>0</v>
      </c>
      <c r="Z39" s="118">
        <v>0</v>
      </c>
      <c r="AA39" s="118">
        <v>0</v>
      </c>
      <c r="AB39" s="118">
        <v>0</v>
      </c>
      <c r="AC39" s="118">
        <v>1220</v>
      </c>
      <c r="AD39" s="118">
        <v>2302</v>
      </c>
      <c r="AE39" s="118">
        <v>3522</v>
      </c>
      <c r="AF39" s="114" t="s">
        <v>193</v>
      </c>
      <c r="AG39" s="114" t="s">
        <v>151</v>
      </c>
      <c r="AH39" s="118">
        <v>4030</v>
      </c>
      <c r="AI39" s="118">
        <v>16</v>
      </c>
    </row>
    <row r="40" spans="1:35" x14ac:dyDescent="0.2">
      <c r="A40" s="121"/>
      <c r="B40" s="114" t="s">
        <v>194</v>
      </c>
      <c r="C40" s="114" t="s">
        <v>195</v>
      </c>
      <c r="D40" s="115">
        <v>1920</v>
      </c>
      <c r="E40" s="115">
        <v>8</v>
      </c>
      <c r="F40" s="115">
        <v>1928</v>
      </c>
      <c r="G40" s="116">
        <v>5.1827605019094398E-2</v>
      </c>
      <c r="H40" s="115">
        <v>0</v>
      </c>
      <c r="I40" s="115">
        <v>0</v>
      </c>
      <c r="J40" s="115">
        <v>0</v>
      </c>
      <c r="K40" s="142">
        <v>0</v>
      </c>
      <c r="L40" s="118">
        <v>0</v>
      </c>
      <c r="M40" s="116">
        <v>0</v>
      </c>
      <c r="N40" s="118">
        <v>1928</v>
      </c>
      <c r="O40" s="116">
        <v>5.1827605019094398E-2</v>
      </c>
      <c r="P40" s="118">
        <v>37</v>
      </c>
      <c r="Q40" s="118">
        <v>1965</v>
      </c>
      <c r="R40" s="116">
        <v>7.0261437908496704E-2</v>
      </c>
      <c r="S40" s="122">
        <v>0</v>
      </c>
      <c r="T40" s="114" t="s">
        <v>89</v>
      </c>
      <c r="U40" s="114" t="s">
        <v>89</v>
      </c>
      <c r="V40" s="118">
        <v>1833</v>
      </c>
      <c r="W40" s="118">
        <v>1833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3</v>
      </c>
      <c r="AD40" s="118">
        <v>1833</v>
      </c>
      <c r="AE40" s="118">
        <v>1836</v>
      </c>
      <c r="AF40" s="114" t="s">
        <v>196</v>
      </c>
      <c r="AG40" s="114" t="s">
        <v>151</v>
      </c>
      <c r="AH40" s="118">
        <v>4030</v>
      </c>
      <c r="AI40" s="118">
        <v>16</v>
      </c>
    </row>
    <row r="41" spans="1:35" x14ac:dyDescent="0.2">
      <c r="A41" s="121"/>
      <c r="B41" s="114" t="s">
        <v>197</v>
      </c>
      <c r="C41" s="114" t="s">
        <v>198</v>
      </c>
      <c r="D41" s="115">
        <v>1612</v>
      </c>
      <c r="E41" s="115">
        <v>0</v>
      </c>
      <c r="F41" s="115">
        <v>1612</v>
      </c>
      <c r="G41" s="116">
        <v>3.1349968010236706E-2</v>
      </c>
      <c r="H41" s="115">
        <v>0</v>
      </c>
      <c r="I41" s="115">
        <v>0</v>
      </c>
      <c r="J41" s="115">
        <v>0</v>
      </c>
      <c r="K41" s="142">
        <v>0</v>
      </c>
      <c r="L41" s="118">
        <v>0</v>
      </c>
      <c r="M41" s="116">
        <v>0</v>
      </c>
      <c r="N41" s="118">
        <v>1612</v>
      </c>
      <c r="O41" s="116">
        <v>3.1349968010236706E-2</v>
      </c>
      <c r="P41" s="118">
        <v>0</v>
      </c>
      <c r="Q41" s="118">
        <v>1612</v>
      </c>
      <c r="R41" s="116">
        <v>3.1349968010236706E-2</v>
      </c>
      <c r="S41" s="122">
        <v>0</v>
      </c>
      <c r="T41" s="114" t="s">
        <v>89</v>
      </c>
      <c r="U41" s="114" t="s">
        <v>89</v>
      </c>
      <c r="V41" s="118">
        <v>1563</v>
      </c>
      <c r="W41" s="118">
        <v>1563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1563</v>
      </c>
      <c r="AE41" s="118">
        <v>1563</v>
      </c>
      <c r="AF41" s="114" t="s">
        <v>199</v>
      </c>
      <c r="AG41" s="114" t="s">
        <v>151</v>
      </c>
      <c r="AH41" s="118">
        <v>4030</v>
      </c>
      <c r="AI41" s="118">
        <v>16</v>
      </c>
    </row>
    <row r="42" spans="1:35" x14ac:dyDescent="0.2">
      <c r="A42" s="121"/>
      <c r="B42" s="114" t="s">
        <v>200</v>
      </c>
      <c r="C42" s="114" t="s">
        <v>201</v>
      </c>
      <c r="D42" s="115">
        <v>2651</v>
      </c>
      <c r="E42" s="115">
        <v>2</v>
      </c>
      <c r="F42" s="115">
        <v>2653</v>
      </c>
      <c r="G42" s="116">
        <v>-1.9586104951958602E-2</v>
      </c>
      <c r="H42" s="115">
        <v>0</v>
      </c>
      <c r="I42" s="115">
        <v>0</v>
      </c>
      <c r="J42" s="115">
        <v>0</v>
      </c>
      <c r="K42" s="142">
        <v>0</v>
      </c>
      <c r="L42" s="118">
        <v>0</v>
      </c>
      <c r="M42" s="116">
        <v>0</v>
      </c>
      <c r="N42" s="118">
        <v>2653</v>
      </c>
      <c r="O42" s="116">
        <v>-1.9586104951958602E-2</v>
      </c>
      <c r="P42" s="118">
        <v>1268</v>
      </c>
      <c r="Q42" s="118">
        <v>3921</v>
      </c>
      <c r="R42" s="116">
        <v>-5.0981391791995903E-4</v>
      </c>
      <c r="S42" s="122">
        <v>0</v>
      </c>
      <c r="T42" s="114" t="s">
        <v>89</v>
      </c>
      <c r="U42" s="114" t="s">
        <v>89</v>
      </c>
      <c r="V42" s="118">
        <v>2696</v>
      </c>
      <c r="W42" s="118">
        <v>2706</v>
      </c>
      <c r="X42" s="118">
        <v>10</v>
      </c>
      <c r="Y42" s="118">
        <v>0</v>
      </c>
      <c r="Z42" s="118">
        <v>0</v>
      </c>
      <c r="AA42" s="118">
        <v>0</v>
      </c>
      <c r="AB42" s="118">
        <v>0</v>
      </c>
      <c r="AC42" s="118">
        <v>1217</v>
      </c>
      <c r="AD42" s="118">
        <v>2706</v>
      </c>
      <c r="AE42" s="118">
        <v>3923</v>
      </c>
      <c r="AF42" s="114" t="s">
        <v>202</v>
      </c>
      <c r="AG42" s="114" t="s">
        <v>151</v>
      </c>
      <c r="AH42" s="118">
        <v>4030</v>
      </c>
      <c r="AI42" s="118">
        <v>16</v>
      </c>
    </row>
    <row r="43" spans="1:35" x14ac:dyDescent="0.2">
      <c r="A43" s="121"/>
      <c r="B43" s="114" t="s">
        <v>203</v>
      </c>
      <c r="C43" s="114" t="s">
        <v>204</v>
      </c>
      <c r="D43" s="115">
        <v>772</v>
      </c>
      <c r="E43" s="115">
        <v>0</v>
      </c>
      <c r="F43" s="115">
        <v>772</v>
      </c>
      <c r="G43" s="116">
        <v>-0.17697228144989299</v>
      </c>
      <c r="H43" s="115">
        <v>0</v>
      </c>
      <c r="I43" s="115">
        <v>0</v>
      </c>
      <c r="J43" s="115">
        <v>0</v>
      </c>
      <c r="K43" s="142">
        <v>0</v>
      </c>
      <c r="L43" s="118">
        <v>0</v>
      </c>
      <c r="M43" s="116">
        <v>0</v>
      </c>
      <c r="N43" s="118">
        <v>772</v>
      </c>
      <c r="O43" s="116">
        <v>-0.17697228144989299</v>
      </c>
      <c r="P43" s="118">
        <v>516</v>
      </c>
      <c r="Q43" s="118">
        <v>1288</v>
      </c>
      <c r="R43" s="116">
        <v>-7.1377072819033896E-2</v>
      </c>
      <c r="S43" s="122">
        <v>0</v>
      </c>
      <c r="T43" s="114" t="s">
        <v>89</v>
      </c>
      <c r="U43" s="114" t="s">
        <v>89</v>
      </c>
      <c r="V43" s="118">
        <v>936</v>
      </c>
      <c r="W43" s="118">
        <v>938</v>
      </c>
      <c r="X43" s="118">
        <v>2</v>
      </c>
      <c r="Y43" s="118">
        <v>0</v>
      </c>
      <c r="Z43" s="118">
        <v>0</v>
      </c>
      <c r="AA43" s="118">
        <v>0</v>
      </c>
      <c r="AB43" s="118">
        <v>0</v>
      </c>
      <c r="AC43" s="118">
        <v>449</v>
      </c>
      <c r="AD43" s="118">
        <v>938</v>
      </c>
      <c r="AE43" s="118">
        <v>1387</v>
      </c>
      <c r="AF43" s="114" t="s">
        <v>205</v>
      </c>
      <c r="AG43" s="114" t="s">
        <v>151</v>
      </c>
      <c r="AH43" s="118">
        <v>4030</v>
      </c>
      <c r="AI43" s="118">
        <v>16</v>
      </c>
    </row>
    <row r="44" spans="1:35" x14ac:dyDescent="0.2">
      <c r="A44" s="121"/>
      <c r="B44" s="114" t="s">
        <v>206</v>
      </c>
      <c r="C44" s="114" t="s">
        <v>207</v>
      </c>
      <c r="D44" s="115">
        <v>3229</v>
      </c>
      <c r="E44" s="115">
        <v>12</v>
      </c>
      <c r="F44" s="115">
        <v>3241</v>
      </c>
      <c r="G44" s="116">
        <v>-1.75810851773265E-2</v>
      </c>
      <c r="H44" s="115">
        <v>0</v>
      </c>
      <c r="I44" s="115">
        <v>0</v>
      </c>
      <c r="J44" s="115">
        <v>0</v>
      </c>
      <c r="K44" s="142">
        <v>0</v>
      </c>
      <c r="L44" s="118">
        <v>0</v>
      </c>
      <c r="M44" s="116">
        <v>0</v>
      </c>
      <c r="N44" s="118">
        <v>3241</v>
      </c>
      <c r="O44" s="116">
        <v>-1.75810851773265E-2</v>
      </c>
      <c r="P44" s="118">
        <v>480</v>
      </c>
      <c r="Q44" s="118">
        <v>3721</v>
      </c>
      <c r="R44" s="116">
        <v>-1.0109071561585499E-2</v>
      </c>
      <c r="S44" s="122">
        <v>0</v>
      </c>
      <c r="T44" s="114" t="s">
        <v>89</v>
      </c>
      <c r="U44" s="114" t="s">
        <v>89</v>
      </c>
      <c r="V44" s="118">
        <v>3295</v>
      </c>
      <c r="W44" s="118">
        <v>3299</v>
      </c>
      <c r="X44" s="118">
        <v>4</v>
      </c>
      <c r="Y44" s="118">
        <v>0</v>
      </c>
      <c r="Z44" s="118">
        <v>0</v>
      </c>
      <c r="AA44" s="118">
        <v>0</v>
      </c>
      <c r="AB44" s="118">
        <v>0</v>
      </c>
      <c r="AC44" s="118">
        <v>460</v>
      </c>
      <c r="AD44" s="118">
        <v>3299</v>
      </c>
      <c r="AE44" s="118">
        <v>3759</v>
      </c>
      <c r="AF44" s="114" t="s">
        <v>208</v>
      </c>
      <c r="AG44" s="114" t="s">
        <v>151</v>
      </c>
      <c r="AH44" s="118">
        <v>4030</v>
      </c>
      <c r="AI44" s="118">
        <v>16</v>
      </c>
    </row>
    <row r="45" spans="1:35" x14ac:dyDescent="0.2">
      <c r="A45" s="121"/>
      <c r="B45" s="114" t="s">
        <v>209</v>
      </c>
      <c r="C45" s="114" t="s">
        <v>210</v>
      </c>
      <c r="D45" s="115">
        <v>5986</v>
      </c>
      <c r="E45" s="115">
        <v>98</v>
      </c>
      <c r="F45" s="115">
        <v>6084</v>
      </c>
      <c r="G45" s="116">
        <v>-9.0718876102226897E-2</v>
      </c>
      <c r="H45" s="115">
        <v>0</v>
      </c>
      <c r="I45" s="115">
        <v>0</v>
      </c>
      <c r="J45" s="115">
        <v>0</v>
      </c>
      <c r="K45" s="142">
        <v>0</v>
      </c>
      <c r="L45" s="118">
        <v>0</v>
      </c>
      <c r="M45" s="116">
        <v>0</v>
      </c>
      <c r="N45" s="118">
        <v>6084</v>
      </c>
      <c r="O45" s="116">
        <v>-9.0718876102226897E-2</v>
      </c>
      <c r="P45" s="118">
        <v>2403</v>
      </c>
      <c r="Q45" s="118">
        <v>8487</v>
      </c>
      <c r="R45" s="116">
        <v>-3.7536856430029499E-2</v>
      </c>
      <c r="S45" s="122">
        <v>0</v>
      </c>
      <c r="T45" s="114" t="s">
        <v>89</v>
      </c>
      <c r="U45" s="114" t="s">
        <v>89</v>
      </c>
      <c r="V45" s="118">
        <v>6645</v>
      </c>
      <c r="W45" s="118">
        <v>6691</v>
      </c>
      <c r="X45" s="118">
        <v>46</v>
      </c>
      <c r="Y45" s="118">
        <v>0</v>
      </c>
      <c r="Z45" s="118">
        <v>0</v>
      </c>
      <c r="AA45" s="118">
        <v>0</v>
      </c>
      <c r="AB45" s="118">
        <v>0</v>
      </c>
      <c r="AC45" s="118">
        <v>2127</v>
      </c>
      <c r="AD45" s="118">
        <v>6691</v>
      </c>
      <c r="AE45" s="118">
        <v>8818</v>
      </c>
      <c r="AF45" s="114" t="s">
        <v>211</v>
      </c>
      <c r="AG45" s="114" t="s">
        <v>151</v>
      </c>
      <c r="AH45" s="118">
        <v>4030</v>
      </c>
      <c r="AI45" s="118">
        <v>16</v>
      </c>
    </row>
    <row r="46" spans="1:35" x14ac:dyDescent="0.2">
      <c r="A46" s="121"/>
      <c r="B46" s="114" t="s">
        <v>212</v>
      </c>
      <c r="C46" s="114" t="s">
        <v>213</v>
      </c>
      <c r="D46" s="115">
        <v>4385</v>
      </c>
      <c r="E46" s="115">
        <v>964</v>
      </c>
      <c r="F46" s="115">
        <v>5349</v>
      </c>
      <c r="G46" s="116">
        <v>-5.2603613177470802E-2</v>
      </c>
      <c r="H46" s="115">
        <v>0</v>
      </c>
      <c r="I46" s="115">
        <v>0</v>
      </c>
      <c r="J46" s="115">
        <v>0</v>
      </c>
      <c r="K46" s="142">
        <v>0</v>
      </c>
      <c r="L46" s="118">
        <v>0</v>
      </c>
      <c r="M46" s="116">
        <v>0</v>
      </c>
      <c r="N46" s="118">
        <v>5349</v>
      </c>
      <c r="O46" s="116">
        <v>-5.2603613177470802E-2</v>
      </c>
      <c r="P46" s="118">
        <v>1724</v>
      </c>
      <c r="Q46" s="118">
        <v>7073</v>
      </c>
      <c r="R46" s="116">
        <v>-7.6511293902598296E-2</v>
      </c>
      <c r="S46" s="122">
        <v>0</v>
      </c>
      <c r="T46" s="114" t="s">
        <v>89</v>
      </c>
      <c r="U46" s="114" t="s">
        <v>89</v>
      </c>
      <c r="V46" s="118">
        <v>4784</v>
      </c>
      <c r="W46" s="118">
        <v>5646</v>
      </c>
      <c r="X46" s="118">
        <v>862</v>
      </c>
      <c r="Y46" s="118">
        <v>0</v>
      </c>
      <c r="Z46" s="118">
        <v>0</v>
      </c>
      <c r="AA46" s="118">
        <v>0</v>
      </c>
      <c r="AB46" s="118">
        <v>0</v>
      </c>
      <c r="AC46" s="118">
        <v>2013</v>
      </c>
      <c r="AD46" s="118">
        <v>5646</v>
      </c>
      <c r="AE46" s="118">
        <v>7659</v>
      </c>
      <c r="AF46" s="114" t="s">
        <v>214</v>
      </c>
      <c r="AG46" s="114" t="s">
        <v>151</v>
      </c>
      <c r="AH46" s="118">
        <v>4030</v>
      </c>
      <c r="AI46" s="118">
        <v>16</v>
      </c>
    </row>
    <row r="47" spans="1:35" x14ac:dyDescent="0.2">
      <c r="A47" s="121"/>
      <c r="B47" s="114" t="s">
        <v>215</v>
      </c>
      <c r="C47" s="114" t="s">
        <v>216</v>
      </c>
      <c r="D47" s="115">
        <v>6813</v>
      </c>
      <c r="E47" s="115">
        <v>98</v>
      </c>
      <c r="F47" s="115">
        <v>6911</v>
      </c>
      <c r="G47" s="116">
        <v>1.1267193444542E-2</v>
      </c>
      <c r="H47" s="115">
        <v>0</v>
      </c>
      <c r="I47" s="115">
        <v>0</v>
      </c>
      <c r="J47" s="115">
        <v>0</v>
      </c>
      <c r="K47" s="142">
        <v>0</v>
      </c>
      <c r="L47" s="118">
        <v>0</v>
      </c>
      <c r="M47" s="116">
        <v>0</v>
      </c>
      <c r="N47" s="118">
        <v>6911</v>
      </c>
      <c r="O47" s="116">
        <v>1.1267193444542E-2</v>
      </c>
      <c r="P47" s="118">
        <v>936</v>
      </c>
      <c r="Q47" s="118">
        <v>7847</v>
      </c>
      <c r="R47" s="116">
        <v>1.08205590622182E-2</v>
      </c>
      <c r="S47" s="122">
        <v>0</v>
      </c>
      <c r="T47" s="114" t="s">
        <v>89</v>
      </c>
      <c r="U47" s="114" t="s">
        <v>89</v>
      </c>
      <c r="V47" s="118">
        <v>6762</v>
      </c>
      <c r="W47" s="118">
        <v>6834</v>
      </c>
      <c r="X47" s="118">
        <v>72</v>
      </c>
      <c r="Y47" s="118">
        <v>0</v>
      </c>
      <c r="Z47" s="118">
        <v>0</v>
      </c>
      <c r="AA47" s="118">
        <v>0</v>
      </c>
      <c r="AB47" s="118">
        <v>0</v>
      </c>
      <c r="AC47" s="118">
        <v>929</v>
      </c>
      <c r="AD47" s="118">
        <v>6834</v>
      </c>
      <c r="AE47" s="118">
        <v>7763</v>
      </c>
      <c r="AF47" s="114" t="s">
        <v>217</v>
      </c>
      <c r="AG47" s="114" t="s">
        <v>151</v>
      </c>
      <c r="AH47" s="118">
        <v>4030</v>
      </c>
      <c r="AI47" s="118">
        <v>16</v>
      </c>
    </row>
    <row r="48" spans="1:35" x14ac:dyDescent="0.2">
      <c r="A48" s="121"/>
      <c r="B48" s="114" t="s">
        <v>218</v>
      </c>
      <c r="C48" s="114" t="s">
        <v>219</v>
      </c>
      <c r="D48" s="115">
        <v>7796</v>
      </c>
      <c r="E48" s="115">
        <v>18</v>
      </c>
      <c r="F48" s="115">
        <v>7814</v>
      </c>
      <c r="G48" s="116">
        <v>0.109627946606078</v>
      </c>
      <c r="H48" s="115">
        <v>0</v>
      </c>
      <c r="I48" s="115">
        <v>0</v>
      </c>
      <c r="J48" s="115">
        <v>0</v>
      </c>
      <c r="K48" s="142">
        <v>0</v>
      </c>
      <c r="L48" s="118">
        <v>0</v>
      </c>
      <c r="M48" s="116">
        <v>0</v>
      </c>
      <c r="N48" s="118">
        <v>7814</v>
      </c>
      <c r="O48" s="116">
        <v>0.109627946606078</v>
      </c>
      <c r="P48" s="118">
        <v>170</v>
      </c>
      <c r="Q48" s="118">
        <v>7984</v>
      </c>
      <c r="R48" s="116">
        <v>0.111358574610245</v>
      </c>
      <c r="S48" s="122">
        <v>0</v>
      </c>
      <c r="T48" s="114" t="s">
        <v>89</v>
      </c>
      <c r="U48" s="114" t="s">
        <v>89</v>
      </c>
      <c r="V48" s="118">
        <v>7042</v>
      </c>
      <c r="W48" s="118">
        <v>7042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142</v>
      </c>
      <c r="AD48" s="118">
        <v>7042</v>
      </c>
      <c r="AE48" s="118">
        <v>7184</v>
      </c>
      <c r="AF48" s="114" t="s">
        <v>220</v>
      </c>
      <c r="AG48" s="114" t="s">
        <v>151</v>
      </c>
      <c r="AH48" s="118">
        <v>4030</v>
      </c>
      <c r="AI48" s="118">
        <v>16</v>
      </c>
    </row>
    <row r="49" spans="1:35" x14ac:dyDescent="0.2">
      <c r="A49" s="121"/>
      <c r="B49" s="114" t="s">
        <v>221</v>
      </c>
      <c r="C49" s="114" t="s">
        <v>222</v>
      </c>
      <c r="D49" s="115">
        <v>1086</v>
      </c>
      <c r="E49" s="115">
        <v>0</v>
      </c>
      <c r="F49" s="115">
        <v>1086</v>
      </c>
      <c r="G49" s="116">
        <v>0.12422360248447201</v>
      </c>
      <c r="H49" s="115">
        <v>0</v>
      </c>
      <c r="I49" s="115">
        <v>0</v>
      </c>
      <c r="J49" s="115">
        <v>0</v>
      </c>
      <c r="K49" s="142">
        <v>0</v>
      </c>
      <c r="L49" s="118">
        <v>0</v>
      </c>
      <c r="M49" s="116">
        <v>0</v>
      </c>
      <c r="N49" s="118">
        <v>1086</v>
      </c>
      <c r="O49" s="116">
        <v>0.12422360248447201</v>
      </c>
      <c r="P49" s="118">
        <v>791</v>
      </c>
      <c r="Q49" s="118">
        <v>1877</v>
      </c>
      <c r="R49" s="116">
        <v>9.1279069767441892E-2</v>
      </c>
      <c r="S49" s="122">
        <v>0</v>
      </c>
      <c r="T49" s="114" t="s">
        <v>89</v>
      </c>
      <c r="U49" s="114" t="s">
        <v>89</v>
      </c>
      <c r="V49" s="118">
        <v>964</v>
      </c>
      <c r="W49" s="118">
        <v>966</v>
      </c>
      <c r="X49" s="118">
        <v>2</v>
      </c>
      <c r="Y49" s="118">
        <v>0</v>
      </c>
      <c r="Z49" s="118">
        <v>0</v>
      </c>
      <c r="AA49" s="118">
        <v>0</v>
      </c>
      <c r="AB49" s="118">
        <v>0</v>
      </c>
      <c r="AC49" s="118">
        <v>754</v>
      </c>
      <c r="AD49" s="118">
        <v>966</v>
      </c>
      <c r="AE49" s="118">
        <v>1720</v>
      </c>
      <c r="AF49" s="114" t="s">
        <v>223</v>
      </c>
      <c r="AG49" s="114" t="s">
        <v>151</v>
      </c>
      <c r="AH49" s="118">
        <v>4030</v>
      </c>
      <c r="AI49" s="118">
        <v>16</v>
      </c>
    </row>
    <row r="50" spans="1:35" x14ac:dyDescent="0.2">
      <c r="A50" s="121"/>
      <c r="B50" s="114" t="s">
        <v>224</v>
      </c>
      <c r="C50" s="114" t="s">
        <v>225</v>
      </c>
      <c r="D50" s="115">
        <v>5251</v>
      </c>
      <c r="E50" s="115">
        <v>1054</v>
      </c>
      <c r="F50" s="115">
        <v>6305</v>
      </c>
      <c r="G50" s="116">
        <v>-3.2827120724037401E-2</v>
      </c>
      <c r="H50" s="115">
        <v>0</v>
      </c>
      <c r="I50" s="115">
        <v>0</v>
      </c>
      <c r="J50" s="115">
        <v>0</v>
      </c>
      <c r="K50" s="142">
        <v>0</v>
      </c>
      <c r="L50" s="118">
        <v>0</v>
      </c>
      <c r="M50" s="116">
        <v>0</v>
      </c>
      <c r="N50" s="118">
        <v>6305</v>
      </c>
      <c r="O50" s="116">
        <v>-3.2827120724037401E-2</v>
      </c>
      <c r="P50" s="118">
        <v>2101</v>
      </c>
      <c r="Q50" s="118">
        <v>8406</v>
      </c>
      <c r="R50" s="116">
        <v>-2.2558139534883698E-2</v>
      </c>
      <c r="S50" s="122">
        <v>0</v>
      </c>
      <c r="T50" s="114" t="s">
        <v>89</v>
      </c>
      <c r="U50" s="114" t="s">
        <v>89</v>
      </c>
      <c r="V50" s="118">
        <v>5263</v>
      </c>
      <c r="W50" s="118">
        <v>6519</v>
      </c>
      <c r="X50" s="118">
        <v>1256</v>
      </c>
      <c r="Y50" s="118">
        <v>0</v>
      </c>
      <c r="Z50" s="118">
        <v>0</v>
      </c>
      <c r="AA50" s="118">
        <v>0</v>
      </c>
      <c r="AB50" s="118">
        <v>0</v>
      </c>
      <c r="AC50" s="118">
        <v>2081</v>
      </c>
      <c r="AD50" s="118">
        <v>6519</v>
      </c>
      <c r="AE50" s="118">
        <v>8600</v>
      </c>
      <c r="AF50" s="114" t="s">
        <v>226</v>
      </c>
      <c r="AG50" s="114" t="s">
        <v>151</v>
      </c>
      <c r="AH50" s="118">
        <v>4030</v>
      </c>
      <c r="AI50" s="118">
        <v>16</v>
      </c>
    </row>
    <row r="51" spans="1:35" x14ac:dyDescent="0.2">
      <c r="A51" s="121"/>
      <c r="B51" s="114" t="s">
        <v>227</v>
      </c>
      <c r="C51" s="114" t="s">
        <v>228</v>
      </c>
      <c r="D51" s="115">
        <v>883</v>
      </c>
      <c r="E51" s="115">
        <v>16</v>
      </c>
      <c r="F51" s="115">
        <v>899</v>
      </c>
      <c r="G51" s="116">
        <v>-0.130560928433269</v>
      </c>
      <c r="H51" s="115">
        <v>0</v>
      </c>
      <c r="I51" s="115">
        <v>0</v>
      </c>
      <c r="J51" s="115">
        <v>0</v>
      </c>
      <c r="K51" s="142">
        <v>0</v>
      </c>
      <c r="L51" s="118">
        <v>0</v>
      </c>
      <c r="M51" s="116">
        <v>0</v>
      </c>
      <c r="N51" s="118">
        <v>899</v>
      </c>
      <c r="O51" s="116">
        <v>-0.130560928433269</v>
      </c>
      <c r="P51" s="118">
        <v>1653</v>
      </c>
      <c r="Q51" s="118">
        <v>2552</v>
      </c>
      <c r="R51" s="116">
        <v>6.3091482649842304E-3</v>
      </c>
      <c r="S51" s="122">
        <v>0</v>
      </c>
      <c r="T51" s="114" t="s">
        <v>89</v>
      </c>
      <c r="U51" s="114" t="s">
        <v>89</v>
      </c>
      <c r="V51" s="118">
        <v>1012</v>
      </c>
      <c r="W51" s="118">
        <v>1034</v>
      </c>
      <c r="X51" s="118">
        <v>22</v>
      </c>
      <c r="Y51" s="118">
        <v>0</v>
      </c>
      <c r="Z51" s="118">
        <v>0</v>
      </c>
      <c r="AA51" s="118">
        <v>0</v>
      </c>
      <c r="AB51" s="118">
        <v>0</v>
      </c>
      <c r="AC51" s="118">
        <v>1502</v>
      </c>
      <c r="AD51" s="118">
        <v>1034</v>
      </c>
      <c r="AE51" s="118">
        <v>2536</v>
      </c>
      <c r="AF51" s="114" t="s">
        <v>229</v>
      </c>
      <c r="AG51" s="114" t="s">
        <v>151</v>
      </c>
      <c r="AH51" s="118">
        <v>4030</v>
      </c>
      <c r="AI51" s="118">
        <v>16</v>
      </c>
    </row>
    <row r="52" spans="1:35" x14ac:dyDescent="0.2">
      <c r="A52" s="121"/>
      <c r="B52" s="114" t="s">
        <v>230</v>
      </c>
      <c r="C52" s="114" t="s">
        <v>231</v>
      </c>
      <c r="D52" s="115">
        <v>820</v>
      </c>
      <c r="E52" s="115">
        <v>0</v>
      </c>
      <c r="F52" s="115">
        <v>820</v>
      </c>
      <c r="G52" s="116">
        <v>0.15983026874115999</v>
      </c>
      <c r="H52" s="115">
        <v>0</v>
      </c>
      <c r="I52" s="115">
        <v>0</v>
      </c>
      <c r="J52" s="115">
        <v>0</v>
      </c>
      <c r="K52" s="142">
        <v>0</v>
      </c>
      <c r="L52" s="118">
        <v>0</v>
      </c>
      <c r="M52" s="116">
        <v>0</v>
      </c>
      <c r="N52" s="118">
        <v>820</v>
      </c>
      <c r="O52" s="116">
        <v>0.15983026874115999</v>
      </c>
      <c r="P52" s="118">
        <v>0</v>
      </c>
      <c r="Q52" s="118">
        <v>820</v>
      </c>
      <c r="R52" s="116">
        <v>0.15983026874115999</v>
      </c>
      <c r="S52" s="122">
        <v>0</v>
      </c>
      <c r="T52" s="114" t="s">
        <v>89</v>
      </c>
      <c r="U52" s="114" t="s">
        <v>89</v>
      </c>
      <c r="V52" s="118">
        <v>707</v>
      </c>
      <c r="W52" s="118">
        <v>707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707</v>
      </c>
      <c r="AE52" s="118">
        <v>707</v>
      </c>
      <c r="AF52" s="114" t="s">
        <v>232</v>
      </c>
      <c r="AG52" s="114" t="s">
        <v>151</v>
      </c>
      <c r="AH52" s="118">
        <v>4030</v>
      </c>
      <c r="AI52" s="118">
        <v>16</v>
      </c>
    </row>
    <row r="53" spans="1:35" x14ac:dyDescent="0.2">
      <c r="A53" s="123"/>
      <c r="B53" s="114" t="s">
        <v>233</v>
      </c>
      <c r="C53" s="114" t="s">
        <v>234</v>
      </c>
      <c r="D53" s="115">
        <v>8803</v>
      </c>
      <c r="E53" s="115">
        <v>54</v>
      </c>
      <c r="F53" s="115">
        <v>8857</v>
      </c>
      <c r="G53" s="116">
        <v>-8.7753630651972392E-2</v>
      </c>
      <c r="H53" s="115">
        <v>0</v>
      </c>
      <c r="I53" s="115">
        <v>0</v>
      </c>
      <c r="J53" s="115">
        <v>0</v>
      </c>
      <c r="K53" s="142">
        <v>0</v>
      </c>
      <c r="L53" s="118">
        <v>0</v>
      </c>
      <c r="M53" s="116">
        <v>0</v>
      </c>
      <c r="N53" s="118">
        <v>8857</v>
      </c>
      <c r="O53" s="116">
        <v>-8.7753630651972392E-2</v>
      </c>
      <c r="P53" s="118">
        <v>163</v>
      </c>
      <c r="Q53" s="118">
        <v>9020</v>
      </c>
      <c r="R53" s="116">
        <v>-9.16414904330312E-2</v>
      </c>
      <c r="S53" s="122">
        <v>0</v>
      </c>
      <c r="T53" s="114" t="s">
        <v>89</v>
      </c>
      <c r="U53" s="114" t="s">
        <v>89</v>
      </c>
      <c r="V53" s="118">
        <v>9675</v>
      </c>
      <c r="W53" s="118">
        <v>9709</v>
      </c>
      <c r="X53" s="118">
        <v>34</v>
      </c>
      <c r="Y53" s="118">
        <v>0</v>
      </c>
      <c r="Z53" s="118">
        <v>0</v>
      </c>
      <c r="AA53" s="118">
        <v>0</v>
      </c>
      <c r="AB53" s="118">
        <v>0</v>
      </c>
      <c r="AC53" s="118">
        <v>221</v>
      </c>
      <c r="AD53" s="118">
        <v>9709</v>
      </c>
      <c r="AE53" s="118">
        <v>9930</v>
      </c>
      <c r="AF53" s="114" t="s">
        <v>235</v>
      </c>
      <c r="AG53" s="114" t="s">
        <v>151</v>
      </c>
      <c r="AH53" s="118">
        <v>4030</v>
      </c>
      <c r="AI53" s="118">
        <v>16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118599</v>
      </c>
      <c r="E54" s="125">
        <v>3928</v>
      </c>
      <c r="F54" s="125">
        <v>122527</v>
      </c>
      <c r="G54" s="126">
        <v>-2.8219058571598499E-2</v>
      </c>
      <c r="H54" s="125">
        <v>38</v>
      </c>
      <c r="I54" s="125">
        <v>0</v>
      </c>
      <c r="J54" s="125">
        <v>38</v>
      </c>
      <c r="K54" s="143">
        <v>0</v>
      </c>
      <c r="L54" s="144">
        <v>7862</v>
      </c>
      <c r="M54" s="126">
        <v>3.8161890928297901E-2</v>
      </c>
      <c r="N54" s="144">
        <v>130427</v>
      </c>
      <c r="O54" s="126">
        <v>-2.4173637193434003E-2</v>
      </c>
      <c r="P54" s="144">
        <v>28387</v>
      </c>
      <c r="Q54" s="144">
        <v>158814</v>
      </c>
      <c r="R54" s="126">
        <v>-1.5161944449612101E-2</v>
      </c>
      <c r="S54" s="127">
        <v>0</v>
      </c>
      <c r="T54" s="128">
        <v>0</v>
      </c>
      <c r="U54" s="128">
        <v>0</v>
      </c>
      <c r="V54" s="129">
        <v>121799</v>
      </c>
      <c r="W54" s="129">
        <v>126085</v>
      </c>
      <c r="X54" s="129">
        <v>4286</v>
      </c>
      <c r="Y54" s="129">
        <v>0</v>
      </c>
      <c r="Z54" s="129">
        <v>0</v>
      </c>
      <c r="AA54" s="129">
        <v>0</v>
      </c>
      <c r="AB54" s="129">
        <v>7573</v>
      </c>
      <c r="AC54" s="129">
        <v>27601</v>
      </c>
      <c r="AD54" s="129">
        <v>133658</v>
      </c>
      <c r="AE54" s="129">
        <v>161259</v>
      </c>
      <c r="AF54" s="128">
        <v>0</v>
      </c>
      <c r="AG54" s="128">
        <v>0</v>
      </c>
      <c r="AH54" s="129">
        <v>116870</v>
      </c>
      <c r="AI54" s="129">
        <v>464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725948</v>
      </c>
      <c r="E55" s="132">
        <f>E54+E24+E14</f>
        <v>85182</v>
      </c>
      <c r="F55" s="132">
        <f>F54+F24+F14</f>
        <v>811130</v>
      </c>
      <c r="G55" s="133">
        <f>((F54+F24+F14)-(W54+W24+W14))/(W54+W24+W14)</f>
        <v>1.5344135230675252E-2</v>
      </c>
      <c r="H55" s="132">
        <f>H54+H24+H14</f>
        <v>114411</v>
      </c>
      <c r="I55" s="132">
        <f>I54+I24+I14</f>
        <v>184</v>
      </c>
      <c r="J55" s="132">
        <f>J54+J24+J14</f>
        <v>114595</v>
      </c>
      <c r="K55" s="133">
        <f>((J54+J24+J14)-(Z54+Z24+Z14))/(Z54+Z24+Z14)</f>
        <v>-9.0631348400203149E-2</v>
      </c>
      <c r="L55" s="132">
        <f>L54+L24+L14</f>
        <v>15180</v>
      </c>
      <c r="M55" s="133">
        <f>((L54+L24+L14)-(AB54+AB24+AB14))/(AB54+AB24+AB14)</f>
        <v>9.3738741984292814E-2</v>
      </c>
      <c r="N55" s="132">
        <f>N54+N24+N14</f>
        <v>940905</v>
      </c>
      <c r="O55" s="133">
        <f>((N54+N24+N14)-(AD54+AD24+AD14))/(AD54+AD24+AD14)</f>
        <v>2.2774554282372515E-3</v>
      </c>
      <c r="P55" s="132">
        <f>P54+P24+P14</f>
        <v>48217</v>
      </c>
      <c r="Q55" s="132">
        <f>Q54+Q24+Q14</f>
        <v>989122</v>
      </c>
      <c r="R55" s="133">
        <f>((Q54+Q24+Q14)-(AE54+AE24+AE14))/(AE54+AE24+AE14)</f>
        <v>3.0493400871095156E-3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1406890</v>
      </c>
      <c r="E56" s="132">
        <f t="shared" ref="E56:Q56" si="0">E54+E24+E14+E9</f>
        <v>155590</v>
      </c>
      <c r="F56" s="132">
        <f t="shared" si="0"/>
        <v>1562480</v>
      </c>
      <c r="G56" s="133">
        <f>((F54+F24+F14+F9)-(W54+W24+W14+W9))/(W54+W24+W14+W9)</f>
        <v>1.3329915406306075E-3</v>
      </c>
      <c r="H56" s="132">
        <f t="shared" si="0"/>
        <v>652452</v>
      </c>
      <c r="I56" s="132">
        <f t="shared" si="0"/>
        <v>19700</v>
      </c>
      <c r="J56" s="132">
        <f t="shared" si="0"/>
        <v>672152</v>
      </c>
      <c r="K56" s="133">
        <f>((J54+J24+J14+J9)-(Z54+Z24+Z14+Z9))/(Z54+Z24+Z14+Z9)</f>
        <v>5.4268807103409903E-3</v>
      </c>
      <c r="L56" s="132">
        <f t="shared" si="0"/>
        <v>52260</v>
      </c>
      <c r="M56" s="133">
        <f>((L54+L24+L14+L9)-(AB54+AB24+AB14+AB9))/(AB54+AB24+AB14+AB9)</f>
        <v>-5.0042717175940235E-2</v>
      </c>
      <c r="N56" s="132">
        <f t="shared" si="0"/>
        <v>2286892</v>
      </c>
      <c r="O56" s="133">
        <f>((N54+N24+N14+N9)-(AD54+AD24+AD14+AD9))/(AD54+AD24+AD14+AD9)</f>
        <v>1.2938185247666639E-3</v>
      </c>
      <c r="P56" s="132">
        <f t="shared" si="0"/>
        <v>58370</v>
      </c>
      <c r="Q56" s="132">
        <f t="shared" si="0"/>
        <v>2345262</v>
      </c>
      <c r="R56" s="133">
        <f>((Q54+Q24+Q14+Q9)-(AE54+AE24+AE14+AE9))/(AE54+AE24+AE14+AE9)</f>
        <v>-1.3574911111584236E-3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2046418</v>
      </c>
      <c r="E57" s="132">
        <f t="shared" ref="E57:Q57" si="1">E54+E24+E14+E9+E5</f>
        <v>443712</v>
      </c>
      <c r="F57" s="132">
        <f t="shared" si="1"/>
        <v>2490130</v>
      </c>
      <c r="G57" s="133">
        <f>((F54+F24+F14+F9+F5)-(W54+W24+W14+W9+W5))/(W54+W24+W14+W9+W5)</f>
        <v>2.7479497089766625E-3</v>
      </c>
      <c r="H57" s="132">
        <f t="shared" si="1"/>
        <v>1735696</v>
      </c>
      <c r="I57" s="132">
        <f t="shared" si="1"/>
        <v>281940</v>
      </c>
      <c r="J57" s="132">
        <f t="shared" si="1"/>
        <v>2017636</v>
      </c>
      <c r="K57" s="133">
        <f>((J54+J24+J14+J9+J5)-(Z54+Z24+Z14+Z9+Z5))/(Z54+Z24+Z14+Z9+Z5)</f>
        <v>2.320373288246096E-2</v>
      </c>
      <c r="L57" s="132">
        <f t="shared" si="1"/>
        <v>52260</v>
      </c>
      <c r="M57" s="133">
        <f>((L54+L24+L14+L9+L5)-(AB54+AB24+AB14+AB9+AB5))/(AB54+AB24+AB14+AB9+AB5)</f>
        <v>-5.0042717175940235E-2</v>
      </c>
      <c r="N57" s="132">
        <f t="shared" si="1"/>
        <v>4560026</v>
      </c>
      <c r="O57" s="133">
        <f>((N54+N24+N14+N9+N5)-(AD54+AD24+AD14+AD9+AD5))/(AD54+AD24+AD14+AD9+AD5)</f>
        <v>1.1047403662808744E-2</v>
      </c>
      <c r="P57" s="132">
        <f t="shared" si="1"/>
        <v>59477</v>
      </c>
      <c r="Q57" s="132">
        <f t="shared" si="1"/>
        <v>4619503</v>
      </c>
      <c r="R57" s="133">
        <f>((Q54+Q24+Q14+Q9+Q5)-(AE54+AE24+AE14+AE9+AE5))/(AE54+AE24+AE14+AE9+AE5)</f>
        <v>9.5400875334828578E-3</v>
      </c>
    </row>
    <row r="58" spans="1:35" x14ac:dyDescent="0.2">
      <c r="A58" s="119" t="s">
        <v>261</v>
      </c>
      <c r="B58" s="114" t="s">
        <v>240</v>
      </c>
      <c r="C58" s="114" t="s">
        <v>241</v>
      </c>
      <c r="D58" s="115">
        <v>0</v>
      </c>
      <c r="E58" s="115">
        <v>0</v>
      </c>
      <c r="F58" s="115">
        <v>0</v>
      </c>
      <c r="G58" s="116">
        <v>-1</v>
      </c>
      <c r="H58" s="115">
        <v>163217</v>
      </c>
      <c r="I58" s="115">
        <v>0</v>
      </c>
      <c r="J58" s="115">
        <v>163217</v>
      </c>
      <c r="K58" s="142">
        <v>-4.2136892081433397E-2</v>
      </c>
      <c r="L58" s="118">
        <v>0</v>
      </c>
      <c r="M58" s="116">
        <v>0</v>
      </c>
      <c r="N58" s="118">
        <v>163217</v>
      </c>
      <c r="O58" s="116">
        <v>-4.2586389952896896E-2</v>
      </c>
      <c r="P58" s="118">
        <v>0</v>
      </c>
      <c r="Q58" s="118">
        <v>163217</v>
      </c>
      <c r="R58" s="116">
        <v>-4.2586389952896896E-2</v>
      </c>
      <c r="S58" s="120">
        <v>6</v>
      </c>
      <c r="T58" s="114" t="s">
        <v>90</v>
      </c>
      <c r="U58" s="114" t="s">
        <v>90</v>
      </c>
      <c r="V58" s="118">
        <v>80</v>
      </c>
      <c r="W58" s="118">
        <v>80</v>
      </c>
      <c r="X58" s="118">
        <v>0</v>
      </c>
      <c r="Y58" s="118">
        <v>170397</v>
      </c>
      <c r="Z58" s="118">
        <v>170397</v>
      </c>
      <c r="AA58" s="118">
        <v>0</v>
      </c>
      <c r="AB58" s="118">
        <v>0</v>
      </c>
      <c r="AC58" s="118">
        <v>0</v>
      </c>
      <c r="AD58" s="118">
        <v>170477</v>
      </c>
      <c r="AE58" s="118">
        <v>170477</v>
      </c>
      <c r="AF58" s="114" t="s">
        <v>242</v>
      </c>
      <c r="AG58" s="114" t="s">
        <v>243</v>
      </c>
      <c r="AH58" s="118">
        <v>4030</v>
      </c>
      <c r="AI58" s="118">
        <v>16</v>
      </c>
    </row>
    <row r="59" spans="1:35" x14ac:dyDescent="0.2">
      <c r="A59" s="121"/>
      <c r="B59" s="114" t="s">
        <v>244</v>
      </c>
      <c r="C59" s="114" t="s">
        <v>245</v>
      </c>
      <c r="D59" s="115">
        <v>332</v>
      </c>
      <c r="E59" s="115">
        <v>0</v>
      </c>
      <c r="F59" s="115">
        <v>332</v>
      </c>
      <c r="G59" s="116">
        <v>-0.34774066797642406</v>
      </c>
      <c r="H59" s="115">
        <v>0</v>
      </c>
      <c r="I59" s="115">
        <v>0</v>
      </c>
      <c r="J59" s="115">
        <v>0</v>
      </c>
      <c r="K59" s="142">
        <v>0</v>
      </c>
      <c r="L59" s="118">
        <v>0</v>
      </c>
      <c r="M59" s="116">
        <v>0</v>
      </c>
      <c r="N59" s="118">
        <v>332</v>
      </c>
      <c r="O59" s="116">
        <v>-0.34774066797642406</v>
      </c>
      <c r="P59" s="118">
        <v>0</v>
      </c>
      <c r="Q59" s="118">
        <v>332</v>
      </c>
      <c r="R59" s="116">
        <v>-0.34774066797642406</v>
      </c>
      <c r="S59" s="122">
        <v>0</v>
      </c>
      <c r="T59" s="114" t="s">
        <v>90</v>
      </c>
      <c r="U59" s="114" t="s">
        <v>90</v>
      </c>
      <c r="V59" s="118">
        <v>509</v>
      </c>
      <c r="W59" s="118">
        <v>509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509</v>
      </c>
      <c r="AE59" s="118">
        <v>509</v>
      </c>
      <c r="AF59" s="114" t="s">
        <v>246</v>
      </c>
      <c r="AG59" s="114" t="s">
        <v>243</v>
      </c>
      <c r="AH59" s="118">
        <v>4030</v>
      </c>
      <c r="AI59" s="118">
        <v>16</v>
      </c>
    </row>
    <row r="60" spans="1:35" x14ac:dyDescent="0.2">
      <c r="A60" s="121"/>
      <c r="B60" s="114" t="s">
        <v>247</v>
      </c>
      <c r="C60" s="114" t="s">
        <v>248</v>
      </c>
      <c r="D60" s="115">
        <v>37803</v>
      </c>
      <c r="E60" s="115">
        <v>642</v>
      </c>
      <c r="F60" s="115">
        <v>38445</v>
      </c>
      <c r="G60" s="116">
        <v>-0.272728992470962</v>
      </c>
      <c r="H60" s="115">
        <v>102312</v>
      </c>
      <c r="I60" s="115">
        <v>76</v>
      </c>
      <c r="J60" s="115">
        <v>102388</v>
      </c>
      <c r="K60" s="142">
        <v>-0.116537525670009</v>
      </c>
      <c r="L60" s="118">
        <v>0</v>
      </c>
      <c r="M60" s="116">
        <v>0</v>
      </c>
      <c r="N60" s="118">
        <v>140833</v>
      </c>
      <c r="O60" s="116">
        <v>-0.16546374647419901</v>
      </c>
      <c r="P60" s="118">
        <v>568</v>
      </c>
      <c r="Q60" s="118">
        <v>141401</v>
      </c>
      <c r="R60" s="116">
        <v>-0.163248277984236</v>
      </c>
      <c r="S60" s="122">
        <v>0</v>
      </c>
      <c r="T60" s="114" t="s">
        <v>90</v>
      </c>
      <c r="U60" s="114" t="s">
        <v>90</v>
      </c>
      <c r="V60" s="118">
        <v>52610</v>
      </c>
      <c r="W60" s="118">
        <v>52862</v>
      </c>
      <c r="X60" s="118">
        <v>252</v>
      </c>
      <c r="Y60" s="118">
        <v>115852</v>
      </c>
      <c r="Z60" s="118">
        <v>115894</v>
      </c>
      <c r="AA60" s="118">
        <v>42</v>
      </c>
      <c r="AB60" s="118">
        <v>0</v>
      </c>
      <c r="AC60" s="118">
        <v>232</v>
      </c>
      <c r="AD60" s="118">
        <v>168756</v>
      </c>
      <c r="AE60" s="118">
        <v>168988</v>
      </c>
      <c r="AF60" s="114" t="s">
        <v>249</v>
      </c>
      <c r="AG60" s="114" t="s">
        <v>243</v>
      </c>
      <c r="AH60" s="118">
        <v>4030</v>
      </c>
      <c r="AI60" s="118">
        <v>16</v>
      </c>
    </row>
    <row r="61" spans="1:35" x14ac:dyDescent="0.2">
      <c r="A61" s="121"/>
      <c r="B61" s="114" t="s">
        <v>250</v>
      </c>
      <c r="C61" s="114" t="s">
        <v>251</v>
      </c>
      <c r="D61" s="115">
        <v>0</v>
      </c>
      <c r="E61" s="115">
        <v>0</v>
      </c>
      <c r="F61" s="115">
        <v>0</v>
      </c>
      <c r="G61" s="116">
        <v>-1</v>
      </c>
      <c r="H61" s="115">
        <v>0</v>
      </c>
      <c r="I61" s="115">
        <v>0</v>
      </c>
      <c r="J61" s="115">
        <v>0</v>
      </c>
      <c r="K61" s="142">
        <v>0</v>
      </c>
      <c r="L61" s="118">
        <v>0</v>
      </c>
      <c r="M61" s="116">
        <v>0</v>
      </c>
      <c r="N61" s="118">
        <v>0</v>
      </c>
      <c r="O61" s="116">
        <v>-1</v>
      </c>
      <c r="P61" s="118">
        <v>0</v>
      </c>
      <c r="Q61" s="118">
        <v>0</v>
      </c>
      <c r="R61" s="116">
        <v>-1</v>
      </c>
      <c r="S61" s="122">
        <v>0</v>
      </c>
      <c r="T61" s="114" t="s">
        <v>90</v>
      </c>
      <c r="U61" s="114" t="s">
        <v>90</v>
      </c>
      <c r="V61" s="118">
        <v>2704</v>
      </c>
      <c r="W61" s="118">
        <v>2704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2704</v>
      </c>
      <c r="AE61" s="118">
        <v>2704</v>
      </c>
      <c r="AF61" s="114" t="s">
        <v>252</v>
      </c>
      <c r="AG61" s="114" t="s">
        <v>243</v>
      </c>
      <c r="AH61" s="118">
        <v>4030</v>
      </c>
      <c r="AI61" s="118">
        <v>16</v>
      </c>
    </row>
    <row r="62" spans="1:35" x14ac:dyDescent="0.2">
      <c r="A62" s="121"/>
      <c r="B62" s="114" t="s">
        <v>253</v>
      </c>
      <c r="C62" s="114" t="s">
        <v>254</v>
      </c>
      <c r="D62" s="115">
        <v>3463</v>
      </c>
      <c r="E62" s="115">
        <v>0</v>
      </c>
      <c r="F62" s="115">
        <v>3463</v>
      </c>
      <c r="G62" s="116">
        <v>0.20326615705350901</v>
      </c>
      <c r="H62" s="115">
        <v>0</v>
      </c>
      <c r="I62" s="115">
        <v>0</v>
      </c>
      <c r="J62" s="115">
        <v>0</v>
      </c>
      <c r="K62" s="142">
        <v>0</v>
      </c>
      <c r="L62" s="118">
        <v>0</v>
      </c>
      <c r="M62" s="116">
        <v>0</v>
      </c>
      <c r="N62" s="118">
        <v>3463</v>
      </c>
      <c r="O62" s="116">
        <v>0.20326615705350901</v>
      </c>
      <c r="P62" s="118">
        <v>6</v>
      </c>
      <c r="Q62" s="118">
        <v>3469</v>
      </c>
      <c r="R62" s="116">
        <v>0.202009702009702</v>
      </c>
      <c r="S62" s="122">
        <v>0</v>
      </c>
      <c r="T62" s="114" t="s">
        <v>90</v>
      </c>
      <c r="U62" s="114" t="s">
        <v>90</v>
      </c>
      <c r="V62" s="118">
        <v>2878</v>
      </c>
      <c r="W62" s="118">
        <v>2878</v>
      </c>
      <c r="X62" s="118">
        <v>0</v>
      </c>
      <c r="Y62" s="118">
        <v>0</v>
      </c>
      <c r="Z62" s="118">
        <v>0</v>
      </c>
      <c r="AA62" s="118">
        <v>0</v>
      </c>
      <c r="AB62" s="118">
        <v>0</v>
      </c>
      <c r="AC62" s="118">
        <v>8</v>
      </c>
      <c r="AD62" s="118">
        <v>2878</v>
      </c>
      <c r="AE62" s="118">
        <v>2886</v>
      </c>
      <c r="AF62" s="114" t="s">
        <v>255</v>
      </c>
      <c r="AG62" s="114" t="s">
        <v>243</v>
      </c>
      <c r="AH62" s="118">
        <v>4030</v>
      </c>
      <c r="AI62" s="118">
        <v>16</v>
      </c>
    </row>
    <row r="63" spans="1:35" x14ac:dyDescent="0.2">
      <c r="A63" s="123"/>
      <c r="B63" s="114" t="s">
        <v>256</v>
      </c>
      <c r="C63" s="114" t="s">
        <v>257</v>
      </c>
      <c r="D63" s="115">
        <v>0</v>
      </c>
      <c r="E63" s="115">
        <v>0</v>
      </c>
      <c r="F63" s="115">
        <v>0</v>
      </c>
      <c r="G63" s="116">
        <v>-1</v>
      </c>
      <c r="H63" s="115">
        <v>0</v>
      </c>
      <c r="I63" s="115">
        <v>0</v>
      </c>
      <c r="J63" s="115">
        <v>0</v>
      </c>
      <c r="K63" s="142">
        <v>0</v>
      </c>
      <c r="L63" s="118">
        <v>0</v>
      </c>
      <c r="M63" s="116">
        <v>0</v>
      </c>
      <c r="N63" s="118">
        <v>0</v>
      </c>
      <c r="O63" s="116">
        <v>-1</v>
      </c>
      <c r="P63" s="118">
        <v>0</v>
      </c>
      <c r="Q63" s="118">
        <v>0</v>
      </c>
      <c r="R63" s="116">
        <v>-1</v>
      </c>
      <c r="S63" s="122">
        <v>0</v>
      </c>
      <c r="T63" s="114" t="s">
        <v>90</v>
      </c>
      <c r="U63" s="114" t="s">
        <v>90</v>
      </c>
      <c r="V63" s="118">
        <v>421</v>
      </c>
      <c r="W63" s="118">
        <v>421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421</v>
      </c>
      <c r="AE63" s="118">
        <v>421</v>
      </c>
      <c r="AF63" s="114" t="s">
        <v>258</v>
      </c>
      <c r="AG63" s="114" t="s">
        <v>243</v>
      </c>
      <c r="AH63" s="118">
        <v>4030</v>
      </c>
      <c r="AI63" s="118">
        <v>16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41598</v>
      </c>
      <c r="E64" s="125">
        <v>642</v>
      </c>
      <c r="F64" s="125">
        <v>42240</v>
      </c>
      <c r="G64" s="126">
        <v>-0.28953476637400299</v>
      </c>
      <c r="H64" s="125">
        <v>265529</v>
      </c>
      <c r="I64" s="125">
        <v>76</v>
      </c>
      <c r="J64" s="125">
        <v>265605</v>
      </c>
      <c r="K64" s="143">
        <v>-7.2255152973722508E-2</v>
      </c>
      <c r="L64" s="144">
        <v>0</v>
      </c>
      <c r="M64" s="126">
        <v>0</v>
      </c>
      <c r="N64" s="144">
        <v>307845</v>
      </c>
      <c r="O64" s="126">
        <v>-0.10961836035228301</v>
      </c>
      <c r="P64" s="144">
        <v>574</v>
      </c>
      <c r="Q64" s="144">
        <v>308419</v>
      </c>
      <c r="R64" s="126">
        <v>-0.108576961428964</v>
      </c>
      <c r="S64" s="127">
        <v>0</v>
      </c>
      <c r="T64" s="128">
        <v>0</v>
      </c>
      <c r="U64" s="128">
        <v>0</v>
      </c>
      <c r="V64" s="129">
        <v>59202</v>
      </c>
      <c r="W64" s="129">
        <v>59454</v>
      </c>
      <c r="X64" s="129">
        <v>252</v>
      </c>
      <c r="Y64" s="129">
        <v>286249</v>
      </c>
      <c r="Z64" s="129">
        <v>286291</v>
      </c>
      <c r="AA64" s="129">
        <v>42</v>
      </c>
      <c r="AB64" s="129">
        <v>0</v>
      </c>
      <c r="AC64" s="129">
        <v>240</v>
      </c>
      <c r="AD64" s="129">
        <v>345745</v>
      </c>
      <c r="AE64" s="129">
        <v>345985</v>
      </c>
      <c r="AF64" s="128">
        <v>0</v>
      </c>
      <c r="AG64" s="128">
        <v>0</v>
      </c>
      <c r="AH64" s="129">
        <v>24180</v>
      </c>
      <c r="AI64" s="129">
        <v>96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2088016</v>
      </c>
      <c r="E65" s="125">
        <v>444354</v>
      </c>
      <c r="F65" s="125">
        <v>2532370</v>
      </c>
      <c r="G65" s="126">
        <v>-4.0861111548081601E-3</v>
      </c>
      <c r="H65" s="125">
        <v>2001225</v>
      </c>
      <c r="I65" s="125">
        <v>282016</v>
      </c>
      <c r="J65" s="125">
        <v>2283241</v>
      </c>
      <c r="K65" s="143">
        <v>1.1101457284919002E-2</v>
      </c>
      <c r="L65" s="144">
        <v>52260</v>
      </c>
      <c r="M65" s="126">
        <v>-5.0042717175940207E-2</v>
      </c>
      <c r="N65" s="144">
        <v>4867871</v>
      </c>
      <c r="O65" s="126">
        <v>2.45595862391357E-3</v>
      </c>
      <c r="P65" s="144">
        <v>60051</v>
      </c>
      <c r="Q65" s="144">
        <v>4927922</v>
      </c>
      <c r="R65" s="126">
        <v>1.2369372880109302E-3</v>
      </c>
      <c r="S65" s="137">
        <v>0</v>
      </c>
      <c r="T65" s="128">
        <v>0</v>
      </c>
      <c r="U65" s="128">
        <v>0</v>
      </c>
      <c r="V65" s="129">
        <v>2106058</v>
      </c>
      <c r="W65" s="129">
        <v>2542760</v>
      </c>
      <c r="X65" s="129">
        <v>436702</v>
      </c>
      <c r="Y65" s="129">
        <v>1996556</v>
      </c>
      <c r="Z65" s="129">
        <v>2258172</v>
      </c>
      <c r="AA65" s="129">
        <v>261616</v>
      </c>
      <c r="AB65" s="129">
        <v>55013</v>
      </c>
      <c r="AC65" s="129">
        <v>65889</v>
      </c>
      <c r="AD65" s="129">
        <v>4855945</v>
      </c>
      <c r="AE65" s="129">
        <v>4921834</v>
      </c>
      <c r="AF65" s="128">
        <v>0</v>
      </c>
      <c r="AG65" s="128">
        <v>0</v>
      </c>
      <c r="AH65" s="129">
        <v>209560</v>
      </c>
      <c r="AI65" s="129">
        <v>832</v>
      </c>
    </row>
  </sheetData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97" zoomScaleSheetLayoutView="38080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10.140625" style="111" hidden="1" customWidth="1"/>
    <col min="24" max="24" width="9" style="111" hidden="1" customWidth="1"/>
    <col min="25" max="26" width="10.140625" style="111" hidden="1" customWidth="1"/>
    <col min="27" max="27" width="9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301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72</v>
      </c>
      <c r="R4" s="112" t="s">
        <v>73</v>
      </c>
      <c r="S4" s="141" t="s">
        <v>74</v>
      </c>
      <c r="T4" s="141" t="s">
        <v>75</v>
      </c>
      <c r="U4" s="141" t="s">
        <v>76</v>
      </c>
      <c r="V4" s="141" t="s">
        <v>291</v>
      </c>
      <c r="W4" s="141" t="s">
        <v>292</v>
      </c>
      <c r="X4" s="141" t="s">
        <v>293</v>
      </c>
      <c r="Y4" s="141" t="s">
        <v>294</v>
      </c>
      <c r="Z4" s="141" t="s">
        <v>295</v>
      </c>
      <c r="AA4" s="141" t="s">
        <v>296</v>
      </c>
      <c r="AB4" s="141" t="s">
        <v>79</v>
      </c>
      <c r="AC4" s="141" t="s">
        <v>297</v>
      </c>
      <c r="AD4" s="141" t="s">
        <v>298</v>
      </c>
      <c r="AE4" s="141" t="s">
        <v>82</v>
      </c>
      <c r="AF4" s="141" t="s">
        <v>83</v>
      </c>
      <c r="AG4" s="141" t="s">
        <v>84</v>
      </c>
      <c r="AH4" s="141" t="s">
        <v>300</v>
      </c>
      <c r="AI4" s="141" t="s">
        <v>299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5088347</v>
      </c>
      <c r="E5" s="115">
        <v>2081456</v>
      </c>
      <c r="F5" s="115">
        <v>7169803</v>
      </c>
      <c r="G5" s="116">
        <v>-2.3614211327641606E-3</v>
      </c>
      <c r="H5" s="115">
        <v>7564910</v>
      </c>
      <c r="I5" s="115">
        <v>1750680</v>
      </c>
      <c r="J5" s="115">
        <v>9315590</v>
      </c>
      <c r="K5" s="116">
        <v>2.4216485531645703E-2</v>
      </c>
      <c r="L5" s="115">
        <v>0</v>
      </c>
      <c r="M5" s="146">
        <v>0</v>
      </c>
      <c r="N5" s="115">
        <v>16485393</v>
      </c>
      <c r="O5" s="116">
        <v>1.24852391646855E-2</v>
      </c>
      <c r="P5" s="115">
        <v>13443</v>
      </c>
      <c r="Q5" s="115">
        <v>16498836</v>
      </c>
      <c r="R5" s="116">
        <v>1.1414588226524301E-2</v>
      </c>
      <c r="S5" s="117">
        <v>1</v>
      </c>
      <c r="T5" s="114" t="s">
        <v>89</v>
      </c>
      <c r="U5" s="114" t="s">
        <v>90</v>
      </c>
      <c r="V5" s="118">
        <v>5128056</v>
      </c>
      <c r="W5" s="118">
        <v>7186774</v>
      </c>
      <c r="X5" s="118">
        <v>2058718</v>
      </c>
      <c r="Y5" s="118">
        <v>7431447</v>
      </c>
      <c r="Z5" s="118">
        <v>9095333</v>
      </c>
      <c r="AA5" s="118">
        <v>1663886</v>
      </c>
      <c r="AB5" s="118">
        <v>0</v>
      </c>
      <c r="AC5" s="118">
        <v>30527</v>
      </c>
      <c r="AD5" s="118">
        <v>16282107</v>
      </c>
      <c r="AE5" s="118">
        <v>16312634</v>
      </c>
      <c r="AF5" s="114" t="s">
        <v>91</v>
      </c>
      <c r="AG5" s="114" t="s">
        <v>91</v>
      </c>
      <c r="AH5" s="118">
        <v>72</v>
      </c>
      <c r="AI5" s="118">
        <v>32240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2103539</v>
      </c>
      <c r="E6" s="115">
        <v>208662</v>
      </c>
      <c r="F6" s="115">
        <v>2312201</v>
      </c>
      <c r="G6" s="116">
        <v>-2.86432897563123E-2</v>
      </c>
      <c r="H6" s="115">
        <v>1483001</v>
      </c>
      <c r="I6" s="115">
        <v>48278</v>
      </c>
      <c r="J6" s="115">
        <v>1531279</v>
      </c>
      <c r="K6" s="116">
        <v>-1.25228362397836E-3</v>
      </c>
      <c r="L6" s="115">
        <v>145788</v>
      </c>
      <c r="M6" s="146">
        <v>-0.10676780178171</v>
      </c>
      <c r="N6" s="115">
        <v>3989268</v>
      </c>
      <c r="O6" s="116">
        <v>-2.1469801285126801E-2</v>
      </c>
      <c r="P6" s="115">
        <v>51156</v>
      </c>
      <c r="Q6" s="115">
        <v>4040424</v>
      </c>
      <c r="R6" s="116">
        <v>-3.28402453264037E-2</v>
      </c>
      <c r="S6" s="120">
        <v>2</v>
      </c>
      <c r="T6" s="114" t="s">
        <v>89</v>
      </c>
      <c r="U6" s="114" t="s">
        <v>89</v>
      </c>
      <c r="V6" s="118">
        <v>2211875</v>
      </c>
      <c r="W6" s="118">
        <v>2380383</v>
      </c>
      <c r="X6" s="118">
        <v>168508</v>
      </c>
      <c r="Y6" s="118">
        <v>1492459</v>
      </c>
      <c r="Z6" s="118">
        <v>1533199</v>
      </c>
      <c r="AA6" s="118">
        <v>40740</v>
      </c>
      <c r="AB6" s="118">
        <v>163214</v>
      </c>
      <c r="AC6" s="118">
        <v>100822</v>
      </c>
      <c r="AD6" s="118">
        <v>4076796</v>
      </c>
      <c r="AE6" s="118">
        <v>4177618</v>
      </c>
      <c r="AF6" s="114" t="s">
        <v>95</v>
      </c>
      <c r="AG6" s="114" t="s">
        <v>96</v>
      </c>
      <c r="AH6" s="118">
        <v>72</v>
      </c>
      <c r="AI6" s="118">
        <v>32240</v>
      </c>
    </row>
    <row r="7" spans="1:35" x14ac:dyDescent="0.2">
      <c r="A7" s="121"/>
      <c r="B7" s="114" t="s">
        <v>97</v>
      </c>
      <c r="C7" s="114" t="s">
        <v>98</v>
      </c>
      <c r="D7" s="115">
        <v>1494797</v>
      </c>
      <c r="E7" s="115">
        <v>50182</v>
      </c>
      <c r="F7" s="115">
        <v>1544979</v>
      </c>
      <c r="G7" s="116">
        <v>-5.3951230982324301E-2</v>
      </c>
      <c r="H7" s="115">
        <v>1256530</v>
      </c>
      <c r="I7" s="115">
        <v>48398</v>
      </c>
      <c r="J7" s="115">
        <v>1304928</v>
      </c>
      <c r="K7" s="116">
        <v>-1.7582849437958598E-2</v>
      </c>
      <c r="L7" s="115">
        <v>163104</v>
      </c>
      <c r="M7" s="146">
        <v>-0.11165817924348501</v>
      </c>
      <c r="N7" s="115">
        <v>3013011</v>
      </c>
      <c r="O7" s="116">
        <v>-4.1959965328807192E-2</v>
      </c>
      <c r="P7" s="115">
        <v>9288</v>
      </c>
      <c r="Q7" s="115">
        <v>3022299</v>
      </c>
      <c r="R7" s="116">
        <v>-4.17929697642987E-2</v>
      </c>
      <c r="S7" s="122">
        <v>0</v>
      </c>
      <c r="T7" s="114" t="s">
        <v>89</v>
      </c>
      <c r="U7" s="114" t="s">
        <v>89</v>
      </c>
      <c r="V7" s="118">
        <v>1590506</v>
      </c>
      <c r="W7" s="118">
        <v>1633086</v>
      </c>
      <c r="X7" s="118">
        <v>42580</v>
      </c>
      <c r="Y7" s="118">
        <v>1288503</v>
      </c>
      <c r="Z7" s="118">
        <v>1328283</v>
      </c>
      <c r="AA7" s="118">
        <v>39780</v>
      </c>
      <c r="AB7" s="118">
        <v>183605</v>
      </c>
      <c r="AC7" s="118">
        <v>9145</v>
      </c>
      <c r="AD7" s="118">
        <v>3144974</v>
      </c>
      <c r="AE7" s="118">
        <v>3154119</v>
      </c>
      <c r="AF7" s="114" t="s">
        <v>99</v>
      </c>
      <c r="AG7" s="114" t="s">
        <v>96</v>
      </c>
      <c r="AH7" s="118">
        <v>72</v>
      </c>
      <c r="AI7" s="118">
        <v>32240</v>
      </c>
    </row>
    <row r="8" spans="1:35" x14ac:dyDescent="0.2">
      <c r="A8" s="123"/>
      <c r="B8" s="114" t="s">
        <v>100</v>
      </c>
      <c r="C8" s="114" t="s">
        <v>101</v>
      </c>
      <c r="D8" s="115">
        <v>1884839</v>
      </c>
      <c r="E8" s="115">
        <v>293372</v>
      </c>
      <c r="F8" s="115">
        <v>2178211</v>
      </c>
      <c r="G8" s="116">
        <v>-1.4955132341841702E-2</v>
      </c>
      <c r="H8" s="115">
        <v>661556</v>
      </c>
      <c r="I8" s="115">
        <v>16550</v>
      </c>
      <c r="J8" s="115">
        <v>678106</v>
      </c>
      <c r="K8" s="116">
        <v>-3.7657473805810297E-2</v>
      </c>
      <c r="L8" s="115">
        <v>0</v>
      </c>
      <c r="M8" s="146">
        <v>0</v>
      </c>
      <c r="N8" s="115">
        <v>2856317</v>
      </c>
      <c r="O8" s="116">
        <v>-2.0441218935211603E-2</v>
      </c>
      <c r="P8" s="115">
        <v>8822</v>
      </c>
      <c r="Q8" s="115">
        <v>2865139</v>
      </c>
      <c r="R8" s="116">
        <v>-1.9668968707572398E-2</v>
      </c>
      <c r="S8" s="122">
        <v>0</v>
      </c>
      <c r="T8" s="114" t="s">
        <v>89</v>
      </c>
      <c r="U8" s="114" t="s">
        <v>89</v>
      </c>
      <c r="V8" s="118">
        <v>1929091</v>
      </c>
      <c r="W8" s="118">
        <v>2211281</v>
      </c>
      <c r="X8" s="118">
        <v>282190</v>
      </c>
      <c r="Y8" s="118">
        <v>689145</v>
      </c>
      <c r="Z8" s="118">
        <v>704641</v>
      </c>
      <c r="AA8" s="118">
        <v>15496</v>
      </c>
      <c r="AB8" s="118">
        <v>0</v>
      </c>
      <c r="AC8" s="118">
        <v>6702</v>
      </c>
      <c r="AD8" s="118">
        <v>2915922</v>
      </c>
      <c r="AE8" s="118">
        <v>2922624</v>
      </c>
      <c r="AF8" s="114" t="s">
        <v>102</v>
      </c>
      <c r="AG8" s="114" t="s">
        <v>96</v>
      </c>
      <c r="AH8" s="118">
        <v>72</v>
      </c>
      <c r="AI8" s="118">
        <v>32240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5483175</v>
      </c>
      <c r="E9" s="125">
        <v>552216</v>
      </c>
      <c r="F9" s="125">
        <v>6035391</v>
      </c>
      <c r="G9" s="126">
        <v>-3.0420338166191403E-2</v>
      </c>
      <c r="H9" s="125">
        <v>3401087</v>
      </c>
      <c r="I9" s="125">
        <v>113226</v>
      </c>
      <c r="J9" s="125">
        <v>3514313</v>
      </c>
      <c r="K9" s="126">
        <v>-1.4528382784329101E-2</v>
      </c>
      <c r="L9" s="125">
        <v>308892</v>
      </c>
      <c r="M9" s="145">
        <v>-0.10935675381106601</v>
      </c>
      <c r="N9" s="125">
        <v>9858596</v>
      </c>
      <c r="O9" s="126">
        <v>-2.7530526672145901E-2</v>
      </c>
      <c r="P9" s="125">
        <v>69266</v>
      </c>
      <c r="Q9" s="125">
        <v>9927862</v>
      </c>
      <c r="R9" s="126">
        <v>-3.1840014214440097E-2</v>
      </c>
      <c r="S9" s="127">
        <v>0</v>
      </c>
      <c r="T9" s="128">
        <v>0</v>
      </c>
      <c r="U9" s="128">
        <v>0</v>
      </c>
      <c r="V9" s="129">
        <v>5731472</v>
      </c>
      <c r="W9" s="129">
        <v>6224750</v>
      </c>
      <c r="X9" s="129">
        <v>493278</v>
      </c>
      <c r="Y9" s="129">
        <v>3470107</v>
      </c>
      <c r="Z9" s="129">
        <v>3566123</v>
      </c>
      <c r="AA9" s="129">
        <v>96016</v>
      </c>
      <c r="AB9" s="129">
        <v>346819</v>
      </c>
      <c r="AC9" s="129">
        <v>116669</v>
      </c>
      <c r="AD9" s="129">
        <v>10137692</v>
      </c>
      <c r="AE9" s="129">
        <v>10254361</v>
      </c>
      <c r="AF9" s="128">
        <v>0</v>
      </c>
      <c r="AG9" s="128">
        <v>0</v>
      </c>
      <c r="AH9" s="129">
        <v>216</v>
      </c>
      <c r="AI9" s="129">
        <v>96720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748115</v>
      </c>
      <c r="E10" s="115">
        <v>292562</v>
      </c>
      <c r="F10" s="115">
        <v>1040677</v>
      </c>
      <c r="G10" s="116">
        <v>1.8879077630459102E-3</v>
      </c>
      <c r="H10" s="115">
        <v>40210</v>
      </c>
      <c r="I10" s="115">
        <v>302</v>
      </c>
      <c r="J10" s="115">
        <v>40512</v>
      </c>
      <c r="K10" s="116">
        <v>0.107944755914126</v>
      </c>
      <c r="L10" s="115">
        <v>1</v>
      </c>
      <c r="M10" s="146">
        <v>-0.97222222222222199</v>
      </c>
      <c r="N10" s="115">
        <v>1081190</v>
      </c>
      <c r="O10" s="116">
        <v>5.4616452636757299E-3</v>
      </c>
      <c r="P10" s="115">
        <v>74124</v>
      </c>
      <c r="Q10" s="115">
        <v>1155314</v>
      </c>
      <c r="R10" s="116">
        <v>9.2899325575706709E-3</v>
      </c>
      <c r="S10" s="120">
        <v>3</v>
      </c>
      <c r="T10" s="114" t="s">
        <v>89</v>
      </c>
      <c r="U10" s="114" t="s">
        <v>89</v>
      </c>
      <c r="V10" s="118">
        <v>759734</v>
      </c>
      <c r="W10" s="118">
        <v>1038716</v>
      </c>
      <c r="X10" s="118">
        <v>278982</v>
      </c>
      <c r="Y10" s="118">
        <v>36327</v>
      </c>
      <c r="Z10" s="118">
        <v>36565</v>
      </c>
      <c r="AA10" s="118">
        <v>238</v>
      </c>
      <c r="AB10" s="118">
        <v>36</v>
      </c>
      <c r="AC10" s="118">
        <v>69363</v>
      </c>
      <c r="AD10" s="118">
        <v>1075317</v>
      </c>
      <c r="AE10" s="118">
        <v>1144680</v>
      </c>
      <c r="AF10" s="114" t="s">
        <v>107</v>
      </c>
      <c r="AG10" s="114" t="s">
        <v>108</v>
      </c>
      <c r="AH10" s="118">
        <v>72</v>
      </c>
      <c r="AI10" s="118">
        <v>32240</v>
      </c>
    </row>
    <row r="11" spans="1:35" x14ac:dyDescent="0.2">
      <c r="A11" s="121"/>
      <c r="B11" s="114" t="s">
        <v>109</v>
      </c>
      <c r="C11" s="114" t="s">
        <v>110</v>
      </c>
      <c r="D11" s="115">
        <v>471416</v>
      </c>
      <c r="E11" s="115">
        <v>2792</v>
      </c>
      <c r="F11" s="115">
        <v>474208</v>
      </c>
      <c r="G11" s="116">
        <v>9.0412142335820796E-3</v>
      </c>
      <c r="H11" s="115">
        <v>218257</v>
      </c>
      <c r="I11" s="115">
        <v>608</v>
      </c>
      <c r="J11" s="115">
        <v>218865</v>
      </c>
      <c r="K11" s="116">
        <v>-5.4807476377204699E-2</v>
      </c>
      <c r="L11" s="115">
        <v>31</v>
      </c>
      <c r="M11" s="146">
        <v>0</v>
      </c>
      <c r="N11" s="115">
        <v>693104</v>
      </c>
      <c r="O11" s="116">
        <v>-1.1989765008588602E-2</v>
      </c>
      <c r="P11" s="115">
        <v>1911</v>
      </c>
      <c r="Q11" s="115">
        <v>695015</v>
      </c>
      <c r="R11" s="116">
        <v>-9.5861441954450521E-3</v>
      </c>
      <c r="S11" s="122">
        <v>0</v>
      </c>
      <c r="T11" s="114" t="s">
        <v>89</v>
      </c>
      <c r="U11" s="114" t="s">
        <v>89</v>
      </c>
      <c r="V11" s="118">
        <v>467699</v>
      </c>
      <c r="W11" s="118">
        <v>469959</v>
      </c>
      <c r="X11" s="118">
        <v>2260</v>
      </c>
      <c r="Y11" s="118">
        <v>230990</v>
      </c>
      <c r="Z11" s="118">
        <v>231556</v>
      </c>
      <c r="AA11" s="118">
        <v>566</v>
      </c>
      <c r="AB11" s="118">
        <v>0</v>
      </c>
      <c r="AC11" s="118">
        <v>227</v>
      </c>
      <c r="AD11" s="118">
        <v>701515</v>
      </c>
      <c r="AE11" s="118">
        <v>701742</v>
      </c>
      <c r="AF11" s="114" t="s">
        <v>111</v>
      </c>
      <c r="AG11" s="114" t="s">
        <v>108</v>
      </c>
      <c r="AH11" s="118">
        <v>72</v>
      </c>
      <c r="AI11" s="118">
        <v>32240</v>
      </c>
    </row>
    <row r="12" spans="1:35" x14ac:dyDescent="0.2">
      <c r="A12" s="121"/>
      <c r="B12" s="114" t="s">
        <v>112</v>
      </c>
      <c r="C12" s="114" t="s">
        <v>113</v>
      </c>
      <c r="D12" s="115">
        <v>954621</v>
      </c>
      <c r="E12" s="115">
        <v>246368</v>
      </c>
      <c r="F12" s="115">
        <v>1200989</v>
      </c>
      <c r="G12" s="116">
        <v>-1.3461729603894301E-2</v>
      </c>
      <c r="H12" s="115">
        <v>65179</v>
      </c>
      <c r="I12" s="115">
        <v>1020</v>
      </c>
      <c r="J12" s="115">
        <v>66199</v>
      </c>
      <c r="K12" s="116">
        <v>-0.24068912517348601</v>
      </c>
      <c r="L12" s="115">
        <v>9</v>
      </c>
      <c r="M12" s="146">
        <v>-0.18181818181818199</v>
      </c>
      <c r="N12" s="115">
        <v>1267197</v>
      </c>
      <c r="O12" s="116">
        <v>-2.8648498241950801E-2</v>
      </c>
      <c r="P12" s="115">
        <v>66589</v>
      </c>
      <c r="Q12" s="115">
        <v>1333786</v>
      </c>
      <c r="R12" s="116">
        <v>-2.4173505498501301E-2</v>
      </c>
      <c r="S12" s="122">
        <v>0</v>
      </c>
      <c r="T12" s="114" t="s">
        <v>89</v>
      </c>
      <c r="U12" s="114" t="s">
        <v>89</v>
      </c>
      <c r="V12" s="118">
        <v>987727</v>
      </c>
      <c r="W12" s="118">
        <v>1217377</v>
      </c>
      <c r="X12" s="118">
        <v>229650</v>
      </c>
      <c r="Y12" s="118">
        <v>86083</v>
      </c>
      <c r="Z12" s="118">
        <v>87183</v>
      </c>
      <c r="AA12" s="118">
        <v>1100</v>
      </c>
      <c r="AB12" s="118">
        <v>11</v>
      </c>
      <c r="AC12" s="118">
        <v>62256</v>
      </c>
      <c r="AD12" s="118">
        <v>1304571</v>
      </c>
      <c r="AE12" s="118">
        <v>1366827</v>
      </c>
      <c r="AF12" s="114" t="s">
        <v>114</v>
      </c>
      <c r="AG12" s="114" t="s">
        <v>108</v>
      </c>
      <c r="AH12" s="118">
        <v>72</v>
      </c>
      <c r="AI12" s="118">
        <v>32240</v>
      </c>
    </row>
    <row r="13" spans="1:35" x14ac:dyDescent="0.2">
      <c r="A13" s="123"/>
      <c r="B13" s="114" t="s">
        <v>115</v>
      </c>
      <c r="C13" s="114" t="s">
        <v>116</v>
      </c>
      <c r="D13" s="115">
        <v>504799</v>
      </c>
      <c r="E13" s="115">
        <v>1810</v>
      </c>
      <c r="F13" s="115">
        <v>506609</v>
      </c>
      <c r="G13" s="116">
        <v>-2.2399882674632401E-2</v>
      </c>
      <c r="H13" s="115">
        <v>217274</v>
      </c>
      <c r="I13" s="115">
        <v>60</v>
      </c>
      <c r="J13" s="115">
        <v>217334</v>
      </c>
      <c r="K13" s="116">
        <v>3.4118977815739103E-3</v>
      </c>
      <c r="L13" s="115">
        <v>0</v>
      </c>
      <c r="M13" s="146">
        <v>0</v>
      </c>
      <c r="N13" s="115">
        <v>723943</v>
      </c>
      <c r="O13" s="116">
        <v>-1.4791538515974201E-2</v>
      </c>
      <c r="P13" s="115">
        <v>2852</v>
      </c>
      <c r="Q13" s="115">
        <v>726795</v>
      </c>
      <c r="R13" s="116">
        <v>-2.81241517088845E-2</v>
      </c>
      <c r="S13" s="122">
        <v>0</v>
      </c>
      <c r="T13" s="114" t="s">
        <v>89</v>
      </c>
      <c r="U13" s="114" t="s">
        <v>89</v>
      </c>
      <c r="V13" s="118">
        <v>514929</v>
      </c>
      <c r="W13" s="118">
        <v>518217</v>
      </c>
      <c r="X13" s="118">
        <v>3288</v>
      </c>
      <c r="Y13" s="118">
        <v>216421</v>
      </c>
      <c r="Z13" s="118">
        <v>216595</v>
      </c>
      <c r="AA13" s="118">
        <v>174</v>
      </c>
      <c r="AB13" s="118">
        <v>0</v>
      </c>
      <c r="AC13" s="118">
        <v>13015</v>
      </c>
      <c r="AD13" s="118">
        <v>734812</v>
      </c>
      <c r="AE13" s="118">
        <v>747827</v>
      </c>
      <c r="AF13" s="114" t="s">
        <v>117</v>
      </c>
      <c r="AG13" s="114" t="s">
        <v>108</v>
      </c>
      <c r="AH13" s="118">
        <v>72</v>
      </c>
      <c r="AI13" s="118">
        <v>32240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2678951</v>
      </c>
      <c r="E14" s="125">
        <v>543532</v>
      </c>
      <c r="F14" s="125">
        <v>3222483</v>
      </c>
      <c r="G14" s="126">
        <v>-6.7152261418519906E-3</v>
      </c>
      <c r="H14" s="125">
        <v>540920</v>
      </c>
      <c r="I14" s="125">
        <v>1990</v>
      </c>
      <c r="J14" s="125">
        <v>542910</v>
      </c>
      <c r="K14" s="126">
        <v>-5.0689020264067602E-2</v>
      </c>
      <c r="L14" s="125">
        <v>41</v>
      </c>
      <c r="M14" s="145">
        <v>-0.12765957446808499</v>
      </c>
      <c r="N14" s="125">
        <v>3765434</v>
      </c>
      <c r="O14" s="126">
        <v>-1.3306640218121901E-2</v>
      </c>
      <c r="P14" s="125">
        <v>145476</v>
      </c>
      <c r="Q14" s="125">
        <v>3910910</v>
      </c>
      <c r="R14" s="126">
        <v>-1.2664740590688001E-2</v>
      </c>
      <c r="S14" s="127">
        <v>0</v>
      </c>
      <c r="T14" s="128">
        <v>0</v>
      </c>
      <c r="U14" s="128">
        <v>0</v>
      </c>
      <c r="V14" s="129">
        <v>2730089</v>
      </c>
      <c r="W14" s="129">
        <v>3244269</v>
      </c>
      <c r="X14" s="129">
        <v>514180</v>
      </c>
      <c r="Y14" s="129">
        <v>569821</v>
      </c>
      <c r="Z14" s="129">
        <v>571899</v>
      </c>
      <c r="AA14" s="129">
        <v>2078</v>
      </c>
      <c r="AB14" s="129">
        <v>47</v>
      </c>
      <c r="AC14" s="129">
        <v>144861</v>
      </c>
      <c r="AD14" s="129">
        <v>3816215</v>
      </c>
      <c r="AE14" s="129">
        <v>3961076</v>
      </c>
      <c r="AF14" s="128">
        <v>0</v>
      </c>
      <c r="AG14" s="128">
        <v>0</v>
      </c>
      <c r="AH14" s="129">
        <v>288</v>
      </c>
      <c r="AI14" s="129">
        <v>128960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246441</v>
      </c>
      <c r="E15" s="115">
        <v>11586</v>
      </c>
      <c r="F15" s="115">
        <v>258027</v>
      </c>
      <c r="G15" s="116">
        <v>4.6669262783848905E-2</v>
      </c>
      <c r="H15" s="115">
        <v>3289</v>
      </c>
      <c r="I15" s="115">
        <v>0</v>
      </c>
      <c r="J15" s="115">
        <v>3289</v>
      </c>
      <c r="K15" s="116">
        <v>-0.385578180459555</v>
      </c>
      <c r="L15" s="115">
        <v>1901</v>
      </c>
      <c r="M15" s="146">
        <v>1.1028761061946899</v>
      </c>
      <c r="N15" s="115">
        <v>263217</v>
      </c>
      <c r="O15" s="116">
        <v>4.1292987154787394E-2</v>
      </c>
      <c r="P15" s="115">
        <v>5590</v>
      </c>
      <c r="Q15" s="115">
        <v>268807</v>
      </c>
      <c r="R15" s="116">
        <v>4.1217666152785402E-2</v>
      </c>
      <c r="S15" s="120">
        <v>4</v>
      </c>
      <c r="T15" s="114" t="s">
        <v>89</v>
      </c>
      <c r="U15" s="114" t="s">
        <v>89</v>
      </c>
      <c r="V15" s="118">
        <v>238172</v>
      </c>
      <c r="W15" s="118">
        <v>246522</v>
      </c>
      <c r="X15" s="118">
        <v>8350</v>
      </c>
      <c r="Y15" s="118">
        <v>5353</v>
      </c>
      <c r="Z15" s="118">
        <v>5353</v>
      </c>
      <c r="AA15" s="118">
        <v>0</v>
      </c>
      <c r="AB15" s="118">
        <v>904</v>
      </c>
      <c r="AC15" s="118">
        <v>5387</v>
      </c>
      <c r="AD15" s="118">
        <v>252779</v>
      </c>
      <c r="AE15" s="118">
        <v>258166</v>
      </c>
      <c r="AF15" s="114" t="s">
        <v>121</v>
      </c>
      <c r="AG15" s="114" t="s">
        <v>122</v>
      </c>
      <c r="AH15" s="118">
        <v>72</v>
      </c>
      <c r="AI15" s="118">
        <v>32240</v>
      </c>
    </row>
    <row r="16" spans="1:35" x14ac:dyDescent="0.2">
      <c r="A16" s="121"/>
      <c r="B16" s="114" t="s">
        <v>123</v>
      </c>
      <c r="C16" s="114" t="s">
        <v>124</v>
      </c>
      <c r="D16" s="115">
        <v>150290</v>
      </c>
      <c r="E16" s="115">
        <v>8</v>
      </c>
      <c r="F16" s="115">
        <v>150298</v>
      </c>
      <c r="G16" s="116">
        <v>3.19050332644472E-2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46">
        <v>0</v>
      </c>
      <c r="N16" s="115">
        <v>150298</v>
      </c>
      <c r="O16" s="116">
        <v>3.19050332644472E-2</v>
      </c>
      <c r="P16" s="115">
        <v>218</v>
      </c>
      <c r="Q16" s="115">
        <v>150516</v>
      </c>
      <c r="R16" s="116">
        <v>3.3401761745542401E-2</v>
      </c>
      <c r="S16" s="122">
        <v>0</v>
      </c>
      <c r="T16" s="114" t="s">
        <v>89</v>
      </c>
      <c r="U16" s="114" t="s">
        <v>89</v>
      </c>
      <c r="V16" s="118">
        <v>145605</v>
      </c>
      <c r="W16" s="118">
        <v>145651</v>
      </c>
      <c r="X16" s="118">
        <v>46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145651</v>
      </c>
      <c r="AE16" s="118">
        <v>145651</v>
      </c>
      <c r="AF16" s="114" t="s">
        <v>125</v>
      </c>
      <c r="AG16" s="114" t="s">
        <v>122</v>
      </c>
      <c r="AH16" s="118">
        <v>72</v>
      </c>
      <c r="AI16" s="118">
        <v>32240</v>
      </c>
    </row>
    <row r="17" spans="1:35" x14ac:dyDescent="0.2">
      <c r="A17" s="121"/>
      <c r="B17" s="114" t="s">
        <v>126</v>
      </c>
      <c r="C17" s="114" t="s">
        <v>127</v>
      </c>
      <c r="D17" s="115">
        <v>439858</v>
      </c>
      <c r="E17" s="115">
        <v>2212</v>
      </c>
      <c r="F17" s="115">
        <v>442070</v>
      </c>
      <c r="G17" s="116">
        <v>-3.8891743053114502E-3</v>
      </c>
      <c r="H17" s="115">
        <v>43547</v>
      </c>
      <c r="I17" s="115">
        <v>6</v>
      </c>
      <c r="J17" s="115">
        <v>43553</v>
      </c>
      <c r="K17" s="116">
        <v>0.13828341435366698</v>
      </c>
      <c r="L17" s="115">
        <v>0</v>
      </c>
      <c r="M17" s="146">
        <v>0</v>
      </c>
      <c r="N17" s="115">
        <v>485623</v>
      </c>
      <c r="O17" s="116">
        <v>7.3953756601902697E-3</v>
      </c>
      <c r="P17" s="115">
        <v>7510</v>
      </c>
      <c r="Q17" s="115">
        <v>493133</v>
      </c>
      <c r="R17" s="116">
        <v>4.6736302535047101E-3</v>
      </c>
      <c r="S17" s="122">
        <v>0</v>
      </c>
      <c r="T17" s="114" t="s">
        <v>89</v>
      </c>
      <c r="U17" s="114" t="s">
        <v>89</v>
      </c>
      <c r="V17" s="118">
        <v>441222</v>
      </c>
      <c r="W17" s="118">
        <v>443796</v>
      </c>
      <c r="X17" s="118">
        <v>2574</v>
      </c>
      <c r="Y17" s="118">
        <v>38258</v>
      </c>
      <c r="Z17" s="118">
        <v>38262</v>
      </c>
      <c r="AA17" s="118">
        <v>4</v>
      </c>
      <c r="AB17" s="118">
        <v>0</v>
      </c>
      <c r="AC17" s="118">
        <v>8781</v>
      </c>
      <c r="AD17" s="118">
        <v>482058</v>
      </c>
      <c r="AE17" s="118">
        <v>490839</v>
      </c>
      <c r="AF17" s="114" t="s">
        <v>128</v>
      </c>
      <c r="AG17" s="114" t="s">
        <v>122</v>
      </c>
      <c r="AH17" s="118">
        <v>72</v>
      </c>
      <c r="AI17" s="118">
        <v>32240</v>
      </c>
    </row>
    <row r="18" spans="1:35" x14ac:dyDescent="0.2">
      <c r="A18" s="121"/>
      <c r="B18" s="114" t="s">
        <v>129</v>
      </c>
      <c r="C18" s="114" t="s">
        <v>130</v>
      </c>
      <c r="D18" s="115">
        <v>292183</v>
      </c>
      <c r="E18" s="115">
        <v>390</v>
      </c>
      <c r="F18" s="115">
        <v>292573</v>
      </c>
      <c r="G18" s="116">
        <v>-4.02037078644035E-3</v>
      </c>
      <c r="H18" s="115">
        <v>147790</v>
      </c>
      <c r="I18" s="115">
        <v>114</v>
      </c>
      <c r="J18" s="115">
        <v>147904</v>
      </c>
      <c r="K18" s="116">
        <v>-0.11510502982476099</v>
      </c>
      <c r="L18" s="115">
        <v>106</v>
      </c>
      <c r="M18" s="146">
        <v>0</v>
      </c>
      <c r="N18" s="115">
        <v>440583</v>
      </c>
      <c r="O18" s="116">
        <v>-4.40749234644617E-2</v>
      </c>
      <c r="P18" s="115">
        <v>731</v>
      </c>
      <c r="Q18" s="115">
        <v>441314</v>
      </c>
      <c r="R18" s="116">
        <v>-4.38642863333044E-2</v>
      </c>
      <c r="S18" s="122">
        <v>0</v>
      </c>
      <c r="T18" s="114" t="s">
        <v>89</v>
      </c>
      <c r="U18" s="114" t="s">
        <v>89</v>
      </c>
      <c r="V18" s="118">
        <v>293348</v>
      </c>
      <c r="W18" s="118">
        <v>293754</v>
      </c>
      <c r="X18" s="118">
        <v>406</v>
      </c>
      <c r="Y18" s="118">
        <v>167053</v>
      </c>
      <c r="Z18" s="118">
        <v>167143</v>
      </c>
      <c r="AA18" s="118">
        <v>90</v>
      </c>
      <c r="AB18" s="118">
        <v>0</v>
      </c>
      <c r="AC18" s="118">
        <v>663</v>
      </c>
      <c r="AD18" s="118">
        <v>460897</v>
      </c>
      <c r="AE18" s="118">
        <v>461560</v>
      </c>
      <c r="AF18" s="114" t="s">
        <v>131</v>
      </c>
      <c r="AG18" s="114" t="s">
        <v>122</v>
      </c>
      <c r="AH18" s="118">
        <v>72</v>
      </c>
      <c r="AI18" s="118">
        <v>32240</v>
      </c>
    </row>
    <row r="19" spans="1:35" x14ac:dyDescent="0.2">
      <c r="A19" s="121"/>
      <c r="B19" s="114" t="s">
        <v>132</v>
      </c>
      <c r="C19" s="114" t="s">
        <v>133</v>
      </c>
      <c r="D19" s="115">
        <v>169058</v>
      </c>
      <c r="E19" s="115">
        <v>35426</v>
      </c>
      <c r="F19" s="115">
        <v>204484</v>
      </c>
      <c r="G19" s="116">
        <v>8.4184972003602298E-4</v>
      </c>
      <c r="H19" s="115">
        <v>143</v>
      </c>
      <c r="I19" s="115">
        <v>0</v>
      </c>
      <c r="J19" s="115">
        <v>143</v>
      </c>
      <c r="K19" s="116">
        <v>-0.96198830409356695</v>
      </c>
      <c r="L19" s="115">
        <v>0</v>
      </c>
      <c r="M19" s="146">
        <v>0</v>
      </c>
      <c r="N19" s="115">
        <v>204627</v>
      </c>
      <c r="O19" s="116">
        <v>-1.6566221632688401E-2</v>
      </c>
      <c r="P19" s="115">
        <v>3217</v>
      </c>
      <c r="Q19" s="115">
        <v>207844</v>
      </c>
      <c r="R19" s="116">
        <v>-1.4854629392638102E-2</v>
      </c>
      <c r="S19" s="122">
        <v>0</v>
      </c>
      <c r="T19" s="114" t="s">
        <v>89</v>
      </c>
      <c r="U19" s="114" t="s">
        <v>89</v>
      </c>
      <c r="V19" s="118">
        <v>179198</v>
      </c>
      <c r="W19" s="118">
        <v>204312</v>
      </c>
      <c r="X19" s="118">
        <v>25114</v>
      </c>
      <c r="Y19" s="118">
        <v>3762</v>
      </c>
      <c r="Z19" s="118">
        <v>3762</v>
      </c>
      <c r="AA19" s="118">
        <v>0</v>
      </c>
      <c r="AB19" s="118">
        <v>0</v>
      </c>
      <c r="AC19" s="118">
        <v>2904</v>
      </c>
      <c r="AD19" s="118">
        <v>208074</v>
      </c>
      <c r="AE19" s="118">
        <v>210978</v>
      </c>
      <c r="AF19" s="114" t="s">
        <v>134</v>
      </c>
      <c r="AG19" s="114" t="s">
        <v>122</v>
      </c>
      <c r="AH19" s="118">
        <v>72</v>
      </c>
      <c r="AI19" s="118">
        <v>32240</v>
      </c>
    </row>
    <row r="20" spans="1:35" x14ac:dyDescent="0.2">
      <c r="A20" s="121"/>
      <c r="B20" s="114" t="s">
        <v>135</v>
      </c>
      <c r="C20" s="114" t="s">
        <v>136</v>
      </c>
      <c r="D20" s="115">
        <v>190705</v>
      </c>
      <c r="E20" s="115">
        <v>1462</v>
      </c>
      <c r="F20" s="115">
        <v>192167</v>
      </c>
      <c r="G20" s="116">
        <v>-4.9769571581154297E-2</v>
      </c>
      <c r="H20" s="115">
        <v>4722</v>
      </c>
      <c r="I20" s="115">
        <v>0</v>
      </c>
      <c r="J20" s="115">
        <v>4722</v>
      </c>
      <c r="K20" s="116">
        <v>-0.32677502138580006</v>
      </c>
      <c r="L20" s="115">
        <v>50927</v>
      </c>
      <c r="M20" s="146">
        <v>-2.8518560909541801E-2</v>
      </c>
      <c r="N20" s="115">
        <v>247816</v>
      </c>
      <c r="O20" s="116">
        <v>-5.29373098735803E-2</v>
      </c>
      <c r="P20" s="115">
        <v>1721</v>
      </c>
      <c r="Q20" s="115">
        <v>249537</v>
      </c>
      <c r="R20" s="116">
        <v>-5.2497883149872998E-2</v>
      </c>
      <c r="S20" s="122">
        <v>0</v>
      </c>
      <c r="T20" s="114" t="s">
        <v>89</v>
      </c>
      <c r="U20" s="114" t="s">
        <v>89</v>
      </c>
      <c r="V20" s="118">
        <v>200942</v>
      </c>
      <c r="W20" s="118">
        <v>202232</v>
      </c>
      <c r="X20" s="118">
        <v>1290</v>
      </c>
      <c r="Y20" s="118">
        <v>7014</v>
      </c>
      <c r="Z20" s="118">
        <v>7014</v>
      </c>
      <c r="AA20" s="118">
        <v>0</v>
      </c>
      <c r="AB20" s="118">
        <v>52422</v>
      </c>
      <c r="AC20" s="118">
        <v>1695</v>
      </c>
      <c r="AD20" s="118">
        <v>261668</v>
      </c>
      <c r="AE20" s="118">
        <v>263363</v>
      </c>
      <c r="AF20" s="114" t="s">
        <v>137</v>
      </c>
      <c r="AG20" s="114" t="s">
        <v>122</v>
      </c>
      <c r="AH20" s="118">
        <v>72</v>
      </c>
      <c r="AI20" s="118">
        <v>32240</v>
      </c>
    </row>
    <row r="21" spans="1:35" x14ac:dyDescent="0.2">
      <c r="A21" s="121"/>
      <c r="B21" s="114" t="s">
        <v>138</v>
      </c>
      <c r="C21" s="114" t="s">
        <v>139</v>
      </c>
      <c r="D21" s="115">
        <v>38560</v>
      </c>
      <c r="E21" s="115">
        <v>18</v>
      </c>
      <c r="F21" s="115">
        <v>38578</v>
      </c>
      <c r="G21" s="116">
        <v>-4.7198004396255801E-2</v>
      </c>
      <c r="H21" s="115">
        <v>6264</v>
      </c>
      <c r="I21" s="115">
        <v>4</v>
      </c>
      <c r="J21" s="115">
        <v>6268</v>
      </c>
      <c r="K21" s="116">
        <v>3.73056603773585</v>
      </c>
      <c r="L21" s="115">
        <v>0</v>
      </c>
      <c r="M21" s="146">
        <v>-1</v>
      </c>
      <c r="N21" s="115">
        <v>44846</v>
      </c>
      <c r="O21" s="116">
        <v>7.2101362658379201E-2</v>
      </c>
      <c r="P21" s="115">
        <v>2773</v>
      </c>
      <c r="Q21" s="115">
        <v>47619</v>
      </c>
      <c r="R21" s="116">
        <v>8.5729268793178104E-2</v>
      </c>
      <c r="S21" s="122">
        <v>0</v>
      </c>
      <c r="T21" s="114" t="s">
        <v>89</v>
      </c>
      <c r="U21" s="114" t="s">
        <v>89</v>
      </c>
      <c r="V21" s="118">
        <v>40467</v>
      </c>
      <c r="W21" s="118">
        <v>40489</v>
      </c>
      <c r="X21" s="118">
        <v>22</v>
      </c>
      <c r="Y21" s="118">
        <v>1325</v>
      </c>
      <c r="Z21" s="118">
        <v>1325</v>
      </c>
      <c r="AA21" s="118">
        <v>0</v>
      </c>
      <c r="AB21" s="118">
        <v>16</v>
      </c>
      <c r="AC21" s="118">
        <v>2029</v>
      </c>
      <c r="AD21" s="118">
        <v>41830</v>
      </c>
      <c r="AE21" s="118">
        <v>43859</v>
      </c>
      <c r="AF21" s="114" t="s">
        <v>140</v>
      </c>
      <c r="AG21" s="114" t="s">
        <v>122</v>
      </c>
      <c r="AH21" s="118">
        <v>72</v>
      </c>
      <c r="AI21" s="118">
        <v>32240</v>
      </c>
    </row>
    <row r="22" spans="1:35" x14ac:dyDescent="0.2">
      <c r="A22" s="121"/>
      <c r="B22" s="114" t="s">
        <v>141</v>
      </c>
      <c r="C22" s="114" t="s">
        <v>142</v>
      </c>
      <c r="D22" s="115">
        <v>298903</v>
      </c>
      <c r="E22" s="115">
        <v>1058</v>
      </c>
      <c r="F22" s="115">
        <v>299961</v>
      </c>
      <c r="G22" s="116">
        <v>5.9001090912942297E-2</v>
      </c>
      <c r="H22" s="115">
        <v>36672</v>
      </c>
      <c r="I22" s="115">
        <v>18</v>
      </c>
      <c r="J22" s="115">
        <v>36690</v>
      </c>
      <c r="K22" s="116">
        <v>0.19788435796140899</v>
      </c>
      <c r="L22" s="115">
        <v>34</v>
      </c>
      <c r="M22" s="146">
        <v>0</v>
      </c>
      <c r="N22" s="115">
        <v>336685</v>
      </c>
      <c r="O22" s="116">
        <v>7.2661989690261802E-2</v>
      </c>
      <c r="P22" s="115">
        <v>2191</v>
      </c>
      <c r="Q22" s="115">
        <v>338876</v>
      </c>
      <c r="R22" s="116">
        <v>7.7517432598721098E-2</v>
      </c>
      <c r="S22" s="122">
        <v>0</v>
      </c>
      <c r="T22" s="114" t="s">
        <v>89</v>
      </c>
      <c r="U22" s="114" t="s">
        <v>89</v>
      </c>
      <c r="V22" s="118">
        <v>282375</v>
      </c>
      <c r="W22" s="118">
        <v>283249</v>
      </c>
      <c r="X22" s="118">
        <v>874</v>
      </c>
      <c r="Y22" s="118">
        <v>30625</v>
      </c>
      <c r="Z22" s="118">
        <v>30629</v>
      </c>
      <c r="AA22" s="118">
        <v>4</v>
      </c>
      <c r="AB22" s="118">
        <v>0</v>
      </c>
      <c r="AC22" s="118">
        <v>619</v>
      </c>
      <c r="AD22" s="118">
        <v>313878</v>
      </c>
      <c r="AE22" s="118">
        <v>314497</v>
      </c>
      <c r="AF22" s="114" t="s">
        <v>143</v>
      </c>
      <c r="AG22" s="114" t="s">
        <v>122</v>
      </c>
      <c r="AH22" s="118">
        <v>72</v>
      </c>
      <c r="AI22" s="118">
        <v>32240</v>
      </c>
    </row>
    <row r="23" spans="1:35" x14ac:dyDescent="0.2">
      <c r="A23" s="123"/>
      <c r="B23" s="114" t="s">
        <v>144</v>
      </c>
      <c r="C23" s="114" t="s">
        <v>145</v>
      </c>
      <c r="D23" s="115">
        <v>122679</v>
      </c>
      <c r="E23" s="115">
        <v>4</v>
      </c>
      <c r="F23" s="115">
        <v>122683</v>
      </c>
      <c r="G23" s="116">
        <v>4.0224183688177796E-2</v>
      </c>
      <c r="H23" s="115">
        <v>7826</v>
      </c>
      <c r="I23" s="115">
        <v>0</v>
      </c>
      <c r="J23" s="115">
        <v>7826</v>
      </c>
      <c r="K23" s="116">
        <v>0.30979079497907902</v>
      </c>
      <c r="L23" s="115">
        <v>0</v>
      </c>
      <c r="M23" s="146">
        <v>0</v>
      </c>
      <c r="N23" s="115">
        <v>130509</v>
      </c>
      <c r="O23" s="116">
        <v>5.3222396177994402E-2</v>
      </c>
      <c r="P23" s="115">
        <v>0</v>
      </c>
      <c r="Q23" s="115">
        <v>130509</v>
      </c>
      <c r="R23" s="116">
        <v>5.3222396177994402E-2</v>
      </c>
      <c r="S23" s="122">
        <v>0</v>
      </c>
      <c r="T23" s="114" t="s">
        <v>89</v>
      </c>
      <c r="U23" s="114" t="s">
        <v>89</v>
      </c>
      <c r="V23" s="118">
        <v>117929</v>
      </c>
      <c r="W23" s="118">
        <v>117939</v>
      </c>
      <c r="X23" s="118">
        <v>10</v>
      </c>
      <c r="Y23" s="118">
        <v>5975</v>
      </c>
      <c r="Z23" s="118">
        <v>5975</v>
      </c>
      <c r="AA23" s="118">
        <v>0</v>
      </c>
      <c r="AB23" s="118">
        <v>0</v>
      </c>
      <c r="AC23" s="118">
        <v>0</v>
      </c>
      <c r="AD23" s="118">
        <v>123914</v>
      </c>
      <c r="AE23" s="118">
        <v>123914</v>
      </c>
      <c r="AF23" s="114" t="s">
        <v>146</v>
      </c>
      <c r="AG23" s="114" t="s">
        <v>122</v>
      </c>
      <c r="AH23" s="118">
        <v>72</v>
      </c>
      <c r="AI23" s="118">
        <v>32240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1948677</v>
      </c>
      <c r="E24" s="125">
        <v>52164</v>
      </c>
      <c r="F24" s="125">
        <v>2000841</v>
      </c>
      <c r="G24" s="126">
        <v>1.1576161913583001E-2</v>
      </c>
      <c r="H24" s="125">
        <v>250253</v>
      </c>
      <c r="I24" s="125">
        <v>142</v>
      </c>
      <c r="J24" s="125">
        <v>250395</v>
      </c>
      <c r="K24" s="126">
        <v>-3.4949106423651906E-2</v>
      </c>
      <c r="L24" s="125">
        <v>52968</v>
      </c>
      <c r="M24" s="145">
        <v>-7.0113606538937407E-3</v>
      </c>
      <c r="N24" s="125">
        <v>2304204</v>
      </c>
      <c r="O24" s="126">
        <v>5.8736247402050596E-3</v>
      </c>
      <c r="P24" s="125">
        <v>23951</v>
      </c>
      <c r="Q24" s="125">
        <v>2328155</v>
      </c>
      <c r="R24" s="126">
        <v>6.6273871759539296E-3</v>
      </c>
      <c r="S24" s="127">
        <v>0</v>
      </c>
      <c r="T24" s="128">
        <v>0</v>
      </c>
      <c r="U24" s="128">
        <v>0</v>
      </c>
      <c r="V24" s="129">
        <v>1939258</v>
      </c>
      <c r="W24" s="129">
        <v>1977944</v>
      </c>
      <c r="X24" s="129">
        <v>38686</v>
      </c>
      <c r="Y24" s="129">
        <v>259365</v>
      </c>
      <c r="Z24" s="129">
        <v>259463</v>
      </c>
      <c r="AA24" s="129">
        <v>98</v>
      </c>
      <c r="AB24" s="129">
        <v>53342</v>
      </c>
      <c r="AC24" s="129">
        <v>22078</v>
      </c>
      <c r="AD24" s="129">
        <v>2290749</v>
      </c>
      <c r="AE24" s="129">
        <v>2312827</v>
      </c>
      <c r="AF24" s="128">
        <v>0</v>
      </c>
      <c r="AG24" s="128">
        <v>0</v>
      </c>
      <c r="AH24" s="129">
        <v>648</v>
      </c>
      <c r="AI24" s="129">
        <v>290160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31502</v>
      </c>
      <c r="E25" s="115">
        <v>216</v>
      </c>
      <c r="F25" s="115">
        <v>31718</v>
      </c>
      <c r="G25" s="116">
        <v>-8.36126199006125E-2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46">
        <v>0</v>
      </c>
      <c r="N25" s="115">
        <v>31718</v>
      </c>
      <c r="O25" s="116">
        <v>-8.36126199006125E-2</v>
      </c>
      <c r="P25" s="115">
        <v>7137</v>
      </c>
      <c r="Q25" s="115">
        <v>38855</v>
      </c>
      <c r="R25" s="116">
        <v>-6.0361297187492398E-2</v>
      </c>
      <c r="S25" s="120">
        <v>5</v>
      </c>
      <c r="T25" s="114" t="s">
        <v>89</v>
      </c>
      <c r="U25" s="114" t="s">
        <v>89</v>
      </c>
      <c r="V25" s="118">
        <v>34536</v>
      </c>
      <c r="W25" s="118">
        <v>34612</v>
      </c>
      <c r="X25" s="118">
        <v>76</v>
      </c>
      <c r="Y25" s="118">
        <v>0</v>
      </c>
      <c r="Z25" s="118">
        <v>0</v>
      </c>
      <c r="AA25" s="118">
        <v>0</v>
      </c>
      <c r="AB25" s="118">
        <v>0</v>
      </c>
      <c r="AC25" s="118">
        <v>6739</v>
      </c>
      <c r="AD25" s="118">
        <v>34612</v>
      </c>
      <c r="AE25" s="118">
        <v>41351</v>
      </c>
      <c r="AF25" s="114" t="s">
        <v>150</v>
      </c>
      <c r="AG25" s="114" t="s">
        <v>151</v>
      </c>
      <c r="AH25" s="118">
        <v>72</v>
      </c>
      <c r="AI25" s="118">
        <v>32240</v>
      </c>
    </row>
    <row r="26" spans="1:35" x14ac:dyDescent="0.2">
      <c r="A26" s="121"/>
      <c r="B26" s="114" t="s">
        <v>152</v>
      </c>
      <c r="C26" s="114" t="s">
        <v>153</v>
      </c>
      <c r="D26" s="115">
        <v>3954</v>
      </c>
      <c r="E26" s="115">
        <v>60</v>
      </c>
      <c r="F26" s="115">
        <v>4014</v>
      </c>
      <c r="G26" s="116">
        <v>-1.95407914020518E-2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46">
        <v>0</v>
      </c>
      <c r="N26" s="115">
        <v>4014</v>
      </c>
      <c r="O26" s="116">
        <v>-1.95407914020518E-2</v>
      </c>
      <c r="P26" s="115">
        <v>5505</v>
      </c>
      <c r="Q26" s="115">
        <v>9519</v>
      </c>
      <c r="R26" s="116">
        <v>1.2336488354780401E-2</v>
      </c>
      <c r="S26" s="122">
        <v>0</v>
      </c>
      <c r="T26" s="114" t="s">
        <v>89</v>
      </c>
      <c r="U26" s="114" t="s">
        <v>89</v>
      </c>
      <c r="V26" s="118">
        <v>4042</v>
      </c>
      <c r="W26" s="118">
        <v>4094</v>
      </c>
      <c r="X26" s="118">
        <v>52</v>
      </c>
      <c r="Y26" s="118">
        <v>0</v>
      </c>
      <c r="Z26" s="118">
        <v>0</v>
      </c>
      <c r="AA26" s="118">
        <v>0</v>
      </c>
      <c r="AB26" s="118">
        <v>0</v>
      </c>
      <c r="AC26" s="118">
        <v>5309</v>
      </c>
      <c r="AD26" s="118">
        <v>4094</v>
      </c>
      <c r="AE26" s="118">
        <v>9403</v>
      </c>
      <c r="AF26" s="114" t="s">
        <v>154</v>
      </c>
      <c r="AG26" s="114" t="s">
        <v>151</v>
      </c>
      <c r="AH26" s="118">
        <v>72</v>
      </c>
      <c r="AI26" s="118">
        <v>32240</v>
      </c>
    </row>
    <row r="27" spans="1:35" x14ac:dyDescent="0.2">
      <c r="A27" s="121"/>
      <c r="B27" s="114" t="s">
        <v>155</v>
      </c>
      <c r="C27" s="114" t="s">
        <v>156</v>
      </c>
      <c r="D27" s="115">
        <v>58926</v>
      </c>
      <c r="E27" s="115">
        <v>1784</v>
      </c>
      <c r="F27" s="115">
        <v>60710</v>
      </c>
      <c r="G27" s="116">
        <v>-9.9765710726889903E-2</v>
      </c>
      <c r="H27" s="115">
        <v>0</v>
      </c>
      <c r="I27" s="115">
        <v>0</v>
      </c>
      <c r="J27" s="115">
        <v>0</v>
      </c>
      <c r="K27" s="116">
        <v>0</v>
      </c>
      <c r="L27" s="115">
        <v>7613</v>
      </c>
      <c r="M27" s="146">
        <v>-0.36994123975833798</v>
      </c>
      <c r="N27" s="115">
        <v>68323</v>
      </c>
      <c r="O27" s="116">
        <v>-0.14081814866513201</v>
      </c>
      <c r="P27" s="115">
        <v>18593</v>
      </c>
      <c r="Q27" s="115">
        <v>86916</v>
      </c>
      <c r="R27" s="116">
        <v>-9.8428504745604495E-2</v>
      </c>
      <c r="S27" s="122">
        <v>0</v>
      </c>
      <c r="T27" s="114" t="s">
        <v>89</v>
      </c>
      <c r="U27" s="114" t="s">
        <v>89</v>
      </c>
      <c r="V27" s="118">
        <v>65918</v>
      </c>
      <c r="W27" s="118">
        <v>67438</v>
      </c>
      <c r="X27" s="118">
        <v>1520</v>
      </c>
      <c r="Y27" s="118">
        <v>0</v>
      </c>
      <c r="Z27" s="118">
        <v>0</v>
      </c>
      <c r="AA27" s="118">
        <v>0</v>
      </c>
      <c r="AB27" s="118">
        <v>12083</v>
      </c>
      <c r="AC27" s="118">
        <v>16884</v>
      </c>
      <c r="AD27" s="118">
        <v>79521</v>
      </c>
      <c r="AE27" s="118">
        <v>96405</v>
      </c>
      <c r="AF27" s="114" t="s">
        <v>157</v>
      </c>
      <c r="AG27" s="114" t="s">
        <v>151</v>
      </c>
      <c r="AH27" s="118">
        <v>72</v>
      </c>
      <c r="AI27" s="118">
        <v>32240</v>
      </c>
    </row>
    <row r="28" spans="1:35" x14ac:dyDescent="0.2">
      <c r="A28" s="121"/>
      <c r="B28" s="114" t="s">
        <v>158</v>
      </c>
      <c r="C28" s="114" t="s">
        <v>159</v>
      </c>
      <c r="D28" s="115">
        <v>8185</v>
      </c>
      <c r="E28" s="115">
        <v>160</v>
      </c>
      <c r="F28" s="115">
        <v>8345</v>
      </c>
      <c r="G28" s="116">
        <v>1.05352385565512E-2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46">
        <v>0</v>
      </c>
      <c r="N28" s="115">
        <v>8345</v>
      </c>
      <c r="O28" s="116">
        <v>1.05352385565512E-2</v>
      </c>
      <c r="P28" s="115">
        <v>8937</v>
      </c>
      <c r="Q28" s="115">
        <v>17282</v>
      </c>
      <c r="R28" s="116">
        <v>-1.2344267916333302E-2</v>
      </c>
      <c r="S28" s="122">
        <v>0</v>
      </c>
      <c r="T28" s="114" t="s">
        <v>89</v>
      </c>
      <c r="U28" s="114" t="s">
        <v>89</v>
      </c>
      <c r="V28" s="118">
        <v>7972</v>
      </c>
      <c r="W28" s="118">
        <v>8258</v>
      </c>
      <c r="X28" s="118">
        <v>286</v>
      </c>
      <c r="Y28" s="118">
        <v>0</v>
      </c>
      <c r="Z28" s="118">
        <v>0</v>
      </c>
      <c r="AA28" s="118">
        <v>0</v>
      </c>
      <c r="AB28" s="118">
        <v>0</v>
      </c>
      <c r="AC28" s="118">
        <v>9240</v>
      </c>
      <c r="AD28" s="118">
        <v>8258</v>
      </c>
      <c r="AE28" s="118">
        <v>17498</v>
      </c>
      <c r="AF28" s="114" t="s">
        <v>160</v>
      </c>
      <c r="AG28" s="114" t="s">
        <v>151</v>
      </c>
      <c r="AH28" s="118">
        <v>72</v>
      </c>
      <c r="AI28" s="118">
        <v>32240</v>
      </c>
    </row>
    <row r="29" spans="1:35" x14ac:dyDescent="0.2">
      <c r="A29" s="121"/>
      <c r="B29" s="114" t="s">
        <v>161</v>
      </c>
      <c r="C29" s="114" t="s">
        <v>162</v>
      </c>
      <c r="D29" s="115">
        <v>2069</v>
      </c>
      <c r="E29" s="115">
        <v>0</v>
      </c>
      <c r="F29" s="115">
        <v>2069</v>
      </c>
      <c r="G29" s="116">
        <v>-0.14504132231405001</v>
      </c>
      <c r="H29" s="115">
        <v>2308</v>
      </c>
      <c r="I29" s="115">
        <v>0</v>
      </c>
      <c r="J29" s="115">
        <v>2308</v>
      </c>
      <c r="K29" s="116">
        <v>-6.3691683569979701E-2</v>
      </c>
      <c r="L29" s="115">
        <v>0</v>
      </c>
      <c r="M29" s="146">
        <v>0</v>
      </c>
      <c r="N29" s="115">
        <v>4377</v>
      </c>
      <c r="O29" s="116">
        <v>-0.103991811668373</v>
      </c>
      <c r="P29" s="115">
        <v>0</v>
      </c>
      <c r="Q29" s="115">
        <v>4377</v>
      </c>
      <c r="R29" s="116">
        <v>-0.10472489261607699</v>
      </c>
      <c r="S29" s="122">
        <v>0</v>
      </c>
      <c r="T29" s="114" t="s">
        <v>89</v>
      </c>
      <c r="U29" s="114" t="s">
        <v>89</v>
      </c>
      <c r="V29" s="118">
        <v>2420</v>
      </c>
      <c r="W29" s="118">
        <v>2420</v>
      </c>
      <c r="X29" s="118">
        <v>0</v>
      </c>
      <c r="Y29" s="118">
        <v>2465</v>
      </c>
      <c r="Z29" s="118">
        <v>2465</v>
      </c>
      <c r="AA29" s="118">
        <v>0</v>
      </c>
      <c r="AB29" s="118">
        <v>0</v>
      </c>
      <c r="AC29" s="118">
        <v>4</v>
      </c>
      <c r="AD29" s="118">
        <v>4885</v>
      </c>
      <c r="AE29" s="118">
        <v>4889</v>
      </c>
      <c r="AF29" s="114" t="s">
        <v>163</v>
      </c>
      <c r="AG29" s="114" t="s">
        <v>151</v>
      </c>
      <c r="AH29" s="118">
        <v>72</v>
      </c>
      <c r="AI29" s="118">
        <v>32240</v>
      </c>
    </row>
    <row r="30" spans="1:35" x14ac:dyDescent="0.2">
      <c r="A30" s="121"/>
      <c r="B30" s="114" t="s">
        <v>164</v>
      </c>
      <c r="C30" s="114" t="s">
        <v>165</v>
      </c>
      <c r="D30" s="115">
        <v>84643</v>
      </c>
      <c r="E30" s="115">
        <v>1276</v>
      </c>
      <c r="F30" s="115">
        <v>85919</v>
      </c>
      <c r="G30" s="116">
        <v>-0.113112503483799</v>
      </c>
      <c r="H30" s="115">
        <v>0</v>
      </c>
      <c r="I30" s="115">
        <v>0</v>
      </c>
      <c r="J30" s="115">
        <v>0</v>
      </c>
      <c r="K30" s="116">
        <v>-1</v>
      </c>
      <c r="L30" s="115">
        <v>29430</v>
      </c>
      <c r="M30" s="146">
        <v>-0.19662599295717001</v>
      </c>
      <c r="N30" s="115">
        <v>115349</v>
      </c>
      <c r="O30" s="116">
        <v>-0.13684832793313201</v>
      </c>
      <c r="P30" s="115">
        <v>3590</v>
      </c>
      <c r="Q30" s="115">
        <v>118939</v>
      </c>
      <c r="R30" s="116">
        <v>-0.13366596256100199</v>
      </c>
      <c r="S30" s="122">
        <v>0</v>
      </c>
      <c r="T30" s="114" t="s">
        <v>89</v>
      </c>
      <c r="U30" s="114" t="s">
        <v>89</v>
      </c>
      <c r="V30" s="118">
        <v>95869</v>
      </c>
      <c r="W30" s="118">
        <v>96877</v>
      </c>
      <c r="X30" s="118">
        <v>1008</v>
      </c>
      <c r="Y30" s="118">
        <v>127</v>
      </c>
      <c r="Z30" s="118">
        <v>127</v>
      </c>
      <c r="AA30" s="118">
        <v>0</v>
      </c>
      <c r="AB30" s="118">
        <v>36633</v>
      </c>
      <c r="AC30" s="118">
        <v>3653</v>
      </c>
      <c r="AD30" s="118">
        <v>133637</v>
      </c>
      <c r="AE30" s="118">
        <v>137290</v>
      </c>
      <c r="AF30" s="114" t="s">
        <v>166</v>
      </c>
      <c r="AG30" s="114" t="s">
        <v>151</v>
      </c>
      <c r="AH30" s="118">
        <v>72</v>
      </c>
      <c r="AI30" s="118">
        <v>32240</v>
      </c>
    </row>
    <row r="31" spans="1:35" x14ac:dyDescent="0.2">
      <c r="A31" s="121"/>
      <c r="B31" s="114" t="s">
        <v>167</v>
      </c>
      <c r="C31" s="114" t="s">
        <v>168</v>
      </c>
      <c r="D31" s="115">
        <v>51186</v>
      </c>
      <c r="E31" s="115">
        <v>332</v>
      </c>
      <c r="F31" s="115">
        <v>51518</v>
      </c>
      <c r="G31" s="116">
        <v>-2.16119720449711E-2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46">
        <v>0</v>
      </c>
      <c r="N31" s="115">
        <v>51518</v>
      </c>
      <c r="O31" s="116">
        <v>-2.16119720449711E-2</v>
      </c>
      <c r="P31" s="115">
        <v>1789</v>
      </c>
      <c r="Q31" s="115">
        <v>53307</v>
      </c>
      <c r="R31" s="116">
        <v>-3.6527617119722397E-2</v>
      </c>
      <c r="S31" s="122">
        <v>0</v>
      </c>
      <c r="T31" s="114" t="s">
        <v>89</v>
      </c>
      <c r="U31" s="114" t="s">
        <v>89</v>
      </c>
      <c r="V31" s="118">
        <v>52522</v>
      </c>
      <c r="W31" s="118">
        <v>52656</v>
      </c>
      <c r="X31" s="118">
        <v>134</v>
      </c>
      <c r="Y31" s="118">
        <v>0</v>
      </c>
      <c r="Z31" s="118">
        <v>0</v>
      </c>
      <c r="AA31" s="118">
        <v>0</v>
      </c>
      <c r="AB31" s="118">
        <v>0</v>
      </c>
      <c r="AC31" s="118">
        <v>2672</v>
      </c>
      <c r="AD31" s="118">
        <v>52656</v>
      </c>
      <c r="AE31" s="118">
        <v>55328</v>
      </c>
      <c r="AF31" s="114" t="s">
        <v>169</v>
      </c>
      <c r="AG31" s="114" t="s">
        <v>151</v>
      </c>
      <c r="AH31" s="118">
        <v>72</v>
      </c>
      <c r="AI31" s="118">
        <v>32240</v>
      </c>
    </row>
    <row r="32" spans="1:35" x14ac:dyDescent="0.2">
      <c r="A32" s="121"/>
      <c r="B32" s="114" t="s">
        <v>170</v>
      </c>
      <c r="C32" s="114" t="s">
        <v>171</v>
      </c>
      <c r="D32" s="115">
        <v>68770</v>
      </c>
      <c r="E32" s="115">
        <v>6688</v>
      </c>
      <c r="F32" s="115">
        <v>75458</v>
      </c>
      <c r="G32" s="116">
        <v>-0.13426876699441301</v>
      </c>
      <c r="H32" s="115">
        <v>0</v>
      </c>
      <c r="I32" s="115">
        <v>0</v>
      </c>
      <c r="J32" s="115">
        <v>0</v>
      </c>
      <c r="K32" s="116">
        <v>0</v>
      </c>
      <c r="L32" s="115">
        <v>16342</v>
      </c>
      <c r="M32" s="146">
        <v>2.8510290137831202E-2</v>
      </c>
      <c r="N32" s="115">
        <v>91800</v>
      </c>
      <c r="O32" s="116">
        <v>-0.109170305676856</v>
      </c>
      <c r="P32" s="115">
        <v>18014</v>
      </c>
      <c r="Q32" s="115">
        <v>109814</v>
      </c>
      <c r="R32" s="116">
        <v>-9.5570673211550189E-2</v>
      </c>
      <c r="S32" s="122">
        <v>0</v>
      </c>
      <c r="T32" s="114" t="s">
        <v>89</v>
      </c>
      <c r="U32" s="114" t="s">
        <v>89</v>
      </c>
      <c r="V32" s="118">
        <v>78837</v>
      </c>
      <c r="W32" s="118">
        <v>87161</v>
      </c>
      <c r="X32" s="118">
        <v>8324</v>
      </c>
      <c r="Y32" s="118">
        <v>0</v>
      </c>
      <c r="Z32" s="118">
        <v>0</v>
      </c>
      <c r="AA32" s="118">
        <v>0</v>
      </c>
      <c r="AB32" s="118">
        <v>15889</v>
      </c>
      <c r="AC32" s="118">
        <v>18368</v>
      </c>
      <c r="AD32" s="118">
        <v>103050</v>
      </c>
      <c r="AE32" s="118">
        <v>121418</v>
      </c>
      <c r="AF32" s="114" t="s">
        <v>172</v>
      </c>
      <c r="AG32" s="114" t="s">
        <v>151</v>
      </c>
      <c r="AH32" s="118">
        <v>72</v>
      </c>
      <c r="AI32" s="118">
        <v>32240</v>
      </c>
    </row>
    <row r="33" spans="1:35" x14ac:dyDescent="0.2">
      <c r="A33" s="121"/>
      <c r="B33" s="114" t="s">
        <v>173</v>
      </c>
      <c r="C33" s="114" t="s">
        <v>174</v>
      </c>
      <c r="D33" s="115">
        <v>5318</v>
      </c>
      <c r="E33" s="115">
        <v>12</v>
      </c>
      <c r="F33" s="115">
        <v>5330</v>
      </c>
      <c r="G33" s="116">
        <v>9.6609206289069924E-3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46">
        <v>0</v>
      </c>
      <c r="N33" s="115">
        <v>5330</v>
      </c>
      <c r="O33" s="116">
        <v>9.6609206289069924E-3</v>
      </c>
      <c r="P33" s="115">
        <v>4291</v>
      </c>
      <c r="Q33" s="115">
        <v>9621</v>
      </c>
      <c r="R33" s="116">
        <v>-2.4041387705416899E-2</v>
      </c>
      <c r="S33" s="122">
        <v>0</v>
      </c>
      <c r="T33" s="114" t="s">
        <v>89</v>
      </c>
      <c r="U33" s="114" t="s">
        <v>89</v>
      </c>
      <c r="V33" s="118">
        <v>5275</v>
      </c>
      <c r="W33" s="118">
        <v>5279</v>
      </c>
      <c r="X33" s="118">
        <v>4</v>
      </c>
      <c r="Y33" s="118">
        <v>0</v>
      </c>
      <c r="Z33" s="118">
        <v>0</v>
      </c>
      <c r="AA33" s="118">
        <v>0</v>
      </c>
      <c r="AB33" s="118">
        <v>0</v>
      </c>
      <c r="AC33" s="118">
        <v>4579</v>
      </c>
      <c r="AD33" s="118">
        <v>5279</v>
      </c>
      <c r="AE33" s="118">
        <v>9858</v>
      </c>
      <c r="AF33" s="114" t="s">
        <v>175</v>
      </c>
      <c r="AG33" s="114" t="s">
        <v>151</v>
      </c>
      <c r="AH33" s="118">
        <v>72</v>
      </c>
      <c r="AI33" s="118">
        <v>32240</v>
      </c>
    </row>
    <row r="34" spans="1:35" x14ac:dyDescent="0.2">
      <c r="A34" s="121"/>
      <c r="B34" s="114" t="s">
        <v>176</v>
      </c>
      <c r="C34" s="114" t="s">
        <v>177</v>
      </c>
      <c r="D34" s="115">
        <v>8220</v>
      </c>
      <c r="E34" s="115">
        <v>84</v>
      </c>
      <c r="F34" s="115">
        <v>8304</v>
      </c>
      <c r="G34" s="116">
        <v>-0.12736443883984899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46">
        <v>0</v>
      </c>
      <c r="N34" s="115">
        <v>8304</v>
      </c>
      <c r="O34" s="116">
        <v>-0.12736443883984899</v>
      </c>
      <c r="P34" s="115">
        <v>6907</v>
      </c>
      <c r="Q34" s="115">
        <v>15211</v>
      </c>
      <c r="R34" s="116">
        <v>-8.76319577735125E-2</v>
      </c>
      <c r="S34" s="122">
        <v>0</v>
      </c>
      <c r="T34" s="114" t="s">
        <v>89</v>
      </c>
      <c r="U34" s="114" t="s">
        <v>89</v>
      </c>
      <c r="V34" s="118">
        <v>9326</v>
      </c>
      <c r="W34" s="118">
        <v>9516</v>
      </c>
      <c r="X34" s="118">
        <v>190</v>
      </c>
      <c r="Y34" s="118">
        <v>0</v>
      </c>
      <c r="Z34" s="118">
        <v>0</v>
      </c>
      <c r="AA34" s="118">
        <v>0</v>
      </c>
      <c r="AB34" s="118">
        <v>0</v>
      </c>
      <c r="AC34" s="118">
        <v>7156</v>
      </c>
      <c r="AD34" s="118">
        <v>9516</v>
      </c>
      <c r="AE34" s="118">
        <v>16672</v>
      </c>
      <c r="AF34" s="114" t="s">
        <v>178</v>
      </c>
      <c r="AG34" s="114" t="s">
        <v>151</v>
      </c>
      <c r="AH34" s="118">
        <v>72</v>
      </c>
      <c r="AI34" s="118">
        <v>32240</v>
      </c>
    </row>
    <row r="35" spans="1:35" x14ac:dyDescent="0.2">
      <c r="A35" s="121"/>
      <c r="B35" s="114" t="s">
        <v>179</v>
      </c>
      <c r="C35" s="114" t="s">
        <v>180</v>
      </c>
      <c r="D35" s="115">
        <v>66693</v>
      </c>
      <c r="E35" s="115">
        <v>416</v>
      </c>
      <c r="F35" s="115">
        <v>67109</v>
      </c>
      <c r="G35" s="116">
        <v>-3.0721012190190102E-2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46">
        <v>0</v>
      </c>
      <c r="N35" s="115">
        <v>67109</v>
      </c>
      <c r="O35" s="116">
        <v>-3.0721012190190102E-2</v>
      </c>
      <c r="P35" s="115">
        <v>3281</v>
      </c>
      <c r="Q35" s="115">
        <v>70390</v>
      </c>
      <c r="R35" s="116">
        <v>-3.0427416355597203E-2</v>
      </c>
      <c r="S35" s="122">
        <v>0</v>
      </c>
      <c r="T35" s="114" t="s">
        <v>89</v>
      </c>
      <c r="U35" s="114" t="s">
        <v>89</v>
      </c>
      <c r="V35" s="118">
        <v>68974</v>
      </c>
      <c r="W35" s="118">
        <v>69236</v>
      </c>
      <c r="X35" s="118">
        <v>262</v>
      </c>
      <c r="Y35" s="118">
        <v>0</v>
      </c>
      <c r="Z35" s="118">
        <v>0</v>
      </c>
      <c r="AA35" s="118">
        <v>0</v>
      </c>
      <c r="AB35" s="118">
        <v>0</v>
      </c>
      <c r="AC35" s="118">
        <v>3363</v>
      </c>
      <c r="AD35" s="118">
        <v>69236</v>
      </c>
      <c r="AE35" s="118">
        <v>72599</v>
      </c>
      <c r="AF35" s="114" t="s">
        <v>181</v>
      </c>
      <c r="AG35" s="114" t="s">
        <v>151</v>
      </c>
      <c r="AH35" s="118">
        <v>72</v>
      </c>
      <c r="AI35" s="118">
        <v>32240</v>
      </c>
    </row>
    <row r="36" spans="1:35" x14ac:dyDescent="0.2">
      <c r="A36" s="121"/>
      <c r="B36" s="114" t="s">
        <v>182</v>
      </c>
      <c r="C36" s="114" t="s">
        <v>183</v>
      </c>
      <c r="D36" s="115">
        <v>8994</v>
      </c>
      <c r="E36" s="115">
        <v>38</v>
      </c>
      <c r="F36" s="115">
        <v>9032</v>
      </c>
      <c r="G36" s="116">
        <v>-6.6845748527740501E-2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46">
        <v>0</v>
      </c>
      <c r="N36" s="115">
        <v>9032</v>
      </c>
      <c r="O36" s="116">
        <v>-6.6845748527740501E-2</v>
      </c>
      <c r="P36" s="115">
        <v>5827</v>
      </c>
      <c r="Q36" s="115">
        <v>14859</v>
      </c>
      <c r="R36" s="116">
        <v>-3.9992247060343697E-2</v>
      </c>
      <c r="S36" s="122">
        <v>0</v>
      </c>
      <c r="T36" s="114" t="s">
        <v>89</v>
      </c>
      <c r="U36" s="114" t="s">
        <v>89</v>
      </c>
      <c r="V36" s="118">
        <v>9657</v>
      </c>
      <c r="W36" s="118">
        <v>9679</v>
      </c>
      <c r="X36" s="118">
        <v>22</v>
      </c>
      <c r="Y36" s="118">
        <v>0</v>
      </c>
      <c r="Z36" s="118">
        <v>0</v>
      </c>
      <c r="AA36" s="118">
        <v>0</v>
      </c>
      <c r="AB36" s="118">
        <v>0</v>
      </c>
      <c r="AC36" s="118">
        <v>5799</v>
      </c>
      <c r="AD36" s="118">
        <v>9679</v>
      </c>
      <c r="AE36" s="118">
        <v>15478</v>
      </c>
      <c r="AF36" s="114" t="s">
        <v>184</v>
      </c>
      <c r="AG36" s="114" t="s">
        <v>151</v>
      </c>
      <c r="AH36" s="118">
        <v>72</v>
      </c>
      <c r="AI36" s="118">
        <v>32240</v>
      </c>
    </row>
    <row r="37" spans="1:35" x14ac:dyDescent="0.2">
      <c r="A37" s="121"/>
      <c r="B37" s="114" t="s">
        <v>185</v>
      </c>
      <c r="C37" s="114" t="s">
        <v>186</v>
      </c>
      <c r="D37" s="115">
        <v>64618</v>
      </c>
      <c r="E37" s="115">
        <v>872</v>
      </c>
      <c r="F37" s="115">
        <v>65490</v>
      </c>
      <c r="G37" s="116">
        <v>-4.1380622685422398E-2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46">
        <v>0</v>
      </c>
      <c r="N37" s="115">
        <v>65490</v>
      </c>
      <c r="O37" s="116">
        <v>-4.1422716627634699E-2</v>
      </c>
      <c r="P37" s="115">
        <v>10902</v>
      </c>
      <c r="Q37" s="115">
        <v>76392</v>
      </c>
      <c r="R37" s="116">
        <v>-3.5149984212188193E-2</v>
      </c>
      <c r="S37" s="122">
        <v>0</v>
      </c>
      <c r="T37" s="114" t="s">
        <v>89</v>
      </c>
      <c r="U37" s="114" t="s">
        <v>89</v>
      </c>
      <c r="V37" s="118">
        <v>67617</v>
      </c>
      <c r="W37" s="118">
        <v>68317</v>
      </c>
      <c r="X37" s="118">
        <v>700</v>
      </c>
      <c r="Y37" s="118">
        <v>3</v>
      </c>
      <c r="Z37" s="118">
        <v>3</v>
      </c>
      <c r="AA37" s="118">
        <v>0</v>
      </c>
      <c r="AB37" s="118">
        <v>0</v>
      </c>
      <c r="AC37" s="118">
        <v>10855</v>
      </c>
      <c r="AD37" s="118">
        <v>68320</v>
      </c>
      <c r="AE37" s="118">
        <v>79175</v>
      </c>
      <c r="AF37" s="114" t="s">
        <v>187</v>
      </c>
      <c r="AG37" s="114" t="s">
        <v>151</v>
      </c>
      <c r="AH37" s="118">
        <v>72</v>
      </c>
      <c r="AI37" s="118">
        <v>32240</v>
      </c>
    </row>
    <row r="38" spans="1:35" x14ac:dyDescent="0.2">
      <c r="A38" s="121"/>
      <c r="B38" s="114" t="s">
        <v>188</v>
      </c>
      <c r="C38" s="114" t="s">
        <v>189</v>
      </c>
      <c r="D38" s="115">
        <v>36976</v>
      </c>
      <c r="E38" s="115">
        <v>300</v>
      </c>
      <c r="F38" s="115">
        <v>37276</v>
      </c>
      <c r="G38" s="116">
        <v>-7.6274966546067302E-2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46">
        <v>0</v>
      </c>
      <c r="N38" s="115">
        <v>37276</v>
      </c>
      <c r="O38" s="116">
        <v>-7.6274966546067302E-2</v>
      </c>
      <c r="P38" s="115">
        <v>16818</v>
      </c>
      <c r="Q38" s="115">
        <v>54094</v>
      </c>
      <c r="R38" s="116">
        <v>-3.7541811970678199E-2</v>
      </c>
      <c r="S38" s="122">
        <v>0</v>
      </c>
      <c r="T38" s="114" t="s">
        <v>89</v>
      </c>
      <c r="U38" s="114" t="s">
        <v>89</v>
      </c>
      <c r="V38" s="118">
        <v>40138</v>
      </c>
      <c r="W38" s="118">
        <v>40354</v>
      </c>
      <c r="X38" s="118">
        <v>216</v>
      </c>
      <c r="Y38" s="118">
        <v>0</v>
      </c>
      <c r="Z38" s="118">
        <v>0</v>
      </c>
      <c r="AA38" s="118">
        <v>0</v>
      </c>
      <c r="AB38" s="118">
        <v>0</v>
      </c>
      <c r="AC38" s="118">
        <v>15850</v>
      </c>
      <c r="AD38" s="118">
        <v>40354</v>
      </c>
      <c r="AE38" s="118">
        <v>56204</v>
      </c>
      <c r="AF38" s="114" t="s">
        <v>190</v>
      </c>
      <c r="AG38" s="114" t="s">
        <v>151</v>
      </c>
      <c r="AH38" s="118">
        <v>72</v>
      </c>
      <c r="AI38" s="118">
        <v>32240</v>
      </c>
    </row>
    <row r="39" spans="1:35" x14ac:dyDescent="0.2">
      <c r="A39" s="121"/>
      <c r="B39" s="114" t="s">
        <v>191</v>
      </c>
      <c r="C39" s="114" t="s">
        <v>192</v>
      </c>
      <c r="D39" s="115">
        <v>18004</v>
      </c>
      <c r="E39" s="115">
        <v>182</v>
      </c>
      <c r="F39" s="115">
        <v>18186</v>
      </c>
      <c r="G39" s="116">
        <v>-2.3884922977832599E-2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46">
        <v>0</v>
      </c>
      <c r="N39" s="115">
        <v>18186</v>
      </c>
      <c r="O39" s="116">
        <v>-2.3884922977832599E-2</v>
      </c>
      <c r="P39" s="115">
        <v>11544</v>
      </c>
      <c r="Q39" s="115">
        <v>29730</v>
      </c>
      <c r="R39" s="116">
        <v>-8.1072965669102201E-3</v>
      </c>
      <c r="S39" s="122">
        <v>0</v>
      </c>
      <c r="T39" s="114" t="s">
        <v>89</v>
      </c>
      <c r="U39" s="114" t="s">
        <v>89</v>
      </c>
      <c r="V39" s="118">
        <v>18465</v>
      </c>
      <c r="W39" s="118">
        <v>18631</v>
      </c>
      <c r="X39" s="118">
        <v>166</v>
      </c>
      <c r="Y39" s="118">
        <v>0</v>
      </c>
      <c r="Z39" s="118">
        <v>0</v>
      </c>
      <c r="AA39" s="118">
        <v>0</v>
      </c>
      <c r="AB39" s="118">
        <v>0</v>
      </c>
      <c r="AC39" s="118">
        <v>11342</v>
      </c>
      <c r="AD39" s="118">
        <v>18631</v>
      </c>
      <c r="AE39" s="118">
        <v>29973</v>
      </c>
      <c r="AF39" s="114" t="s">
        <v>193</v>
      </c>
      <c r="AG39" s="114" t="s">
        <v>151</v>
      </c>
      <c r="AH39" s="118">
        <v>72</v>
      </c>
      <c r="AI39" s="118">
        <v>32240</v>
      </c>
    </row>
    <row r="40" spans="1:35" x14ac:dyDescent="0.2">
      <c r="A40" s="121"/>
      <c r="B40" s="114" t="s">
        <v>194</v>
      </c>
      <c r="C40" s="114" t="s">
        <v>195</v>
      </c>
      <c r="D40" s="115">
        <v>16170</v>
      </c>
      <c r="E40" s="115">
        <v>48</v>
      </c>
      <c r="F40" s="115">
        <v>16218</v>
      </c>
      <c r="G40" s="116">
        <v>-6.1566948269876201E-2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46">
        <v>0</v>
      </c>
      <c r="N40" s="115">
        <v>16218</v>
      </c>
      <c r="O40" s="116">
        <v>-6.1566948269876201E-2</v>
      </c>
      <c r="P40" s="115">
        <v>74</v>
      </c>
      <c r="Q40" s="115">
        <v>16292</v>
      </c>
      <c r="R40" s="116">
        <v>-6.02757109073081E-2</v>
      </c>
      <c r="S40" s="122">
        <v>0</v>
      </c>
      <c r="T40" s="114" t="s">
        <v>89</v>
      </c>
      <c r="U40" s="114" t="s">
        <v>89</v>
      </c>
      <c r="V40" s="118">
        <v>17256</v>
      </c>
      <c r="W40" s="118">
        <v>17282</v>
      </c>
      <c r="X40" s="118">
        <v>26</v>
      </c>
      <c r="Y40" s="118">
        <v>0</v>
      </c>
      <c r="Z40" s="118">
        <v>0</v>
      </c>
      <c r="AA40" s="118">
        <v>0</v>
      </c>
      <c r="AB40" s="118">
        <v>0</v>
      </c>
      <c r="AC40" s="118">
        <v>55</v>
      </c>
      <c r="AD40" s="118">
        <v>17282</v>
      </c>
      <c r="AE40" s="118">
        <v>17337</v>
      </c>
      <c r="AF40" s="114" t="s">
        <v>196</v>
      </c>
      <c r="AG40" s="114" t="s">
        <v>151</v>
      </c>
      <c r="AH40" s="118">
        <v>72</v>
      </c>
      <c r="AI40" s="118">
        <v>32240</v>
      </c>
    </row>
    <row r="41" spans="1:35" x14ac:dyDescent="0.2">
      <c r="A41" s="121"/>
      <c r="B41" s="114" t="s">
        <v>197</v>
      </c>
      <c r="C41" s="114" t="s">
        <v>198</v>
      </c>
      <c r="D41" s="115">
        <v>13357</v>
      </c>
      <c r="E41" s="115">
        <v>0</v>
      </c>
      <c r="F41" s="115">
        <v>13357</v>
      </c>
      <c r="G41" s="116">
        <v>-3.9893617021276598E-2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46">
        <v>0</v>
      </c>
      <c r="N41" s="115">
        <v>13357</v>
      </c>
      <c r="O41" s="116">
        <v>-6.1217317964576898E-2</v>
      </c>
      <c r="P41" s="115">
        <v>22</v>
      </c>
      <c r="Q41" s="115">
        <v>13379</v>
      </c>
      <c r="R41" s="116">
        <v>-5.9671071127354501E-2</v>
      </c>
      <c r="S41" s="122">
        <v>0</v>
      </c>
      <c r="T41" s="114" t="s">
        <v>89</v>
      </c>
      <c r="U41" s="114" t="s">
        <v>89</v>
      </c>
      <c r="V41" s="118">
        <v>13906</v>
      </c>
      <c r="W41" s="118">
        <v>13912</v>
      </c>
      <c r="X41" s="118">
        <v>6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14228</v>
      </c>
      <c r="AE41" s="118">
        <v>14228</v>
      </c>
      <c r="AF41" s="114" t="s">
        <v>199</v>
      </c>
      <c r="AG41" s="114" t="s">
        <v>151</v>
      </c>
      <c r="AH41" s="118">
        <v>72</v>
      </c>
      <c r="AI41" s="118">
        <v>32240</v>
      </c>
    </row>
    <row r="42" spans="1:35" x14ac:dyDescent="0.2">
      <c r="A42" s="121"/>
      <c r="B42" s="114" t="s">
        <v>200</v>
      </c>
      <c r="C42" s="114" t="s">
        <v>201</v>
      </c>
      <c r="D42" s="115">
        <v>21911</v>
      </c>
      <c r="E42" s="115">
        <v>54</v>
      </c>
      <c r="F42" s="115">
        <v>21965</v>
      </c>
      <c r="G42" s="116">
        <v>-1.6362892595791101E-3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46">
        <v>0</v>
      </c>
      <c r="N42" s="115">
        <v>21965</v>
      </c>
      <c r="O42" s="116">
        <v>-1.6362892595791101E-3</v>
      </c>
      <c r="P42" s="115">
        <v>10139</v>
      </c>
      <c r="Q42" s="115">
        <v>32104</v>
      </c>
      <c r="R42" s="116">
        <v>-1.4247113731270002E-2</v>
      </c>
      <c r="S42" s="122">
        <v>0</v>
      </c>
      <c r="T42" s="114" t="s">
        <v>89</v>
      </c>
      <c r="U42" s="114" t="s">
        <v>89</v>
      </c>
      <c r="V42" s="118">
        <v>21929</v>
      </c>
      <c r="W42" s="118">
        <v>22001</v>
      </c>
      <c r="X42" s="118">
        <v>72</v>
      </c>
      <c r="Y42" s="118">
        <v>0</v>
      </c>
      <c r="Z42" s="118">
        <v>0</v>
      </c>
      <c r="AA42" s="118">
        <v>0</v>
      </c>
      <c r="AB42" s="118">
        <v>0</v>
      </c>
      <c r="AC42" s="118">
        <v>10567</v>
      </c>
      <c r="AD42" s="118">
        <v>22001</v>
      </c>
      <c r="AE42" s="118">
        <v>32568</v>
      </c>
      <c r="AF42" s="114" t="s">
        <v>202</v>
      </c>
      <c r="AG42" s="114" t="s">
        <v>151</v>
      </c>
      <c r="AH42" s="118">
        <v>72</v>
      </c>
      <c r="AI42" s="118">
        <v>32240</v>
      </c>
    </row>
    <row r="43" spans="1:35" x14ac:dyDescent="0.2">
      <c r="A43" s="121"/>
      <c r="B43" s="114" t="s">
        <v>203</v>
      </c>
      <c r="C43" s="114" t="s">
        <v>204</v>
      </c>
      <c r="D43" s="115">
        <v>6145</v>
      </c>
      <c r="E43" s="115">
        <v>12</v>
      </c>
      <c r="F43" s="115">
        <v>6157</v>
      </c>
      <c r="G43" s="116">
        <v>-0.11917024320457799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46">
        <v>0</v>
      </c>
      <c r="N43" s="115">
        <v>6157</v>
      </c>
      <c r="O43" s="116">
        <v>-0.11917024320457799</v>
      </c>
      <c r="P43" s="115">
        <v>3974</v>
      </c>
      <c r="Q43" s="115">
        <v>10131</v>
      </c>
      <c r="R43" s="116">
        <v>-5.08712759977515E-2</v>
      </c>
      <c r="S43" s="122">
        <v>0</v>
      </c>
      <c r="T43" s="114" t="s">
        <v>89</v>
      </c>
      <c r="U43" s="114" t="s">
        <v>89</v>
      </c>
      <c r="V43" s="118">
        <v>6982</v>
      </c>
      <c r="W43" s="118">
        <v>6990</v>
      </c>
      <c r="X43" s="118">
        <v>8</v>
      </c>
      <c r="Y43" s="118">
        <v>0</v>
      </c>
      <c r="Z43" s="118">
        <v>0</v>
      </c>
      <c r="AA43" s="118">
        <v>0</v>
      </c>
      <c r="AB43" s="118">
        <v>0</v>
      </c>
      <c r="AC43" s="118">
        <v>3684</v>
      </c>
      <c r="AD43" s="118">
        <v>6990</v>
      </c>
      <c r="AE43" s="118">
        <v>10674</v>
      </c>
      <c r="AF43" s="114" t="s">
        <v>205</v>
      </c>
      <c r="AG43" s="114" t="s">
        <v>151</v>
      </c>
      <c r="AH43" s="118">
        <v>72</v>
      </c>
      <c r="AI43" s="118">
        <v>32240</v>
      </c>
    </row>
    <row r="44" spans="1:35" x14ac:dyDescent="0.2">
      <c r="A44" s="121"/>
      <c r="B44" s="114" t="s">
        <v>206</v>
      </c>
      <c r="C44" s="114" t="s">
        <v>207</v>
      </c>
      <c r="D44" s="115">
        <v>23043</v>
      </c>
      <c r="E44" s="115">
        <v>70</v>
      </c>
      <c r="F44" s="115">
        <v>23113</v>
      </c>
      <c r="G44" s="116">
        <v>-8.4851124485270796E-2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46">
        <v>0</v>
      </c>
      <c r="N44" s="115">
        <v>23113</v>
      </c>
      <c r="O44" s="116">
        <v>-8.4851124485270796E-2</v>
      </c>
      <c r="P44" s="115">
        <v>3762</v>
      </c>
      <c r="Q44" s="115">
        <v>26875</v>
      </c>
      <c r="R44" s="116">
        <v>-8.2827110777421289E-2</v>
      </c>
      <c r="S44" s="122">
        <v>0</v>
      </c>
      <c r="T44" s="114" t="s">
        <v>89</v>
      </c>
      <c r="U44" s="114" t="s">
        <v>89</v>
      </c>
      <c r="V44" s="118">
        <v>25218</v>
      </c>
      <c r="W44" s="118">
        <v>25256</v>
      </c>
      <c r="X44" s="118">
        <v>38</v>
      </c>
      <c r="Y44" s="118">
        <v>0</v>
      </c>
      <c r="Z44" s="118">
        <v>0</v>
      </c>
      <c r="AA44" s="118">
        <v>0</v>
      </c>
      <c r="AB44" s="118">
        <v>0</v>
      </c>
      <c r="AC44" s="118">
        <v>4046</v>
      </c>
      <c r="AD44" s="118">
        <v>25256</v>
      </c>
      <c r="AE44" s="118">
        <v>29302</v>
      </c>
      <c r="AF44" s="114" t="s">
        <v>208</v>
      </c>
      <c r="AG44" s="114" t="s">
        <v>151</v>
      </c>
      <c r="AH44" s="118">
        <v>72</v>
      </c>
      <c r="AI44" s="118">
        <v>32240</v>
      </c>
    </row>
    <row r="45" spans="1:35" x14ac:dyDescent="0.2">
      <c r="A45" s="121"/>
      <c r="B45" s="114" t="s">
        <v>209</v>
      </c>
      <c r="C45" s="114" t="s">
        <v>210</v>
      </c>
      <c r="D45" s="115">
        <v>49355</v>
      </c>
      <c r="E45" s="115">
        <v>520</v>
      </c>
      <c r="F45" s="115">
        <v>49875</v>
      </c>
      <c r="G45" s="116">
        <v>2.2070576662978E-2</v>
      </c>
      <c r="H45" s="115">
        <v>0</v>
      </c>
      <c r="I45" s="115">
        <v>0</v>
      </c>
      <c r="J45" s="115">
        <v>0</v>
      </c>
      <c r="K45" s="116">
        <v>0</v>
      </c>
      <c r="L45" s="115">
        <v>0</v>
      </c>
      <c r="M45" s="146">
        <v>0</v>
      </c>
      <c r="N45" s="115">
        <v>49875</v>
      </c>
      <c r="O45" s="116">
        <v>2.2070576662978E-2</v>
      </c>
      <c r="P45" s="115">
        <v>17011</v>
      </c>
      <c r="Q45" s="115">
        <v>66886</v>
      </c>
      <c r="R45" s="116">
        <v>4.7270108193589802E-2</v>
      </c>
      <c r="S45" s="122">
        <v>0</v>
      </c>
      <c r="T45" s="114" t="s">
        <v>89</v>
      </c>
      <c r="U45" s="114" t="s">
        <v>89</v>
      </c>
      <c r="V45" s="118">
        <v>48428</v>
      </c>
      <c r="W45" s="118">
        <v>48798</v>
      </c>
      <c r="X45" s="118">
        <v>370</v>
      </c>
      <c r="Y45" s="118">
        <v>0</v>
      </c>
      <c r="Z45" s="118">
        <v>0</v>
      </c>
      <c r="AA45" s="118">
        <v>0</v>
      </c>
      <c r="AB45" s="118">
        <v>0</v>
      </c>
      <c r="AC45" s="118">
        <v>15069</v>
      </c>
      <c r="AD45" s="118">
        <v>48798</v>
      </c>
      <c r="AE45" s="118">
        <v>63867</v>
      </c>
      <c r="AF45" s="114" t="s">
        <v>211</v>
      </c>
      <c r="AG45" s="114" t="s">
        <v>151</v>
      </c>
      <c r="AH45" s="118">
        <v>72</v>
      </c>
      <c r="AI45" s="118">
        <v>32240</v>
      </c>
    </row>
    <row r="46" spans="1:35" x14ac:dyDescent="0.2">
      <c r="A46" s="121"/>
      <c r="B46" s="114" t="s">
        <v>212</v>
      </c>
      <c r="C46" s="114" t="s">
        <v>213</v>
      </c>
      <c r="D46" s="115">
        <v>33578</v>
      </c>
      <c r="E46" s="115">
        <v>7510</v>
      </c>
      <c r="F46" s="115">
        <v>41088</v>
      </c>
      <c r="G46" s="116">
        <v>-0.113010815361699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46">
        <v>0</v>
      </c>
      <c r="N46" s="115">
        <v>41088</v>
      </c>
      <c r="O46" s="116">
        <v>-0.113010815361699</v>
      </c>
      <c r="P46" s="115">
        <v>14139</v>
      </c>
      <c r="Q46" s="115">
        <v>55227</v>
      </c>
      <c r="R46" s="116">
        <v>-0.10980189880558999</v>
      </c>
      <c r="S46" s="122">
        <v>0</v>
      </c>
      <c r="T46" s="114" t="s">
        <v>89</v>
      </c>
      <c r="U46" s="114" t="s">
        <v>89</v>
      </c>
      <c r="V46" s="118">
        <v>38097</v>
      </c>
      <c r="W46" s="118">
        <v>46323</v>
      </c>
      <c r="X46" s="118">
        <v>8226</v>
      </c>
      <c r="Y46" s="118">
        <v>0</v>
      </c>
      <c r="Z46" s="118">
        <v>0</v>
      </c>
      <c r="AA46" s="118">
        <v>0</v>
      </c>
      <c r="AB46" s="118">
        <v>0</v>
      </c>
      <c r="AC46" s="118">
        <v>15716</v>
      </c>
      <c r="AD46" s="118">
        <v>46323</v>
      </c>
      <c r="AE46" s="118">
        <v>62039</v>
      </c>
      <c r="AF46" s="114" t="s">
        <v>214</v>
      </c>
      <c r="AG46" s="114" t="s">
        <v>151</v>
      </c>
      <c r="AH46" s="118">
        <v>72</v>
      </c>
      <c r="AI46" s="118">
        <v>32240</v>
      </c>
    </row>
    <row r="47" spans="1:35" x14ac:dyDescent="0.2">
      <c r="A47" s="121"/>
      <c r="B47" s="114" t="s">
        <v>215</v>
      </c>
      <c r="C47" s="114" t="s">
        <v>216</v>
      </c>
      <c r="D47" s="115">
        <v>60458</v>
      </c>
      <c r="E47" s="115">
        <v>1058</v>
      </c>
      <c r="F47" s="115">
        <v>61516</v>
      </c>
      <c r="G47" s="116">
        <v>-1.7583084465879903E-2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46">
        <v>0</v>
      </c>
      <c r="N47" s="115">
        <v>61516</v>
      </c>
      <c r="O47" s="116">
        <v>-1.7583084465879903E-2</v>
      </c>
      <c r="P47" s="115">
        <v>8339</v>
      </c>
      <c r="Q47" s="115">
        <v>69855</v>
      </c>
      <c r="R47" s="116">
        <v>-4.1200958029197097E-3</v>
      </c>
      <c r="S47" s="122">
        <v>0</v>
      </c>
      <c r="T47" s="114" t="s">
        <v>89</v>
      </c>
      <c r="U47" s="114" t="s">
        <v>89</v>
      </c>
      <c r="V47" s="118">
        <v>61767</v>
      </c>
      <c r="W47" s="118">
        <v>62617</v>
      </c>
      <c r="X47" s="118">
        <v>850</v>
      </c>
      <c r="Y47" s="118">
        <v>0</v>
      </c>
      <c r="Z47" s="118">
        <v>0</v>
      </c>
      <c r="AA47" s="118">
        <v>0</v>
      </c>
      <c r="AB47" s="118">
        <v>0</v>
      </c>
      <c r="AC47" s="118">
        <v>7527</v>
      </c>
      <c r="AD47" s="118">
        <v>62617</v>
      </c>
      <c r="AE47" s="118">
        <v>70144</v>
      </c>
      <c r="AF47" s="114" t="s">
        <v>217</v>
      </c>
      <c r="AG47" s="114" t="s">
        <v>151</v>
      </c>
      <c r="AH47" s="118">
        <v>72</v>
      </c>
      <c r="AI47" s="118">
        <v>32240</v>
      </c>
    </row>
    <row r="48" spans="1:35" x14ac:dyDescent="0.2">
      <c r="A48" s="121"/>
      <c r="B48" s="114" t="s">
        <v>218</v>
      </c>
      <c r="C48" s="114" t="s">
        <v>219</v>
      </c>
      <c r="D48" s="115">
        <v>53790</v>
      </c>
      <c r="E48" s="115">
        <v>114</v>
      </c>
      <c r="F48" s="115">
        <v>53904</v>
      </c>
      <c r="G48" s="116">
        <v>4.7391431069658999E-2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46">
        <v>0</v>
      </c>
      <c r="N48" s="115">
        <v>53904</v>
      </c>
      <c r="O48" s="116">
        <v>4.7391431069658999E-2</v>
      </c>
      <c r="P48" s="115">
        <v>2455</v>
      </c>
      <c r="Q48" s="115">
        <v>56359</v>
      </c>
      <c r="R48" s="116">
        <v>4.6184403482393104E-2</v>
      </c>
      <c r="S48" s="122">
        <v>0</v>
      </c>
      <c r="T48" s="114" t="s">
        <v>89</v>
      </c>
      <c r="U48" s="114" t="s">
        <v>89</v>
      </c>
      <c r="V48" s="118">
        <v>51437</v>
      </c>
      <c r="W48" s="118">
        <v>51465</v>
      </c>
      <c r="X48" s="118">
        <v>28</v>
      </c>
      <c r="Y48" s="118">
        <v>0</v>
      </c>
      <c r="Z48" s="118">
        <v>0</v>
      </c>
      <c r="AA48" s="118">
        <v>0</v>
      </c>
      <c r="AB48" s="118">
        <v>0</v>
      </c>
      <c r="AC48" s="118">
        <v>2406</v>
      </c>
      <c r="AD48" s="118">
        <v>51465</v>
      </c>
      <c r="AE48" s="118">
        <v>53871</v>
      </c>
      <c r="AF48" s="114" t="s">
        <v>220</v>
      </c>
      <c r="AG48" s="114" t="s">
        <v>151</v>
      </c>
      <c r="AH48" s="118">
        <v>72</v>
      </c>
      <c r="AI48" s="118">
        <v>32240</v>
      </c>
    </row>
    <row r="49" spans="1:35" x14ac:dyDescent="0.2">
      <c r="A49" s="121"/>
      <c r="B49" s="114" t="s">
        <v>221</v>
      </c>
      <c r="C49" s="114" t="s">
        <v>222</v>
      </c>
      <c r="D49" s="115">
        <v>9254</v>
      </c>
      <c r="E49" s="115">
        <v>24</v>
      </c>
      <c r="F49" s="115">
        <v>9278</v>
      </c>
      <c r="G49" s="116">
        <v>-8.5370662460567806E-2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46">
        <v>0</v>
      </c>
      <c r="N49" s="115">
        <v>9278</v>
      </c>
      <c r="O49" s="116">
        <v>-8.5370662460567806E-2</v>
      </c>
      <c r="P49" s="115">
        <v>6700</v>
      </c>
      <c r="Q49" s="115">
        <v>15978</v>
      </c>
      <c r="R49" s="116">
        <v>-0.100540418824589</v>
      </c>
      <c r="S49" s="122">
        <v>0</v>
      </c>
      <c r="T49" s="114" t="s">
        <v>89</v>
      </c>
      <c r="U49" s="114" t="s">
        <v>89</v>
      </c>
      <c r="V49" s="118">
        <v>10098</v>
      </c>
      <c r="W49" s="118">
        <v>10144</v>
      </c>
      <c r="X49" s="118">
        <v>46</v>
      </c>
      <c r="Y49" s="118">
        <v>0</v>
      </c>
      <c r="Z49" s="118">
        <v>0</v>
      </c>
      <c r="AA49" s="118">
        <v>0</v>
      </c>
      <c r="AB49" s="118">
        <v>0</v>
      </c>
      <c r="AC49" s="118">
        <v>7620</v>
      </c>
      <c r="AD49" s="118">
        <v>10144</v>
      </c>
      <c r="AE49" s="118">
        <v>17764</v>
      </c>
      <c r="AF49" s="114" t="s">
        <v>223</v>
      </c>
      <c r="AG49" s="114" t="s">
        <v>151</v>
      </c>
      <c r="AH49" s="118">
        <v>72</v>
      </c>
      <c r="AI49" s="118">
        <v>32240</v>
      </c>
    </row>
    <row r="50" spans="1:35" x14ac:dyDescent="0.2">
      <c r="A50" s="121"/>
      <c r="B50" s="114" t="s">
        <v>224</v>
      </c>
      <c r="C50" s="114" t="s">
        <v>225</v>
      </c>
      <c r="D50" s="115">
        <v>39939</v>
      </c>
      <c r="E50" s="115">
        <v>9518</v>
      </c>
      <c r="F50" s="115">
        <v>49457</v>
      </c>
      <c r="G50" s="116">
        <v>-1.8496100339359802E-2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46">
        <v>0</v>
      </c>
      <c r="N50" s="115">
        <v>49457</v>
      </c>
      <c r="O50" s="116">
        <v>-1.8496100339359802E-2</v>
      </c>
      <c r="P50" s="115">
        <v>16825</v>
      </c>
      <c r="Q50" s="115">
        <v>66282</v>
      </c>
      <c r="R50" s="116">
        <v>-4.5954225986664298E-3</v>
      </c>
      <c r="S50" s="122">
        <v>0</v>
      </c>
      <c r="T50" s="114" t="s">
        <v>89</v>
      </c>
      <c r="U50" s="114" t="s">
        <v>89</v>
      </c>
      <c r="V50" s="118">
        <v>40961</v>
      </c>
      <c r="W50" s="118">
        <v>50389</v>
      </c>
      <c r="X50" s="118">
        <v>9428</v>
      </c>
      <c r="Y50" s="118">
        <v>0</v>
      </c>
      <c r="Z50" s="118">
        <v>0</v>
      </c>
      <c r="AA50" s="118">
        <v>0</v>
      </c>
      <c r="AB50" s="118">
        <v>0</v>
      </c>
      <c r="AC50" s="118">
        <v>16199</v>
      </c>
      <c r="AD50" s="118">
        <v>50389</v>
      </c>
      <c r="AE50" s="118">
        <v>66588</v>
      </c>
      <c r="AF50" s="114" t="s">
        <v>226</v>
      </c>
      <c r="AG50" s="114" t="s">
        <v>151</v>
      </c>
      <c r="AH50" s="118">
        <v>72</v>
      </c>
      <c r="AI50" s="118">
        <v>32240</v>
      </c>
    </row>
    <row r="51" spans="1:35" x14ac:dyDescent="0.2">
      <c r="A51" s="121"/>
      <c r="B51" s="114" t="s">
        <v>227</v>
      </c>
      <c r="C51" s="114" t="s">
        <v>228</v>
      </c>
      <c r="D51" s="115">
        <v>7641</v>
      </c>
      <c r="E51" s="115">
        <v>162</v>
      </c>
      <c r="F51" s="115">
        <v>7803</v>
      </c>
      <c r="G51" s="116">
        <v>-0.16643520991347102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46">
        <v>0</v>
      </c>
      <c r="N51" s="115">
        <v>7803</v>
      </c>
      <c r="O51" s="116">
        <v>-0.16643520991347102</v>
      </c>
      <c r="P51" s="115">
        <v>12090</v>
      </c>
      <c r="Q51" s="115">
        <v>19893</v>
      </c>
      <c r="R51" s="116">
        <v>-2.23128716764142E-2</v>
      </c>
      <c r="S51" s="122">
        <v>0</v>
      </c>
      <c r="T51" s="114" t="s">
        <v>89</v>
      </c>
      <c r="U51" s="114" t="s">
        <v>89</v>
      </c>
      <c r="V51" s="118">
        <v>9267</v>
      </c>
      <c r="W51" s="118">
        <v>9361</v>
      </c>
      <c r="X51" s="118">
        <v>94</v>
      </c>
      <c r="Y51" s="118">
        <v>0</v>
      </c>
      <c r="Z51" s="118">
        <v>0</v>
      </c>
      <c r="AA51" s="118">
        <v>0</v>
      </c>
      <c r="AB51" s="118">
        <v>0</v>
      </c>
      <c r="AC51" s="118">
        <v>10986</v>
      </c>
      <c r="AD51" s="118">
        <v>9361</v>
      </c>
      <c r="AE51" s="118">
        <v>20347</v>
      </c>
      <c r="AF51" s="114" t="s">
        <v>229</v>
      </c>
      <c r="AG51" s="114" t="s">
        <v>151</v>
      </c>
      <c r="AH51" s="118">
        <v>72</v>
      </c>
      <c r="AI51" s="118">
        <v>32240</v>
      </c>
    </row>
    <row r="52" spans="1:35" x14ac:dyDescent="0.2">
      <c r="A52" s="121"/>
      <c r="B52" s="114" t="s">
        <v>230</v>
      </c>
      <c r="C52" s="114" t="s">
        <v>231</v>
      </c>
      <c r="D52" s="115">
        <v>6033</v>
      </c>
      <c r="E52" s="115">
        <v>0</v>
      </c>
      <c r="F52" s="115">
        <v>6033</v>
      </c>
      <c r="G52" s="116">
        <v>-3.3041467041136602E-3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46">
        <v>0</v>
      </c>
      <c r="N52" s="115">
        <v>6033</v>
      </c>
      <c r="O52" s="116">
        <v>-3.3041467041136602E-3</v>
      </c>
      <c r="P52" s="115">
        <v>0</v>
      </c>
      <c r="Q52" s="115">
        <v>6033</v>
      </c>
      <c r="R52" s="116">
        <v>-3.3041467041136602E-3</v>
      </c>
      <c r="S52" s="122">
        <v>0</v>
      </c>
      <c r="T52" s="114" t="s">
        <v>89</v>
      </c>
      <c r="U52" s="114" t="s">
        <v>89</v>
      </c>
      <c r="V52" s="118">
        <v>6053</v>
      </c>
      <c r="W52" s="118">
        <v>6053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6053</v>
      </c>
      <c r="AE52" s="118">
        <v>6053</v>
      </c>
      <c r="AF52" s="114" t="s">
        <v>232</v>
      </c>
      <c r="AG52" s="114" t="s">
        <v>151</v>
      </c>
      <c r="AH52" s="118">
        <v>72</v>
      </c>
      <c r="AI52" s="118">
        <v>32240</v>
      </c>
    </row>
    <row r="53" spans="1:35" x14ac:dyDescent="0.2">
      <c r="A53" s="123"/>
      <c r="B53" s="114" t="s">
        <v>233</v>
      </c>
      <c r="C53" s="114" t="s">
        <v>234</v>
      </c>
      <c r="D53" s="115">
        <v>73048</v>
      </c>
      <c r="E53" s="115">
        <v>522</v>
      </c>
      <c r="F53" s="115">
        <v>73570</v>
      </c>
      <c r="G53" s="116">
        <v>-6.0636627127516905E-2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46">
        <v>0</v>
      </c>
      <c r="N53" s="115">
        <v>73570</v>
      </c>
      <c r="O53" s="116">
        <v>-6.0636627127516905E-2</v>
      </c>
      <c r="P53" s="115">
        <v>1781</v>
      </c>
      <c r="Q53" s="115">
        <v>75351</v>
      </c>
      <c r="R53" s="116">
        <v>-6.2215308027380199E-2</v>
      </c>
      <c r="S53" s="122">
        <v>0</v>
      </c>
      <c r="T53" s="114" t="s">
        <v>89</v>
      </c>
      <c r="U53" s="114" t="s">
        <v>89</v>
      </c>
      <c r="V53" s="118">
        <v>78017</v>
      </c>
      <c r="W53" s="118">
        <v>78319</v>
      </c>
      <c r="X53" s="118">
        <v>302</v>
      </c>
      <c r="Y53" s="118">
        <v>0</v>
      </c>
      <c r="Z53" s="118">
        <v>0</v>
      </c>
      <c r="AA53" s="118">
        <v>0</v>
      </c>
      <c r="AB53" s="118">
        <v>0</v>
      </c>
      <c r="AC53" s="118">
        <v>2031</v>
      </c>
      <c r="AD53" s="118">
        <v>78319</v>
      </c>
      <c r="AE53" s="118">
        <v>80350</v>
      </c>
      <c r="AF53" s="114" t="s">
        <v>235</v>
      </c>
      <c r="AG53" s="114" t="s">
        <v>151</v>
      </c>
      <c r="AH53" s="118">
        <v>72</v>
      </c>
      <c r="AI53" s="118">
        <v>32240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931780</v>
      </c>
      <c r="E54" s="125">
        <v>32032</v>
      </c>
      <c r="F54" s="125">
        <v>963812</v>
      </c>
      <c r="G54" s="126">
        <v>-5.8260490620828997E-2</v>
      </c>
      <c r="H54" s="125">
        <v>2308</v>
      </c>
      <c r="I54" s="125">
        <v>0</v>
      </c>
      <c r="J54" s="125">
        <v>2308</v>
      </c>
      <c r="K54" s="126">
        <v>-0.20714531088972898</v>
      </c>
      <c r="L54" s="125">
        <v>53385</v>
      </c>
      <c r="M54" s="145">
        <v>-0.17367076851636901</v>
      </c>
      <c r="N54" s="125">
        <v>1019505</v>
      </c>
      <c r="O54" s="126">
        <v>-6.5492220570253196E-2</v>
      </c>
      <c r="P54" s="125">
        <v>220446</v>
      </c>
      <c r="Q54" s="125">
        <v>1239951</v>
      </c>
      <c r="R54" s="126">
        <v>-5.2512736183905395E-2</v>
      </c>
      <c r="S54" s="127">
        <v>0</v>
      </c>
      <c r="T54" s="128">
        <v>0</v>
      </c>
      <c r="U54" s="128">
        <v>0</v>
      </c>
      <c r="V54" s="129">
        <v>990984</v>
      </c>
      <c r="W54" s="129">
        <v>1023438</v>
      </c>
      <c r="X54" s="129">
        <v>32454</v>
      </c>
      <c r="Y54" s="129">
        <v>2911</v>
      </c>
      <c r="Z54" s="129">
        <v>2911</v>
      </c>
      <c r="AA54" s="129">
        <v>0</v>
      </c>
      <c r="AB54" s="129">
        <v>64605</v>
      </c>
      <c r="AC54" s="129">
        <v>217719</v>
      </c>
      <c r="AD54" s="129">
        <v>1090954</v>
      </c>
      <c r="AE54" s="129">
        <v>1308673</v>
      </c>
      <c r="AF54" s="128">
        <v>0</v>
      </c>
      <c r="AG54" s="128">
        <v>0</v>
      </c>
      <c r="AH54" s="129">
        <v>2088</v>
      </c>
      <c r="AI54" s="129">
        <v>934960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5559408</v>
      </c>
      <c r="E55" s="132">
        <f>E54+E24+E14</f>
        <v>627728</v>
      </c>
      <c r="F55" s="132">
        <f>F54+F24+F14</f>
        <v>6187136</v>
      </c>
      <c r="G55" s="133">
        <f>((F54+F24+F14)-(W54+W24+W14))/(W54+W24+W14)</f>
        <v>-9.3689192687839914E-3</v>
      </c>
      <c r="H55" s="132">
        <f>H54+H24+H14</f>
        <v>793481</v>
      </c>
      <c r="I55" s="132">
        <f>I54+I24+I14</f>
        <v>2132</v>
      </c>
      <c r="J55" s="132">
        <f>J54+J24+J14</f>
        <v>795613</v>
      </c>
      <c r="K55" s="133">
        <f>((J54+J24+J14)-(Z54+Z24+Z14))/(Z54+Z24+Z14)</f>
        <v>-4.6339747300943458E-2</v>
      </c>
      <c r="L55" s="132">
        <f>L54+L24+L14</f>
        <v>106394</v>
      </c>
      <c r="M55" s="133">
        <f>((L54+L24+L14)-(AB54+AB24+AB14))/(AB54+AB24+AB14)</f>
        <v>-9.831008356357103E-2</v>
      </c>
      <c r="N55" s="132">
        <f>N54+N24+N14</f>
        <v>7089143</v>
      </c>
      <c r="O55" s="133">
        <f>((N54+N24+N14)-(AD54+AD24+AD14))/(AD54+AD24+AD14)</f>
        <v>-1.5112008778093888E-2</v>
      </c>
      <c r="P55" s="132">
        <f>P54+P24+P14</f>
        <v>389873</v>
      </c>
      <c r="Q55" s="132">
        <f>Q54+Q24+Q14</f>
        <v>7479016</v>
      </c>
      <c r="R55" s="133">
        <f>((Q54+Q24+Q14)-(AE54+AE24+AE14))/(AE54+AE24+AE14)</f>
        <v>-1.3657627698027688E-2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11042583</v>
      </c>
      <c r="E56" s="132">
        <f>E54+E24+E14+E9</f>
        <v>1179944</v>
      </c>
      <c r="F56" s="132">
        <f>F54+F24+F14+F9</f>
        <v>12222527</v>
      </c>
      <c r="G56" s="133">
        <f>((F54+F24+F14+F9)-(W54+W24+W14+W9))/(W54+W24+W14+W9)</f>
        <v>-1.9876987115330133E-2</v>
      </c>
      <c r="H56" s="132">
        <f>H54+H24+H14+H9</f>
        <v>4194568</v>
      </c>
      <c r="I56" s="132">
        <f>I54+I24+I14+I9</f>
        <v>115358</v>
      </c>
      <c r="J56" s="132">
        <f>J54+J24+J14+J9</f>
        <v>4309926</v>
      </c>
      <c r="K56" s="133">
        <f>((J54+J24+J14+J9)-(Z54+Z24+Z14+Z9))/(Z54+Z24+Z14+Z9)</f>
        <v>-2.0559513280168421E-2</v>
      </c>
      <c r="L56" s="132">
        <f>L54+L24+L14+L9</f>
        <v>415286</v>
      </c>
      <c r="M56" s="133">
        <f>((L54+L24+L14+L9)-(AB54+AB24+AB14+AB9))/(AB54+AB24+AB14+AB9)</f>
        <v>-0.10655252757560567</v>
      </c>
      <c r="N56" s="132">
        <f>N54+N24+N14+N9</f>
        <v>16947739</v>
      </c>
      <c r="O56" s="133">
        <f>((N54+N24+N14+N9)-(AD54+AD24+AD14+AD9))/(AD54+AD24+AD14+AD9)</f>
        <v>-2.2374234307301559E-2</v>
      </c>
      <c r="P56" s="132">
        <f>P54+P24+P14+P9</f>
        <v>459139</v>
      </c>
      <c r="Q56" s="132">
        <f>Q54+Q24+Q14+Q9</f>
        <v>17406878</v>
      </c>
      <c r="R56" s="133">
        <f>((Q54+Q24+Q14+Q9)-(AE54+AE24+AE14+AE9))/(AE54+AE24+AE14+AE9)</f>
        <v>-2.4110585802932419E-2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16130930</v>
      </c>
      <c r="E57" s="132">
        <f>E54+E24+E14+E9+E5</f>
        <v>3261400</v>
      </c>
      <c r="F57" s="132">
        <f>F54+F24+F14+F9+F5</f>
        <v>19392330</v>
      </c>
      <c r="G57" s="133">
        <f>((F54+F24+F14+F9+F5)-(W54+W24+W14+W9+W5))/(W54+W24+W14+W9+W5)</f>
        <v>-1.3473197445716387E-2</v>
      </c>
      <c r="H57" s="132">
        <f>H54+H24+H14+H9+H5</f>
        <v>11759478</v>
      </c>
      <c r="I57" s="132">
        <f>I54+I24+I14+I9+I5</f>
        <v>1866038</v>
      </c>
      <c r="J57" s="132">
        <f>J54+J24+J14+J9+J5</f>
        <v>13625516</v>
      </c>
      <c r="K57" s="133">
        <f>((J54+J24+J14+J9+J5)-(Z54+Z24+Z14+Z9+Z5))/(Z54+Z24+Z14+Z9+Z5)</f>
        <v>9.6168943522798953E-3</v>
      </c>
      <c r="L57" s="132">
        <f>L54+L24+L14+L9+L5</f>
        <v>415286</v>
      </c>
      <c r="M57" s="133">
        <f>((L54+L24+L14+L9+L5)-(AB54+AB24+AB14+AB9+AB5))/(AB54+AB24+AB14+AB9+AB5)</f>
        <v>-0.10655252757560567</v>
      </c>
      <c r="N57" s="132">
        <f>N54+N24+N14+N9+N5</f>
        <v>33433132</v>
      </c>
      <c r="O57" s="133">
        <f>((N54+N24+N14+N9+N5)-(AD54+AD24+AD14+AD9+AD5))/(AD54+AD24+AD14+AD9+AD5)</f>
        <v>-5.490705986965147E-3</v>
      </c>
      <c r="P57" s="132">
        <f>P54+P24+P14+P9+P5</f>
        <v>472582</v>
      </c>
      <c r="Q57" s="132">
        <f>Q54+Q24+Q14+Q9+Q5</f>
        <v>33905714</v>
      </c>
      <c r="R57" s="133">
        <f>((Q54+Q24+Q14+Q9+Q5)-(AE54+AE24+AE14+AE9+AE5))/(AE54+AE24+AE14+AE9+AE5)</f>
        <v>-7.1408510519795406E-3</v>
      </c>
    </row>
    <row r="58" spans="1:35" x14ac:dyDescent="0.2">
      <c r="A58" s="119" t="s">
        <v>261</v>
      </c>
      <c r="B58" s="114" t="s">
        <v>240</v>
      </c>
      <c r="C58" s="114" t="s">
        <v>241</v>
      </c>
      <c r="D58" s="115">
        <v>314</v>
      </c>
      <c r="E58" s="115">
        <v>0</v>
      </c>
      <c r="F58" s="115">
        <v>314</v>
      </c>
      <c r="G58" s="116">
        <v>2.9250000000000003</v>
      </c>
      <c r="H58" s="115">
        <v>1118173</v>
      </c>
      <c r="I58" s="115">
        <v>0</v>
      </c>
      <c r="J58" s="115">
        <v>1118173</v>
      </c>
      <c r="K58" s="116">
        <v>-0.10819907212819502</v>
      </c>
      <c r="L58" s="115">
        <v>0</v>
      </c>
      <c r="M58" s="146">
        <v>0</v>
      </c>
      <c r="N58" s="115">
        <v>1118487</v>
      </c>
      <c r="O58" s="116">
        <v>-0.10800555379662301</v>
      </c>
      <c r="P58" s="115">
        <v>0</v>
      </c>
      <c r="Q58" s="115">
        <v>1118487</v>
      </c>
      <c r="R58" s="116">
        <v>-0.10800555379662301</v>
      </c>
      <c r="S58" s="120">
        <v>6</v>
      </c>
      <c r="T58" s="114" t="s">
        <v>90</v>
      </c>
      <c r="U58" s="114" t="s">
        <v>90</v>
      </c>
      <c r="V58" s="118">
        <v>80</v>
      </c>
      <c r="W58" s="118">
        <v>80</v>
      </c>
      <c r="X58" s="118">
        <v>0</v>
      </c>
      <c r="Y58" s="118">
        <v>1253837</v>
      </c>
      <c r="Z58" s="118">
        <v>1253837</v>
      </c>
      <c r="AA58" s="118">
        <v>0</v>
      </c>
      <c r="AB58" s="118">
        <v>0</v>
      </c>
      <c r="AC58" s="118">
        <v>0</v>
      </c>
      <c r="AD58" s="118">
        <v>1253917</v>
      </c>
      <c r="AE58" s="118">
        <v>1253917</v>
      </c>
      <c r="AF58" s="114" t="s">
        <v>242</v>
      </c>
      <c r="AG58" s="114" t="s">
        <v>243</v>
      </c>
      <c r="AH58" s="118">
        <v>72</v>
      </c>
      <c r="AI58" s="118">
        <v>32240</v>
      </c>
    </row>
    <row r="59" spans="1:35" x14ac:dyDescent="0.2">
      <c r="A59" s="121"/>
      <c r="B59" s="114" t="s">
        <v>244</v>
      </c>
      <c r="C59" s="114" t="s">
        <v>245</v>
      </c>
      <c r="D59" s="115">
        <v>3319</v>
      </c>
      <c r="E59" s="115">
        <v>0</v>
      </c>
      <c r="F59" s="115">
        <v>3319</v>
      </c>
      <c r="G59" s="116">
        <v>-0.18391935087287903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46">
        <v>0</v>
      </c>
      <c r="N59" s="115">
        <v>3319</v>
      </c>
      <c r="O59" s="116">
        <v>-0.18632017651385102</v>
      </c>
      <c r="P59" s="115">
        <v>0</v>
      </c>
      <c r="Q59" s="115">
        <v>3319</v>
      </c>
      <c r="R59" s="116">
        <v>-0.18632017651385102</v>
      </c>
      <c r="S59" s="122">
        <v>0</v>
      </c>
      <c r="T59" s="114" t="s">
        <v>90</v>
      </c>
      <c r="U59" s="114" t="s">
        <v>90</v>
      </c>
      <c r="V59" s="118">
        <v>4067</v>
      </c>
      <c r="W59" s="118">
        <v>4067</v>
      </c>
      <c r="X59" s="118">
        <v>0</v>
      </c>
      <c r="Y59" s="118">
        <v>12</v>
      </c>
      <c r="Z59" s="118">
        <v>12</v>
      </c>
      <c r="AA59" s="118">
        <v>0</v>
      </c>
      <c r="AB59" s="118">
        <v>0</v>
      </c>
      <c r="AC59" s="118">
        <v>0</v>
      </c>
      <c r="AD59" s="118">
        <v>4079</v>
      </c>
      <c r="AE59" s="118">
        <v>4079</v>
      </c>
      <c r="AF59" s="114" t="s">
        <v>246</v>
      </c>
      <c r="AG59" s="114" t="s">
        <v>243</v>
      </c>
      <c r="AH59" s="118">
        <v>72</v>
      </c>
      <c r="AI59" s="118">
        <v>32240</v>
      </c>
    </row>
    <row r="60" spans="1:35" x14ac:dyDescent="0.2">
      <c r="A60" s="121"/>
      <c r="B60" s="114" t="s">
        <v>247</v>
      </c>
      <c r="C60" s="114" t="s">
        <v>248</v>
      </c>
      <c r="D60" s="115">
        <v>329712</v>
      </c>
      <c r="E60" s="115">
        <v>2946</v>
      </c>
      <c r="F60" s="115">
        <v>332658</v>
      </c>
      <c r="G60" s="116">
        <v>-0.21185844356151301</v>
      </c>
      <c r="H60" s="115">
        <v>716026</v>
      </c>
      <c r="I60" s="115">
        <v>792</v>
      </c>
      <c r="J60" s="115">
        <v>716818</v>
      </c>
      <c r="K60" s="116">
        <v>-5.2735211252715693E-2</v>
      </c>
      <c r="L60" s="115">
        <v>886</v>
      </c>
      <c r="M60" s="146">
        <v>0</v>
      </c>
      <c r="N60" s="115">
        <v>1050362</v>
      </c>
      <c r="O60" s="116">
        <v>-0.10895883366431901</v>
      </c>
      <c r="P60" s="115">
        <v>3803</v>
      </c>
      <c r="Q60" s="115">
        <v>1054165</v>
      </c>
      <c r="R60" s="116">
        <v>-0.10773776674803499</v>
      </c>
      <c r="S60" s="122">
        <v>0</v>
      </c>
      <c r="T60" s="114" t="s">
        <v>90</v>
      </c>
      <c r="U60" s="114" t="s">
        <v>90</v>
      </c>
      <c r="V60" s="118">
        <v>420347</v>
      </c>
      <c r="W60" s="118">
        <v>422079</v>
      </c>
      <c r="X60" s="118">
        <v>1732</v>
      </c>
      <c r="Y60" s="118">
        <v>756358</v>
      </c>
      <c r="Z60" s="118">
        <v>756724</v>
      </c>
      <c r="AA60" s="118">
        <v>366</v>
      </c>
      <c r="AB60" s="118">
        <v>0</v>
      </c>
      <c r="AC60" s="118">
        <v>2649</v>
      </c>
      <c r="AD60" s="118">
        <v>1178803</v>
      </c>
      <c r="AE60" s="118">
        <v>1181452</v>
      </c>
      <c r="AF60" s="114" t="s">
        <v>249</v>
      </c>
      <c r="AG60" s="114" t="s">
        <v>243</v>
      </c>
      <c r="AH60" s="118">
        <v>72</v>
      </c>
      <c r="AI60" s="118">
        <v>32240</v>
      </c>
    </row>
    <row r="61" spans="1:35" x14ac:dyDescent="0.2">
      <c r="A61" s="121"/>
      <c r="B61" s="114" t="s">
        <v>250</v>
      </c>
      <c r="C61" s="114" t="s">
        <v>251</v>
      </c>
      <c r="D61" s="115">
        <v>13411</v>
      </c>
      <c r="E61" s="115">
        <v>0</v>
      </c>
      <c r="F61" s="115">
        <v>13411</v>
      </c>
      <c r="G61" s="116">
        <v>-0.37252608431198198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46">
        <v>0</v>
      </c>
      <c r="N61" s="115">
        <v>13411</v>
      </c>
      <c r="O61" s="116">
        <v>-0.37252608431198198</v>
      </c>
      <c r="P61" s="115">
        <v>0</v>
      </c>
      <c r="Q61" s="115">
        <v>13411</v>
      </c>
      <c r="R61" s="116">
        <v>-0.37252608431198198</v>
      </c>
      <c r="S61" s="122">
        <v>0</v>
      </c>
      <c r="T61" s="114" t="s">
        <v>90</v>
      </c>
      <c r="U61" s="114" t="s">
        <v>90</v>
      </c>
      <c r="V61" s="118">
        <v>21373</v>
      </c>
      <c r="W61" s="118">
        <v>21373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21373</v>
      </c>
      <c r="AE61" s="118">
        <v>21373</v>
      </c>
      <c r="AF61" s="114" t="s">
        <v>252</v>
      </c>
      <c r="AG61" s="114" t="s">
        <v>243</v>
      </c>
      <c r="AH61" s="118">
        <v>72</v>
      </c>
      <c r="AI61" s="118">
        <v>32240</v>
      </c>
    </row>
    <row r="62" spans="1:35" x14ac:dyDescent="0.2">
      <c r="A62" s="121"/>
      <c r="B62" s="114" t="s">
        <v>253</v>
      </c>
      <c r="C62" s="114" t="s">
        <v>254</v>
      </c>
      <c r="D62" s="115">
        <v>31344</v>
      </c>
      <c r="E62" s="115">
        <v>0</v>
      </c>
      <c r="F62" s="115">
        <v>31344</v>
      </c>
      <c r="G62" s="116">
        <v>0.35412796474705105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46">
        <v>0</v>
      </c>
      <c r="N62" s="115">
        <v>31344</v>
      </c>
      <c r="O62" s="116">
        <v>0.31952513260924498</v>
      </c>
      <c r="P62" s="115">
        <v>32</v>
      </c>
      <c r="Q62" s="115">
        <v>31376</v>
      </c>
      <c r="R62" s="116">
        <v>0.30450690171295502</v>
      </c>
      <c r="S62" s="122">
        <v>0</v>
      </c>
      <c r="T62" s="114" t="s">
        <v>90</v>
      </c>
      <c r="U62" s="114" t="s">
        <v>90</v>
      </c>
      <c r="V62" s="118">
        <v>23147</v>
      </c>
      <c r="W62" s="118">
        <v>23147</v>
      </c>
      <c r="X62" s="118">
        <v>0</v>
      </c>
      <c r="Y62" s="118">
        <v>607</v>
      </c>
      <c r="Z62" s="118">
        <v>607</v>
      </c>
      <c r="AA62" s="118">
        <v>0</v>
      </c>
      <c r="AB62" s="118">
        <v>0</v>
      </c>
      <c r="AC62" s="118">
        <v>298</v>
      </c>
      <c r="AD62" s="118">
        <v>23754</v>
      </c>
      <c r="AE62" s="118">
        <v>24052</v>
      </c>
      <c r="AF62" s="114" t="s">
        <v>255</v>
      </c>
      <c r="AG62" s="114" t="s">
        <v>243</v>
      </c>
      <c r="AH62" s="118">
        <v>72</v>
      </c>
      <c r="AI62" s="118">
        <v>32240</v>
      </c>
    </row>
    <row r="63" spans="1:35" x14ac:dyDescent="0.2">
      <c r="A63" s="123"/>
      <c r="B63" s="114" t="s">
        <v>256</v>
      </c>
      <c r="C63" s="114" t="s">
        <v>257</v>
      </c>
      <c r="D63" s="115">
        <v>2417</v>
      </c>
      <c r="E63" s="115">
        <v>0</v>
      </c>
      <c r="F63" s="115">
        <v>2417</v>
      </c>
      <c r="G63" s="116">
        <v>-0.29244730679156899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46">
        <v>0</v>
      </c>
      <c r="N63" s="115">
        <v>2417</v>
      </c>
      <c r="O63" s="116">
        <v>-0.29244730679156899</v>
      </c>
      <c r="P63" s="115">
        <v>0</v>
      </c>
      <c r="Q63" s="115">
        <v>2417</v>
      </c>
      <c r="R63" s="116">
        <v>-0.29244730679156899</v>
      </c>
      <c r="S63" s="122">
        <v>0</v>
      </c>
      <c r="T63" s="114" t="s">
        <v>90</v>
      </c>
      <c r="U63" s="114" t="s">
        <v>90</v>
      </c>
      <c r="V63" s="118">
        <v>3416</v>
      </c>
      <c r="W63" s="118">
        <v>3416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3416</v>
      </c>
      <c r="AE63" s="118">
        <v>3416</v>
      </c>
      <c r="AF63" s="114" t="s">
        <v>258</v>
      </c>
      <c r="AG63" s="114" t="s">
        <v>243</v>
      </c>
      <c r="AH63" s="118">
        <v>72</v>
      </c>
      <c r="AI63" s="118">
        <v>32240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380517</v>
      </c>
      <c r="E64" s="125">
        <v>2946</v>
      </c>
      <c r="F64" s="125">
        <v>383463</v>
      </c>
      <c r="G64" s="126">
        <v>-0.19128272615688302</v>
      </c>
      <c r="H64" s="125">
        <v>1834199</v>
      </c>
      <c r="I64" s="125">
        <v>792</v>
      </c>
      <c r="J64" s="125">
        <v>1834991</v>
      </c>
      <c r="K64" s="126">
        <v>-8.7604789228214311E-2</v>
      </c>
      <c r="L64" s="125">
        <v>886</v>
      </c>
      <c r="M64" s="145">
        <v>0</v>
      </c>
      <c r="N64" s="125">
        <v>2219340</v>
      </c>
      <c r="O64" s="126">
        <v>-0.107028328495636</v>
      </c>
      <c r="P64" s="125">
        <v>3835</v>
      </c>
      <c r="Q64" s="125">
        <v>2223175</v>
      </c>
      <c r="R64" s="126">
        <v>-0.106544697983233</v>
      </c>
      <c r="S64" s="127">
        <v>0</v>
      </c>
      <c r="T64" s="128">
        <v>0</v>
      </c>
      <c r="U64" s="128">
        <v>0</v>
      </c>
      <c r="V64" s="129">
        <v>472430</v>
      </c>
      <c r="W64" s="129">
        <v>474162</v>
      </c>
      <c r="X64" s="129">
        <v>1732</v>
      </c>
      <c r="Y64" s="129">
        <v>2010814</v>
      </c>
      <c r="Z64" s="129">
        <v>2011180</v>
      </c>
      <c r="AA64" s="129">
        <v>366</v>
      </c>
      <c r="AB64" s="129">
        <v>0</v>
      </c>
      <c r="AC64" s="129">
        <v>2947</v>
      </c>
      <c r="AD64" s="129">
        <v>2485342</v>
      </c>
      <c r="AE64" s="129">
        <v>2488289</v>
      </c>
      <c r="AF64" s="128">
        <v>0</v>
      </c>
      <c r="AG64" s="128">
        <v>0</v>
      </c>
      <c r="AH64" s="129">
        <v>432</v>
      </c>
      <c r="AI64" s="129">
        <v>193440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16511447</v>
      </c>
      <c r="E65" s="125">
        <v>3264346</v>
      </c>
      <c r="F65" s="125">
        <v>19775793</v>
      </c>
      <c r="G65" s="126">
        <v>-1.7661221408195604E-2</v>
      </c>
      <c r="H65" s="125">
        <v>13593677</v>
      </c>
      <c r="I65" s="125">
        <v>1866830</v>
      </c>
      <c r="J65" s="125">
        <v>15460507</v>
      </c>
      <c r="K65" s="126">
        <v>-2.99234360632412E-3</v>
      </c>
      <c r="L65" s="125">
        <v>416172</v>
      </c>
      <c r="M65" s="145">
        <v>-0.10464638467512699</v>
      </c>
      <c r="N65" s="125">
        <v>35652472</v>
      </c>
      <c r="O65" s="126">
        <v>-1.24805767843661E-2</v>
      </c>
      <c r="P65" s="125">
        <v>476417</v>
      </c>
      <c r="Q65" s="125">
        <v>36128889</v>
      </c>
      <c r="R65" s="126">
        <v>-1.38919412869638E-2</v>
      </c>
      <c r="S65" s="137">
        <v>0</v>
      </c>
      <c r="T65" s="128">
        <v>0</v>
      </c>
      <c r="U65" s="128">
        <v>0</v>
      </c>
      <c r="V65" s="129">
        <v>16992289</v>
      </c>
      <c r="W65" s="129">
        <v>20131337</v>
      </c>
      <c r="X65" s="129">
        <v>3139048</v>
      </c>
      <c r="Y65" s="129">
        <v>13744465</v>
      </c>
      <c r="Z65" s="129">
        <v>15506909</v>
      </c>
      <c r="AA65" s="129">
        <v>1762444</v>
      </c>
      <c r="AB65" s="129">
        <v>464813</v>
      </c>
      <c r="AC65" s="129">
        <v>534801</v>
      </c>
      <c r="AD65" s="129">
        <v>36103059</v>
      </c>
      <c r="AE65" s="129">
        <v>36637860</v>
      </c>
      <c r="AF65" s="128">
        <v>0</v>
      </c>
      <c r="AG65" s="128">
        <v>0</v>
      </c>
      <c r="AH65" s="129">
        <v>3744</v>
      </c>
      <c r="AI65" s="129">
        <v>1676480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7" zoomScaleSheetLayoutView="57680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59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9860</v>
      </c>
      <c r="E5" s="116">
        <v>-9.4434398231866591E-3</v>
      </c>
      <c r="F5" s="115">
        <v>10621</v>
      </c>
      <c r="G5" s="116">
        <v>-3.6731362234717894E-2</v>
      </c>
      <c r="H5" s="115">
        <v>0</v>
      </c>
      <c r="I5" s="116" t="s">
        <v>88</v>
      </c>
      <c r="J5" s="115">
        <v>20481</v>
      </c>
      <c r="K5" s="116">
        <v>-2.3784556720686401E-2</v>
      </c>
      <c r="L5" s="115">
        <v>824</v>
      </c>
      <c r="M5" s="116">
        <v>0.18390804597701102</v>
      </c>
      <c r="N5" s="115">
        <v>21305</v>
      </c>
      <c r="O5" s="116">
        <v>-1.7115704004428901E-2</v>
      </c>
      <c r="P5" s="117">
        <v>1</v>
      </c>
      <c r="Q5" s="114" t="s">
        <v>89</v>
      </c>
      <c r="R5" s="114" t="s">
        <v>90</v>
      </c>
      <c r="S5" s="118">
        <v>9954</v>
      </c>
      <c r="T5" s="118">
        <v>11026</v>
      </c>
      <c r="U5" s="118">
        <v>0</v>
      </c>
      <c r="V5" s="118">
        <v>20980</v>
      </c>
      <c r="W5" s="118">
        <v>696</v>
      </c>
      <c r="X5" s="118">
        <v>21676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4371</v>
      </c>
      <c r="E6" s="116">
        <v>-1.4208389715832199E-2</v>
      </c>
      <c r="F6" s="115">
        <v>2137</v>
      </c>
      <c r="G6" s="116">
        <v>3.7576326914044202E-3</v>
      </c>
      <c r="H6" s="115">
        <v>1123</v>
      </c>
      <c r="I6" s="116">
        <v>-0.206920903954802</v>
      </c>
      <c r="J6" s="115">
        <v>7631</v>
      </c>
      <c r="K6" s="116">
        <v>-4.3614488031081602E-2</v>
      </c>
      <c r="L6" s="115">
        <v>1038</v>
      </c>
      <c r="M6" s="116">
        <v>0.24014336917562701</v>
      </c>
      <c r="N6" s="115">
        <v>8669</v>
      </c>
      <c r="O6" s="116">
        <v>-1.6674228675136099E-2</v>
      </c>
      <c r="P6" s="120">
        <v>2</v>
      </c>
      <c r="Q6" s="114" t="s">
        <v>89</v>
      </c>
      <c r="R6" s="114" t="s">
        <v>89</v>
      </c>
      <c r="S6" s="118">
        <v>4434</v>
      </c>
      <c r="T6" s="118">
        <v>2129</v>
      </c>
      <c r="U6" s="118">
        <v>1416</v>
      </c>
      <c r="V6" s="118">
        <v>7979</v>
      </c>
      <c r="W6" s="118">
        <v>837</v>
      </c>
      <c r="X6" s="118">
        <v>8816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2621</v>
      </c>
      <c r="E7" s="116">
        <v>5.9846340477153294E-2</v>
      </c>
      <c r="F7" s="115">
        <v>2279</v>
      </c>
      <c r="G7" s="116">
        <v>-8.5473515248796109E-2</v>
      </c>
      <c r="H7" s="115">
        <v>1607</v>
      </c>
      <c r="I7" s="116">
        <v>-6.5154159394997108E-2</v>
      </c>
      <c r="J7" s="115">
        <v>6507</v>
      </c>
      <c r="K7" s="116">
        <v>-2.64811490125673E-2</v>
      </c>
      <c r="L7" s="115">
        <v>1268</v>
      </c>
      <c r="M7" s="116">
        <v>3.5947712418300699E-2</v>
      </c>
      <c r="N7" s="115">
        <v>7775</v>
      </c>
      <c r="O7" s="116">
        <v>-1.68184117349519E-2</v>
      </c>
      <c r="P7" s="122"/>
      <c r="Q7" s="114" t="s">
        <v>89</v>
      </c>
      <c r="R7" s="114" t="s">
        <v>89</v>
      </c>
      <c r="S7" s="118">
        <v>2473</v>
      </c>
      <c r="T7" s="118">
        <v>2492</v>
      </c>
      <c r="U7" s="118">
        <v>1719</v>
      </c>
      <c r="V7" s="118">
        <v>6684</v>
      </c>
      <c r="W7" s="118">
        <v>1224</v>
      </c>
      <c r="X7" s="118">
        <v>7908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3802</v>
      </c>
      <c r="E8" s="116">
        <v>3.6532170119956402E-2</v>
      </c>
      <c r="F8" s="115">
        <v>956</v>
      </c>
      <c r="G8" s="116">
        <v>-3.3367037411526794E-2</v>
      </c>
      <c r="H8" s="115">
        <v>0</v>
      </c>
      <c r="I8" s="116">
        <v>-1</v>
      </c>
      <c r="J8" s="115">
        <v>4758</v>
      </c>
      <c r="K8" s="116">
        <v>2.1249195106246E-2</v>
      </c>
      <c r="L8" s="115">
        <v>819</v>
      </c>
      <c r="M8" s="116">
        <v>0.24468085106383</v>
      </c>
      <c r="N8" s="115">
        <v>5577</v>
      </c>
      <c r="O8" s="116">
        <v>4.8899755501222497E-2</v>
      </c>
      <c r="P8" s="122"/>
      <c r="Q8" s="114" t="s">
        <v>89</v>
      </c>
      <c r="R8" s="114" t="s">
        <v>89</v>
      </c>
      <c r="S8" s="118">
        <v>3668</v>
      </c>
      <c r="T8" s="118">
        <v>989</v>
      </c>
      <c r="U8" s="118">
        <v>2</v>
      </c>
      <c r="V8" s="118">
        <v>4659</v>
      </c>
      <c r="W8" s="118">
        <v>658</v>
      </c>
      <c r="X8" s="118">
        <v>5317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10794</v>
      </c>
      <c r="E9" s="126">
        <v>2.0709219858155999E-2</v>
      </c>
      <c r="F9" s="125">
        <v>5372</v>
      </c>
      <c r="G9" s="126">
        <v>-4.2424242424242399E-2</v>
      </c>
      <c r="H9" s="125">
        <v>2730</v>
      </c>
      <c r="I9" s="126">
        <v>-0.12974179152056101</v>
      </c>
      <c r="J9" s="125">
        <v>18896</v>
      </c>
      <c r="K9" s="126">
        <v>-2.2047407100714202E-2</v>
      </c>
      <c r="L9" s="125">
        <v>3125</v>
      </c>
      <c r="M9" s="126">
        <v>0.149319602795145</v>
      </c>
      <c r="N9" s="125">
        <v>22021</v>
      </c>
      <c r="O9" s="126">
        <v>-9.0739984574202614E-4</v>
      </c>
      <c r="P9" s="127"/>
      <c r="Q9" s="128"/>
      <c r="R9" s="128"/>
      <c r="S9" s="129">
        <v>10575</v>
      </c>
      <c r="T9" s="129">
        <v>5610</v>
      </c>
      <c r="U9" s="129">
        <v>3137</v>
      </c>
      <c r="V9" s="129">
        <v>19322</v>
      </c>
      <c r="W9" s="129">
        <v>2719</v>
      </c>
      <c r="X9" s="129">
        <v>22041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3120</v>
      </c>
      <c r="E10" s="116">
        <v>-5.4191903092126207E-3</v>
      </c>
      <c r="F10" s="115">
        <v>56</v>
      </c>
      <c r="G10" s="116">
        <v>-0.22222222222222202</v>
      </c>
      <c r="H10" s="115">
        <v>0</v>
      </c>
      <c r="I10" s="116" t="s">
        <v>88</v>
      </c>
      <c r="J10" s="115">
        <v>3176</v>
      </c>
      <c r="K10" s="116">
        <v>-1.0283577438454301E-2</v>
      </c>
      <c r="L10" s="115">
        <v>874</v>
      </c>
      <c r="M10" s="116">
        <v>1.0404624277456601E-2</v>
      </c>
      <c r="N10" s="115">
        <v>4050</v>
      </c>
      <c r="O10" s="116">
        <v>-5.8910162002945498E-3</v>
      </c>
      <c r="P10" s="120">
        <v>3</v>
      </c>
      <c r="Q10" s="114" t="s">
        <v>89</v>
      </c>
      <c r="R10" s="114" t="s">
        <v>89</v>
      </c>
      <c r="S10" s="118">
        <v>3137</v>
      </c>
      <c r="T10" s="118">
        <v>72</v>
      </c>
      <c r="U10" s="118">
        <v>0</v>
      </c>
      <c r="V10" s="118">
        <v>3209</v>
      </c>
      <c r="W10" s="118">
        <v>865</v>
      </c>
      <c r="X10" s="118">
        <v>4074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907</v>
      </c>
      <c r="E11" s="116">
        <v>4.1331802525832399E-2</v>
      </c>
      <c r="F11" s="115">
        <v>459</v>
      </c>
      <c r="G11" s="116">
        <v>0</v>
      </c>
      <c r="H11" s="115">
        <v>0</v>
      </c>
      <c r="I11" s="116" t="s">
        <v>88</v>
      </c>
      <c r="J11" s="115">
        <v>1366</v>
      </c>
      <c r="K11" s="116">
        <v>2.7067669172932299E-2</v>
      </c>
      <c r="L11" s="115">
        <v>458</v>
      </c>
      <c r="M11" s="116">
        <v>0.19582245430809403</v>
      </c>
      <c r="N11" s="115">
        <v>1824</v>
      </c>
      <c r="O11" s="116">
        <v>6.4798598949211902E-2</v>
      </c>
      <c r="P11" s="122"/>
      <c r="Q11" s="114" t="s">
        <v>89</v>
      </c>
      <c r="R11" s="114" t="s">
        <v>89</v>
      </c>
      <c r="S11" s="118">
        <v>871</v>
      </c>
      <c r="T11" s="118">
        <v>459</v>
      </c>
      <c r="U11" s="118">
        <v>0</v>
      </c>
      <c r="V11" s="118">
        <v>1330</v>
      </c>
      <c r="W11" s="118">
        <v>383</v>
      </c>
      <c r="X11" s="118">
        <v>1713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2744</v>
      </c>
      <c r="E12" s="116">
        <v>-1.36592379583034E-2</v>
      </c>
      <c r="F12" s="115">
        <v>112</v>
      </c>
      <c r="G12" s="116">
        <v>-0.30864197530864201</v>
      </c>
      <c r="H12" s="115">
        <v>0</v>
      </c>
      <c r="I12" s="116" t="s">
        <v>88</v>
      </c>
      <c r="J12" s="115">
        <v>2856</v>
      </c>
      <c r="K12" s="116">
        <v>-2.9891304347826098E-2</v>
      </c>
      <c r="L12" s="115">
        <v>1003</v>
      </c>
      <c r="M12" s="116">
        <v>0.18838862559241701</v>
      </c>
      <c r="N12" s="115">
        <v>3859</v>
      </c>
      <c r="O12" s="116">
        <v>1.8743400211193199E-2</v>
      </c>
      <c r="P12" s="122"/>
      <c r="Q12" s="114" t="s">
        <v>89</v>
      </c>
      <c r="R12" s="114" t="s">
        <v>89</v>
      </c>
      <c r="S12" s="118">
        <v>2782</v>
      </c>
      <c r="T12" s="118">
        <v>162</v>
      </c>
      <c r="U12" s="118">
        <v>0</v>
      </c>
      <c r="V12" s="118">
        <v>2944</v>
      </c>
      <c r="W12" s="118">
        <v>844</v>
      </c>
      <c r="X12" s="118">
        <v>3788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869</v>
      </c>
      <c r="E13" s="116">
        <v>0.10700636942675201</v>
      </c>
      <c r="F13" s="115">
        <v>326</v>
      </c>
      <c r="G13" s="116">
        <v>-0.101928374655647</v>
      </c>
      <c r="H13" s="115">
        <v>0</v>
      </c>
      <c r="I13" s="116" t="s">
        <v>88</v>
      </c>
      <c r="J13" s="115">
        <v>1195</v>
      </c>
      <c r="K13" s="116">
        <v>4.0940766550522596E-2</v>
      </c>
      <c r="L13" s="115">
        <v>335</v>
      </c>
      <c r="M13" s="116">
        <v>4.6875E-2</v>
      </c>
      <c r="N13" s="115">
        <v>1530</v>
      </c>
      <c r="O13" s="116">
        <v>4.2234332425068098E-2</v>
      </c>
      <c r="P13" s="122"/>
      <c r="Q13" s="114" t="s">
        <v>89</v>
      </c>
      <c r="R13" s="114" t="s">
        <v>89</v>
      </c>
      <c r="S13" s="118">
        <v>785</v>
      </c>
      <c r="T13" s="118">
        <v>363</v>
      </c>
      <c r="U13" s="118">
        <v>0</v>
      </c>
      <c r="V13" s="118">
        <v>1148</v>
      </c>
      <c r="W13" s="118">
        <v>320</v>
      </c>
      <c r="X13" s="118">
        <v>1468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7640</v>
      </c>
      <c r="E14" s="126">
        <v>8.580858085808581E-3</v>
      </c>
      <c r="F14" s="125">
        <v>953</v>
      </c>
      <c r="G14" s="126">
        <v>-9.7537878787878798E-2</v>
      </c>
      <c r="H14" s="125">
        <v>0</v>
      </c>
      <c r="I14" s="126"/>
      <c r="J14" s="125">
        <v>8593</v>
      </c>
      <c r="K14" s="126">
        <v>-4.40273432974163E-3</v>
      </c>
      <c r="L14" s="125">
        <v>2670</v>
      </c>
      <c r="M14" s="126">
        <v>0.10696517412935301</v>
      </c>
      <c r="N14" s="125">
        <v>11263</v>
      </c>
      <c r="O14" s="126">
        <v>1.9922122611609201E-2</v>
      </c>
      <c r="P14" s="127"/>
      <c r="Q14" s="128"/>
      <c r="R14" s="128"/>
      <c r="S14" s="129">
        <v>7575</v>
      </c>
      <c r="T14" s="129">
        <v>1056</v>
      </c>
      <c r="U14" s="129">
        <v>0</v>
      </c>
      <c r="V14" s="129">
        <v>8631</v>
      </c>
      <c r="W14" s="129">
        <v>2412</v>
      </c>
      <c r="X14" s="129">
        <v>11043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640</v>
      </c>
      <c r="E15" s="116">
        <v>-3.32326283987915E-2</v>
      </c>
      <c r="F15" s="115">
        <v>18</v>
      </c>
      <c r="G15" s="116">
        <v>0.2</v>
      </c>
      <c r="H15" s="115">
        <v>68</v>
      </c>
      <c r="I15" s="116">
        <v>0.83783783783783805</v>
      </c>
      <c r="J15" s="115">
        <v>726</v>
      </c>
      <c r="K15" s="116">
        <v>1.6806722689075602E-2</v>
      </c>
      <c r="L15" s="115">
        <v>609</v>
      </c>
      <c r="M15" s="116">
        <v>8.1705150976909405E-2</v>
      </c>
      <c r="N15" s="115">
        <v>1335</v>
      </c>
      <c r="O15" s="116">
        <v>4.5418950665622598E-2</v>
      </c>
      <c r="P15" s="120">
        <v>4</v>
      </c>
      <c r="Q15" s="114" t="s">
        <v>89</v>
      </c>
      <c r="R15" s="114" t="s">
        <v>89</v>
      </c>
      <c r="S15" s="118">
        <v>662</v>
      </c>
      <c r="T15" s="118">
        <v>15</v>
      </c>
      <c r="U15" s="118">
        <v>37</v>
      </c>
      <c r="V15" s="118">
        <v>714</v>
      </c>
      <c r="W15" s="118">
        <v>563</v>
      </c>
      <c r="X15" s="118">
        <v>1277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189</v>
      </c>
      <c r="E16" s="116">
        <v>5.31914893617021E-3</v>
      </c>
      <c r="F16" s="115">
        <v>13</v>
      </c>
      <c r="G16" s="116" t="s">
        <v>88</v>
      </c>
      <c r="H16" s="115">
        <v>0</v>
      </c>
      <c r="I16" s="116" t="s">
        <v>88</v>
      </c>
      <c r="J16" s="115">
        <v>202</v>
      </c>
      <c r="K16" s="116">
        <v>7.4468085106383003E-2</v>
      </c>
      <c r="L16" s="115">
        <v>800</v>
      </c>
      <c r="M16" s="116">
        <v>0.61943319838056699</v>
      </c>
      <c r="N16" s="115">
        <v>1002</v>
      </c>
      <c r="O16" s="116">
        <v>0.46920821114369504</v>
      </c>
      <c r="P16" s="122"/>
      <c r="Q16" s="114" t="s">
        <v>89</v>
      </c>
      <c r="R16" s="114" t="s">
        <v>89</v>
      </c>
      <c r="S16" s="118">
        <v>188</v>
      </c>
      <c r="T16" s="118">
        <v>0</v>
      </c>
      <c r="U16" s="118">
        <v>0</v>
      </c>
      <c r="V16" s="118">
        <v>188</v>
      </c>
      <c r="W16" s="118">
        <v>494</v>
      </c>
      <c r="X16" s="118">
        <v>682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750</v>
      </c>
      <c r="E17" s="116">
        <v>-2.34375E-2</v>
      </c>
      <c r="F17" s="115">
        <v>50</v>
      </c>
      <c r="G17" s="116">
        <v>8.6956521739130391E-2</v>
      </c>
      <c r="H17" s="115">
        <v>0</v>
      </c>
      <c r="I17" s="116" t="s">
        <v>88</v>
      </c>
      <c r="J17" s="115">
        <v>800</v>
      </c>
      <c r="K17" s="116">
        <v>-1.7199017199017202E-2</v>
      </c>
      <c r="L17" s="115">
        <v>324</v>
      </c>
      <c r="M17" s="116">
        <v>1.1038961038960999</v>
      </c>
      <c r="N17" s="115">
        <v>1124</v>
      </c>
      <c r="O17" s="116">
        <v>0.16115702479338803</v>
      </c>
      <c r="P17" s="122"/>
      <c r="Q17" s="114" t="s">
        <v>89</v>
      </c>
      <c r="R17" s="114" t="s">
        <v>89</v>
      </c>
      <c r="S17" s="118">
        <v>768</v>
      </c>
      <c r="T17" s="118">
        <v>46</v>
      </c>
      <c r="U17" s="118">
        <v>0</v>
      </c>
      <c r="V17" s="118">
        <v>814</v>
      </c>
      <c r="W17" s="118">
        <v>154</v>
      </c>
      <c r="X17" s="118">
        <v>968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447</v>
      </c>
      <c r="E18" s="116">
        <v>0</v>
      </c>
      <c r="F18" s="115">
        <v>205</v>
      </c>
      <c r="G18" s="116">
        <v>-0.19921875</v>
      </c>
      <c r="H18" s="115">
        <v>0</v>
      </c>
      <c r="I18" s="116" t="s">
        <v>88</v>
      </c>
      <c r="J18" s="115">
        <v>652</v>
      </c>
      <c r="K18" s="116">
        <v>-7.2546230440967294E-2</v>
      </c>
      <c r="L18" s="115">
        <v>281</v>
      </c>
      <c r="M18" s="116">
        <v>1.4440433212996401E-2</v>
      </c>
      <c r="N18" s="115">
        <v>933</v>
      </c>
      <c r="O18" s="116">
        <v>-4.7959183673469401E-2</v>
      </c>
      <c r="P18" s="122"/>
      <c r="Q18" s="114" t="s">
        <v>89</v>
      </c>
      <c r="R18" s="114" t="s">
        <v>89</v>
      </c>
      <c r="S18" s="118">
        <v>447</v>
      </c>
      <c r="T18" s="118">
        <v>256</v>
      </c>
      <c r="U18" s="118">
        <v>0</v>
      </c>
      <c r="V18" s="118">
        <v>703</v>
      </c>
      <c r="W18" s="118">
        <v>277</v>
      </c>
      <c r="X18" s="118">
        <v>980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552</v>
      </c>
      <c r="E19" s="116">
        <v>-0.11111111111111101</v>
      </c>
      <c r="F19" s="115">
        <v>12</v>
      </c>
      <c r="G19" s="116">
        <v>-0.29411764705882404</v>
      </c>
      <c r="H19" s="115">
        <v>0</v>
      </c>
      <c r="I19" s="116" t="s">
        <v>88</v>
      </c>
      <c r="J19" s="115">
        <v>564</v>
      </c>
      <c r="K19" s="116">
        <v>-0.115987460815047</v>
      </c>
      <c r="L19" s="115">
        <v>128</v>
      </c>
      <c r="M19" s="116">
        <v>-5.1851851851851892E-2</v>
      </c>
      <c r="N19" s="115">
        <v>692</v>
      </c>
      <c r="O19" s="116">
        <v>-0.104786545924968</v>
      </c>
      <c r="P19" s="122"/>
      <c r="Q19" s="114" t="s">
        <v>89</v>
      </c>
      <c r="R19" s="114" t="s">
        <v>89</v>
      </c>
      <c r="S19" s="118">
        <v>621</v>
      </c>
      <c r="T19" s="118">
        <v>17</v>
      </c>
      <c r="U19" s="118">
        <v>0</v>
      </c>
      <c r="V19" s="118">
        <v>638</v>
      </c>
      <c r="W19" s="118">
        <v>135</v>
      </c>
      <c r="X19" s="118">
        <v>773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507</v>
      </c>
      <c r="E20" s="116">
        <v>9.9601593625498006E-3</v>
      </c>
      <c r="F20" s="115">
        <v>21</v>
      </c>
      <c r="G20" s="116">
        <v>-0.52272727272727304</v>
      </c>
      <c r="H20" s="115">
        <v>520</v>
      </c>
      <c r="I20" s="116">
        <v>9.7046413502109699E-2</v>
      </c>
      <c r="J20" s="115">
        <v>1048</v>
      </c>
      <c r="K20" s="116">
        <v>2.7450980392156901E-2</v>
      </c>
      <c r="L20" s="115">
        <v>173</v>
      </c>
      <c r="M20" s="116">
        <v>0.67961165048543704</v>
      </c>
      <c r="N20" s="115">
        <v>1221</v>
      </c>
      <c r="O20" s="116">
        <v>8.7266251113089902E-2</v>
      </c>
      <c r="P20" s="122"/>
      <c r="Q20" s="114" t="s">
        <v>89</v>
      </c>
      <c r="R20" s="114" t="s">
        <v>89</v>
      </c>
      <c r="S20" s="118">
        <v>502</v>
      </c>
      <c r="T20" s="118">
        <v>44</v>
      </c>
      <c r="U20" s="118">
        <v>474</v>
      </c>
      <c r="V20" s="118">
        <v>1020</v>
      </c>
      <c r="W20" s="118">
        <v>103</v>
      </c>
      <c r="X20" s="118">
        <v>1123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232</v>
      </c>
      <c r="E21" s="116">
        <v>-5.3061224489795902E-2</v>
      </c>
      <c r="F21" s="115">
        <v>5</v>
      </c>
      <c r="G21" s="116">
        <v>-0.44444444444444403</v>
      </c>
      <c r="H21" s="115">
        <v>0</v>
      </c>
      <c r="I21" s="116" t="s">
        <v>88</v>
      </c>
      <c r="J21" s="115">
        <v>237</v>
      </c>
      <c r="K21" s="116">
        <v>-6.6929133858267709E-2</v>
      </c>
      <c r="L21" s="115">
        <v>64</v>
      </c>
      <c r="M21" s="116">
        <v>-3.03030303030303E-2</v>
      </c>
      <c r="N21" s="115">
        <v>301</v>
      </c>
      <c r="O21" s="116">
        <v>-5.9374999999999997E-2</v>
      </c>
      <c r="P21" s="122"/>
      <c r="Q21" s="114" t="s">
        <v>89</v>
      </c>
      <c r="R21" s="114" t="s">
        <v>89</v>
      </c>
      <c r="S21" s="118">
        <v>245</v>
      </c>
      <c r="T21" s="118">
        <v>9</v>
      </c>
      <c r="U21" s="118">
        <v>0</v>
      </c>
      <c r="V21" s="118">
        <v>254</v>
      </c>
      <c r="W21" s="118">
        <v>66</v>
      </c>
      <c r="X21" s="118">
        <v>320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619</v>
      </c>
      <c r="E22" s="116">
        <v>0.105357142857143</v>
      </c>
      <c r="F22" s="115">
        <v>69</v>
      </c>
      <c r="G22" s="116">
        <v>9.5238095238095191E-2</v>
      </c>
      <c r="H22" s="115">
        <v>2</v>
      </c>
      <c r="I22" s="116" t="s">
        <v>88</v>
      </c>
      <c r="J22" s="115">
        <v>690</v>
      </c>
      <c r="K22" s="116">
        <v>0.107544141252006</v>
      </c>
      <c r="L22" s="115">
        <v>226</v>
      </c>
      <c r="M22" s="116">
        <v>-0.16605166051660497</v>
      </c>
      <c r="N22" s="115">
        <v>916</v>
      </c>
      <c r="O22" s="116">
        <v>2.4608501118568202E-2</v>
      </c>
      <c r="P22" s="122"/>
      <c r="Q22" s="114" t="s">
        <v>89</v>
      </c>
      <c r="R22" s="114" t="s">
        <v>89</v>
      </c>
      <c r="S22" s="118">
        <v>560</v>
      </c>
      <c r="T22" s="118">
        <v>63</v>
      </c>
      <c r="U22" s="118">
        <v>0</v>
      </c>
      <c r="V22" s="118">
        <v>623</v>
      </c>
      <c r="W22" s="118">
        <v>271</v>
      </c>
      <c r="X22" s="118">
        <v>894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395</v>
      </c>
      <c r="E23" s="116">
        <v>-1.9851116625310201E-2</v>
      </c>
      <c r="F23" s="115">
        <v>27</v>
      </c>
      <c r="G23" s="116">
        <v>0.08</v>
      </c>
      <c r="H23" s="115">
        <v>0</v>
      </c>
      <c r="I23" s="116" t="s">
        <v>88</v>
      </c>
      <c r="J23" s="115">
        <v>422</v>
      </c>
      <c r="K23" s="116">
        <v>-1.4018691588785E-2</v>
      </c>
      <c r="L23" s="115">
        <v>231</v>
      </c>
      <c r="M23" s="116">
        <v>-0.21428571428571402</v>
      </c>
      <c r="N23" s="115">
        <v>653</v>
      </c>
      <c r="O23" s="116">
        <v>-9.5567867036011098E-2</v>
      </c>
      <c r="P23" s="122"/>
      <c r="Q23" s="114" t="s">
        <v>89</v>
      </c>
      <c r="R23" s="114" t="s">
        <v>89</v>
      </c>
      <c r="S23" s="118">
        <v>403</v>
      </c>
      <c r="T23" s="118">
        <v>25</v>
      </c>
      <c r="U23" s="118">
        <v>0</v>
      </c>
      <c r="V23" s="118">
        <v>428</v>
      </c>
      <c r="W23" s="118">
        <v>294</v>
      </c>
      <c r="X23" s="118">
        <v>722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4331</v>
      </c>
      <c r="E24" s="126">
        <v>-1.4786169244768001E-2</v>
      </c>
      <c r="F24" s="125">
        <v>420</v>
      </c>
      <c r="G24" s="126">
        <v>-0.11578947368421101</v>
      </c>
      <c r="H24" s="125">
        <v>590</v>
      </c>
      <c r="I24" s="126">
        <v>0.15459882583170301</v>
      </c>
      <c r="J24" s="125">
        <v>5341</v>
      </c>
      <c r="K24" s="126">
        <v>-7.6179858788554397E-3</v>
      </c>
      <c r="L24" s="125">
        <v>2836</v>
      </c>
      <c r="M24" s="126">
        <v>0.203224437844718</v>
      </c>
      <c r="N24" s="125">
        <v>8177</v>
      </c>
      <c r="O24" s="126">
        <v>5.6596459490890295E-2</v>
      </c>
      <c r="P24" s="127"/>
      <c r="Q24" s="128"/>
      <c r="R24" s="128"/>
      <c r="S24" s="129">
        <v>4396</v>
      </c>
      <c r="T24" s="129">
        <v>475</v>
      </c>
      <c r="U24" s="129">
        <v>511</v>
      </c>
      <c r="V24" s="129">
        <v>5382</v>
      </c>
      <c r="W24" s="129">
        <v>2357</v>
      </c>
      <c r="X24" s="129">
        <v>7739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253</v>
      </c>
      <c r="E25" s="116">
        <v>-4.5283018867924497E-2</v>
      </c>
      <c r="F25" s="115">
        <v>2</v>
      </c>
      <c r="G25" s="116" t="s">
        <v>88</v>
      </c>
      <c r="H25" s="115">
        <v>0</v>
      </c>
      <c r="I25" s="116" t="s">
        <v>88</v>
      </c>
      <c r="J25" s="115">
        <v>255</v>
      </c>
      <c r="K25" s="116">
        <v>-3.77358490566038E-2</v>
      </c>
      <c r="L25" s="115">
        <v>14</v>
      </c>
      <c r="M25" s="116">
        <v>-6.6666666666666693E-2</v>
      </c>
      <c r="N25" s="115">
        <v>269</v>
      </c>
      <c r="O25" s="116">
        <v>-3.9285714285714299E-2</v>
      </c>
      <c r="P25" s="120">
        <v>5</v>
      </c>
      <c r="Q25" s="114" t="s">
        <v>89</v>
      </c>
      <c r="R25" s="114" t="s">
        <v>89</v>
      </c>
      <c r="S25" s="118">
        <v>265</v>
      </c>
      <c r="T25" s="118">
        <v>0</v>
      </c>
      <c r="U25" s="118">
        <v>0</v>
      </c>
      <c r="V25" s="118">
        <v>265</v>
      </c>
      <c r="W25" s="118">
        <v>15</v>
      </c>
      <c r="X25" s="118">
        <v>280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140</v>
      </c>
      <c r="E26" s="116">
        <v>-1.4084507042253501E-2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140</v>
      </c>
      <c r="K26" s="116">
        <v>-1.4084507042253501E-2</v>
      </c>
      <c r="L26" s="115">
        <v>10</v>
      </c>
      <c r="M26" s="116">
        <v>1</v>
      </c>
      <c r="N26" s="115">
        <v>150</v>
      </c>
      <c r="O26" s="116">
        <v>2.04081632653061E-2</v>
      </c>
      <c r="P26" s="122"/>
      <c r="Q26" s="114" t="s">
        <v>89</v>
      </c>
      <c r="R26" s="114" t="s">
        <v>89</v>
      </c>
      <c r="S26" s="118">
        <v>142</v>
      </c>
      <c r="T26" s="118">
        <v>0</v>
      </c>
      <c r="U26" s="118">
        <v>0</v>
      </c>
      <c r="V26" s="118">
        <v>142</v>
      </c>
      <c r="W26" s="118">
        <v>5</v>
      </c>
      <c r="X26" s="118">
        <v>147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547</v>
      </c>
      <c r="E27" s="116">
        <v>-1.9713261648745501E-2</v>
      </c>
      <c r="F27" s="115">
        <v>0</v>
      </c>
      <c r="G27" s="116" t="s">
        <v>88</v>
      </c>
      <c r="H27" s="115">
        <v>68</v>
      </c>
      <c r="I27" s="116">
        <v>-0.10526315789473699</v>
      </c>
      <c r="J27" s="115">
        <v>615</v>
      </c>
      <c r="K27" s="116">
        <v>-2.9968454258675101E-2</v>
      </c>
      <c r="L27" s="115">
        <v>258</v>
      </c>
      <c r="M27" s="116">
        <v>3.2000000000000001E-2</v>
      </c>
      <c r="N27" s="115">
        <v>873</v>
      </c>
      <c r="O27" s="116">
        <v>-1.24434389140271E-2</v>
      </c>
      <c r="P27" s="122"/>
      <c r="Q27" s="114" t="s">
        <v>89</v>
      </c>
      <c r="R27" s="114" t="s">
        <v>89</v>
      </c>
      <c r="S27" s="118">
        <v>558</v>
      </c>
      <c r="T27" s="118">
        <v>0</v>
      </c>
      <c r="U27" s="118">
        <v>76</v>
      </c>
      <c r="V27" s="118">
        <v>634</v>
      </c>
      <c r="W27" s="118">
        <v>250</v>
      </c>
      <c r="X27" s="118">
        <v>884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188</v>
      </c>
      <c r="E28" s="116">
        <v>-5.0505050505050504E-2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188</v>
      </c>
      <c r="K28" s="116">
        <v>-5.0505050505050504E-2</v>
      </c>
      <c r="L28" s="115">
        <v>6</v>
      </c>
      <c r="M28" s="116">
        <v>-0.70000000000000007</v>
      </c>
      <c r="N28" s="115">
        <v>194</v>
      </c>
      <c r="O28" s="116">
        <v>-0.11009174311926601</v>
      </c>
      <c r="P28" s="122"/>
      <c r="Q28" s="114" t="s">
        <v>89</v>
      </c>
      <c r="R28" s="114" t="s">
        <v>89</v>
      </c>
      <c r="S28" s="118">
        <v>198</v>
      </c>
      <c r="T28" s="118">
        <v>0</v>
      </c>
      <c r="U28" s="118">
        <v>0</v>
      </c>
      <c r="V28" s="118">
        <v>198</v>
      </c>
      <c r="W28" s="118">
        <v>20</v>
      </c>
      <c r="X28" s="118">
        <v>218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83</v>
      </c>
      <c r="E29" s="116">
        <v>-9.7826086956521702E-2</v>
      </c>
      <c r="F29" s="115">
        <v>2</v>
      </c>
      <c r="G29" s="116" t="s">
        <v>88</v>
      </c>
      <c r="H29" s="115">
        <v>0</v>
      </c>
      <c r="I29" s="116" t="s">
        <v>88</v>
      </c>
      <c r="J29" s="115">
        <v>85</v>
      </c>
      <c r="K29" s="116">
        <v>-7.6086956521739094E-2</v>
      </c>
      <c r="L29" s="115">
        <v>158</v>
      </c>
      <c r="M29" s="116">
        <v>1.39393939393939</v>
      </c>
      <c r="N29" s="115">
        <v>243</v>
      </c>
      <c r="O29" s="116">
        <v>0.53797468354430411</v>
      </c>
      <c r="P29" s="122"/>
      <c r="Q29" s="114" t="s">
        <v>89</v>
      </c>
      <c r="R29" s="114" t="s">
        <v>89</v>
      </c>
      <c r="S29" s="118">
        <v>92</v>
      </c>
      <c r="T29" s="118">
        <v>0</v>
      </c>
      <c r="U29" s="118">
        <v>0</v>
      </c>
      <c r="V29" s="118">
        <v>92</v>
      </c>
      <c r="W29" s="118">
        <v>66</v>
      </c>
      <c r="X29" s="118">
        <v>158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628</v>
      </c>
      <c r="E30" s="116">
        <v>-3.5330261136712705E-2</v>
      </c>
      <c r="F30" s="115">
        <v>5</v>
      </c>
      <c r="G30" s="116" t="s">
        <v>88</v>
      </c>
      <c r="H30" s="115">
        <v>240</v>
      </c>
      <c r="I30" s="116">
        <v>-0.27927927927927898</v>
      </c>
      <c r="J30" s="115">
        <v>873</v>
      </c>
      <c r="K30" s="116">
        <v>-0.11280487804878001</v>
      </c>
      <c r="L30" s="115">
        <v>30</v>
      </c>
      <c r="M30" s="116">
        <v>-3.2258064516128997E-2</v>
      </c>
      <c r="N30" s="115">
        <v>903</v>
      </c>
      <c r="O30" s="116">
        <v>-0.11034482758620699</v>
      </c>
      <c r="P30" s="122"/>
      <c r="Q30" s="114" t="s">
        <v>89</v>
      </c>
      <c r="R30" s="114" t="s">
        <v>89</v>
      </c>
      <c r="S30" s="118">
        <v>651</v>
      </c>
      <c r="T30" s="118">
        <v>0</v>
      </c>
      <c r="U30" s="118">
        <v>333</v>
      </c>
      <c r="V30" s="118">
        <v>984</v>
      </c>
      <c r="W30" s="118">
        <v>31</v>
      </c>
      <c r="X30" s="118">
        <v>1015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357</v>
      </c>
      <c r="E31" s="116">
        <v>-8.3333333333333297E-3</v>
      </c>
      <c r="F31" s="115">
        <v>0</v>
      </c>
      <c r="G31" s="116" t="s">
        <v>88</v>
      </c>
      <c r="H31" s="115">
        <v>0</v>
      </c>
      <c r="I31" s="116" t="s">
        <v>88</v>
      </c>
      <c r="J31" s="115">
        <v>357</v>
      </c>
      <c r="K31" s="116">
        <v>-8.3333333333333297E-3</v>
      </c>
      <c r="L31" s="115">
        <v>348</v>
      </c>
      <c r="M31" s="116">
        <v>-0.265822784810127</v>
      </c>
      <c r="N31" s="115">
        <v>705</v>
      </c>
      <c r="O31" s="116">
        <v>-0.15467625899280601</v>
      </c>
      <c r="P31" s="122"/>
      <c r="Q31" s="114" t="s">
        <v>89</v>
      </c>
      <c r="R31" s="114" t="s">
        <v>89</v>
      </c>
      <c r="S31" s="118">
        <v>360</v>
      </c>
      <c r="T31" s="118">
        <v>0</v>
      </c>
      <c r="U31" s="118">
        <v>0</v>
      </c>
      <c r="V31" s="118">
        <v>360</v>
      </c>
      <c r="W31" s="118">
        <v>474</v>
      </c>
      <c r="X31" s="118">
        <v>834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731</v>
      </c>
      <c r="E32" s="116">
        <v>5.9420289855072493E-2</v>
      </c>
      <c r="F32" s="115">
        <v>0</v>
      </c>
      <c r="G32" s="116" t="s">
        <v>88</v>
      </c>
      <c r="H32" s="115">
        <v>291</v>
      </c>
      <c r="I32" s="116">
        <v>0.90196078431372495</v>
      </c>
      <c r="J32" s="115">
        <v>1022</v>
      </c>
      <c r="K32" s="116">
        <v>0.212336892052195</v>
      </c>
      <c r="L32" s="115">
        <v>268</v>
      </c>
      <c r="M32" s="116">
        <v>-0.229885057471264</v>
      </c>
      <c r="N32" s="115">
        <v>1290</v>
      </c>
      <c r="O32" s="116">
        <v>8.3123425692695208E-2</v>
      </c>
      <c r="P32" s="122"/>
      <c r="Q32" s="114" t="s">
        <v>89</v>
      </c>
      <c r="R32" s="114" t="s">
        <v>89</v>
      </c>
      <c r="S32" s="118">
        <v>690</v>
      </c>
      <c r="T32" s="118">
        <v>0</v>
      </c>
      <c r="U32" s="118">
        <v>153</v>
      </c>
      <c r="V32" s="118">
        <v>843</v>
      </c>
      <c r="W32" s="118">
        <v>348</v>
      </c>
      <c r="X32" s="118">
        <v>1191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86</v>
      </c>
      <c r="E33" s="116">
        <v>-8.5106382978723402E-2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86</v>
      </c>
      <c r="K33" s="116">
        <v>-8.5106382978723402E-2</v>
      </c>
      <c r="L33" s="115">
        <v>39</v>
      </c>
      <c r="M33" s="116">
        <v>2.25</v>
      </c>
      <c r="N33" s="115">
        <v>125</v>
      </c>
      <c r="O33" s="116">
        <v>0.17924528301886802</v>
      </c>
      <c r="P33" s="122"/>
      <c r="Q33" s="114" t="s">
        <v>89</v>
      </c>
      <c r="R33" s="114" t="s">
        <v>89</v>
      </c>
      <c r="S33" s="118">
        <v>94</v>
      </c>
      <c r="T33" s="118">
        <v>0</v>
      </c>
      <c r="U33" s="118">
        <v>0</v>
      </c>
      <c r="V33" s="118">
        <v>94</v>
      </c>
      <c r="W33" s="118">
        <v>12</v>
      </c>
      <c r="X33" s="118">
        <v>106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181</v>
      </c>
      <c r="E34" s="116">
        <v>-3.7234042553191501E-2</v>
      </c>
      <c r="F34" s="115">
        <v>0</v>
      </c>
      <c r="G34" s="116" t="s">
        <v>88</v>
      </c>
      <c r="H34" s="115">
        <v>0</v>
      </c>
      <c r="I34" s="116">
        <v>-1</v>
      </c>
      <c r="J34" s="115">
        <v>181</v>
      </c>
      <c r="K34" s="116">
        <v>-4.7368421052631601E-2</v>
      </c>
      <c r="L34" s="115">
        <v>25</v>
      </c>
      <c r="M34" s="116">
        <v>-0.13793103448275901</v>
      </c>
      <c r="N34" s="115">
        <v>206</v>
      </c>
      <c r="O34" s="116">
        <v>-5.9360730593607303E-2</v>
      </c>
      <c r="P34" s="122"/>
      <c r="Q34" s="114" t="s">
        <v>89</v>
      </c>
      <c r="R34" s="114" t="s">
        <v>89</v>
      </c>
      <c r="S34" s="118">
        <v>188</v>
      </c>
      <c r="T34" s="118">
        <v>0</v>
      </c>
      <c r="U34" s="118">
        <v>2</v>
      </c>
      <c r="V34" s="118">
        <v>190</v>
      </c>
      <c r="W34" s="118">
        <v>29</v>
      </c>
      <c r="X34" s="118">
        <v>219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403</v>
      </c>
      <c r="E35" s="116">
        <v>-7.38916256157635E-3</v>
      </c>
      <c r="F35" s="115">
        <v>1</v>
      </c>
      <c r="G35" s="116" t="s">
        <v>88</v>
      </c>
      <c r="H35" s="115">
        <v>0</v>
      </c>
      <c r="I35" s="116" t="s">
        <v>88</v>
      </c>
      <c r="J35" s="115">
        <v>404</v>
      </c>
      <c r="K35" s="116">
        <v>-4.92610837438424E-3</v>
      </c>
      <c r="L35" s="115">
        <v>148</v>
      </c>
      <c r="M35" s="116">
        <v>0.19354838709677399</v>
      </c>
      <c r="N35" s="115">
        <v>552</v>
      </c>
      <c r="O35" s="116">
        <v>4.1509433962264197E-2</v>
      </c>
      <c r="P35" s="122"/>
      <c r="Q35" s="114" t="s">
        <v>89</v>
      </c>
      <c r="R35" s="114" t="s">
        <v>89</v>
      </c>
      <c r="S35" s="118">
        <v>406</v>
      </c>
      <c r="T35" s="118">
        <v>0</v>
      </c>
      <c r="U35" s="118">
        <v>0</v>
      </c>
      <c r="V35" s="118">
        <v>406</v>
      </c>
      <c r="W35" s="118">
        <v>124</v>
      </c>
      <c r="X35" s="118">
        <v>530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188</v>
      </c>
      <c r="E36" s="116">
        <v>-2.0833333333333301E-2</v>
      </c>
      <c r="F36" s="115">
        <v>0</v>
      </c>
      <c r="G36" s="116" t="s">
        <v>88</v>
      </c>
      <c r="H36" s="115">
        <v>0</v>
      </c>
      <c r="I36" s="116" t="s">
        <v>88</v>
      </c>
      <c r="J36" s="115">
        <v>188</v>
      </c>
      <c r="K36" s="116">
        <v>-2.0833333333333301E-2</v>
      </c>
      <c r="L36" s="115">
        <v>44</v>
      </c>
      <c r="M36" s="116">
        <v>0.375</v>
      </c>
      <c r="N36" s="115">
        <v>232</v>
      </c>
      <c r="O36" s="116">
        <v>3.5714285714285698E-2</v>
      </c>
      <c r="P36" s="122"/>
      <c r="Q36" s="114" t="s">
        <v>89</v>
      </c>
      <c r="R36" s="114" t="s">
        <v>89</v>
      </c>
      <c r="S36" s="118">
        <v>192</v>
      </c>
      <c r="T36" s="118">
        <v>0</v>
      </c>
      <c r="U36" s="118">
        <v>0</v>
      </c>
      <c r="V36" s="118">
        <v>192</v>
      </c>
      <c r="W36" s="118">
        <v>32</v>
      </c>
      <c r="X36" s="118">
        <v>224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537</v>
      </c>
      <c r="E37" s="116">
        <v>5.6179775280898901E-3</v>
      </c>
      <c r="F37" s="115">
        <v>0</v>
      </c>
      <c r="G37" s="116" t="s">
        <v>88</v>
      </c>
      <c r="H37" s="115">
        <v>0</v>
      </c>
      <c r="I37" s="116" t="s">
        <v>88</v>
      </c>
      <c r="J37" s="115">
        <v>537</v>
      </c>
      <c r="K37" s="116">
        <v>5.6179775280898901E-3</v>
      </c>
      <c r="L37" s="115">
        <v>193</v>
      </c>
      <c r="M37" s="116">
        <v>0.109195402298851</v>
      </c>
      <c r="N37" s="115">
        <v>730</v>
      </c>
      <c r="O37" s="116">
        <v>3.10734463276836E-2</v>
      </c>
      <c r="P37" s="122"/>
      <c r="Q37" s="114" t="s">
        <v>89</v>
      </c>
      <c r="R37" s="114" t="s">
        <v>89</v>
      </c>
      <c r="S37" s="118">
        <v>534</v>
      </c>
      <c r="T37" s="118">
        <v>0</v>
      </c>
      <c r="U37" s="118">
        <v>0</v>
      </c>
      <c r="V37" s="118">
        <v>534</v>
      </c>
      <c r="W37" s="118">
        <v>174</v>
      </c>
      <c r="X37" s="118">
        <v>708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463</v>
      </c>
      <c r="E38" s="116">
        <v>1.75824175824176E-2</v>
      </c>
      <c r="F38" s="115">
        <v>0</v>
      </c>
      <c r="G38" s="116" t="s">
        <v>88</v>
      </c>
      <c r="H38" s="115">
        <v>0</v>
      </c>
      <c r="I38" s="116" t="s">
        <v>88</v>
      </c>
      <c r="J38" s="115">
        <v>463</v>
      </c>
      <c r="K38" s="116">
        <v>1.75824175824176E-2</v>
      </c>
      <c r="L38" s="115">
        <v>57</v>
      </c>
      <c r="M38" s="116">
        <v>0.42500000000000004</v>
      </c>
      <c r="N38" s="115">
        <v>520</v>
      </c>
      <c r="O38" s="116">
        <v>5.0505050505050504E-2</v>
      </c>
      <c r="P38" s="122"/>
      <c r="Q38" s="114" t="s">
        <v>89</v>
      </c>
      <c r="R38" s="114" t="s">
        <v>89</v>
      </c>
      <c r="S38" s="118">
        <v>455</v>
      </c>
      <c r="T38" s="118">
        <v>0</v>
      </c>
      <c r="U38" s="118">
        <v>0</v>
      </c>
      <c r="V38" s="118">
        <v>455</v>
      </c>
      <c r="W38" s="118">
        <v>40</v>
      </c>
      <c r="X38" s="118">
        <v>495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257</v>
      </c>
      <c r="E39" s="116">
        <v>3.6290322580645198E-2</v>
      </c>
      <c r="F39" s="115">
        <v>0</v>
      </c>
      <c r="G39" s="116" t="s">
        <v>88</v>
      </c>
      <c r="H39" s="115">
        <v>0</v>
      </c>
      <c r="I39" s="116" t="s">
        <v>88</v>
      </c>
      <c r="J39" s="115">
        <v>257</v>
      </c>
      <c r="K39" s="116">
        <v>3.6290322580645198E-2</v>
      </c>
      <c r="L39" s="115">
        <v>66</v>
      </c>
      <c r="M39" s="116">
        <v>0.34693877551020402</v>
      </c>
      <c r="N39" s="115">
        <v>323</v>
      </c>
      <c r="O39" s="116">
        <v>8.7542087542087504E-2</v>
      </c>
      <c r="P39" s="122"/>
      <c r="Q39" s="114" t="s">
        <v>89</v>
      </c>
      <c r="R39" s="114" t="s">
        <v>89</v>
      </c>
      <c r="S39" s="118">
        <v>248</v>
      </c>
      <c r="T39" s="118">
        <v>0</v>
      </c>
      <c r="U39" s="118">
        <v>0</v>
      </c>
      <c r="V39" s="118">
        <v>248</v>
      </c>
      <c r="W39" s="118">
        <v>49</v>
      </c>
      <c r="X39" s="118">
        <v>297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164</v>
      </c>
      <c r="E40" s="116">
        <v>7.1895424836601302E-2</v>
      </c>
      <c r="F40" s="115">
        <v>1</v>
      </c>
      <c r="G40" s="116" t="s">
        <v>88</v>
      </c>
      <c r="H40" s="115">
        <v>0</v>
      </c>
      <c r="I40" s="116" t="s">
        <v>88</v>
      </c>
      <c r="J40" s="115">
        <v>165</v>
      </c>
      <c r="K40" s="116">
        <v>7.8431372549019607E-2</v>
      </c>
      <c r="L40" s="115">
        <v>95</v>
      </c>
      <c r="M40" s="116">
        <v>-0.144144144144144</v>
      </c>
      <c r="N40" s="115">
        <v>260</v>
      </c>
      <c r="O40" s="116">
        <v>-1.5151515151515201E-2</v>
      </c>
      <c r="P40" s="122"/>
      <c r="Q40" s="114" t="s">
        <v>89</v>
      </c>
      <c r="R40" s="114" t="s">
        <v>89</v>
      </c>
      <c r="S40" s="118">
        <v>153</v>
      </c>
      <c r="T40" s="118">
        <v>0</v>
      </c>
      <c r="U40" s="118">
        <v>0</v>
      </c>
      <c r="V40" s="118">
        <v>153</v>
      </c>
      <c r="W40" s="118">
        <v>111</v>
      </c>
      <c r="X40" s="118">
        <v>264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103</v>
      </c>
      <c r="E41" s="116">
        <v>-1.9047619047619001E-2</v>
      </c>
      <c r="F41" s="115">
        <v>2</v>
      </c>
      <c r="G41" s="116">
        <v>-0.33333333333333298</v>
      </c>
      <c r="H41" s="115">
        <v>0</v>
      </c>
      <c r="I41" s="116" t="s">
        <v>88</v>
      </c>
      <c r="J41" s="115">
        <v>105</v>
      </c>
      <c r="K41" s="116">
        <v>-2.7777777777777801E-2</v>
      </c>
      <c r="L41" s="115">
        <v>131</v>
      </c>
      <c r="M41" s="116">
        <v>-0.16560509554140102</v>
      </c>
      <c r="N41" s="115">
        <v>236</v>
      </c>
      <c r="O41" s="116">
        <v>-0.10943396226415099</v>
      </c>
      <c r="P41" s="122"/>
      <c r="Q41" s="114" t="s">
        <v>89</v>
      </c>
      <c r="R41" s="114" t="s">
        <v>89</v>
      </c>
      <c r="S41" s="118">
        <v>105</v>
      </c>
      <c r="T41" s="118">
        <v>3</v>
      </c>
      <c r="U41" s="118">
        <v>0</v>
      </c>
      <c r="V41" s="118">
        <v>108</v>
      </c>
      <c r="W41" s="118">
        <v>157</v>
      </c>
      <c r="X41" s="118">
        <v>265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257</v>
      </c>
      <c r="E42" s="116">
        <v>1.1811023622047201E-2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257</v>
      </c>
      <c r="K42" s="116">
        <v>1.1811023622047201E-2</v>
      </c>
      <c r="L42" s="115">
        <v>33</v>
      </c>
      <c r="M42" s="116">
        <v>-0.36538461538461503</v>
      </c>
      <c r="N42" s="115">
        <v>290</v>
      </c>
      <c r="O42" s="116">
        <v>-5.22875816993464E-2</v>
      </c>
      <c r="P42" s="122"/>
      <c r="Q42" s="114" t="s">
        <v>89</v>
      </c>
      <c r="R42" s="114" t="s">
        <v>89</v>
      </c>
      <c r="S42" s="118">
        <v>254</v>
      </c>
      <c r="T42" s="118">
        <v>0</v>
      </c>
      <c r="U42" s="118">
        <v>0</v>
      </c>
      <c r="V42" s="118">
        <v>254</v>
      </c>
      <c r="W42" s="118">
        <v>52</v>
      </c>
      <c r="X42" s="118">
        <v>306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104</v>
      </c>
      <c r="E43" s="116">
        <v>-1.88679245283019E-2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104</v>
      </c>
      <c r="K43" s="116">
        <v>-1.88679245283019E-2</v>
      </c>
      <c r="L43" s="115">
        <v>23</v>
      </c>
      <c r="M43" s="116">
        <v>0.76923076923076894</v>
      </c>
      <c r="N43" s="115">
        <v>127</v>
      </c>
      <c r="O43" s="116">
        <v>6.7226890756302504E-2</v>
      </c>
      <c r="P43" s="122"/>
      <c r="Q43" s="114" t="s">
        <v>89</v>
      </c>
      <c r="R43" s="114" t="s">
        <v>89</v>
      </c>
      <c r="S43" s="118">
        <v>106</v>
      </c>
      <c r="T43" s="118">
        <v>0</v>
      </c>
      <c r="U43" s="118">
        <v>0</v>
      </c>
      <c r="V43" s="118">
        <v>106</v>
      </c>
      <c r="W43" s="118">
        <v>13</v>
      </c>
      <c r="X43" s="118">
        <v>119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205</v>
      </c>
      <c r="E44" s="116">
        <v>-4.8543689320388302E-3</v>
      </c>
      <c r="F44" s="115">
        <v>0</v>
      </c>
      <c r="G44" s="116" t="s">
        <v>88</v>
      </c>
      <c r="H44" s="115">
        <v>0</v>
      </c>
      <c r="I44" s="116" t="s">
        <v>88</v>
      </c>
      <c r="J44" s="115">
        <v>205</v>
      </c>
      <c r="K44" s="116">
        <v>-4.8543689320388302E-3</v>
      </c>
      <c r="L44" s="115">
        <v>122</v>
      </c>
      <c r="M44" s="116">
        <v>1.0333333333333301</v>
      </c>
      <c r="N44" s="115">
        <v>327</v>
      </c>
      <c r="O44" s="116">
        <v>0.22932330827067698</v>
      </c>
      <c r="P44" s="122"/>
      <c r="Q44" s="114" t="s">
        <v>89</v>
      </c>
      <c r="R44" s="114" t="s">
        <v>89</v>
      </c>
      <c r="S44" s="118">
        <v>206</v>
      </c>
      <c r="T44" s="118">
        <v>0</v>
      </c>
      <c r="U44" s="118">
        <v>0</v>
      </c>
      <c r="V44" s="118">
        <v>206</v>
      </c>
      <c r="W44" s="118">
        <v>60</v>
      </c>
      <c r="X44" s="118">
        <v>266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524</v>
      </c>
      <c r="E45" s="116">
        <v>-2.6022304832713804E-2</v>
      </c>
      <c r="F45" s="115">
        <v>0</v>
      </c>
      <c r="G45" s="116" t="s">
        <v>88</v>
      </c>
      <c r="H45" s="115">
        <v>0</v>
      </c>
      <c r="I45" s="116" t="s">
        <v>88</v>
      </c>
      <c r="J45" s="115">
        <v>524</v>
      </c>
      <c r="K45" s="116">
        <v>-2.6022304832713804E-2</v>
      </c>
      <c r="L45" s="115">
        <v>91</v>
      </c>
      <c r="M45" s="116">
        <v>-0.116504854368932</v>
      </c>
      <c r="N45" s="115">
        <v>615</v>
      </c>
      <c r="O45" s="116">
        <v>-4.0561622464898597E-2</v>
      </c>
      <c r="P45" s="122"/>
      <c r="Q45" s="114" t="s">
        <v>89</v>
      </c>
      <c r="R45" s="114" t="s">
        <v>89</v>
      </c>
      <c r="S45" s="118">
        <v>538</v>
      </c>
      <c r="T45" s="118">
        <v>0</v>
      </c>
      <c r="U45" s="118">
        <v>0</v>
      </c>
      <c r="V45" s="118">
        <v>538</v>
      </c>
      <c r="W45" s="118">
        <v>103</v>
      </c>
      <c r="X45" s="118">
        <v>641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455</v>
      </c>
      <c r="E46" s="116">
        <v>-2.7777777777777801E-2</v>
      </c>
      <c r="F46" s="115">
        <v>0</v>
      </c>
      <c r="G46" s="116" t="s">
        <v>88</v>
      </c>
      <c r="H46" s="115">
        <v>0</v>
      </c>
      <c r="I46" s="116" t="s">
        <v>88</v>
      </c>
      <c r="J46" s="115">
        <v>455</v>
      </c>
      <c r="K46" s="116">
        <v>-2.7777777777777801E-2</v>
      </c>
      <c r="L46" s="115">
        <v>64</v>
      </c>
      <c r="M46" s="116">
        <v>0.6</v>
      </c>
      <c r="N46" s="115">
        <v>519</v>
      </c>
      <c r="O46" s="116">
        <v>2.16535433070866E-2</v>
      </c>
      <c r="P46" s="122"/>
      <c r="Q46" s="114" t="s">
        <v>89</v>
      </c>
      <c r="R46" s="114" t="s">
        <v>89</v>
      </c>
      <c r="S46" s="118">
        <v>468</v>
      </c>
      <c r="T46" s="118">
        <v>0</v>
      </c>
      <c r="U46" s="118">
        <v>0</v>
      </c>
      <c r="V46" s="118">
        <v>468</v>
      </c>
      <c r="W46" s="118">
        <v>40</v>
      </c>
      <c r="X46" s="118">
        <v>508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398</v>
      </c>
      <c r="E47" s="116">
        <v>-2.92682926829268E-2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398</v>
      </c>
      <c r="K47" s="116">
        <v>-2.92682926829268E-2</v>
      </c>
      <c r="L47" s="115">
        <v>125</v>
      </c>
      <c r="M47" s="116">
        <v>0.30208333333333298</v>
      </c>
      <c r="N47" s="115">
        <v>523</v>
      </c>
      <c r="O47" s="116">
        <v>3.3596837944664004E-2</v>
      </c>
      <c r="P47" s="122"/>
      <c r="Q47" s="114" t="s">
        <v>89</v>
      </c>
      <c r="R47" s="114" t="s">
        <v>89</v>
      </c>
      <c r="S47" s="118">
        <v>410</v>
      </c>
      <c r="T47" s="118">
        <v>0</v>
      </c>
      <c r="U47" s="118">
        <v>0</v>
      </c>
      <c r="V47" s="118">
        <v>410</v>
      </c>
      <c r="W47" s="118">
        <v>96</v>
      </c>
      <c r="X47" s="118">
        <v>506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341</v>
      </c>
      <c r="E48" s="116">
        <v>4.9230769230769196E-2</v>
      </c>
      <c r="F48" s="115">
        <v>0</v>
      </c>
      <c r="G48" s="116">
        <v>-1</v>
      </c>
      <c r="H48" s="115">
        <v>0</v>
      </c>
      <c r="I48" s="116" t="s">
        <v>88</v>
      </c>
      <c r="J48" s="115">
        <v>341</v>
      </c>
      <c r="K48" s="116">
        <v>4.6012269938650298E-2</v>
      </c>
      <c r="L48" s="115">
        <v>112</v>
      </c>
      <c r="M48" s="116">
        <v>0.96491228070175405</v>
      </c>
      <c r="N48" s="115">
        <v>453</v>
      </c>
      <c r="O48" s="116">
        <v>0.182767624020888</v>
      </c>
      <c r="P48" s="122"/>
      <c r="Q48" s="114" t="s">
        <v>89</v>
      </c>
      <c r="R48" s="114" t="s">
        <v>89</v>
      </c>
      <c r="S48" s="118">
        <v>325</v>
      </c>
      <c r="T48" s="118">
        <v>1</v>
      </c>
      <c r="U48" s="118">
        <v>0</v>
      </c>
      <c r="V48" s="118">
        <v>326</v>
      </c>
      <c r="W48" s="118">
        <v>57</v>
      </c>
      <c r="X48" s="118">
        <v>383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162</v>
      </c>
      <c r="E49" s="116">
        <v>5.1948051948051903E-2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162</v>
      </c>
      <c r="K49" s="116">
        <v>5.1948051948051903E-2</v>
      </c>
      <c r="L49" s="115">
        <v>35</v>
      </c>
      <c r="M49" s="116">
        <v>-5.4054054054054099E-2</v>
      </c>
      <c r="N49" s="115">
        <v>197</v>
      </c>
      <c r="O49" s="116">
        <v>3.1413612565445004E-2</v>
      </c>
      <c r="P49" s="122"/>
      <c r="Q49" s="114" t="s">
        <v>89</v>
      </c>
      <c r="R49" s="114" t="s">
        <v>89</v>
      </c>
      <c r="S49" s="118">
        <v>154</v>
      </c>
      <c r="T49" s="118">
        <v>0</v>
      </c>
      <c r="U49" s="118">
        <v>0</v>
      </c>
      <c r="V49" s="118">
        <v>154</v>
      </c>
      <c r="W49" s="118">
        <v>37</v>
      </c>
      <c r="X49" s="118">
        <v>191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544</v>
      </c>
      <c r="E50" s="116">
        <v>-1.8050541516245501E-2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544</v>
      </c>
      <c r="K50" s="116">
        <v>-1.8050541516245501E-2</v>
      </c>
      <c r="L50" s="115">
        <v>48</v>
      </c>
      <c r="M50" s="116">
        <v>-7.69230769230769E-2</v>
      </c>
      <c r="N50" s="115">
        <v>592</v>
      </c>
      <c r="O50" s="116">
        <v>-2.3102310231023101E-2</v>
      </c>
      <c r="P50" s="122"/>
      <c r="Q50" s="114" t="s">
        <v>89</v>
      </c>
      <c r="R50" s="114" t="s">
        <v>89</v>
      </c>
      <c r="S50" s="118">
        <v>554</v>
      </c>
      <c r="T50" s="118">
        <v>0</v>
      </c>
      <c r="U50" s="118">
        <v>0</v>
      </c>
      <c r="V50" s="118">
        <v>554</v>
      </c>
      <c r="W50" s="118">
        <v>52</v>
      </c>
      <c r="X50" s="118">
        <v>606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170</v>
      </c>
      <c r="E51" s="116">
        <v>-8.6021505376344093E-2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170</v>
      </c>
      <c r="K51" s="116">
        <v>-8.6021505376344093E-2</v>
      </c>
      <c r="L51" s="115">
        <v>8</v>
      </c>
      <c r="M51" s="116">
        <v>-0.5</v>
      </c>
      <c r="N51" s="115">
        <v>178</v>
      </c>
      <c r="O51" s="116">
        <v>-0.118811881188119</v>
      </c>
      <c r="P51" s="122"/>
      <c r="Q51" s="114" t="s">
        <v>89</v>
      </c>
      <c r="R51" s="114" t="s">
        <v>89</v>
      </c>
      <c r="S51" s="118">
        <v>186</v>
      </c>
      <c r="T51" s="118">
        <v>0</v>
      </c>
      <c r="U51" s="118">
        <v>0</v>
      </c>
      <c r="V51" s="118">
        <v>186</v>
      </c>
      <c r="W51" s="118">
        <v>16</v>
      </c>
      <c r="X51" s="118">
        <v>202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104</v>
      </c>
      <c r="E52" s="116">
        <v>0.04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104</v>
      </c>
      <c r="K52" s="116">
        <v>0.04</v>
      </c>
      <c r="L52" s="115">
        <v>0</v>
      </c>
      <c r="M52" s="116" t="s">
        <v>88</v>
      </c>
      <c r="N52" s="115">
        <v>104</v>
      </c>
      <c r="O52" s="116">
        <v>0.04</v>
      </c>
      <c r="P52" s="122"/>
      <c r="Q52" s="114" t="s">
        <v>89</v>
      </c>
      <c r="R52" s="114" t="s">
        <v>89</v>
      </c>
      <c r="S52" s="118">
        <v>100</v>
      </c>
      <c r="T52" s="118">
        <v>0</v>
      </c>
      <c r="U52" s="118">
        <v>0</v>
      </c>
      <c r="V52" s="118">
        <v>100</v>
      </c>
      <c r="W52" s="118">
        <v>0</v>
      </c>
      <c r="X52" s="118">
        <v>100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428</v>
      </c>
      <c r="E53" s="116">
        <v>9.4339622641509396E-3</v>
      </c>
      <c r="F53" s="115">
        <v>0</v>
      </c>
      <c r="G53" s="116" t="s">
        <v>88</v>
      </c>
      <c r="H53" s="115">
        <v>0</v>
      </c>
      <c r="I53" s="116" t="s">
        <v>88</v>
      </c>
      <c r="J53" s="115">
        <v>428</v>
      </c>
      <c r="K53" s="116">
        <v>9.4339622641509396E-3</v>
      </c>
      <c r="L53" s="115">
        <v>246</v>
      </c>
      <c r="M53" s="116">
        <v>0.30851063829787201</v>
      </c>
      <c r="N53" s="115">
        <v>674</v>
      </c>
      <c r="O53" s="116">
        <v>0.10130718954248399</v>
      </c>
      <c r="P53" s="122"/>
      <c r="Q53" s="114" t="s">
        <v>89</v>
      </c>
      <c r="R53" s="114" t="s">
        <v>89</v>
      </c>
      <c r="S53" s="118">
        <v>424</v>
      </c>
      <c r="T53" s="118">
        <v>0</v>
      </c>
      <c r="U53" s="118">
        <v>0</v>
      </c>
      <c r="V53" s="118">
        <v>424</v>
      </c>
      <c r="W53" s="118">
        <v>188</v>
      </c>
      <c r="X53" s="118">
        <v>612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9001</v>
      </c>
      <c r="E54" s="126">
        <v>-6.0733215547703195E-3</v>
      </c>
      <c r="F54" s="125">
        <v>13</v>
      </c>
      <c r="G54" s="126">
        <v>2.25</v>
      </c>
      <c r="H54" s="125">
        <v>599</v>
      </c>
      <c r="I54" s="126">
        <v>6.2056737588652502E-2</v>
      </c>
      <c r="J54" s="125">
        <v>9613</v>
      </c>
      <c r="K54" s="126">
        <v>-1.1429758935993302E-3</v>
      </c>
      <c r="L54" s="125">
        <v>2797</v>
      </c>
      <c r="M54" s="126">
        <v>5.5073557148245897E-2</v>
      </c>
      <c r="N54" s="125">
        <v>12410</v>
      </c>
      <c r="O54" s="126">
        <v>1.0997963340122202E-2</v>
      </c>
      <c r="P54" s="127"/>
      <c r="Q54" s="128"/>
      <c r="R54" s="128"/>
      <c r="S54" s="129">
        <v>9056</v>
      </c>
      <c r="T54" s="129">
        <v>4</v>
      </c>
      <c r="U54" s="129">
        <v>564</v>
      </c>
      <c r="V54" s="129">
        <v>9624</v>
      </c>
      <c r="W54" s="129">
        <v>2651</v>
      </c>
      <c r="X54" s="129">
        <v>12275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20972</v>
      </c>
      <c r="E55" s="133">
        <f>((D54+D24+D14)-(S54+S24+S14))/(S54+S24+S14)</f>
        <v>-2.6156845959956249E-3</v>
      </c>
      <c r="F55" s="132">
        <f>F54+F24+F14</f>
        <v>1386</v>
      </c>
      <c r="G55" s="133">
        <f>((F54+F24+F14)-(T54+T24+T14))/(T54+T24+T14)</f>
        <v>-9.7068403908794787E-2</v>
      </c>
      <c r="H55" s="132">
        <f>H54+H24+H14</f>
        <v>1189</v>
      </c>
      <c r="I55" s="133">
        <f>((H54+H24+H14)-(U54+U24+U14))/(U54+U24+U14)</f>
        <v>0.10604651162790697</v>
      </c>
      <c r="J55" s="132">
        <f>J54+J24+J14</f>
        <v>23547</v>
      </c>
      <c r="K55" s="133">
        <f>((J54+J24+J14)-(V54+V24+V14))/(V54+V24+V14)</f>
        <v>-3.8075897956593475E-3</v>
      </c>
      <c r="L55" s="132">
        <f>L54+L24+L14</f>
        <v>8303</v>
      </c>
      <c r="M55" s="133">
        <f>((L54+L24+L14)-(W54+W24+W14))/(W54+W24+W14)</f>
        <v>0.11900269541778975</v>
      </c>
      <c r="N55" s="132">
        <f>N54+N24+N14</f>
        <v>31850</v>
      </c>
      <c r="O55" s="133">
        <f>((N54+N24+N14)-(X54+X24+X14))/(X54+X24+X14)</f>
        <v>2.5533696107157805E-2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31766</v>
      </c>
      <c r="E56" s="133">
        <f>((D54+D24+D14+D9)-(S54+S24+S14+S9))/(S54+S24+S14+S9)</f>
        <v>5.1895449655085125E-3</v>
      </c>
      <c r="F56" s="132">
        <f>F54+F24+F14+F9</f>
        <v>6758</v>
      </c>
      <c r="G56" s="133">
        <f>((F54+F24+F14+F9)-(T54+T24+T14+T9))/(T54+T24+T14+T9)</f>
        <v>-5.4163750874737578E-2</v>
      </c>
      <c r="H56" s="132">
        <f>H54+H24+H14+H9</f>
        <v>3919</v>
      </c>
      <c r="I56" s="133">
        <f>((H54+H24+H14+H9)-(U54+U24+U14+U9))/(U54+U24+U14+U9)</f>
        <v>-6.9563152896486236E-2</v>
      </c>
      <c r="J56" s="132">
        <f>J54+J24+J14+J9</f>
        <v>42443</v>
      </c>
      <c r="K56" s="133">
        <f>((J54+J24+J14+J9)-(V54+V24+V14+V9))/(V54+V24+V14+V9)</f>
        <v>-1.2011452780558207E-2</v>
      </c>
      <c r="L56" s="132">
        <f>L54+L24+L14+L9</f>
        <v>11428</v>
      </c>
      <c r="M56" s="133">
        <f>((L54+L24+L14+L9)-(W54+W24+W14+W9))/(W54+W24+W14+W9)</f>
        <v>0.12713285333859356</v>
      </c>
      <c r="N56" s="132">
        <f>N54+N24+N14+N9</f>
        <v>53871</v>
      </c>
      <c r="O56" s="133">
        <f>((N54+N24+N14+N9)-(X54+X24+X14+X9))/(X54+X24+X14+X9)</f>
        <v>1.4557987118158876E-2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41626</v>
      </c>
      <c r="E57" s="133">
        <f>((D54+D24+D14+D9+D5)-(S54+S24+S14+S9+S5))/(S54+S24+S14+S9+S5)</f>
        <v>1.6844739628453171E-3</v>
      </c>
      <c r="F57" s="132">
        <f>F54+F24+F14+F9+F5</f>
        <v>17379</v>
      </c>
      <c r="G57" s="133">
        <f>((F54+F24+F14+F9+F5)-(T54+T24+T14+T9+T5))/(T54+T24+T14+T9+T5)</f>
        <v>-4.3585933630510151E-2</v>
      </c>
      <c r="H57" s="132">
        <f>H54+H24+H14+H9+H5</f>
        <v>3919</v>
      </c>
      <c r="I57" s="133">
        <f>((H54+H24+H14+H9+H5)-(U54+U24+U14+U9+U5))/(U54+U24+U14+U9+U5)</f>
        <v>-6.9563152896486236E-2</v>
      </c>
      <c r="J57" s="132">
        <f>J54+J24+J14+J9+J5</f>
        <v>62924</v>
      </c>
      <c r="K57" s="133">
        <f>((J54+J24+J14+J9+J5)-(V54+V24+V14+V9+V5))/(V54+V24+V14+V9+V5)</f>
        <v>-1.5874505387947886E-2</v>
      </c>
      <c r="L57" s="132">
        <f>L54+L24+L14+L9+L5</f>
        <v>12252</v>
      </c>
      <c r="M57" s="133">
        <f>((L54+L24+L14+L9+L5)-(W54+W24+W14+W9+W5))/(W54+W24+W14+W9+W5)</f>
        <v>0.13077988001845869</v>
      </c>
      <c r="N57" s="132">
        <f>N54+N24+N14+N9+N5</f>
        <v>75176</v>
      </c>
      <c r="O57" s="133">
        <f>((N54+N24+N14+N9+N5)-(X54+X24+X14+X9+X5))/(X54+X24+X14+X9+X5)</f>
        <v>5.3762002835210099E-3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261</v>
      </c>
      <c r="B58" s="114" t="s">
        <v>240</v>
      </c>
      <c r="C58" s="114" t="s">
        <v>241</v>
      </c>
      <c r="D58" s="115">
        <v>4</v>
      </c>
      <c r="E58" s="116">
        <v>-0.69230769230769196</v>
      </c>
      <c r="F58" s="115">
        <v>1056</v>
      </c>
      <c r="G58" s="116">
        <v>-7.2056239015817203E-2</v>
      </c>
      <c r="H58" s="115">
        <v>0</v>
      </c>
      <c r="I58" s="116" t="s">
        <v>88</v>
      </c>
      <c r="J58" s="115">
        <v>1060</v>
      </c>
      <c r="K58" s="116">
        <v>-7.9061685490877498E-2</v>
      </c>
      <c r="L58" s="115">
        <v>697</v>
      </c>
      <c r="M58" s="116">
        <v>0.65165876777251197</v>
      </c>
      <c r="N58" s="115">
        <v>1757</v>
      </c>
      <c r="O58" s="116">
        <v>0.11697393515575299</v>
      </c>
      <c r="P58" s="120">
        <v>6</v>
      </c>
      <c r="Q58" s="114" t="s">
        <v>90</v>
      </c>
      <c r="R58" s="114" t="s">
        <v>90</v>
      </c>
      <c r="S58" s="118">
        <v>13</v>
      </c>
      <c r="T58" s="118">
        <v>1138</v>
      </c>
      <c r="U58" s="118">
        <v>0</v>
      </c>
      <c r="V58" s="118">
        <v>1151</v>
      </c>
      <c r="W58" s="118">
        <v>422</v>
      </c>
      <c r="X58" s="118">
        <v>1573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81</v>
      </c>
      <c r="E59" s="116">
        <v>-0.13829787234042598</v>
      </c>
      <c r="F59" s="115">
        <v>0</v>
      </c>
      <c r="G59" s="116">
        <v>-1</v>
      </c>
      <c r="H59" s="115">
        <v>0</v>
      </c>
      <c r="I59" s="116" t="s">
        <v>88</v>
      </c>
      <c r="J59" s="115">
        <v>81</v>
      </c>
      <c r="K59" s="116">
        <v>-0.15625</v>
      </c>
      <c r="L59" s="115">
        <v>486</v>
      </c>
      <c r="M59" s="116">
        <v>0.76086956521739102</v>
      </c>
      <c r="N59" s="115">
        <v>567</v>
      </c>
      <c r="O59" s="116">
        <v>0.52419354838709697</v>
      </c>
      <c r="P59" s="122"/>
      <c r="Q59" s="114" t="s">
        <v>90</v>
      </c>
      <c r="R59" s="114" t="s">
        <v>90</v>
      </c>
      <c r="S59" s="118">
        <v>94</v>
      </c>
      <c r="T59" s="118">
        <v>2</v>
      </c>
      <c r="U59" s="118">
        <v>0</v>
      </c>
      <c r="V59" s="118">
        <v>96</v>
      </c>
      <c r="W59" s="118">
        <v>276</v>
      </c>
      <c r="X59" s="118">
        <v>372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772</v>
      </c>
      <c r="E60" s="116">
        <v>-8.5308056872037893E-2</v>
      </c>
      <c r="F60" s="115">
        <v>856</v>
      </c>
      <c r="G60" s="116">
        <v>-0.17214700193423602</v>
      </c>
      <c r="H60" s="115">
        <v>0</v>
      </c>
      <c r="I60" s="116" t="s">
        <v>88</v>
      </c>
      <c r="J60" s="115">
        <v>1628</v>
      </c>
      <c r="K60" s="116">
        <v>-0.13312034078807203</v>
      </c>
      <c r="L60" s="115">
        <v>1932</v>
      </c>
      <c r="M60" s="116">
        <v>0.2578125</v>
      </c>
      <c r="N60" s="115">
        <v>3560</v>
      </c>
      <c r="O60" s="116">
        <v>4.2765084944346804E-2</v>
      </c>
      <c r="P60" s="122"/>
      <c r="Q60" s="114" t="s">
        <v>90</v>
      </c>
      <c r="R60" s="114" t="s">
        <v>90</v>
      </c>
      <c r="S60" s="118">
        <v>844</v>
      </c>
      <c r="T60" s="118">
        <v>1034</v>
      </c>
      <c r="U60" s="118">
        <v>0</v>
      </c>
      <c r="V60" s="118">
        <v>1878</v>
      </c>
      <c r="W60" s="118">
        <v>1536</v>
      </c>
      <c r="X60" s="118">
        <v>3414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15">
        <v>2</v>
      </c>
      <c r="E61" s="116">
        <v>-0.98165137614678899</v>
      </c>
      <c r="F61" s="115">
        <v>6</v>
      </c>
      <c r="G61" s="116" t="s">
        <v>88</v>
      </c>
      <c r="H61" s="115">
        <v>0</v>
      </c>
      <c r="I61" s="116" t="s">
        <v>88</v>
      </c>
      <c r="J61" s="115">
        <v>8</v>
      </c>
      <c r="K61" s="116">
        <v>-0.92660550458715596</v>
      </c>
      <c r="L61" s="115">
        <v>278</v>
      </c>
      <c r="M61" s="116">
        <v>-0.61173184357541899</v>
      </c>
      <c r="N61" s="115">
        <v>286</v>
      </c>
      <c r="O61" s="116">
        <v>-0.65333333333333299</v>
      </c>
      <c r="P61" s="122"/>
      <c r="Q61" s="114" t="s">
        <v>90</v>
      </c>
      <c r="R61" s="114" t="s">
        <v>90</v>
      </c>
      <c r="S61" s="118">
        <v>109</v>
      </c>
      <c r="T61" s="118">
        <v>0</v>
      </c>
      <c r="U61" s="118">
        <v>0</v>
      </c>
      <c r="V61" s="118">
        <v>109</v>
      </c>
      <c r="W61" s="118">
        <v>716</v>
      </c>
      <c r="X61" s="118">
        <v>825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134</v>
      </c>
      <c r="E62" s="116">
        <v>0.145299145299145</v>
      </c>
      <c r="F62" s="115">
        <v>0</v>
      </c>
      <c r="G62" s="116" t="s">
        <v>88</v>
      </c>
      <c r="H62" s="115">
        <v>0</v>
      </c>
      <c r="I62" s="116" t="s">
        <v>88</v>
      </c>
      <c r="J62" s="115">
        <v>134</v>
      </c>
      <c r="K62" s="116">
        <v>0.145299145299145</v>
      </c>
      <c r="L62" s="115">
        <v>239</v>
      </c>
      <c r="M62" s="116">
        <v>0.30601092896174903</v>
      </c>
      <c r="N62" s="115">
        <v>373</v>
      </c>
      <c r="O62" s="116">
        <v>0.24333333333333301</v>
      </c>
      <c r="P62" s="122"/>
      <c r="Q62" s="114" t="s">
        <v>90</v>
      </c>
      <c r="R62" s="114" t="s">
        <v>90</v>
      </c>
      <c r="S62" s="118">
        <v>117</v>
      </c>
      <c r="T62" s="118">
        <v>0</v>
      </c>
      <c r="U62" s="118">
        <v>0</v>
      </c>
      <c r="V62" s="118">
        <v>117</v>
      </c>
      <c r="W62" s="118">
        <v>183</v>
      </c>
      <c r="X62" s="118">
        <v>300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46</v>
      </c>
      <c r="E63" s="116">
        <v>-0.417721518987342</v>
      </c>
      <c r="F63" s="115">
        <v>2</v>
      </c>
      <c r="G63" s="116">
        <v>-0.931034482758621</v>
      </c>
      <c r="H63" s="115">
        <v>0</v>
      </c>
      <c r="I63" s="116" t="s">
        <v>88</v>
      </c>
      <c r="J63" s="115">
        <v>48</v>
      </c>
      <c r="K63" s="116">
        <v>-0.55555555555555602</v>
      </c>
      <c r="L63" s="115">
        <v>101</v>
      </c>
      <c r="M63" s="116">
        <v>0.60317460317460303</v>
      </c>
      <c r="N63" s="115">
        <v>149</v>
      </c>
      <c r="O63" s="116">
        <v>-0.12865497076023402</v>
      </c>
      <c r="P63" s="122"/>
      <c r="Q63" s="114" t="s">
        <v>90</v>
      </c>
      <c r="R63" s="114" t="s">
        <v>90</v>
      </c>
      <c r="S63" s="118">
        <v>79</v>
      </c>
      <c r="T63" s="118">
        <v>29</v>
      </c>
      <c r="U63" s="118">
        <v>0</v>
      </c>
      <c r="V63" s="118">
        <v>108</v>
      </c>
      <c r="W63" s="118">
        <v>63</v>
      </c>
      <c r="X63" s="118">
        <v>171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1039</v>
      </c>
      <c r="E64" s="126">
        <v>-0.172770700636943</v>
      </c>
      <c r="F64" s="125">
        <v>1920</v>
      </c>
      <c r="G64" s="126">
        <v>-0.12846118928733502</v>
      </c>
      <c r="H64" s="125">
        <v>0</v>
      </c>
      <c r="I64" s="126"/>
      <c r="J64" s="125">
        <v>2959</v>
      </c>
      <c r="K64" s="126">
        <v>-0.14455044810638898</v>
      </c>
      <c r="L64" s="125">
        <v>3733</v>
      </c>
      <c r="M64" s="126">
        <v>0.16802252816020002</v>
      </c>
      <c r="N64" s="125">
        <v>6692</v>
      </c>
      <c r="O64" s="126">
        <v>5.5597295266716805E-3</v>
      </c>
      <c r="P64" s="127"/>
      <c r="Q64" s="128"/>
      <c r="R64" s="128"/>
      <c r="S64" s="129">
        <v>1256</v>
      </c>
      <c r="T64" s="129">
        <v>2203</v>
      </c>
      <c r="U64" s="129">
        <v>0</v>
      </c>
      <c r="V64" s="129">
        <v>3459</v>
      </c>
      <c r="W64" s="129">
        <v>3196</v>
      </c>
      <c r="X64" s="129">
        <v>6655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42665</v>
      </c>
      <c r="E65" s="126">
        <v>-3.4336167429692603E-3</v>
      </c>
      <c r="F65" s="125">
        <v>19299</v>
      </c>
      <c r="G65" s="126">
        <v>-5.2763325807401597E-2</v>
      </c>
      <c r="H65" s="125">
        <v>3919</v>
      </c>
      <c r="I65" s="126">
        <v>-6.9563152896486208E-2</v>
      </c>
      <c r="J65" s="125">
        <v>65883</v>
      </c>
      <c r="K65" s="126">
        <v>-2.2478411822309301E-2</v>
      </c>
      <c r="L65" s="125">
        <v>15985</v>
      </c>
      <c r="M65" s="126">
        <v>0.13926306036633199</v>
      </c>
      <c r="N65" s="125">
        <v>81868</v>
      </c>
      <c r="O65" s="126">
        <v>5.3911996954402004E-3</v>
      </c>
      <c r="P65" s="137"/>
      <c r="Q65" s="128"/>
      <c r="R65" s="128"/>
      <c r="S65" s="129">
        <v>42812</v>
      </c>
      <c r="T65" s="129">
        <v>20374</v>
      </c>
      <c r="U65" s="129">
        <v>4212</v>
      </c>
      <c r="V65" s="129">
        <v>67398</v>
      </c>
      <c r="W65" s="129">
        <v>14031</v>
      </c>
      <c r="X65" s="129">
        <v>81429</v>
      </c>
      <c r="Y65" s="128"/>
      <c r="Z65" s="128"/>
    </row>
  </sheetData>
  <pageMargins left="0.23622047244094491" right="0.23622047244094491" top="0.35433070866141736" bottom="0.35433070866141736" header="0.31496062992125984" footer="0.31496062992125984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74" zoomScaleSheetLayoutView="64402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260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76005</v>
      </c>
      <c r="E5" s="116">
        <v>-3.3998474834773799E-2</v>
      </c>
      <c r="F5" s="115">
        <v>78445</v>
      </c>
      <c r="G5" s="116">
        <v>-4.0498556680855204E-2</v>
      </c>
      <c r="H5" s="115">
        <v>0</v>
      </c>
      <c r="I5" s="116" t="s">
        <v>88</v>
      </c>
      <c r="J5" s="115">
        <v>154450</v>
      </c>
      <c r="K5" s="116">
        <v>-3.7310827993717099E-2</v>
      </c>
      <c r="L5" s="115">
        <v>5490</v>
      </c>
      <c r="M5" s="116">
        <v>2.31084606783451E-2</v>
      </c>
      <c r="N5" s="115">
        <v>159940</v>
      </c>
      <c r="O5" s="116">
        <v>-3.5355423939397598E-2</v>
      </c>
      <c r="P5" s="117">
        <v>1</v>
      </c>
      <c r="Q5" s="114" t="s">
        <v>89</v>
      </c>
      <c r="R5" s="114" t="s">
        <v>90</v>
      </c>
      <c r="S5" s="118">
        <v>78680</v>
      </c>
      <c r="T5" s="118">
        <v>81756</v>
      </c>
      <c r="U5" s="118">
        <v>0</v>
      </c>
      <c r="V5" s="118">
        <v>160436</v>
      </c>
      <c r="W5" s="118">
        <v>5366</v>
      </c>
      <c r="X5" s="118">
        <v>165802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35167</v>
      </c>
      <c r="E6" s="116">
        <v>-4.2397342337436E-2</v>
      </c>
      <c r="F6" s="115">
        <v>13878</v>
      </c>
      <c r="G6" s="116">
        <v>-5.1854888296782101E-2</v>
      </c>
      <c r="H6" s="115">
        <v>10360</v>
      </c>
      <c r="I6" s="116">
        <v>-0.10743516843284201</v>
      </c>
      <c r="J6" s="115">
        <v>59405</v>
      </c>
      <c r="K6" s="116">
        <v>-5.6584296785668904E-2</v>
      </c>
      <c r="L6" s="115">
        <v>7044</v>
      </c>
      <c r="M6" s="116">
        <v>0.108593012275732</v>
      </c>
      <c r="N6" s="115">
        <v>66449</v>
      </c>
      <c r="O6" s="116">
        <v>-4.14442745448775E-2</v>
      </c>
      <c r="P6" s="120">
        <v>2</v>
      </c>
      <c r="Q6" s="114" t="s">
        <v>89</v>
      </c>
      <c r="R6" s="114" t="s">
        <v>89</v>
      </c>
      <c r="S6" s="118">
        <v>36724</v>
      </c>
      <c r="T6" s="118">
        <v>14637</v>
      </c>
      <c r="U6" s="118">
        <v>11607</v>
      </c>
      <c r="V6" s="118">
        <v>62968</v>
      </c>
      <c r="W6" s="118">
        <v>6354</v>
      </c>
      <c r="X6" s="118">
        <v>69322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20546</v>
      </c>
      <c r="E7" s="116">
        <v>-2.2689435380297801E-2</v>
      </c>
      <c r="F7" s="115">
        <v>16735</v>
      </c>
      <c r="G7" s="116">
        <v>-6.8103352266399408E-2</v>
      </c>
      <c r="H7" s="115">
        <v>12400</v>
      </c>
      <c r="I7" s="116">
        <v>-0.10501623962468401</v>
      </c>
      <c r="J7" s="115">
        <v>49681</v>
      </c>
      <c r="K7" s="116">
        <v>-5.9713074418956798E-2</v>
      </c>
      <c r="L7" s="115">
        <v>7864</v>
      </c>
      <c r="M7" s="116">
        <v>-4.6903405647800295E-2</v>
      </c>
      <c r="N7" s="115">
        <v>57545</v>
      </c>
      <c r="O7" s="116">
        <v>-5.7982876880514699E-2</v>
      </c>
      <c r="P7" s="122"/>
      <c r="Q7" s="114" t="s">
        <v>89</v>
      </c>
      <c r="R7" s="114" t="s">
        <v>89</v>
      </c>
      <c r="S7" s="118">
        <v>21023</v>
      </c>
      <c r="T7" s="118">
        <v>17958</v>
      </c>
      <c r="U7" s="118">
        <v>13855</v>
      </c>
      <c r="V7" s="118">
        <v>52836</v>
      </c>
      <c r="W7" s="118">
        <v>8251</v>
      </c>
      <c r="X7" s="118">
        <v>61087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29387</v>
      </c>
      <c r="E8" s="116">
        <v>3.4144842421552201E-3</v>
      </c>
      <c r="F8" s="115">
        <v>5925</v>
      </c>
      <c r="G8" s="116">
        <v>-0.10593028519692201</v>
      </c>
      <c r="H8" s="115">
        <v>0</v>
      </c>
      <c r="I8" s="116">
        <v>-1</v>
      </c>
      <c r="J8" s="115">
        <v>35312</v>
      </c>
      <c r="K8" s="116">
        <v>-1.6926503340757199E-2</v>
      </c>
      <c r="L8" s="115">
        <v>4762</v>
      </c>
      <c r="M8" s="116">
        <v>-9.9792099792099815E-3</v>
      </c>
      <c r="N8" s="115">
        <v>40074</v>
      </c>
      <c r="O8" s="116">
        <v>-1.6106064326049604E-2</v>
      </c>
      <c r="P8" s="122"/>
      <c r="Q8" s="114" t="s">
        <v>89</v>
      </c>
      <c r="R8" s="114" t="s">
        <v>89</v>
      </c>
      <c r="S8" s="118">
        <v>29287</v>
      </c>
      <c r="T8" s="118">
        <v>6627</v>
      </c>
      <c r="U8" s="118">
        <v>6</v>
      </c>
      <c r="V8" s="118">
        <v>35920</v>
      </c>
      <c r="W8" s="118">
        <v>4810</v>
      </c>
      <c r="X8" s="118">
        <v>40730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85100</v>
      </c>
      <c r="E9" s="126">
        <v>-2.2221200909989202E-2</v>
      </c>
      <c r="F9" s="125">
        <v>36538</v>
      </c>
      <c r="G9" s="126">
        <v>-6.8430982611799501E-2</v>
      </c>
      <c r="H9" s="125">
        <v>22760</v>
      </c>
      <c r="I9" s="126">
        <v>-0.10632951154389801</v>
      </c>
      <c r="J9" s="125">
        <v>144398</v>
      </c>
      <c r="K9" s="126">
        <v>-4.8285043895494498E-2</v>
      </c>
      <c r="L9" s="125">
        <v>19670</v>
      </c>
      <c r="M9" s="126">
        <v>1.31341746072624E-2</v>
      </c>
      <c r="N9" s="125">
        <v>164068</v>
      </c>
      <c r="O9" s="126">
        <v>-4.1317291792052097E-2</v>
      </c>
      <c r="P9" s="127"/>
      <c r="Q9" s="128"/>
      <c r="R9" s="128"/>
      <c r="S9" s="129">
        <v>87034</v>
      </c>
      <c r="T9" s="129">
        <v>39222</v>
      </c>
      <c r="U9" s="129">
        <v>25468</v>
      </c>
      <c r="V9" s="129">
        <v>151724</v>
      </c>
      <c r="W9" s="129">
        <v>19415</v>
      </c>
      <c r="X9" s="129">
        <v>171139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23771</v>
      </c>
      <c r="E10" s="116">
        <v>-1.8173557473875501E-2</v>
      </c>
      <c r="F10" s="115">
        <v>320</v>
      </c>
      <c r="G10" s="116">
        <v>4.5751633986928102E-2</v>
      </c>
      <c r="H10" s="115">
        <v>6</v>
      </c>
      <c r="I10" s="116">
        <v>2</v>
      </c>
      <c r="J10" s="115">
        <v>24097</v>
      </c>
      <c r="K10" s="116">
        <v>-1.7211142379379301E-2</v>
      </c>
      <c r="L10" s="115">
        <v>4652</v>
      </c>
      <c r="M10" s="116">
        <v>-4.2808219178082207E-3</v>
      </c>
      <c r="N10" s="115">
        <v>28749</v>
      </c>
      <c r="O10" s="116">
        <v>-1.51416532492892E-2</v>
      </c>
      <c r="P10" s="120">
        <v>3</v>
      </c>
      <c r="Q10" s="114" t="s">
        <v>89</v>
      </c>
      <c r="R10" s="114" t="s">
        <v>89</v>
      </c>
      <c r="S10" s="118">
        <v>24211</v>
      </c>
      <c r="T10" s="118">
        <v>306</v>
      </c>
      <c r="U10" s="118">
        <v>2</v>
      </c>
      <c r="V10" s="118">
        <v>24519</v>
      </c>
      <c r="W10" s="118">
        <v>4672</v>
      </c>
      <c r="X10" s="118">
        <v>29191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7278</v>
      </c>
      <c r="E11" s="116">
        <v>2.1187035218184401E-2</v>
      </c>
      <c r="F11" s="115">
        <v>3591</v>
      </c>
      <c r="G11" s="116">
        <v>-5.6985294117647099E-2</v>
      </c>
      <c r="H11" s="115">
        <v>4</v>
      </c>
      <c r="I11" s="116">
        <v>1</v>
      </c>
      <c r="J11" s="115">
        <v>10873</v>
      </c>
      <c r="K11" s="116">
        <v>-5.8516960775349706E-3</v>
      </c>
      <c r="L11" s="115">
        <v>2503</v>
      </c>
      <c r="M11" s="116">
        <v>-8.3201267828843101E-3</v>
      </c>
      <c r="N11" s="115">
        <v>13376</v>
      </c>
      <c r="O11" s="116">
        <v>-6.3145382958175499E-3</v>
      </c>
      <c r="P11" s="122"/>
      <c r="Q11" s="114" t="s">
        <v>89</v>
      </c>
      <c r="R11" s="114" t="s">
        <v>89</v>
      </c>
      <c r="S11" s="118">
        <v>7127</v>
      </c>
      <c r="T11" s="118">
        <v>3808</v>
      </c>
      <c r="U11" s="118">
        <v>2</v>
      </c>
      <c r="V11" s="118">
        <v>10937</v>
      </c>
      <c r="W11" s="118">
        <v>2524</v>
      </c>
      <c r="X11" s="118">
        <v>13461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21380</v>
      </c>
      <c r="E12" s="116">
        <v>-4.6302078686769596E-2</v>
      </c>
      <c r="F12" s="115">
        <v>938</v>
      </c>
      <c r="G12" s="116">
        <v>-9.6339113680154104E-2</v>
      </c>
      <c r="H12" s="115">
        <v>9</v>
      </c>
      <c r="I12" s="116">
        <v>0.125</v>
      </c>
      <c r="J12" s="115">
        <v>22327</v>
      </c>
      <c r="K12" s="116">
        <v>-4.84572110467099E-2</v>
      </c>
      <c r="L12" s="115">
        <v>5912</v>
      </c>
      <c r="M12" s="116">
        <v>-5.7397959183673498E-2</v>
      </c>
      <c r="N12" s="115">
        <v>28239</v>
      </c>
      <c r="O12" s="116">
        <v>-5.0343018563357503E-2</v>
      </c>
      <c r="P12" s="122"/>
      <c r="Q12" s="114" t="s">
        <v>89</v>
      </c>
      <c r="R12" s="114" t="s">
        <v>89</v>
      </c>
      <c r="S12" s="118">
        <v>22418</v>
      </c>
      <c r="T12" s="118">
        <v>1038</v>
      </c>
      <c r="U12" s="118">
        <v>8</v>
      </c>
      <c r="V12" s="118">
        <v>23464</v>
      </c>
      <c r="W12" s="118">
        <v>6272</v>
      </c>
      <c r="X12" s="118">
        <v>29736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6785</v>
      </c>
      <c r="E13" s="116">
        <v>7.6813204253293105E-2</v>
      </c>
      <c r="F13" s="115">
        <v>2391</v>
      </c>
      <c r="G13" s="116">
        <v>-3.7439613526569999E-2</v>
      </c>
      <c r="H13" s="115">
        <v>0</v>
      </c>
      <c r="I13" s="116">
        <v>-1</v>
      </c>
      <c r="J13" s="115">
        <v>9176</v>
      </c>
      <c r="K13" s="116">
        <v>4.4388800364215796E-2</v>
      </c>
      <c r="L13" s="115">
        <v>2363</v>
      </c>
      <c r="M13" s="116">
        <v>-1.82800166181969E-2</v>
      </c>
      <c r="N13" s="115">
        <v>11539</v>
      </c>
      <c r="O13" s="116">
        <v>3.0912177253640701E-2</v>
      </c>
      <c r="P13" s="122"/>
      <c r="Q13" s="114" t="s">
        <v>89</v>
      </c>
      <c r="R13" s="114" t="s">
        <v>89</v>
      </c>
      <c r="S13" s="118">
        <v>6301</v>
      </c>
      <c r="T13" s="118">
        <v>2484</v>
      </c>
      <c r="U13" s="118">
        <v>1</v>
      </c>
      <c r="V13" s="118">
        <v>8786</v>
      </c>
      <c r="W13" s="118">
        <v>2407</v>
      </c>
      <c r="X13" s="118">
        <v>11193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59214</v>
      </c>
      <c r="E14" s="126">
        <v>-1.4036665168090301E-2</v>
      </c>
      <c r="F14" s="125">
        <v>7240</v>
      </c>
      <c r="G14" s="126">
        <v>-5.18596123624935E-2</v>
      </c>
      <c r="H14" s="125">
        <v>19</v>
      </c>
      <c r="I14" s="126">
        <v>0.46153846153846201</v>
      </c>
      <c r="J14" s="125">
        <v>66473</v>
      </c>
      <c r="K14" s="126">
        <v>-1.8211089120609703E-2</v>
      </c>
      <c r="L14" s="125">
        <v>15430</v>
      </c>
      <c r="M14" s="126">
        <v>-2.8031496062992101E-2</v>
      </c>
      <c r="N14" s="125">
        <v>81903</v>
      </c>
      <c r="O14" s="126">
        <v>-2.0076333137914099E-2</v>
      </c>
      <c r="P14" s="127"/>
      <c r="Q14" s="128"/>
      <c r="R14" s="128"/>
      <c r="S14" s="129">
        <v>60057</v>
      </c>
      <c r="T14" s="129">
        <v>7636</v>
      </c>
      <c r="U14" s="129">
        <v>13</v>
      </c>
      <c r="V14" s="129">
        <v>67706</v>
      </c>
      <c r="W14" s="129">
        <v>15875</v>
      </c>
      <c r="X14" s="129">
        <v>83581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4736</v>
      </c>
      <c r="E15" s="116">
        <v>-3.2086654404251E-2</v>
      </c>
      <c r="F15" s="115">
        <v>80</v>
      </c>
      <c r="G15" s="116">
        <v>-0.17525773195876299</v>
      </c>
      <c r="H15" s="115">
        <v>383</v>
      </c>
      <c r="I15" s="116">
        <v>1.7163120567375898</v>
      </c>
      <c r="J15" s="115">
        <v>5199</v>
      </c>
      <c r="K15" s="116">
        <v>1.32527772364062E-2</v>
      </c>
      <c r="L15" s="115">
        <v>2957</v>
      </c>
      <c r="M15" s="116">
        <v>5.49411344987513E-2</v>
      </c>
      <c r="N15" s="115">
        <v>8156</v>
      </c>
      <c r="O15" s="116">
        <v>2.7980841946055001E-2</v>
      </c>
      <c r="P15" s="120">
        <v>4</v>
      </c>
      <c r="Q15" s="114" t="s">
        <v>89</v>
      </c>
      <c r="R15" s="114" t="s">
        <v>89</v>
      </c>
      <c r="S15" s="118">
        <v>4893</v>
      </c>
      <c r="T15" s="118">
        <v>97</v>
      </c>
      <c r="U15" s="118">
        <v>141</v>
      </c>
      <c r="V15" s="118">
        <v>5131</v>
      </c>
      <c r="W15" s="118">
        <v>2803</v>
      </c>
      <c r="X15" s="118">
        <v>7934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1397</v>
      </c>
      <c r="E16" s="116">
        <v>-1.6889514426460198E-2</v>
      </c>
      <c r="F16" s="115">
        <v>24</v>
      </c>
      <c r="G16" s="116">
        <v>1</v>
      </c>
      <c r="H16" s="115">
        <v>0</v>
      </c>
      <c r="I16" s="116" t="s">
        <v>88</v>
      </c>
      <c r="J16" s="115">
        <v>1421</v>
      </c>
      <c r="K16" s="116">
        <v>-8.3740404745289605E-3</v>
      </c>
      <c r="L16" s="115">
        <v>3368</v>
      </c>
      <c r="M16" s="116">
        <v>0.25906542056074799</v>
      </c>
      <c r="N16" s="115">
        <v>4789</v>
      </c>
      <c r="O16" s="116">
        <v>0.16577409931840301</v>
      </c>
      <c r="P16" s="122"/>
      <c r="Q16" s="114" t="s">
        <v>89</v>
      </c>
      <c r="R16" s="114" t="s">
        <v>89</v>
      </c>
      <c r="S16" s="118">
        <v>1421</v>
      </c>
      <c r="T16" s="118">
        <v>12</v>
      </c>
      <c r="U16" s="118">
        <v>0</v>
      </c>
      <c r="V16" s="118">
        <v>1433</v>
      </c>
      <c r="W16" s="118">
        <v>2675</v>
      </c>
      <c r="X16" s="118">
        <v>4108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5467</v>
      </c>
      <c r="E17" s="116">
        <v>-9.9489375720639109E-2</v>
      </c>
      <c r="F17" s="115">
        <v>306</v>
      </c>
      <c r="G17" s="116">
        <v>-3.1645569620253201E-2</v>
      </c>
      <c r="H17" s="115">
        <v>0</v>
      </c>
      <c r="I17" s="116" t="s">
        <v>88</v>
      </c>
      <c r="J17" s="115">
        <v>5773</v>
      </c>
      <c r="K17" s="116">
        <v>-9.6132769688429598E-2</v>
      </c>
      <c r="L17" s="115">
        <v>1544</v>
      </c>
      <c r="M17" s="116">
        <v>0.40108892921960099</v>
      </c>
      <c r="N17" s="115">
        <v>7317</v>
      </c>
      <c r="O17" s="116">
        <v>-2.29670182934971E-2</v>
      </c>
      <c r="P17" s="122"/>
      <c r="Q17" s="114" t="s">
        <v>89</v>
      </c>
      <c r="R17" s="114" t="s">
        <v>89</v>
      </c>
      <c r="S17" s="118">
        <v>6071</v>
      </c>
      <c r="T17" s="118">
        <v>316</v>
      </c>
      <c r="U17" s="118">
        <v>0</v>
      </c>
      <c r="V17" s="118">
        <v>6387</v>
      </c>
      <c r="W17" s="118">
        <v>1102</v>
      </c>
      <c r="X17" s="118">
        <v>7489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3430</v>
      </c>
      <c r="E18" s="116">
        <v>-3.1620553359683792E-2</v>
      </c>
      <c r="F18" s="115">
        <v>1477</v>
      </c>
      <c r="G18" s="116">
        <v>-0.13321596244131501</v>
      </c>
      <c r="H18" s="115">
        <v>13</v>
      </c>
      <c r="I18" s="116" t="s">
        <v>88</v>
      </c>
      <c r="J18" s="115">
        <v>4920</v>
      </c>
      <c r="K18" s="116">
        <v>-6.2142584826534501E-2</v>
      </c>
      <c r="L18" s="115">
        <v>1922</v>
      </c>
      <c r="M18" s="116">
        <v>5.7205720572057202E-2</v>
      </c>
      <c r="N18" s="115">
        <v>6842</v>
      </c>
      <c r="O18" s="116">
        <v>-3.1426953567383904E-2</v>
      </c>
      <c r="P18" s="122"/>
      <c r="Q18" s="114" t="s">
        <v>89</v>
      </c>
      <c r="R18" s="114" t="s">
        <v>89</v>
      </c>
      <c r="S18" s="118">
        <v>3542</v>
      </c>
      <c r="T18" s="118">
        <v>1704</v>
      </c>
      <c r="U18" s="118">
        <v>0</v>
      </c>
      <c r="V18" s="118">
        <v>5246</v>
      </c>
      <c r="W18" s="118">
        <v>1818</v>
      </c>
      <c r="X18" s="118">
        <v>7064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4170</v>
      </c>
      <c r="E19" s="116">
        <v>-4.0055248618784497E-2</v>
      </c>
      <c r="F19" s="115">
        <v>39</v>
      </c>
      <c r="G19" s="116">
        <v>-0.48684210526315802</v>
      </c>
      <c r="H19" s="115">
        <v>0</v>
      </c>
      <c r="I19" s="116" t="s">
        <v>88</v>
      </c>
      <c r="J19" s="115">
        <v>4209</v>
      </c>
      <c r="K19" s="116">
        <v>-4.7737556561085998E-2</v>
      </c>
      <c r="L19" s="115">
        <v>1060</v>
      </c>
      <c r="M19" s="116">
        <v>-0.14378029079159901</v>
      </c>
      <c r="N19" s="115">
        <v>5269</v>
      </c>
      <c r="O19" s="116">
        <v>-6.8752209261222996E-2</v>
      </c>
      <c r="P19" s="122"/>
      <c r="Q19" s="114" t="s">
        <v>89</v>
      </c>
      <c r="R19" s="114" t="s">
        <v>89</v>
      </c>
      <c r="S19" s="118">
        <v>4344</v>
      </c>
      <c r="T19" s="118">
        <v>76</v>
      </c>
      <c r="U19" s="118">
        <v>0</v>
      </c>
      <c r="V19" s="118">
        <v>4420</v>
      </c>
      <c r="W19" s="118">
        <v>1238</v>
      </c>
      <c r="X19" s="118">
        <v>5658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4106</v>
      </c>
      <c r="E20" s="116">
        <v>-4.6003717472119003E-2</v>
      </c>
      <c r="F20" s="115">
        <v>57</v>
      </c>
      <c r="G20" s="116">
        <v>-0.8161290322580651</v>
      </c>
      <c r="H20" s="115">
        <v>4005</v>
      </c>
      <c r="I20" s="116">
        <v>-6.6964285714285711E-3</v>
      </c>
      <c r="J20" s="115">
        <v>8168</v>
      </c>
      <c r="K20" s="116">
        <v>-5.5285681239879703E-2</v>
      </c>
      <c r="L20" s="115">
        <v>860</v>
      </c>
      <c r="M20" s="116">
        <v>-4.6563192904656305E-2</v>
      </c>
      <c r="N20" s="115">
        <v>9028</v>
      </c>
      <c r="O20" s="116">
        <v>-5.4461667364893197E-2</v>
      </c>
      <c r="P20" s="122"/>
      <c r="Q20" s="114" t="s">
        <v>89</v>
      </c>
      <c r="R20" s="114" t="s">
        <v>89</v>
      </c>
      <c r="S20" s="118">
        <v>4304</v>
      </c>
      <c r="T20" s="118">
        <v>310</v>
      </c>
      <c r="U20" s="118">
        <v>4032</v>
      </c>
      <c r="V20" s="118">
        <v>8646</v>
      </c>
      <c r="W20" s="118">
        <v>902</v>
      </c>
      <c r="X20" s="118">
        <v>9548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1793</v>
      </c>
      <c r="E21" s="116">
        <v>-8.2964601769911495E-3</v>
      </c>
      <c r="F21" s="115">
        <v>68</v>
      </c>
      <c r="G21" s="116">
        <v>0.44680851063829802</v>
      </c>
      <c r="H21" s="115">
        <v>0</v>
      </c>
      <c r="I21" s="116">
        <v>-1</v>
      </c>
      <c r="J21" s="115">
        <v>1861</v>
      </c>
      <c r="K21" s="116">
        <v>2.1540118470651606E-3</v>
      </c>
      <c r="L21" s="115">
        <v>462</v>
      </c>
      <c r="M21" s="116">
        <v>9.2198581560283696E-2</v>
      </c>
      <c r="N21" s="115">
        <v>2323</v>
      </c>
      <c r="O21" s="116">
        <v>1.8859649122807E-2</v>
      </c>
      <c r="P21" s="122"/>
      <c r="Q21" s="114" t="s">
        <v>89</v>
      </c>
      <c r="R21" s="114" t="s">
        <v>89</v>
      </c>
      <c r="S21" s="118">
        <v>1808</v>
      </c>
      <c r="T21" s="118">
        <v>47</v>
      </c>
      <c r="U21" s="118">
        <v>2</v>
      </c>
      <c r="V21" s="118">
        <v>1857</v>
      </c>
      <c r="W21" s="118">
        <v>423</v>
      </c>
      <c r="X21" s="118">
        <v>2280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4986</v>
      </c>
      <c r="E22" s="116">
        <v>5.6355932203389796E-2</v>
      </c>
      <c r="F22" s="115">
        <v>265</v>
      </c>
      <c r="G22" s="116">
        <v>-0.20895522388059701</v>
      </c>
      <c r="H22" s="115">
        <v>6</v>
      </c>
      <c r="I22" s="116">
        <v>-0.57142857142857095</v>
      </c>
      <c r="J22" s="115">
        <v>5257</v>
      </c>
      <c r="K22" s="116">
        <v>3.7088183073584496E-2</v>
      </c>
      <c r="L22" s="115">
        <v>1231</v>
      </c>
      <c r="M22" s="116">
        <v>-5.95874713521772E-2</v>
      </c>
      <c r="N22" s="115">
        <v>6488</v>
      </c>
      <c r="O22" s="116">
        <v>1.72467858262778E-2</v>
      </c>
      <c r="P22" s="122"/>
      <c r="Q22" s="114" t="s">
        <v>89</v>
      </c>
      <c r="R22" s="114" t="s">
        <v>89</v>
      </c>
      <c r="S22" s="118">
        <v>4720</v>
      </c>
      <c r="T22" s="118">
        <v>335</v>
      </c>
      <c r="U22" s="118">
        <v>14</v>
      </c>
      <c r="V22" s="118">
        <v>5069</v>
      </c>
      <c r="W22" s="118">
        <v>1309</v>
      </c>
      <c r="X22" s="118">
        <v>6378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2824</v>
      </c>
      <c r="E23" s="116">
        <v>-6.1794019933554802E-2</v>
      </c>
      <c r="F23" s="115">
        <v>144</v>
      </c>
      <c r="G23" s="116">
        <v>0.26315789473684198</v>
      </c>
      <c r="H23" s="115">
        <v>0</v>
      </c>
      <c r="I23" s="116" t="s">
        <v>88</v>
      </c>
      <c r="J23" s="115">
        <v>2968</v>
      </c>
      <c r="K23" s="116">
        <v>-4.9935979513444306E-2</v>
      </c>
      <c r="L23" s="115">
        <v>1736</v>
      </c>
      <c r="M23" s="116">
        <v>6.8307692307692305E-2</v>
      </c>
      <c r="N23" s="115">
        <v>4704</v>
      </c>
      <c r="O23" s="116">
        <v>-9.4756790903348116E-3</v>
      </c>
      <c r="P23" s="122"/>
      <c r="Q23" s="114" t="s">
        <v>89</v>
      </c>
      <c r="R23" s="114" t="s">
        <v>89</v>
      </c>
      <c r="S23" s="118">
        <v>3010</v>
      </c>
      <c r="T23" s="118">
        <v>114</v>
      </c>
      <c r="U23" s="118">
        <v>0</v>
      </c>
      <c r="V23" s="118">
        <v>3124</v>
      </c>
      <c r="W23" s="118">
        <v>1625</v>
      </c>
      <c r="X23" s="118">
        <v>4749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32909</v>
      </c>
      <c r="E24" s="126">
        <v>-3.5294462521619302E-2</v>
      </c>
      <c r="F24" s="125">
        <v>2460</v>
      </c>
      <c r="G24" s="126">
        <v>-0.18299568249750897</v>
      </c>
      <c r="H24" s="125">
        <v>4407</v>
      </c>
      <c r="I24" s="126">
        <v>5.2041059918835002E-2</v>
      </c>
      <c r="J24" s="125">
        <v>39776</v>
      </c>
      <c r="K24" s="126">
        <v>-3.7203785733304295E-2</v>
      </c>
      <c r="L24" s="125">
        <v>15140</v>
      </c>
      <c r="M24" s="126">
        <v>8.9600575746671504E-2</v>
      </c>
      <c r="N24" s="125">
        <v>54916</v>
      </c>
      <c r="O24" s="126">
        <v>-5.2890885378930599E-3</v>
      </c>
      <c r="P24" s="127"/>
      <c r="Q24" s="128"/>
      <c r="R24" s="128"/>
      <c r="S24" s="129">
        <v>34113</v>
      </c>
      <c r="T24" s="129">
        <v>3011</v>
      </c>
      <c r="U24" s="129">
        <v>4189</v>
      </c>
      <c r="V24" s="129">
        <v>41313</v>
      </c>
      <c r="W24" s="129">
        <v>13895</v>
      </c>
      <c r="X24" s="129">
        <v>55208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2037</v>
      </c>
      <c r="E25" s="116">
        <v>-1.1165048543689301E-2</v>
      </c>
      <c r="F25" s="115">
        <v>4</v>
      </c>
      <c r="G25" s="116">
        <v>0</v>
      </c>
      <c r="H25" s="115">
        <v>0</v>
      </c>
      <c r="I25" s="116" t="s">
        <v>88</v>
      </c>
      <c r="J25" s="115">
        <v>2041</v>
      </c>
      <c r="K25" s="116">
        <v>-1.11434108527132E-2</v>
      </c>
      <c r="L25" s="115">
        <v>86</v>
      </c>
      <c r="M25" s="116">
        <v>1.1764705882352899E-2</v>
      </c>
      <c r="N25" s="115">
        <v>2127</v>
      </c>
      <c r="O25" s="116">
        <v>-1.02373196835738E-2</v>
      </c>
      <c r="P25" s="120">
        <v>5</v>
      </c>
      <c r="Q25" s="114" t="s">
        <v>89</v>
      </c>
      <c r="R25" s="114" t="s">
        <v>89</v>
      </c>
      <c r="S25" s="118">
        <v>2060</v>
      </c>
      <c r="T25" s="118">
        <v>4</v>
      </c>
      <c r="U25" s="118">
        <v>0</v>
      </c>
      <c r="V25" s="118">
        <v>2064</v>
      </c>
      <c r="W25" s="118">
        <v>85</v>
      </c>
      <c r="X25" s="118">
        <v>2149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1159</v>
      </c>
      <c r="E26" s="116">
        <v>8.703220191470842E-3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1159</v>
      </c>
      <c r="K26" s="116">
        <v>8.703220191470842E-3</v>
      </c>
      <c r="L26" s="115">
        <v>65</v>
      </c>
      <c r="M26" s="116">
        <v>0.35416666666666702</v>
      </c>
      <c r="N26" s="115">
        <v>1224</v>
      </c>
      <c r="O26" s="116">
        <v>2.2556390977443597E-2</v>
      </c>
      <c r="P26" s="122"/>
      <c r="Q26" s="114" t="s">
        <v>89</v>
      </c>
      <c r="R26" s="114" t="s">
        <v>89</v>
      </c>
      <c r="S26" s="118">
        <v>1149</v>
      </c>
      <c r="T26" s="118">
        <v>0</v>
      </c>
      <c r="U26" s="118">
        <v>0</v>
      </c>
      <c r="V26" s="118">
        <v>1149</v>
      </c>
      <c r="W26" s="118">
        <v>48</v>
      </c>
      <c r="X26" s="118">
        <v>1197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4239</v>
      </c>
      <c r="E27" s="116">
        <v>-6.1960610754591701E-2</v>
      </c>
      <c r="F27" s="115">
        <v>1</v>
      </c>
      <c r="G27" s="116" t="s">
        <v>88</v>
      </c>
      <c r="H27" s="115">
        <v>628</v>
      </c>
      <c r="I27" s="116">
        <v>-0.28798185941043103</v>
      </c>
      <c r="J27" s="115">
        <v>4868</v>
      </c>
      <c r="K27" s="116">
        <v>-9.8685428624328803E-2</v>
      </c>
      <c r="L27" s="115">
        <v>1712</v>
      </c>
      <c r="M27" s="116">
        <v>-3.2221594120972301E-2</v>
      </c>
      <c r="N27" s="115">
        <v>6580</v>
      </c>
      <c r="O27" s="116">
        <v>-8.2287308228730802E-2</v>
      </c>
      <c r="P27" s="122"/>
      <c r="Q27" s="114" t="s">
        <v>89</v>
      </c>
      <c r="R27" s="114" t="s">
        <v>89</v>
      </c>
      <c r="S27" s="118">
        <v>4519</v>
      </c>
      <c r="T27" s="118">
        <v>0</v>
      </c>
      <c r="U27" s="118">
        <v>882</v>
      </c>
      <c r="V27" s="118">
        <v>5401</v>
      </c>
      <c r="W27" s="118">
        <v>1769</v>
      </c>
      <c r="X27" s="118">
        <v>7170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1536</v>
      </c>
      <c r="E28" s="116">
        <v>-1.9157088122605401E-2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1536</v>
      </c>
      <c r="K28" s="116">
        <v>-1.9157088122605401E-2</v>
      </c>
      <c r="L28" s="115">
        <v>130</v>
      </c>
      <c r="M28" s="116">
        <v>4.8387096774193498E-2</v>
      </c>
      <c r="N28" s="115">
        <v>1666</v>
      </c>
      <c r="O28" s="116">
        <v>-1.4201183431952702E-2</v>
      </c>
      <c r="P28" s="122"/>
      <c r="Q28" s="114" t="s">
        <v>89</v>
      </c>
      <c r="R28" s="114" t="s">
        <v>89</v>
      </c>
      <c r="S28" s="118">
        <v>1566</v>
      </c>
      <c r="T28" s="118">
        <v>0</v>
      </c>
      <c r="U28" s="118">
        <v>0</v>
      </c>
      <c r="V28" s="118">
        <v>1566</v>
      </c>
      <c r="W28" s="118">
        <v>124</v>
      </c>
      <c r="X28" s="118">
        <v>1690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685</v>
      </c>
      <c r="E29" s="116">
        <v>-4.5961002785515299E-2</v>
      </c>
      <c r="F29" s="115">
        <v>32</v>
      </c>
      <c r="G29" s="116">
        <v>0.230769230769231</v>
      </c>
      <c r="H29" s="115">
        <v>0</v>
      </c>
      <c r="I29" s="116" t="s">
        <v>88</v>
      </c>
      <c r="J29" s="115">
        <v>717</v>
      </c>
      <c r="K29" s="116">
        <v>-3.6290322580645198E-2</v>
      </c>
      <c r="L29" s="115">
        <v>822</v>
      </c>
      <c r="M29" s="116">
        <v>0.124487004103967</v>
      </c>
      <c r="N29" s="115">
        <v>1539</v>
      </c>
      <c r="O29" s="116">
        <v>4.33898305084746E-2</v>
      </c>
      <c r="P29" s="122"/>
      <c r="Q29" s="114" t="s">
        <v>89</v>
      </c>
      <c r="R29" s="114" t="s">
        <v>89</v>
      </c>
      <c r="S29" s="118">
        <v>718</v>
      </c>
      <c r="T29" s="118">
        <v>26</v>
      </c>
      <c r="U29" s="118">
        <v>0</v>
      </c>
      <c r="V29" s="118">
        <v>744</v>
      </c>
      <c r="W29" s="118">
        <v>731</v>
      </c>
      <c r="X29" s="118">
        <v>1475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4793</v>
      </c>
      <c r="E30" s="116">
        <v>-4.2740163770720999E-2</v>
      </c>
      <c r="F30" s="115">
        <v>7</v>
      </c>
      <c r="G30" s="116">
        <v>-0.36363636363636398</v>
      </c>
      <c r="H30" s="115">
        <v>2065</v>
      </c>
      <c r="I30" s="116">
        <v>-0.20790180283851198</v>
      </c>
      <c r="J30" s="115">
        <v>6865</v>
      </c>
      <c r="K30" s="116">
        <v>-9.967213114754099E-2</v>
      </c>
      <c r="L30" s="115">
        <v>288</v>
      </c>
      <c r="M30" s="116">
        <v>-0.124620060790274</v>
      </c>
      <c r="N30" s="115">
        <v>7153</v>
      </c>
      <c r="O30" s="116">
        <v>-0.10070404827759601</v>
      </c>
      <c r="P30" s="122"/>
      <c r="Q30" s="114" t="s">
        <v>89</v>
      </c>
      <c r="R30" s="114" t="s">
        <v>89</v>
      </c>
      <c r="S30" s="118">
        <v>5007</v>
      </c>
      <c r="T30" s="118">
        <v>11</v>
      </c>
      <c r="U30" s="118">
        <v>2607</v>
      </c>
      <c r="V30" s="118">
        <v>7625</v>
      </c>
      <c r="W30" s="118">
        <v>329</v>
      </c>
      <c r="X30" s="118">
        <v>7954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2634</v>
      </c>
      <c r="E31" s="116">
        <v>-3.16176470588235E-2</v>
      </c>
      <c r="F31" s="115">
        <v>1</v>
      </c>
      <c r="G31" s="116">
        <v>-0.66666666666666696</v>
      </c>
      <c r="H31" s="115">
        <v>0</v>
      </c>
      <c r="I31" s="116">
        <v>-1</v>
      </c>
      <c r="J31" s="115">
        <v>2635</v>
      </c>
      <c r="K31" s="116">
        <v>-3.2672540381791494E-2</v>
      </c>
      <c r="L31" s="115">
        <v>1957</v>
      </c>
      <c r="M31" s="116">
        <v>-0.28025009194556799</v>
      </c>
      <c r="N31" s="115">
        <v>4592</v>
      </c>
      <c r="O31" s="116">
        <v>-0.15634760242513299</v>
      </c>
      <c r="P31" s="122"/>
      <c r="Q31" s="114" t="s">
        <v>89</v>
      </c>
      <c r="R31" s="114" t="s">
        <v>89</v>
      </c>
      <c r="S31" s="118">
        <v>2720</v>
      </c>
      <c r="T31" s="118">
        <v>3</v>
      </c>
      <c r="U31" s="118">
        <v>1</v>
      </c>
      <c r="V31" s="118">
        <v>2724</v>
      </c>
      <c r="W31" s="118">
        <v>2719</v>
      </c>
      <c r="X31" s="118">
        <v>5443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5598</v>
      </c>
      <c r="E32" s="116">
        <v>-6.4192577733199599E-2</v>
      </c>
      <c r="F32" s="115">
        <v>1</v>
      </c>
      <c r="G32" s="116">
        <v>-0.83333333333333293</v>
      </c>
      <c r="H32" s="115">
        <v>1578</v>
      </c>
      <c r="I32" s="116">
        <v>0.13770728190338902</v>
      </c>
      <c r="J32" s="115">
        <v>7177</v>
      </c>
      <c r="K32" s="116">
        <v>-2.6847457627118602E-2</v>
      </c>
      <c r="L32" s="115">
        <v>2088</v>
      </c>
      <c r="M32" s="116">
        <v>-0.15225334957369099</v>
      </c>
      <c r="N32" s="115">
        <v>9265</v>
      </c>
      <c r="O32" s="116">
        <v>-5.8243545436064206E-2</v>
      </c>
      <c r="P32" s="122"/>
      <c r="Q32" s="114" t="s">
        <v>89</v>
      </c>
      <c r="R32" s="114" t="s">
        <v>89</v>
      </c>
      <c r="S32" s="118">
        <v>5982</v>
      </c>
      <c r="T32" s="118">
        <v>6</v>
      </c>
      <c r="U32" s="118">
        <v>1387</v>
      </c>
      <c r="V32" s="118">
        <v>7375</v>
      </c>
      <c r="W32" s="118">
        <v>2463</v>
      </c>
      <c r="X32" s="118">
        <v>9838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735</v>
      </c>
      <c r="E33" s="116">
        <v>-6.7567567567567606E-3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735</v>
      </c>
      <c r="K33" s="116">
        <v>-6.7567567567567606E-3</v>
      </c>
      <c r="L33" s="115">
        <v>110</v>
      </c>
      <c r="M33" s="116">
        <v>-9.0090090090090107E-3</v>
      </c>
      <c r="N33" s="115">
        <v>845</v>
      </c>
      <c r="O33" s="116">
        <v>-7.0505287896592194E-3</v>
      </c>
      <c r="P33" s="122"/>
      <c r="Q33" s="114" t="s">
        <v>89</v>
      </c>
      <c r="R33" s="114" t="s">
        <v>89</v>
      </c>
      <c r="S33" s="118">
        <v>740</v>
      </c>
      <c r="T33" s="118">
        <v>0</v>
      </c>
      <c r="U33" s="118">
        <v>0</v>
      </c>
      <c r="V33" s="118">
        <v>740</v>
      </c>
      <c r="W33" s="118">
        <v>111</v>
      </c>
      <c r="X33" s="118">
        <v>851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1395</v>
      </c>
      <c r="E34" s="116">
        <v>-1.96767392832045E-2</v>
      </c>
      <c r="F34" s="115">
        <v>2</v>
      </c>
      <c r="G34" s="116" t="s">
        <v>88</v>
      </c>
      <c r="H34" s="115">
        <v>0</v>
      </c>
      <c r="I34" s="116">
        <v>-1</v>
      </c>
      <c r="J34" s="115">
        <v>1397</v>
      </c>
      <c r="K34" s="116">
        <v>-1.9649122807017499E-2</v>
      </c>
      <c r="L34" s="115">
        <v>158</v>
      </c>
      <c r="M34" s="116">
        <v>-5.95238095238095E-2</v>
      </c>
      <c r="N34" s="115">
        <v>1555</v>
      </c>
      <c r="O34" s="116">
        <v>-2.3854362837413701E-2</v>
      </c>
      <c r="P34" s="122"/>
      <c r="Q34" s="114" t="s">
        <v>89</v>
      </c>
      <c r="R34" s="114" t="s">
        <v>89</v>
      </c>
      <c r="S34" s="118">
        <v>1423</v>
      </c>
      <c r="T34" s="118">
        <v>0</v>
      </c>
      <c r="U34" s="118">
        <v>2</v>
      </c>
      <c r="V34" s="118">
        <v>1425</v>
      </c>
      <c r="W34" s="118">
        <v>168</v>
      </c>
      <c r="X34" s="118">
        <v>1593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3122</v>
      </c>
      <c r="E35" s="116">
        <v>-2.5897035881435302E-2</v>
      </c>
      <c r="F35" s="115">
        <v>1</v>
      </c>
      <c r="G35" s="116">
        <v>-0.5</v>
      </c>
      <c r="H35" s="115">
        <v>0</v>
      </c>
      <c r="I35" s="116" t="s">
        <v>88</v>
      </c>
      <c r="J35" s="115">
        <v>3123</v>
      </c>
      <c r="K35" s="116">
        <v>-2.6192703461178701E-2</v>
      </c>
      <c r="L35" s="115">
        <v>874</v>
      </c>
      <c r="M35" s="116">
        <v>7.50307503075031E-2</v>
      </c>
      <c r="N35" s="115">
        <v>3997</v>
      </c>
      <c r="O35" s="116">
        <v>-5.7213930348258696E-3</v>
      </c>
      <c r="P35" s="122"/>
      <c r="Q35" s="114" t="s">
        <v>89</v>
      </c>
      <c r="R35" s="114" t="s">
        <v>89</v>
      </c>
      <c r="S35" s="118">
        <v>3205</v>
      </c>
      <c r="T35" s="118">
        <v>2</v>
      </c>
      <c r="U35" s="118">
        <v>0</v>
      </c>
      <c r="V35" s="118">
        <v>3207</v>
      </c>
      <c r="W35" s="118">
        <v>813</v>
      </c>
      <c r="X35" s="118">
        <v>4020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1526</v>
      </c>
      <c r="E36" s="116">
        <v>-1.73857050869285E-2</v>
      </c>
      <c r="F36" s="115">
        <v>0</v>
      </c>
      <c r="G36" s="116" t="s">
        <v>88</v>
      </c>
      <c r="H36" s="115">
        <v>1</v>
      </c>
      <c r="I36" s="116" t="s">
        <v>88</v>
      </c>
      <c r="J36" s="115">
        <v>1527</v>
      </c>
      <c r="K36" s="116">
        <v>-1.6741790083709001E-2</v>
      </c>
      <c r="L36" s="115">
        <v>304</v>
      </c>
      <c r="M36" s="116">
        <v>-4.70219435736677E-2</v>
      </c>
      <c r="N36" s="115">
        <v>1831</v>
      </c>
      <c r="O36" s="116">
        <v>-2.19017094017094E-2</v>
      </c>
      <c r="P36" s="122"/>
      <c r="Q36" s="114" t="s">
        <v>89</v>
      </c>
      <c r="R36" s="114" t="s">
        <v>89</v>
      </c>
      <c r="S36" s="118">
        <v>1553</v>
      </c>
      <c r="T36" s="118">
        <v>0</v>
      </c>
      <c r="U36" s="118">
        <v>0</v>
      </c>
      <c r="V36" s="118">
        <v>1553</v>
      </c>
      <c r="W36" s="118">
        <v>319</v>
      </c>
      <c r="X36" s="118">
        <v>1872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3921</v>
      </c>
      <c r="E37" s="116">
        <v>-3.63725731137872E-2</v>
      </c>
      <c r="F37" s="115">
        <v>0</v>
      </c>
      <c r="G37" s="116">
        <v>-1</v>
      </c>
      <c r="H37" s="115">
        <v>0</v>
      </c>
      <c r="I37" s="116" t="s">
        <v>88</v>
      </c>
      <c r="J37" s="115">
        <v>3921</v>
      </c>
      <c r="K37" s="116">
        <v>-3.68459837877671E-2</v>
      </c>
      <c r="L37" s="115">
        <v>1107</v>
      </c>
      <c r="M37" s="116">
        <v>0.20065075921908904</v>
      </c>
      <c r="N37" s="115">
        <v>5028</v>
      </c>
      <c r="O37" s="116">
        <v>7.0098137392349295E-3</v>
      </c>
      <c r="P37" s="122"/>
      <c r="Q37" s="114" t="s">
        <v>89</v>
      </c>
      <c r="R37" s="114" t="s">
        <v>89</v>
      </c>
      <c r="S37" s="118">
        <v>4069</v>
      </c>
      <c r="T37" s="118">
        <v>2</v>
      </c>
      <c r="U37" s="118">
        <v>0</v>
      </c>
      <c r="V37" s="118">
        <v>4071</v>
      </c>
      <c r="W37" s="118">
        <v>922</v>
      </c>
      <c r="X37" s="118">
        <v>4993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3611</v>
      </c>
      <c r="E38" s="116">
        <v>-1.9016571583808699E-2</v>
      </c>
      <c r="F38" s="115">
        <v>0</v>
      </c>
      <c r="G38" s="116" t="s">
        <v>88</v>
      </c>
      <c r="H38" s="115">
        <v>0</v>
      </c>
      <c r="I38" s="116" t="s">
        <v>88</v>
      </c>
      <c r="J38" s="115">
        <v>3611</v>
      </c>
      <c r="K38" s="116">
        <v>-1.9016571583808699E-2</v>
      </c>
      <c r="L38" s="115">
        <v>392</v>
      </c>
      <c r="M38" s="116">
        <v>1.55440414507772E-2</v>
      </c>
      <c r="N38" s="115">
        <v>4003</v>
      </c>
      <c r="O38" s="116">
        <v>-1.57364150479469E-2</v>
      </c>
      <c r="P38" s="122"/>
      <c r="Q38" s="114" t="s">
        <v>89</v>
      </c>
      <c r="R38" s="114" t="s">
        <v>89</v>
      </c>
      <c r="S38" s="118">
        <v>3681</v>
      </c>
      <c r="T38" s="118">
        <v>0</v>
      </c>
      <c r="U38" s="118">
        <v>0</v>
      </c>
      <c r="V38" s="118">
        <v>3681</v>
      </c>
      <c r="W38" s="118">
        <v>386</v>
      </c>
      <c r="X38" s="118">
        <v>4067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1976</v>
      </c>
      <c r="E39" s="116">
        <v>-2.5239777889954598E-3</v>
      </c>
      <c r="F39" s="115">
        <v>0</v>
      </c>
      <c r="G39" s="116">
        <v>-1</v>
      </c>
      <c r="H39" s="115">
        <v>0</v>
      </c>
      <c r="I39" s="116" t="s">
        <v>88</v>
      </c>
      <c r="J39" s="115">
        <v>1976</v>
      </c>
      <c r="K39" s="116">
        <v>-3.5300050428643502E-3</v>
      </c>
      <c r="L39" s="115">
        <v>425</v>
      </c>
      <c r="M39" s="116">
        <v>0.44067796610169507</v>
      </c>
      <c r="N39" s="115">
        <v>2401</v>
      </c>
      <c r="O39" s="116">
        <v>5.3994732221246698E-2</v>
      </c>
      <c r="P39" s="122"/>
      <c r="Q39" s="114" t="s">
        <v>89</v>
      </c>
      <c r="R39" s="114" t="s">
        <v>89</v>
      </c>
      <c r="S39" s="118">
        <v>1981</v>
      </c>
      <c r="T39" s="118">
        <v>2</v>
      </c>
      <c r="U39" s="118">
        <v>0</v>
      </c>
      <c r="V39" s="118">
        <v>1983</v>
      </c>
      <c r="W39" s="118">
        <v>295</v>
      </c>
      <c r="X39" s="118">
        <v>2278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1144</v>
      </c>
      <c r="E40" s="116">
        <v>-4.6666666666666697E-2</v>
      </c>
      <c r="F40" s="115">
        <v>1</v>
      </c>
      <c r="G40" s="116" t="s">
        <v>88</v>
      </c>
      <c r="H40" s="115">
        <v>0</v>
      </c>
      <c r="I40" s="116" t="s">
        <v>88</v>
      </c>
      <c r="J40" s="115">
        <v>1145</v>
      </c>
      <c r="K40" s="116">
        <v>-4.5833333333333295E-2</v>
      </c>
      <c r="L40" s="115">
        <v>538</v>
      </c>
      <c r="M40" s="116">
        <v>-0.10033444816053499</v>
      </c>
      <c r="N40" s="115">
        <v>1683</v>
      </c>
      <c r="O40" s="116">
        <v>-6.3959955506117896E-2</v>
      </c>
      <c r="P40" s="122"/>
      <c r="Q40" s="114" t="s">
        <v>89</v>
      </c>
      <c r="R40" s="114" t="s">
        <v>89</v>
      </c>
      <c r="S40" s="118">
        <v>1200</v>
      </c>
      <c r="T40" s="118">
        <v>0</v>
      </c>
      <c r="U40" s="118">
        <v>0</v>
      </c>
      <c r="V40" s="118">
        <v>1200</v>
      </c>
      <c r="W40" s="118">
        <v>598</v>
      </c>
      <c r="X40" s="118">
        <v>1798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822</v>
      </c>
      <c r="E41" s="116">
        <v>-6.0459492140266004E-3</v>
      </c>
      <c r="F41" s="115">
        <v>41</v>
      </c>
      <c r="G41" s="116">
        <v>0.28125</v>
      </c>
      <c r="H41" s="115">
        <v>0</v>
      </c>
      <c r="I41" s="116" t="s">
        <v>88</v>
      </c>
      <c r="J41" s="115">
        <v>863</v>
      </c>
      <c r="K41" s="116">
        <v>4.6565774155995299E-3</v>
      </c>
      <c r="L41" s="115">
        <v>989</v>
      </c>
      <c r="M41" s="116">
        <v>-0.15972812234494502</v>
      </c>
      <c r="N41" s="115">
        <v>1852</v>
      </c>
      <c r="O41" s="116">
        <v>-9.0373280943025505E-2</v>
      </c>
      <c r="P41" s="122"/>
      <c r="Q41" s="114" t="s">
        <v>89</v>
      </c>
      <c r="R41" s="114" t="s">
        <v>89</v>
      </c>
      <c r="S41" s="118">
        <v>827</v>
      </c>
      <c r="T41" s="118">
        <v>32</v>
      </c>
      <c r="U41" s="118">
        <v>0</v>
      </c>
      <c r="V41" s="118">
        <v>859</v>
      </c>
      <c r="W41" s="118">
        <v>1177</v>
      </c>
      <c r="X41" s="118">
        <v>2036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1965</v>
      </c>
      <c r="E42" s="116">
        <v>-9.0771558245083209E-3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1965</v>
      </c>
      <c r="K42" s="116">
        <v>-9.0771558245083209E-3</v>
      </c>
      <c r="L42" s="115">
        <v>203</v>
      </c>
      <c r="M42" s="116">
        <v>-1.9323671497584502E-2</v>
      </c>
      <c r="N42" s="115">
        <v>2168</v>
      </c>
      <c r="O42" s="116">
        <v>-1.00456621004566E-2</v>
      </c>
      <c r="P42" s="122"/>
      <c r="Q42" s="114" t="s">
        <v>89</v>
      </c>
      <c r="R42" s="114" t="s">
        <v>89</v>
      </c>
      <c r="S42" s="118">
        <v>1983</v>
      </c>
      <c r="T42" s="118">
        <v>0</v>
      </c>
      <c r="U42" s="118">
        <v>0</v>
      </c>
      <c r="V42" s="118">
        <v>1983</v>
      </c>
      <c r="W42" s="118">
        <v>207</v>
      </c>
      <c r="X42" s="118">
        <v>2190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793</v>
      </c>
      <c r="E43" s="116">
        <v>-6.2656641604010004E-3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793</v>
      </c>
      <c r="K43" s="116">
        <v>-6.2656641604010004E-3</v>
      </c>
      <c r="L43" s="115">
        <v>136</v>
      </c>
      <c r="M43" s="116">
        <v>0.34653465346534701</v>
      </c>
      <c r="N43" s="115">
        <v>929</v>
      </c>
      <c r="O43" s="116">
        <v>3.3370411568409301E-2</v>
      </c>
      <c r="P43" s="122"/>
      <c r="Q43" s="114" t="s">
        <v>89</v>
      </c>
      <c r="R43" s="114" t="s">
        <v>89</v>
      </c>
      <c r="S43" s="118">
        <v>798</v>
      </c>
      <c r="T43" s="118">
        <v>0</v>
      </c>
      <c r="U43" s="118">
        <v>0</v>
      </c>
      <c r="V43" s="118">
        <v>798</v>
      </c>
      <c r="W43" s="118">
        <v>101</v>
      </c>
      <c r="X43" s="118">
        <v>899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1549</v>
      </c>
      <c r="E44" s="116">
        <v>2.5889967637540501E-3</v>
      </c>
      <c r="F44" s="115">
        <v>14</v>
      </c>
      <c r="G44" s="116">
        <v>6</v>
      </c>
      <c r="H44" s="115">
        <v>0</v>
      </c>
      <c r="I44" s="116" t="s">
        <v>88</v>
      </c>
      <c r="J44" s="115">
        <v>1563</v>
      </c>
      <c r="K44" s="116">
        <v>1.03425985778927E-2</v>
      </c>
      <c r="L44" s="115">
        <v>441</v>
      </c>
      <c r="M44" s="116">
        <v>-0.13188976377952799</v>
      </c>
      <c r="N44" s="115">
        <v>2004</v>
      </c>
      <c r="O44" s="116">
        <v>-2.4817518248175203E-2</v>
      </c>
      <c r="P44" s="122"/>
      <c r="Q44" s="114" t="s">
        <v>89</v>
      </c>
      <c r="R44" s="114" t="s">
        <v>89</v>
      </c>
      <c r="S44" s="118">
        <v>1545</v>
      </c>
      <c r="T44" s="118">
        <v>2</v>
      </c>
      <c r="U44" s="118">
        <v>0</v>
      </c>
      <c r="V44" s="118">
        <v>1547</v>
      </c>
      <c r="W44" s="118">
        <v>508</v>
      </c>
      <c r="X44" s="118">
        <v>2055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3940</v>
      </c>
      <c r="E45" s="116">
        <v>2.7915470910514002E-2</v>
      </c>
      <c r="F45" s="115">
        <v>4</v>
      </c>
      <c r="G45" s="116">
        <v>1</v>
      </c>
      <c r="H45" s="115">
        <v>0</v>
      </c>
      <c r="I45" s="116">
        <v>-1</v>
      </c>
      <c r="J45" s="115">
        <v>3944</v>
      </c>
      <c r="K45" s="116">
        <v>2.7350872623078899E-2</v>
      </c>
      <c r="L45" s="115">
        <v>600</v>
      </c>
      <c r="M45" s="116">
        <v>9.2896174863387998E-2</v>
      </c>
      <c r="N45" s="115">
        <v>4544</v>
      </c>
      <c r="O45" s="116">
        <v>3.55515041020966E-2</v>
      </c>
      <c r="P45" s="122"/>
      <c r="Q45" s="114" t="s">
        <v>89</v>
      </c>
      <c r="R45" s="114" t="s">
        <v>89</v>
      </c>
      <c r="S45" s="118">
        <v>3833</v>
      </c>
      <c r="T45" s="118">
        <v>2</v>
      </c>
      <c r="U45" s="118">
        <v>4</v>
      </c>
      <c r="V45" s="118">
        <v>3839</v>
      </c>
      <c r="W45" s="118">
        <v>549</v>
      </c>
      <c r="X45" s="118">
        <v>4388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3441</v>
      </c>
      <c r="E46" s="116">
        <v>-4.0702536938946196E-2</v>
      </c>
      <c r="F46" s="115">
        <v>2</v>
      </c>
      <c r="G46" s="116" t="s">
        <v>88</v>
      </c>
      <c r="H46" s="115">
        <v>0</v>
      </c>
      <c r="I46" s="116" t="s">
        <v>88</v>
      </c>
      <c r="J46" s="115">
        <v>3443</v>
      </c>
      <c r="K46" s="116">
        <v>-4.0144967939782499E-2</v>
      </c>
      <c r="L46" s="115">
        <v>307</v>
      </c>
      <c r="M46" s="116">
        <v>-0.17250673854447399</v>
      </c>
      <c r="N46" s="115">
        <v>3750</v>
      </c>
      <c r="O46" s="116">
        <v>-5.2551793835270304E-2</v>
      </c>
      <c r="P46" s="122"/>
      <c r="Q46" s="114" t="s">
        <v>89</v>
      </c>
      <c r="R46" s="114" t="s">
        <v>89</v>
      </c>
      <c r="S46" s="118">
        <v>3587</v>
      </c>
      <c r="T46" s="118">
        <v>0</v>
      </c>
      <c r="U46" s="118">
        <v>0</v>
      </c>
      <c r="V46" s="118">
        <v>3587</v>
      </c>
      <c r="W46" s="118">
        <v>371</v>
      </c>
      <c r="X46" s="118">
        <v>3958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3279</v>
      </c>
      <c r="E47" s="116">
        <v>-2.2943980929678198E-2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3279</v>
      </c>
      <c r="K47" s="116">
        <v>-2.2943980929678198E-2</v>
      </c>
      <c r="L47" s="115">
        <v>783</v>
      </c>
      <c r="M47" s="116">
        <v>1.0322580645161301E-2</v>
      </c>
      <c r="N47" s="115">
        <v>4062</v>
      </c>
      <c r="O47" s="116">
        <v>-1.6702977487291201E-2</v>
      </c>
      <c r="P47" s="122"/>
      <c r="Q47" s="114" t="s">
        <v>89</v>
      </c>
      <c r="R47" s="114" t="s">
        <v>89</v>
      </c>
      <c r="S47" s="118">
        <v>3356</v>
      </c>
      <c r="T47" s="118">
        <v>0</v>
      </c>
      <c r="U47" s="118">
        <v>0</v>
      </c>
      <c r="V47" s="118">
        <v>3356</v>
      </c>
      <c r="W47" s="118">
        <v>775</v>
      </c>
      <c r="X47" s="118">
        <v>4131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2534</v>
      </c>
      <c r="E48" s="116">
        <v>-1.7067494181536101E-2</v>
      </c>
      <c r="F48" s="115">
        <v>0</v>
      </c>
      <c r="G48" s="116">
        <v>-1</v>
      </c>
      <c r="H48" s="115">
        <v>0</v>
      </c>
      <c r="I48" s="116" t="s">
        <v>88</v>
      </c>
      <c r="J48" s="115">
        <v>2534</v>
      </c>
      <c r="K48" s="116">
        <v>-1.7448623497479603E-2</v>
      </c>
      <c r="L48" s="115">
        <v>431</v>
      </c>
      <c r="M48" s="116">
        <v>0</v>
      </c>
      <c r="N48" s="115">
        <v>2965</v>
      </c>
      <c r="O48" s="116">
        <v>-1.4950166112956801E-2</v>
      </c>
      <c r="P48" s="122"/>
      <c r="Q48" s="114" t="s">
        <v>89</v>
      </c>
      <c r="R48" s="114" t="s">
        <v>89</v>
      </c>
      <c r="S48" s="118">
        <v>2578</v>
      </c>
      <c r="T48" s="118">
        <v>1</v>
      </c>
      <c r="U48" s="118">
        <v>0</v>
      </c>
      <c r="V48" s="118">
        <v>2579</v>
      </c>
      <c r="W48" s="118">
        <v>431</v>
      </c>
      <c r="X48" s="118">
        <v>3010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1334</v>
      </c>
      <c r="E49" s="116">
        <v>-2.4140453547915101E-2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1334</v>
      </c>
      <c r="K49" s="116">
        <v>-2.4140453547915101E-2</v>
      </c>
      <c r="L49" s="115">
        <v>208</v>
      </c>
      <c r="M49" s="116">
        <v>-3.7037037037037E-2</v>
      </c>
      <c r="N49" s="115">
        <v>1542</v>
      </c>
      <c r="O49" s="116">
        <v>-2.5900189513581803E-2</v>
      </c>
      <c r="P49" s="122"/>
      <c r="Q49" s="114" t="s">
        <v>89</v>
      </c>
      <c r="R49" s="114" t="s">
        <v>89</v>
      </c>
      <c r="S49" s="118">
        <v>1367</v>
      </c>
      <c r="T49" s="118">
        <v>0</v>
      </c>
      <c r="U49" s="118">
        <v>0</v>
      </c>
      <c r="V49" s="118">
        <v>1367</v>
      </c>
      <c r="W49" s="118">
        <v>216</v>
      </c>
      <c r="X49" s="118">
        <v>1583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4310</v>
      </c>
      <c r="E50" s="116">
        <v>-9.1954022988505711E-3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4310</v>
      </c>
      <c r="K50" s="116">
        <v>-9.1954022988505711E-3</v>
      </c>
      <c r="L50" s="115">
        <v>311</v>
      </c>
      <c r="M50" s="116">
        <v>-0.10888252148997099</v>
      </c>
      <c r="N50" s="115">
        <v>4621</v>
      </c>
      <c r="O50" s="116">
        <v>-1.6599276441796099E-2</v>
      </c>
      <c r="P50" s="122"/>
      <c r="Q50" s="114" t="s">
        <v>89</v>
      </c>
      <c r="R50" s="114" t="s">
        <v>89</v>
      </c>
      <c r="S50" s="118">
        <v>4350</v>
      </c>
      <c r="T50" s="118">
        <v>0</v>
      </c>
      <c r="U50" s="118">
        <v>0</v>
      </c>
      <c r="V50" s="118">
        <v>4350</v>
      </c>
      <c r="W50" s="118">
        <v>349</v>
      </c>
      <c r="X50" s="118">
        <v>4699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1480</v>
      </c>
      <c r="E51" s="116">
        <v>-2.5032938076416301E-2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1480</v>
      </c>
      <c r="K51" s="116">
        <v>-2.5032938076416301E-2</v>
      </c>
      <c r="L51" s="115">
        <v>109</v>
      </c>
      <c r="M51" s="116">
        <v>-0.35882352941176499</v>
      </c>
      <c r="N51" s="115">
        <v>1589</v>
      </c>
      <c r="O51" s="116">
        <v>-5.8649289099526096E-2</v>
      </c>
      <c r="P51" s="122"/>
      <c r="Q51" s="114" t="s">
        <v>89</v>
      </c>
      <c r="R51" s="114" t="s">
        <v>89</v>
      </c>
      <c r="S51" s="118">
        <v>1518</v>
      </c>
      <c r="T51" s="118">
        <v>0</v>
      </c>
      <c r="U51" s="118">
        <v>0</v>
      </c>
      <c r="V51" s="118">
        <v>1518</v>
      </c>
      <c r="W51" s="118">
        <v>170</v>
      </c>
      <c r="X51" s="118">
        <v>1688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793</v>
      </c>
      <c r="E52" s="116">
        <v>-3.8787878787878802E-2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793</v>
      </c>
      <c r="K52" s="116">
        <v>-3.8787878787878802E-2</v>
      </c>
      <c r="L52" s="115">
        <v>10</v>
      </c>
      <c r="M52" s="116">
        <v>0</v>
      </c>
      <c r="N52" s="115">
        <v>803</v>
      </c>
      <c r="O52" s="116">
        <v>-3.8323353293413194E-2</v>
      </c>
      <c r="P52" s="122"/>
      <c r="Q52" s="114" t="s">
        <v>89</v>
      </c>
      <c r="R52" s="114" t="s">
        <v>89</v>
      </c>
      <c r="S52" s="118">
        <v>825</v>
      </c>
      <c r="T52" s="118">
        <v>0</v>
      </c>
      <c r="U52" s="118">
        <v>0</v>
      </c>
      <c r="V52" s="118">
        <v>825</v>
      </c>
      <c r="W52" s="118">
        <v>10</v>
      </c>
      <c r="X52" s="118">
        <v>835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3275</v>
      </c>
      <c r="E53" s="116">
        <v>1.4245896562403201E-2</v>
      </c>
      <c r="F53" s="115">
        <v>0</v>
      </c>
      <c r="G53" s="116">
        <v>-1</v>
      </c>
      <c r="H53" s="115">
        <v>0</v>
      </c>
      <c r="I53" s="116" t="s">
        <v>88</v>
      </c>
      <c r="J53" s="115">
        <v>3275</v>
      </c>
      <c r="K53" s="116">
        <v>1.36180748994119E-2</v>
      </c>
      <c r="L53" s="115">
        <v>1410</v>
      </c>
      <c r="M53" s="116">
        <v>0.20204603580562702</v>
      </c>
      <c r="N53" s="115">
        <v>4685</v>
      </c>
      <c r="O53" s="116">
        <v>6.3805631244323299E-2</v>
      </c>
      <c r="P53" s="122"/>
      <c r="Q53" s="114" t="s">
        <v>89</v>
      </c>
      <c r="R53" s="114" t="s">
        <v>89</v>
      </c>
      <c r="S53" s="118">
        <v>3229</v>
      </c>
      <c r="T53" s="118">
        <v>2</v>
      </c>
      <c r="U53" s="118">
        <v>0</v>
      </c>
      <c r="V53" s="118">
        <v>3231</v>
      </c>
      <c r="W53" s="118">
        <v>1173</v>
      </c>
      <c r="X53" s="118">
        <v>4404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69626</v>
      </c>
      <c r="E54" s="126">
        <v>-2.44223682551248E-2</v>
      </c>
      <c r="F54" s="125">
        <v>111</v>
      </c>
      <c r="G54" s="126">
        <v>0.16842105263157903</v>
      </c>
      <c r="H54" s="125">
        <v>4272</v>
      </c>
      <c r="I54" s="126">
        <v>-0.12512799508498901</v>
      </c>
      <c r="J54" s="125">
        <v>74009</v>
      </c>
      <c r="K54" s="126">
        <v>-3.0623338179627202E-2</v>
      </c>
      <c r="L54" s="125">
        <v>16994</v>
      </c>
      <c r="M54" s="126">
        <v>-5.1515320645197302E-2</v>
      </c>
      <c r="N54" s="125">
        <v>91003</v>
      </c>
      <c r="O54" s="126">
        <v>-3.4594330815581796E-2</v>
      </c>
      <c r="P54" s="127"/>
      <c r="Q54" s="128"/>
      <c r="R54" s="128"/>
      <c r="S54" s="129">
        <v>71369</v>
      </c>
      <c r="T54" s="129">
        <v>95</v>
      </c>
      <c r="U54" s="129">
        <v>4883</v>
      </c>
      <c r="V54" s="129">
        <v>76347</v>
      </c>
      <c r="W54" s="129">
        <v>17917</v>
      </c>
      <c r="X54" s="129">
        <v>94264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161749</v>
      </c>
      <c r="E55" s="133">
        <f>((D54+D24+D14)-(S54+S24+S14))/(S54+S24+S14)</f>
        <v>-2.2894906940358464E-2</v>
      </c>
      <c r="F55" s="132">
        <f>F54+F24+F14</f>
        <v>9811</v>
      </c>
      <c r="G55" s="133">
        <f>((F54+F24+F14)-(T54+T24+T14))/(T54+T24+T14)</f>
        <v>-8.666914913423944E-2</v>
      </c>
      <c r="H55" s="132">
        <f>H54+H24+H14</f>
        <v>8698</v>
      </c>
      <c r="I55" s="133">
        <f>((H54+H24+H14)-(U54+U24+U14))/(U54+U24+U14)</f>
        <v>-4.2597688497523392E-2</v>
      </c>
      <c r="J55" s="132">
        <f>J54+J24+J14</f>
        <v>180258</v>
      </c>
      <c r="K55" s="133">
        <f>((J54+J24+J14)-(V54+V24+V14))/(V54+V24+V14)</f>
        <v>-2.755629403450471E-2</v>
      </c>
      <c r="L55" s="132">
        <f>L54+L24+L14</f>
        <v>47564</v>
      </c>
      <c r="M55" s="133">
        <f>((L54+L24+L14)-(W54+W24+W14))/(W54+W24+W14)</f>
        <v>-2.5793193113427138E-3</v>
      </c>
      <c r="N55" s="132">
        <f>N54+N24+N14</f>
        <v>227822</v>
      </c>
      <c r="O55" s="133">
        <f>((N54+N24+N14)-(X54+X24+X14))/(X54+X24+X14)</f>
        <v>-2.2445538139393185E-2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246849</v>
      </c>
      <c r="E56" s="133">
        <f>((D54+D24+D14+D9)-(S54+S24+S14+S9))/(S54+S24+S14+S9)</f>
        <v>-2.2662754926298535E-2</v>
      </c>
      <c r="F56" s="132">
        <f>F54+F24+F14+F9</f>
        <v>46349</v>
      </c>
      <c r="G56" s="133">
        <f>((F54+F24+F14+F9)-(T54+T24+T14+T9))/(T54+T24+T14+T9)</f>
        <v>-7.2352093507325271E-2</v>
      </c>
      <c r="H56" s="132">
        <f>H54+H24+H14+H9</f>
        <v>31458</v>
      </c>
      <c r="I56" s="133">
        <f>((H54+H24+H14+H9)-(U54+U24+U14+U9))/(U54+U24+U14+U9)</f>
        <v>-8.9572540734523781E-2</v>
      </c>
      <c r="J56" s="132">
        <f>J54+J24+J14+J9</f>
        <v>324656</v>
      </c>
      <c r="K56" s="133">
        <f>((J54+J24+J14+J9)-(V54+V24+V14+V9))/(V54+V24+V14+V9)</f>
        <v>-3.6886291494853007E-2</v>
      </c>
      <c r="L56" s="132">
        <f>L54+L24+L14+L9</f>
        <v>67234</v>
      </c>
      <c r="M56" s="133">
        <f>((L54+L24+L14+L9)-(W54+W24+W14+W9))/(W54+W24+W14+W9)</f>
        <v>1.9671544812375191E-3</v>
      </c>
      <c r="N56" s="132">
        <f>N54+N24+N14+N9</f>
        <v>391890</v>
      </c>
      <c r="O56" s="133">
        <f>((N54+N24+N14+N9)-(X54+X24+X14+X9))/(X54+X24+X14+X9)</f>
        <v>-3.0436030401393397E-2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322854</v>
      </c>
      <c r="E57" s="133">
        <f>((D54+D24+D14+D9+D5)-(S54+S24+S14+S9+S5))/(S54+S24+S14+S9+S5)</f>
        <v>-2.5355242065732236E-2</v>
      </c>
      <c r="F57" s="132">
        <f>F54+F24+F14+F9+F5</f>
        <v>124794</v>
      </c>
      <c r="G57" s="133">
        <f>((F54+F24+F14+F9+F5)-(T54+T24+T14+T9+T5))/(T54+T24+T14+T9+T5)</f>
        <v>-5.2581232918311571E-2</v>
      </c>
      <c r="H57" s="132">
        <f>H54+H24+H14+H9+H5</f>
        <v>31458</v>
      </c>
      <c r="I57" s="133">
        <f>((H54+H24+H14+H9+H5)-(U54+U24+U14+U9+U5))/(U54+U24+U14+U9+U5)</f>
        <v>-8.9572540734523781E-2</v>
      </c>
      <c r="J57" s="132">
        <f>J54+J24+J14+J9+J5</f>
        <v>479106</v>
      </c>
      <c r="K57" s="133">
        <f>((J54+J24+J14+J9+J5)-(V54+V24+V14+V9+V5))/(V54+V24+V14+V9+V5)</f>
        <v>-3.7023190747820213E-2</v>
      </c>
      <c r="L57" s="132">
        <f>L54+L24+L14+L9+L5</f>
        <v>72724</v>
      </c>
      <c r="M57" s="133">
        <f>((L54+L24+L14+L9+L5)-(W54+W24+W14+W9+W5))/(W54+W24+W14+W9+W5)</f>
        <v>3.5325936965281226E-3</v>
      </c>
      <c r="N57" s="132">
        <f>N54+N24+N14+N9+N5</f>
        <v>551830</v>
      </c>
      <c r="O57" s="133">
        <f>((N54+N24+N14+N9+N5)-(X54+X24+X14+X9+X5))/(X54+X24+X14+X9+X5)</f>
        <v>-3.1867002108794125E-2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261</v>
      </c>
      <c r="B58" s="114" t="s">
        <v>240</v>
      </c>
      <c r="C58" s="114" t="s">
        <v>241</v>
      </c>
      <c r="D58" s="115">
        <v>72</v>
      </c>
      <c r="E58" s="116">
        <v>1.5714285714285698</v>
      </c>
      <c r="F58" s="115">
        <v>7678</v>
      </c>
      <c r="G58" s="116">
        <v>-0.194079983205626</v>
      </c>
      <c r="H58" s="115">
        <v>0</v>
      </c>
      <c r="I58" s="116" t="s">
        <v>88</v>
      </c>
      <c r="J58" s="115">
        <v>7750</v>
      </c>
      <c r="K58" s="116">
        <v>-0.18890633176347499</v>
      </c>
      <c r="L58" s="115">
        <v>3881</v>
      </c>
      <c r="M58" s="116">
        <v>0.17357121257937699</v>
      </c>
      <c r="N58" s="115">
        <v>11631</v>
      </c>
      <c r="O58" s="116">
        <v>-9.570828798009641E-2</v>
      </c>
      <c r="P58" s="120">
        <v>6</v>
      </c>
      <c r="Q58" s="114" t="s">
        <v>90</v>
      </c>
      <c r="R58" s="114" t="s">
        <v>90</v>
      </c>
      <c r="S58" s="118">
        <v>28</v>
      </c>
      <c r="T58" s="118">
        <v>9527</v>
      </c>
      <c r="U58" s="118">
        <v>0</v>
      </c>
      <c r="V58" s="118">
        <v>9555</v>
      </c>
      <c r="W58" s="118">
        <v>3307</v>
      </c>
      <c r="X58" s="118">
        <v>12862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644</v>
      </c>
      <c r="E59" s="116">
        <v>-0.15706806282722499</v>
      </c>
      <c r="F59" s="115">
        <v>2</v>
      </c>
      <c r="G59" s="116">
        <v>0</v>
      </c>
      <c r="H59" s="115">
        <v>0</v>
      </c>
      <c r="I59" s="116" t="s">
        <v>88</v>
      </c>
      <c r="J59" s="115">
        <v>646</v>
      </c>
      <c r="K59" s="116">
        <v>-0.15665796344647501</v>
      </c>
      <c r="L59" s="115">
        <v>3539</v>
      </c>
      <c r="M59" s="116">
        <v>-4.55771305285868E-2</v>
      </c>
      <c r="N59" s="115">
        <v>4185</v>
      </c>
      <c r="O59" s="116">
        <v>-6.4595440321859598E-2</v>
      </c>
      <c r="P59" s="122"/>
      <c r="Q59" s="114" t="s">
        <v>90</v>
      </c>
      <c r="R59" s="114" t="s">
        <v>90</v>
      </c>
      <c r="S59" s="118">
        <v>764</v>
      </c>
      <c r="T59" s="118">
        <v>2</v>
      </c>
      <c r="U59" s="118">
        <v>0</v>
      </c>
      <c r="V59" s="118">
        <v>766</v>
      </c>
      <c r="W59" s="118">
        <v>3708</v>
      </c>
      <c r="X59" s="118">
        <v>4474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6576</v>
      </c>
      <c r="E60" s="116">
        <v>-8.6539797194054704E-2</v>
      </c>
      <c r="F60" s="115">
        <v>6657</v>
      </c>
      <c r="G60" s="116">
        <v>-9.9918875067604107E-2</v>
      </c>
      <c r="H60" s="115">
        <v>1</v>
      </c>
      <c r="I60" s="116" t="s">
        <v>88</v>
      </c>
      <c r="J60" s="115">
        <v>13234</v>
      </c>
      <c r="K60" s="116">
        <v>-9.3251113394998295E-2</v>
      </c>
      <c r="L60" s="115">
        <v>12923</v>
      </c>
      <c r="M60" s="116">
        <v>0.12608922969675801</v>
      </c>
      <c r="N60" s="115">
        <v>26157</v>
      </c>
      <c r="O60" s="116">
        <v>3.2986843619347201E-3</v>
      </c>
      <c r="P60" s="122"/>
      <c r="Q60" s="114" t="s">
        <v>90</v>
      </c>
      <c r="R60" s="114" t="s">
        <v>90</v>
      </c>
      <c r="S60" s="118">
        <v>7199</v>
      </c>
      <c r="T60" s="118">
        <v>7396</v>
      </c>
      <c r="U60" s="118">
        <v>0</v>
      </c>
      <c r="V60" s="118">
        <v>14595</v>
      </c>
      <c r="W60" s="118">
        <v>11476</v>
      </c>
      <c r="X60" s="118">
        <v>26071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15">
        <v>535</v>
      </c>
      <c r="E61" s="116">
        <v>-0.43446088794925997</v>
      </c>
      <c r="F61" s="115">
        <v>8</v>
      </c>
      <c r="G61" s="116">
        <v>0.33333333333333298</v>
      </c>
      <c r="H61" s="115">
        <v>0</v>
      </c>
      <c r="I61" s="116" t="s">
        <v>88</v>
      </c>
      <c r="J61" s="115">
        <v>543</v>
      </c>
      <c r="K61" s="116">
        <v>-0.42962184873949599</v>
      </c>
      <c r="L61" s="115">
        <v>3156</v>
      </c>
      <c r="M61" s="116">
        <v>-0.25284090909090901</v>
      </c>
      <c r="N61" s="115">
        <v>3699</v>
      </c>
      <c r="O61" s="116">
        <v>-0.285355486862442</v>
      </c>
      <c r="P61" s="122"/>
      <c r="Q61" s="114" t="s">
        <v>90</v>
      </c>
      <c r="R61" s="114" t="s">
        <v>90</v>
      </c>
      <c r="S61" s="118">
        <v>946</v>
      </c>
      <c r="T61" s="118">
        <v>6</v>
      </c>
      <c r="U61" s="118">
        <v>0</v>
      </c>
      <c r="V61" s="118">
        <v>952</v>
      </c>
      <c r="W61" s="118">
        <v>4224</v>
      </c>
      <c r="X61" s="118">
        <v>5176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1111</v>
      </c>
      <c r="E62" s="116">
        <v>0.12108980827447001</v>
      </c>
      <c r="F62" s="115">
        <v>2</v>
      </c>
      <c r="G62" s="116">
        <v>-0.92307692307692302</v>
      </c>
      <c r="H62" s="115">
        <v>0</v>
      </c>
      <c r="I62" s="116" t="s">
        <v>88</v>
      </c>
      <c r="J62" s="115">
        <v>1113</v>
      </c>
      <c r="K62" s="116">
        <v>9.4395280235988199E-2</v>
      </c>
      <c r="L62" s="115">
        <v>1723</v>
      </c>
      <c r="M62" s="116">
        <v>0.132063074901445</v>
      </c>
      <c r="N62" s="115">
        <v>2836</v>
      </c>
      <c r="O62" s="116">
        <v>0.116975187081528</v>
      </c>
      <c r="P62" s="122"/>
      <c r="Q62" s="114" t="s">
        <v>90</v>
      </c>
      <c r="R62" s="114" t="s">
        <v>90</v>
      </c>
      <c r="S62" s="118">
        <v>991</v>
      </c>
      <c r="T62" s="118">
        <v>26</v>
      </c>
      <c r="U62" s="118">
        <v>0</v>
      </c>
      <c r="V62" s="118">
        <v>1017</v>
      </c>
      <c r="W62" s="118">
        <v>1522</v>
      </c>
      <c r="X62" s="118">
        <v>2539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434</v>
      </c>
      <c r="E63" s="116">
        <v>4.8309178743961394E-2</v>
      </c>
      <c r="F63" s="115">
        <v>81</v>
      </c>
      <c r="G63" s="116">
        <v>6.5789473684210509E-2</v>
      </c>
      <c r="H63" s="115">
        <v>6</v>
      </c>
      <c r="I63" s="116" t="s">
        <v>88</v>
      </c>
      <c r="J63" s="115">
        <v>521</v>
      </c>
      <c r="K63" s="116">
        <v>6.3265306122448989E-2</v>
      </c>
      <c r="L63" s="115">
        <v>820</v>
      </c>
      <c r="M63" s="116">
        <v>0.95704057279236299</v>
      </c>
      <c r="N63" s="115">
        <v>1341</v>
      </c>
      <c r="O63" s="116">
        <v>0.475247524752475</v>
      </c>
      <c r="P63" s="122"/>
      <c r="Q63" s="114" t="s">
        <v>90</v>
      </c>
      <c r="R63" s="114" t="s">
        <v>90</v>
      </c>
      <c r="S63" s="118">
        <v>414</v>
      </c>
      <c r="T63" s="118">
        <v>76</v>
      </c>
      <c r="U63" s="118">
        <v>0</v>
      </c>
      <c r="V63" s="118">
        <v>490</v>
      </c>
      <c r="W63" s="118">
        <v>419</v>
      </c>
      <c r="X63" s="118">
        <v>909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9372</v>
      </c>
      <c r="E64" s="126">
        <v>-9.3792303229549401E-2</v>
      </c>
      <c r="F64" s="125">
        <v>14428</v>
      </c>
      <c r="G64" s="126">
        <v>-0.15293841366758601</v>
      </c>
      <c r="H64" s="125">
        <v>7</v>
      </c>
      <c r="I64" s="126"/>
      <c r="J64" s="125">
        <v>23807</v>
      </c>
      <c r="K64" s="126">
        <v>-0.13033789954337902</v>
      </c>
      <c r="L64" s="125">
        <v>26042</v>
      </c>
      <c r="M64" s="126">
        <v>5.6213497728747598E-2</v>
      </c>
      <c r="N64" s="125">
        <v>49849</v>
      </c>
      <c r="O64" s="126">
        <v>-4.1936537833214799E-2</v>
      </c>
      <c r="P64" s="127"/>
      <c r="Q64" s="128"/>
      <c r="R64" s="128"/>
      <c r="S64" s="129">
        <v>10342</v>
      </c>
      <c r="T64" s="129">
        <v>17033</v>
      </c>
      <c r="U64" s="129">
        <v>0</v>
      </c>
      <c r="V64" s="129">
        <v>27375</v>
      </c>
      <c r="W64" s="129">
        <v>24656</v>
      </c>
      <c r="X64" s="129">
        <v>52031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332226</v>
      </c>
      <c r="E65" s="126">
        <v>-2.74272164405217E-2</v>
      </c>
      <c r="F65" s="125">
        <v>139222</v>
      </c>
      <c r="G65" s="126">
        <v>-6.4072657358170901E-2</v>
      </c>
      <c r="H65" s="125">
        <v>31465</v>
      </c>
      <c r="I65" s="126">
        <v>-8.9369953404914201E-2</v>
      </c>
      <c r="J65" s="125">
        <v>502913</v>
      </c>
      <c r="K65" s="126">
        <v>-4.1889803982084195E-2</v>
      </c>
      <c r="L65" s="125">
        <v>98766</v>
      </c>
      <c r="M65" s="126">
        <v>1.6906222972694701E-2</v>
      </c>
      <c r="N65" s="125">
        <v>601679</v>
      </c>
      <c r="O65" s="126">
        <v>-3.2709296250150705E-2</v>
      </c>
      <c r="P65" s="137"/>
      <c r="Q65" s="128"/>
      <c r="R65" s="128"/>
      <c r="S65" s="129">
        <v>341595</v>
      </c>
      <c r="T65" s="129">
        <v>148753</v>
      </c>
      <c r="U65" s="129">
        <v>34553</v>
      </c>
      <c r="V65" s="129">
        <v>524901</v>
      </c>
      <c r="W65" s="129">
        <v>97124</v>
      </c>
      <c r="X65" s="129">
        <v>622025</v>
      </c>
      <c r="Y65" s="128"/>
      <c r="Z65" s="128"/>
    </row>
  </sheetData>
  <pageMargins left="0.23622047244094491" right="0.23622047244094491" top="0.35433070866141736" bottom="0.35433070866141736" header="0.31496062992125984" footer="0.31496062992125984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262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263</v>
      </c>
      <c r="E4" s="112" t="s">
        <v>264</v>
      </c>
      <c r="F4" s="112" t="s">
        <v>265</v>
      </c>
      <c r="G4" s="112" t="s">
        <v>266</v>
      </c>
      <c r="H4" s="112" t="s">
        <v>267</v>
      </c>
      <c r="I4" s="112" t="s">
        <v>268</v>
      </c>
      <c r="J4" s="112" t="s">
        <v>269</v>
      </c>
      <c r="K4" s="112" t="s">
        <v>270</v>
      </c>
      <c r="L4" s="112" t="s">
        <v>271</v>
      </c>
      <c r="M4" s="112" t="s">
        <v>272</v>
      </c>
      <c r="N4" s="112" t="s">
        <v>273</v>
      </c>
      <c r="O4" s="112" t="s">
        <v>274</v>
      </c>
      <c r="P4" s="112" t="s">
        <v>72</v>
      </c>
      <c r="Q4" s="112" t="s">
        <v>275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83</v>
      </c>
      <c r="W4" s="113" t="s">
        <v>84</v>
      </c>
    </row>
    <row r="5" spans="1:23" x14ac:dyDescent="0.2">
      <c r="A5" s="114" t="s">
        <v>85</v>
      </c>
      <c r="B5" s="114" t="s">
        <v>86</v>
      </c>
      <c r="C5" s="114" t="s">
        <v>87</v>
      </c>
      <c r="D5" s="115">
        <v>594760</v>
      </c>
      <c r="E5" s="138">
        <v>716887</v>
      </c>
      <c r="F5" s="116">
        <v>-0.17035739244818202</v>
      </c>
      <c r="G5" s="115">
        <v>6731377</v>
      </c>
      <c r="H5" s="138">
        <v>8061250</v>
      </c>
      <c r="I5" s="116">
        <v>-0.16497106528143901</v>
      </c>
      <c r="J5" s="138">
        <v>178835</v>
      </c>
      <c r="K5" s="138">
        <v>1687466</v>
      </c>
      <c r="L5" s="116">
        <v>-0.89402156843456404</v>
      </c>
      <c r="M5" s="115">
        <v>428222</v>
      </c>
      <c r="N5" s="138">
        <v>480040</v>
      </c>
      <c r="O5" s="116">
        <v>-0.10794517123573</v>
      </c>
      <c r="P5" s="115">
        <v>7933194</v>
      </c>
      <c r="Q5" s="138">
        <v>10945643</v>
      </c>
      <c r="R5" s="116">
        <v>-0.27521900723420301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15">
        <v>238728</v>
      </c>
      <c r="E6" s="138">
        <v>155704</v>
      </c>
      <c r="F6" s="116">
        <v>0.53321687304115506</v>
      </c>
      <c r="G6" s="115">
        <v>44448</v>
      </c>
      <c r="H6" s="138">
        <v>104075</v>
      </c>
      <c r="I6" s="116">
        <v>-0.57292337256786008</v>
      </c>
      <c r="J6" s="138">
        <v>254</v>
      </c>
      <c r="K6" s="138">
        <v>427025</v>
      </c>
      <c r="L6" s="116">
        <v>-0.99940518704993908</v>
      </c>
      <c r="M6" s="115">
        <v>150</v>
      </c>
      <c r="N6" s="138">
        <v>2985</v>
      </c>
      <c r="O6" s="116">
        <v>-0.94974874371859297</v>
      </c>
      <c r="P6" s="115">
        <v>283580</v>
      </c>
      <c r="Q6" s="138">
        <v>689789</v>
      </c>
      <c r="R6" s="116">
        <v>-0.58888877613299107</v>
      </c>
      <c r="S6" s="120">
        <v>2</v>
      </c>
      <c r="T6" s="114" t="s">
        <v>89</v>
      </c>
      <c r="U6" s="114" t="s">
        <v>89</v>
      </c>
      <c r="V6" s="114" t="s">
        <v>95</v>
      </c>
      <c r="W6" s="114" t="s">
        <v>96</v>
      </c>
    </row>
    <row r="7" spans="1:23" x14ac:dyDescent="0.2">
      <c r="A7" s="121"/>
      <c r="B7" s="114" t="s">
        <v>97</v>
      </c>
      <c r="C7" s="114" t="s">
        <v>98</v>
      </c>
      <c r="D7" s="115">
        <v>94902</v>
      </c>
      <c r="E7" s="138">
        <v>95182</v>
      </c>
      <c r="F7" s="116">
        <v>-2.9417326805488402E-3</v>
      </c>
      <c r="G7" s="115">
        <v>348202</v>
      </c>
      <c r="H7" s="138">
        <v>191262</v>
      </c>
      <c r="I7" s="116">
        <v>0.82054982171053292</v>
      </c>
      <c r="J7" s="138">
        <v>122816</v>
      </c>
      <c r="K7" s="138">
        <v>222265</v>
      </c>
      <c r="L7" s="116">
        <v>-0.44743436888399007</v>
      </c>
      <c r="M7" s="115">
        <v>3737</v>
      </c>
      <c r="N7" s="138">
        <v>34817</v>
      </c>
      <c r="O7" s="116">
        <v>-0.892667375132837</v>
      </c>
      <c r="P7" s="115">
        <v>569657</v>
      </c>
      <c r="Q7" s="138">
        <v>543526</v>
      </c>
      <c r="R7" s="116">
        <v>4.8076816932400693E-2</v>
      </c>
      <c r="S7" s="122">
        <v>0</v>
      </c>
      <c r="T7" s="114" t="s">
        <v>89</v>
      </c>
      <c r="U7" s="114" t="s">
        <v>89</v>
      </c>
      <c r="V7" s="114" t="s">
        <v>99</v>
      </c>
      <c r="W7" s="114" t="s">
        <v>96</v>
      </c>
    </row>
    <row r="8" spans="1:23" x14ac:dyDescent="0.2">
      <c r="A8" s="123"/>
      <c r="B8" s="114" t="s">
        <v>100</v>
      </c>
      <c r="C8" s="114" t="s">
        <v>101</v>
      </c>
      <c r="D8" s="115">
        <v>105980</v>
      </c>
      <c r="E8" s="138">
        <v>87052</v>
      </c>
      <c r="F8" s="116">
        <v>0.21743325828240601</v>
      </c>
      <c r="G8" s="115">
        <v>66795</v>
      </c>
      <c r="H8" s="138">
        <v>6557</v>
      </c>
      <c r="I8" s="116">
        <v>9.1868232423364304</v>
      </c>
      <c r="J8" s="138">
        <v>245322</v>
      </c>
      <c r="K8" s="138">
        <v>333071</v>
      </c>
      <c r="L8" s="116">
        <v>-0.26345433856445</v>
      </c>
      <c r="M8" s="115">
        <v>0</v>
      </c>
      <c r="N8" s="138">
        <v>0</v>
      </c>
      <c r="O8" s="116">
        <v>0</v>
      </c>
      <c r="P8" s="115">
        <v>418097</v>
      </c>
      <c r="Q8" s="138">
        <v>426680</v>
      </c>
      <c r="R8" s="116">
        <v>-2.0115777631949001E-2</v>
      </c>
      <c r="S8" s="122">
        <v>0</v>
      </c>
      <c r="T8" s="114" t="s">
        <v>89</v>
      </c>
      <c r="U8" s="114" t="s">
        <v>89</v>
      </c>
      <c r="V8" s="114" t="s">
        <v>102</v>
      </c>
      <c r="W8" s="114" t="s">
        <v>96</v>
      </c>
    </row>
    <row r="9" spans="1:23" x14ac:dyDescent="0.2">
      <c r="A9" s="124" t="s">
        <v>103</v>
      </c>
      <c r="B9" s="124">
        <v>0</v>
      </c>
      <c r="C9" s="124">
        <v>0</v>
      </c>
      <c r="D9" s="125">
        <v>439610</v>
      </c>
      <c r="E9" s="132">
        <v>337938</v>
      </c>
      <c r="F9" s="126">
        <v>0.30085992105060699</v>
      </c>
      <c r="G9" s="125">
        <v>459445</v>
      </c>
      <c r="H9" s="132">
        <v>301894</v>
      </c>
      <c r="I9" s="126">
        <v>0.52187522772893802</v>
      </c>
      <c r="J9" s="132">
        <v>368392</v>
      </c>
      <c r="K9" s="132">
        <v>982361</v>
      </c>
      <c r="L9" s="126">
        <v>-0.6249932560433491</v>
      </c>
      <c r="M9" s="125">
        <v>3887</v>
      </c>
      <c r="N9" s="132">
        <v>37802</v>
      </c>
      <c r="O9" s="126">
        <v>-0.89717475265858893</v>
      </c>
      <c r="P9" s="125">
        <v>1271334</v>
      </c>
      <c r="Q9" s="132">
        <v>1659995</v>
      </c>
      <c r="R9" s="126">
        <v>-0.234133837752523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15">
        <v>84418</v>
      </c>
      <c r="E10" s="138">
        <v>59092</v>
      </c>
      <c r="F10" s="116">
        <v>0.42858593379814497</v>
      </c>
      <c r="G10" s="115">
        <v>3449</v>
      </c>
      <c r="H10" s="138">
        <v>3560</v>
      </c>
      <c r="I10" s="116">
        <v>-3.1179775280898901E-2</v>
      </c>
      <c r="J10" s="138">
        <v>60047</v>
      </c>
      <c r="K10" s="138">
        <v>100010</v>
      </c>
      <c r="L10" s="116">
        <v>-0.39959004099590006</v>
      </c>
      <c r="M10" s="115">
        <v>0</v>
      </c>
      <c r="N10" s="138">
        <v>0</v>
      </c>
      <c r="O10" s="116">
        <v>0</v>
      </c>
      <c r="P10" s="115">
        <v>147914</v>
      </c>
      <c r="Q10" s="138">
        <v>162662</v>
      </c>
      <c r="R10" s="116">
        <v>-9.0666535515363092E-2</v>
      </c>
      <c r="S10" s="120">
        <v>3</v>
      </c>
      <c r="T10" s="114" t="s">
        <v>89</v>
      </c>
      <c r="U10" s="114" t="s">
        <v>89</v>
      </c>
      <c r="V10" s="114" t="s">
        <v>107</v>
      </c>
      <c r="W10" s="114" t="s">
        <v>108</v>
      </c>
    </row>
    <row r="11" spans="1:23" x14ac:dyDescent="0.2">
      <c r="A11" s="121"/>
      <c r="B11" s="114" t="s">
        <v>109</v>
      </c>
      <c r="C11" s="114" t="s">
        <v>110</v>
      </c>
      <c r="D11" s="115">
        <v>22020</v>
      </c>
      <c r="E11" s="138">
        <v>80341</v>
      </c>
      <c r="F11" s="116">
        <v>-0.72591827335980397</v>
      </c>
      <c r="G11" s="115">
        <v>1889</v>
      </c>
      <c r="H11" s="138">
        <v>0</v>
      </c>
      <c r="I11" s="116">
        <v>0</v>
      </c>
      <c r="J11" s="138">
        <v>125</v>
      </c>
      <c r="K11" s="138">
        <v>192</v>
      </c>
      <c r="L11" s="116">
        <v>-0.34895833333333298</v>
      </c>
      <c r="M11" s="115">
        <v>0</v>
      </c>
      <c r="N11" s="138">
        <v>0</v>
      </c>
      <c r="O11" s="116">
        <v>0</v>
      </c>
      <c r="P11" s="115">
        <v>24034</v>
      </c>
      <c r="Q11" s="138">
        <v>80533</v>
      </c>
      <c r="R11" s="116">
        <v>-0.70156333428532403</v>
      </c>
      <c r="S11" s="122">
        <v>0</v>
      </c>
      <c r="T11" s="114" t="s">
        <v>89</v>
      </c>
      <c r="U11" s="114" t="s">
        <v>89</v>
      </c>
      <c r="V11" s="114" t="s">
        <v>111</v>
      </c>
      <c r="W11" s="114" t="s">
        <v>108</v>
      </c>
    </row>
    <row r="12" spans="1:23" x14ac:dyDescent="0.2">
      <c r="A12" s="121"/>
      <c r="B12" s="114" t="s">
        <v>112</v>
      </c>
      <c r="C12" s="114" t="s">
        <v>113</v>
      </c>
      <c r="D12" s="115">
        <v>139340</v>
      </c>
      <c r="E12" s="138">
        <v>88270</v>
      </c>
      <c r="F12" s="116">
        <v>0.57856576413277394</v>
      </c>
      <c r="G12" s="115">
        <v>1374</v>
      </c>
      <c r="H12" s="138">
        <v>9072</v>
      </c>
      <c r="I12" s="116">
        <v>-0.84854497354497416</v>
      </c>
      <c r="J12" s="138">
        <v>58967</v>
      </c>
      <c r="K12" s="138">
        <v>160104</v>
      </c>
      <c r="L12" s="116">
        <v>-0.63169564782891097</v>
      </c>
      <c r="M12" s="115">
        <v>0</v>
      </c>
      <c r="N12" s="138">
        <v>0</v>
      </c>
      <c r="O12" s="116">
        <v>0</v>
      </c>
      <c r="P12" s="115">
        <v>199681</v>
      </c>
      <c r="Q12" s="138">
        <v>257446</v>
      </c>
      <c r="R12" s="116">
        <v>-0.22437715093650701</v>
      </c>
      <c r="S12" s="122">
        <v>0</v>
      </c>
      <c r="T12" s="114" t="s">
        <v>89</v>
      </c>
      <c r="U12" s="114" t="s">
        <v>89</v>
      </c>
      <c r="V12" s="114" t="s">
        <v>114</v>
      </c>
      <c r="W12" s="114" t="s">
        <v>108</v>
      </c>
    </row>
    <row r="13" spans="1:23" x14ac:dyDescent="0.2">
      <c r="A13" s="123"/>
      <c r="B13" s="114" t="s">
        <v>115</v>
      </c>
      <c r="C13" s="114" t="s">
        <v>116</v>
      </c>
      <c r="D13" s="115">
        <v>19593</v>
      </c>
      <c r="E13" s="138">
        <v>66346</v>
      </c>
      <c r="F13" s="116">
        <v>-0.70468453260181496</v>
      </c>
      <c r="G13" s="115">
        <v>94</v>
      </c>
      <c r="H13" s="138">
        <v>1183</v>
      </c>
      <c r="I13" s="116">
        <v>-0.92054099746407392</v>
      </c>
      <c r="J13" s="138">
        <v>47</v>
      </c>
      <c r="K13" s="138">
        <v>17685</v>
      </c>
      <c r="L13" s="116">
        <v>-0.9973423805484869</v>
      </c>
      <c r="M13" s="115">
        <v>0</v>
      </c>
      <c r="N13" s="138">
        <v>0</v>
      </c>
      <c r="O13" s="116">
        <v>0</v>
      </c>
      <c r="P13" s="115">
        <v>19734</v>
      </c>
      <c r="Q13" s="138">
        <v>85214</v>
      </c>
      <c r="R13" s="116">
        <v>-0.76841833501537304</v>
      </c>
      <c r="S13" s="122">
        <v>0</v>
      </c>
      <c r="T13" s="114" t="s">
        <v>89</v>
      </c>
      <c r="U13" s="114" t="s">
        <v>89</v>
      </c>
      <c r="V13" s="114" t="s">
        <v>117</v>
      </c>
      <c r="W13" s="114" t="s">
        <v>108</v>
      </c>
    </row>
    <row r="14" spans="1:23" x14ac:dyDescent="0.2">
      <c r="A14" s="124" t="s">
        <v>103</v>
      </c>
      <c r="B14" s="124">
        <v>0</v>
      </c>
      <c r="C14" s="124">
        <v>0</v>
      </c>
      <c r="D14" s="125">
        <v>265371</v>
      </c>
      <c r="E14" s="132">
        <v>294049</v>
      </c>
      <c r="F14" s="126">
        <v>-9.7527963026570394E-2</v>
      </c>
      <c r="G14" s="125">
        <v>6806</v>
      </c>
      <c r="H14" s="132">
        <v>13815</v>
      </c>
      <c r="I14" s="126">
        <v>-0.50734708650018112</v>
      </c>
      <c r="J14" s="132">
        <v>119186</v>
      </c>
      <c r="K14" s="132">
        <v>277991</v>
      </c>
      <c r="L14" s="126">
        <v>-0.57125950120687408</v>
      </c>
      <c r="M14" s="125">
        <v>0</v>
      </c>
      <c r="N14" s="132">
        <v>0</v>
      </c>
      <c r="O14" s="126">
        <v>0</v>
      </c>
      <c r="P14" s="125">
        <v>391363</v>
      </c>
      <c r="Q14" s="132">
        <v>585855</v>
      </c>
      <c r="R14" s="126">
        <v>-0.33197975608299002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15">
        <v>79998</v>
      </c>
      <c r="E15" s="138">
        <v>25521</v>
      </c>
      <c r="F15" s="116">
        <v>2.13459503937933</v>
      </c>
      <c r="G15" s="115">
        <v>13455</v>
      </c>
      <c r="H15" s="138">
        <v>7207</v>
      </c>
      <c r="I15" s="116">
        <v>0.86693492437907604</v>
      </c>
      <c r="J15" s="138">
        <v>17593</v>
      </c>
      <c r="K15" s="138">
        <v>11</v>
      </c>
      <c r="L15" s="116">
        <v>1598.3636363636401</v>
      </c>
      <c r="M15" s="115">
        <v>0</v>
      </c>
      <c r="N15" s="138">
        <v>0</v>
      </c>
      <c r="O15" s="116">
        <v>0</v>
      </c>
      <c r="P15" s="115">
        <v>111046</v>
      </c>
      <c r="Q15" s="138">
        <v>32739</v>
      </c>
      <c r="R15" s="116">
        <v>2.3918568068664299</v>
      </c>
      <c r="S15" s="120">
        <v>4</v>
      </c>
      <c r="T15" s="114" t="s">
        <v>89</v>
      </c>
      <c r="U15" s="114" t="s">
        <v>89</v>
      </c>
      <c r="V15" s="114" t="s">
        <v>121</v>
      </c>
      <c r="W15" s="114" t="s">
        <v>122</v>
      </c>
    </row>
    <row r="16" spans="1:23" x14ac:dyDescent="0.2">
      <c r="A16" s="121"/>
      <c r="B16" s="114" t="s">
        <v>123</v>
      </c>
      <c r="C16" s="114" t="s">
        <v>124</v>
      </c>
      <c r="D16" s="115">
        <v>5519</v>
      </c>
      <c r="E16" s="138">
        <v>4688</v>
      </c>
      <c r="F16" s="116">
        <v>0.177261092150171</v>
      </c>
      <c r="G16" s="115">
        <v>0</v>
      </c>
      <c r="H16" s="138">
        <v>0</v>
      </c>
      <c r="I16" s="116">
        <v>0</v>
      </c>
      <c r="J16" s="138">
        <v>0</v>
      </c>
      <c r="K16" s="138">
        <v>0</v>
      </c>
      <c r="L16" s="116">
        <v>0</v>
      </c>
      <c r="M16" s="115">
        <v>0</v>
      </c>
      <c r="N16" s="138">
        <v>0</v>
      </c>
      <c r="O16" s="116">
        <v>0</v>
      </c>
      <c r="P16" s="115">
        <v>5519</v>
      </c>
      <c r="Q16" s="138">
        <v>4688</v>
      </c>
      <c r="R16" s="116">
        <v>0.177261092150171</v>
      </c>
      <c r="S16" s="122">
        <v>0</v>
      </c>
      <c r="T16" s="114" t="s">
        <v>89</v>
      </c>
      <c r="U16" s="114" t="s">
        <v>89</v>
      </c>
      <c r="V16" s="114" t="s">
        <v>125</v>
      </c>
      <c r="W16" s="114" t="s">
        <v>122</v>
      </c>
    </row>
    <row r="17" spans="1:23" x14ac:dyDescent="0.2">
      <c r="A17" s="121"/>
      <c r="B17" s="114" t="s">
        <v>126</v>
      </c>
      <c r="C17" s="114" t="s">
        <v>127</v>
      </c>
      <c r="D17" s="115">
        <v>23517</v>
      </c>
      <c r="E17" s="138">
        <v>24398</v>
      </c>
      <c r="F17" s="116">
        <v>-3.6109517173538795E-2</v>
      </c>
      <c r="G17" s="115">
        <v>18040</v>
      </c>
      <c r="H17" s="138">
        <v>0</v>
      </c>
      <c r="I17" s="116">
        <v>0</v>
      </c>
      <c r="J17" s="138">
        <v>81</v>
      </c>
      <c r="K17" s="138">
        <v>120571</v>
      </c>
      <c r="L17" s="116">
        <v>-0.99932819666420603</v>
      </c>
      <c r="M17" s="115">
        <v>0</v>
      </c>
      <c r="N17" s="138">
        <v>0</v>
      </c>
      <c r="O17" s="116">
        <v>0</v>
      </c>
      <c r="P17" s="115">
        <v>41638</v>
      </c>
      <c r="Q17" s="138">
        <v>144969</v>
      </c>
      <c r="R17" s="116">
        <v>-0.71277997364953904</v>
      </c>
      <c r="S17" s="122">
        <v>0</v>
      </c>
      <c r="T17" s="114" t="s">
        <v>89</v>
      </c>
      <c r="U17" s="114" t="s">
        <v>89</v>
      </c>
      <c r="V17" s="114" t="s">
        <v>128</v>
      </c>
      <c r="W17" s="114" t="s">
        <v>122</v>
      </c>
    </row>
    <row r="18" spans="1:23" x14ac:dyDescent="0.2">
      <c r="A18" s="121"/>
      <c r="B18" s="114" t="s">
        <v>129</v>
      </c>
      <c r="C18" s="114" t="s">
        <v>130</v>
      </c>
      <c r="D18" s="115">
        <v>15310</v>
      </c>
      <c r="E18" s="138">
        <v>17090</v>
      </c>
      <c r="F18" s="116">
        <v>-0.10415447630193099</v>
      </c>
      <c r="G18" s="115">
        <v>1395</v>
      </c>
      <c r="H18" s="138">
        <v>322</v>
      </c>
      <c r="I18" s="116">
        <v>3.3322981366459596</v>
      </c>
      <c r="J18" s="138">
        <v>0</v>
      </c>
      <c r="K18" s="138">
        <v>20</v>
      </c>
      <c r="L18" s="116">
        <v>-1</v>
      </c>
      <c r="M18" s="115">
        <v>0</v>
      </c>
      <c r="N18" s="138">
        <v>0</v>
      </c>
      <c r="O18" s="116">
        <v>0</v>
      </c>
      <c r="P18" s="115">
        <v>16705</v>
      </c>
      <c r="Q18" s="138">
        <v>17432</v>
      </c>
      <c r="R18" s="116">
        <v>-4.1704910509407993E-2</v>
      </c>
      <c r="S18" s="122">
        <v>0</v>
      </c>
      <c r="T18" s="114" t="s">
        <v>89</v>
      </c>
      <c r="U18" s="114" t="s">
        <v>89</v>
      </c>
      <c r="V18" s="114" t="s">
        <v>131</v>
      </c>
      <c r="W18" s="114" t="s">
        <v>122</v>
      </c>
    </row>
    <row r="19" spans="1:23" x14ac:dyDescent="0.2">
      <c r="A19" s="121"/>
      <c r="B19" s="114" t="s">
        <v>132</v>
      </c>
      <c r="C19" s="114" t="s">
        <v>133</v>
      </c>
      <c r="D19" s="115">
        <v>42529</v>
      </c>
      <c r="E19" s="138">
        <v>44064</v>
      </c>
      <c r="F19" s="116">
        <v>-3.4835693536673901E-2</v>
      </c>
      <c r="G19" s="115">
        <v>0</v>
      </c>
      <c r="H19" s="138">
        <v>0</v>
      </c>
      <c r="I19" s="116">
        <v>0</v>
      </c>
      <c r="J19" s="138">
        <v>10873</v>
      </c>
      <c r="K19" s="138">
        <v>772</v>
      </c>
      <c r="L19" s="116">
        <v>13.084196891191699</v>
      </c>
      <c r="M19" s="115">
        <v>0</v>
      </c>
      <c r="N19" s="138">
        <v>0</v>
      </c>
      <c r="O19" s="116">
        <v>0</v>
      </c>
      <c r="P19" s="115">
        <v>53402</v>
      </c>
      <c r="Q19" s="138">
        <v>44836</v>
      </c>
      <c r="R19" s="116">
        <v>0.191051833348202</v>
      </c>
      <c r="S19" s="122">
        <v>0</v>
      </c>
      <c r="T19" s="114" t="s">
        <v>89</v>
      </c>
      <c r="U19" s="114" t="s">
        <v>89</v>
      </c>
      <c r="V19" s="114" t="s">
        <v>134</v>
      </c>
      <c r="W19" s="114" t="s">
        <v>122</v>
      </c>
    </row>
    <row r="20" spans="1:23" x14ac:dyDescent="0.2">
      <c r="A20" s="121"/>
      <c r="B20" s="114" t="s">
        <v>135</v>
      </c>
      <c r="C20" s="114" t="s">
        <v>136</v>
      </c>
      <c r="D20" s="115">
        <v>9825</v>
      </c>
      <c r="E20" s="138">
        <v>9653</v>
      </c>
      <c r="F20" s="116">
        <v>1.78182948306226E-2</v>
      </c>
      <c r="G20" s="115">
        <v>0</v>
      </c>
      <c r="H20" s="138">
        <v>300</v>
      </c>
      <c r="I20" s="116">
        <v>-1</v>
      </c>
      <c r="J20" s="138">
        <v>2</v>
      </c>
      <c r="K20" s="138">
        <v>0</v>
      </c>
      <c r="L20" s="116">
        <v>0</v>
      </c>
      <c r="M20" s="115">
        <v>0</v>
      </c>
      <c r="N20" s="138">
        <v>0</v>
      </c>
      <c r="O20" s="116">
        <v>0</v>
      </c>
      <c r="P20" s="115">
        <v>9827</v>
      </c>
      <c r="Q20" s="138">
        <v>9953</v>
      </c>
      <c r="R20" s="116">
        <v>-1.26594996483472E-2</v>
      </c>
      <c r="S20" s="122">
        <v>0</v>
      </c>
      <c r="T20" s="114" t="s">
        <v>89</v>
      </c>
      <c r="U20" s="114" t="s">
        <v>89</v>
      </c>
      <c r="V20" s="114" t="s">
        <v>137</v>
      </c>
      <c r="W20" s="114" t="s">
        <v>122</v>
      </c>
    </row>
    <row r="21" spans="1:23" x14ac:dyDescent="0.2">
      <c r="A21" s="121"/>
      <c r="B21" s="114" t="s">
        <v>138</v>
      </c>
      <c r="C21" s="114" t="s">
        <v>139</v>
      </c>
      <c r="D21" s="115">
        <v>4130</v>
      </c>
      <c r="E21" s="138">
        <v>166468</v>
      </c>
      <c r="F21" s="116">
        <v>-0.97519042698897107</v>
      </c>
      <c r="G21" s="115">
        <v>16000</v>
      </c>
      <c r="H21" s="138">
        <v>0</v>
      </c>
      <c r="I21" s="116">
        <v>0</v>
      </c>
      <c r="J21" s="138">
        <v>9765</v>
      </c>
      <c r="K21" s="138">
        <v>10157</v>
      </c>
      <c r="L21" s="116">
        <v>-3.8594073053066898E-2</v>
      </c>
      <c r="M21" s="115">
        <v>0</v>
      </c>
      <c r="N21" s="138">
        <v>0</v>
      </c>
      <c r="O21" s="116">
        <v>0</v>
      </c>
      <c r="P21" s="115">
        <v>29895</v>
      </c>
      <c r="Q21" s="138">
        <v>176625</v>
      </c>
      <c r="R21" s="116">
        <v>-0.83074309978768601</v>
      </c>
      <c r="S21" s="122">
        <v>0</v>
      </c>
      <c r="T21" s="114" t="s">
        <v>89</v>
      </c>
      <c r="U21" s="114" t="s">
        <v>89</v>
      </c>
      <c r="V21" s="114" t="s">
        <v>140</v>
      </c>
      <c r="W21" s="114" t="s">
        <v>122</v>
      </c>
    </row>
    <row r="22" spans="1:23" x14ac:dyDescent="0.2">
      <c r="A22" s="121"/>
      <c r="B22" s="114" t="s">
        <v>141</v>
      </c>
      <c r="C22" s="114" t="s">
        <v>142</v>
      </c>
      <c r="D22" s="115">
        <v>24052</v>
      </c>
      <c r="E22" s="138">
        <v>118514</v>
      </c>
      <c r="F22" s="116">
        <v>-0.79705351266516999</v>
      </c>
      <c r="G22" s="115">
        <v>723</v>
      </c>
      <c r="H22" s="138">
        <v>694</v>
      </c>
      <c r="I22" s="116">
        <v>4.17867435158501E-2</v>
      </c>
      <c r="J22" s="138">
        <v>195199</v>
      </c>
      <c r="K22" s="138">
        <v>216578</v>
      </c>
      <c r="L22" s="116">
        <v>-9.8712703968085402E-2</v>
      </c>
      <c r="M22" s="115">
        <v>0</v>
      </c>
      <c r="N22" s="138">
        <v>0</v>
      </c>
      <c r="O22" s="116">
        <v>0</v>
      </c>
      <c r="P22" s="115">
        <v>219974</v>
      </c>
      <c r="Q22" s="138">
        <v>335786</v>
      </c>
      <c r="R22" s="116">
        <v>-0.34489823875921</v>
      </c>
      <c r="S22" s="122">
        <v>0</v>
      </c>
      <c r="T22" s="114" t="s">
        <v>89</v>
      </c>
      <c r="U22" s="114" t="s">
        <v>89</v>
      </c>
      <c r="V22" s="114" t="s">
        <v>143</v>
      </c>
      <c r="W22" s="114" t="s">
        <v>122</v>
      </c>
    </row>
    <row r="23" spans="1:23" x14ac:dyDescent="0.2">
      <c r="A23" s="123"/>
      <c r="B23" s="114" t="s">
        <v>144</v>
      </c>
      <c r="C23" s="114" t="s">
        <v>145</v>
      </c>
      <c r="D23" s="115">
        <v>21960</v>
      </c>
      <c r="E23" s="138">
        <v>31481</v>
      </c>
      <c r="F23" s="116">
        <v>-0.30243639020361501</v>
      </c>
      <c r="G23" s="115">
        <v>620</v>
      </c>
      <c r="H23" s="138">
        <v>0</v>
      </c>
      <c r="I23" s="116">
        <v>0</v>
      </c>
      <c r="J23" s="138">
        <v>8</v>
      </c>
      <c r="K23" s="138">
        <v>247</v>
      </c>
      <c r="L23" s="116">
        <v>-0.96761133603238902</v>
      </c>
      <c r="M23" s="115">
        <v>0</v>
      </c>
      <c r="N23" s="138">
        <v>0</v>
      </c>
      <c r="O23" s="116">
        <v>0</v>
      </c>
      <c r="P23" s="115">
        <v>22588</v>
      </c>
      <c r="Q23" s="138">
        <v>31728</v>
      </c>
      <c r="R23" s="116">
        <v>-0.28807362581946505</v>
      </c>
      <c r="S23" s="122">
        <v>0</v>
      </c>
      <c r="T23" s="114" t="s">
        <v>89</v>
      </c>
      <c r="U23" s="114" t="s">
        <v>89</v>
      </c>
      <c r="V23" s="114" t="s">
        <v>146</v>
      </c>
      <c r="W23" s="114" t="s">
        <v>122</v>
      </c>
    </row>
    <row r="24" spans="1:23" x14ac:dyDescent="0.2">
      <c r="A24" s="124" t="s">
        <v>103</v>
      </c>
      <c r="B24" s="124">
        <v>0</v>
      </c>
      <c r="C24" s="124">
        <v>0</v>
      </c>
      <c r="D24" s="125">
        <v>226840</v>
      </c>
      <c r="E24" s="132">
        <v>441877</v>
      </c>
      <c r="F24" s="126">
        <v>-0.48664447346207201</v>
      </c>
      <c r="G24" s="125">
        <v>50233</v>
      </c>
      <c r="H24" s="132">
        <v>8523</v>
      </c>
      <c r="I24" s="126">
        <v>4.8938167311979299</v>
      </c>
      <c r="J24" s="132">
        <v>233521</v>
      </c>
      <c r="K24" s="132">
        <v>348356</v>
      </c>
      <c r="L24" s="126">
        <v>-0.32964840565398601</v>
      </c>
      <c r="M24" s="125">
        <v>0</v>
      </c>
      <c r="N24" s="132">
        <v>0</v>
      </c>
      <c r="O24" s="126">
        <v>0</v>
      </c>
      <c r="P24" s="125">
        <v>510594</v>
      </c>
      <c r="Q24" s="132">
        <v>798756</v>
      </c>
      <c r="R24" s="126">
        <v>-0.36076348722263102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15">
        <v>1527</v>
      </c>
      <c r="E25" s="138">
        <v>1</v>
      </c>
      <c r="F25" s="139">
        <v>1526</v>
      </c>
      <c r="G25" s="115">
        <v>0</v>
      </c>
      <c r="H25" s="138">
        <v>0</v>
      </c>
      <c r="I25" s="116">
        <v>0</v>
      </c>
      <c r="J25" s="138">
        <v>0</v>
      </c>
      <c r="K25" s="138">
        <v>0</v>
      </c>
      <c r="L25" s="116">
        <v>0</v>
      </c>
      <c r="M25" s="115">
        <v>0</v>
      </c>
      <c r="N25" s="138">
        <v>0</v>
      </c>
      <c r="O25" s="116">
        <v>0</v>
      </c>
      <c r="P25" s="115">
        <v>1527</v>
      </c>
      <c r="Q25" s="138">
        <v>1</v>
      </c>
      <c r="R25" s="140">
        <v>1526</v>
      </c>
      <c r="S25" s="120">
        <v>5</v>
      </c>
      <c r="T25" s="114" t="s">
        <v>89</v>
      </c>
      <c r="U25" s="114" t="s">
        <v>89</v>
      </c>
      <c r="V25" s="114" t="s">
        <v>150</v>
      </c>
      <c r="W25" s="114" t="s">
        <v>151</v>
      </c>
    </row>
    <row r="26" spans="1:23" x14ac:dyDescent="0.2">
      <c r="A26" s="121"/>
      <c r="B26" s="114" t="s">
        <v>152</v>
      </c>
      <c r="C26" s="114" t="s">
        <v>153</v>
      </c>
      <c r="D26" s="115">
        <v>1164</v>
      </c>
      <c r="E26" s="138">
        <v>0</v>
      </c>
      <c r="F26" s="116">
        <v>0</v>
      </c>
      <c r="G26" s="115">
        <v>0</v>
      </c>
      <c r="H26" s="138">
        <v>0</v>
      </c>
      <c r="I26" s="116">
        <v>0</v>
      </c>
      <c r="J26" s="138">
        <v>1442</v>
      </c>
      <c r="K26" s="138">
        <v>0</v>
      </c>
      <c r="L26" s="116">
        <v>0</v>
      </c>
      <c r="M26" s="115">
        <v>0</v>
      </c>
      <c r="N26" s="138">
        <v>0</v>
      </c>
      <c r="O26" s="116">
        <v>0</v>
      </c>
      <c r="P26" s="115">
        <v>2606</v>
      </c>
      <c r="Q26" s="138">
        <v>0</v>
      </c>
      <c r="R26" s="116">
        <v>0</v>
      </c>
      <c r="S26" s="122">
        <v>0</v>
      </c>
      <c r="T26" s="114" t="s">
        <v>89</v>
      </c>
      <c r="U26" s="114" t="s">
        <v>89</v>
      </c>
      <c r="V26" s="114" t="s">
        <v>154</v>
      </c>
      <c r="W26" s="114" t="s">
        <v>151</v>
      </c>
    </row>
    <row r="27" spans="1:23" x14ac:dyDescent="0.2">
      <c r="A27" s="121"/>
      <c r="B27" s="114" t="s">
        <v>155</v>
      </c>
      <c r="C27" s="114" t="s">
        <v>156</v>
      </c>
      <c r="D27" s="115">
        <v>991</v>
      </c>
      <c r="E27" s="138">
        <v>0</v>
      </c>
      <c r="F27" s="116">
        <v>0</v>
      </c>
      <c r="G27" s="115">
        <v>0</v>
      </c>
      <c r="H27" s="138">
        <v>0</v>
      </c>
      <c r="I27" s="116">
        <v>0</v>
      </c>
      <c r="J27" s="138">
        <v>12659</v>
      </c>
      <c r="K27" s="138">
        <v>0</v>
      </c>
      <c r="L27" s="116">
        <v>0</v>
      </c>
      <c r="M27" s="115">
        <v>0</v>
      </c>
      <c r="N27" s="138">
        <v>0</v>
      </c>
      <c r="O27" s="116">
        <v>0</v>
      </c>
      <c r="P27" s="115">
        <v>13650</v>
      </c>
      <c r="Q27" s="138">
        <v>0</v>
      </c>
      <c r="R27" s="116">
        <v>0</v>
      </c>
      <c r="S27" s="122">
        <v>0</v>
      </c>
      <c r="T27" s="114" t="s">
        <v>89</v>
      </c>
      <c r="U27" s="114" t="s">
        <v>89</v>
      </c>
      <c r="V27" s="114" t="s">
        <v>157</v>
      </c>
      <c r="W27" s="114" t="s">
        <v>151</v>
      </c>
    </row>
    <row r="28" spans="1:23" x14ac:dyDescent="0.2">
      <c r="A28" s="121"/>
      <c r="B28" s="114" t="s">
        <v>158</v>
      </c>
      <c r="C28" s="114" t="s">
        <v>159</v>
      </c>
      <c r="D28" s="115">
        <v>1334</v>
      </c>
      <c r="E28" s="138">
        <v>0</v>
      </c>
      <c r="F28" s="116">
        <v>0</v>
      </c>
      <c r="G28" s="115">
        <v>0</v>
      </c>
      <c r="H28" s="138">
        <v>0</v>
      </c>
      <c r="I28" s="116">
        <v>0</v>
      </c>
      <c r="J28" s="138">
        <v>1882</v>
      </c>
      <c r="K28" s="138">
        <v>0</v>
      </c>
      <c r="L28" s="116">
        <v>0</v>
      </c>
      <c r="M28" s="115">
        <v>0</v>
      </c>
      <c r="N28" s="138">
        <v>0</v>
      </c>
      <c r="O28" s="116">
        <v>0</v>
      </c>
      <c r="P28" s="115">
        <v>3216</v>
      </c>
      <c r="Q28" s="138">
        <v>0</v>
      </c>
      <c r="R28" s="116">
        <v>0</v>
      </c>
      <c r="S28" s="122">
        <v>0</v>
      </c>
      <c r="T28" s="114" t="s">
        <v>89</v>
      </c>
      <c r="U28" s="114" t="s">
        <v>89</v>
      </c>
      <c r="V28" s="114" t="s">
        <v>160</v>
      </c>
      <c r="W28" s="114" t="s">
        <v>151</v>
      </c>
    </row>
    <row r="29" spans="1:23" x14ac:dyDescent="0.2">
      <c r="A29" s="121"/>
      <c r="B29" s="114" t="s">
        <v>161</v>
      </c>
      <c r="C29" s="114" t="s">
        <v>162</v>
      </c>
      <c r="D29" s="115">
        <v>0</v>
      </c>
      <c r="E29" s="138">
        <v>0</v>
      </c>
      <c r="F29" s="116">
        <v>0</v>
      </c>
      <c r="G29" s="115">
        <v>0</v>
      </c>
      <c r="H29" s="138">
        <v>0</v>
      </c>
      <c r="I29" s="116">
        <v>0</v>
      </c>
      <c r="J29" s="138">
        <v>0</v>
      </c>
      <c r="K29" s="138">
        <v>0</v>
      </c>
      <c r="L29" s="116">
        <v>0</v>
      </c>
      <c r="M29" s="115">
        <v>0</v>
      </c>
      <c r="N29" s="138">
        <v>0</v>
      </c>
      <c r="O29" s="116">
        <v>0</v>
      </c>
      <c r="P29" s="115">
        <v>0</v>
      </c>
      <c r="Q29" s="138">
        <v>0</v>
      </c>
      <c r="R29" s="116">
        <v>0</v>
      </c>
      <c r="S29" s="122">
        <v>0</v>
      </c>
      <c r="T29" s="114" t="s">
        <v>89</v>
      </c>
      <c r="U29" s="114" t="s">
        <v>89</v>
      </c>
      <c r="V29" s="114" t="s">
        <v>163</v>
      </c>
      <c r="W29" s="114" t="s">
        <v>151</v>
      </c>
    </row>
    <row r="30" spans="1:23" x14ac:dyDescent="0.2">
      <c r="A30" s="121"/>
      <c r="B30" s="114" t="s">
        <v>164</v>
      </c>
      <c r="C30" s="114" t="s">
        <v>165</v>
      </c>
      <c r="D30" s="115">
        <v>3485</v>
      </c>
      <c r="E30" s="138">
        <v>0</v>
      </c>
      <c r="F30" s="116">
        <v>0</v>
      </c>
      <c r="G30" s="115">
        <v>0</v>
      </c>
      <c r="H30" s="138">
        <v>0</v>
      </c>
      <c r="I30" s="116">
        <v>0</v>
      </c>
      <c r="J30" s="138">
        <v>0</v>
      </c>
      <c r="K30" s="138">
        <v>0</v>
      </c>
      <c r="L30" s="116">
        <v>0</v>
      </c>
      <c r="M30" s="115">
        <v>0</v>
      </c>
      <c r="N30" s="138">
        <v>0</v>
      </c>
      <c r="O30" s="116">
        <v>0</v>
      </c>
      <c r="P30" s="115">
        <v>3485</v>
      </c>
      <c r="Q30" s="138">
        <v>0</v>
      </c>
      <c r="R30" s="116">
        <v>0</v>
      </c>
      <c r="S30" s="122">
        <v>0</v>
      </c>
      <c r="T30" s="114" t="s">
        <v>89</v>
      </c>
      <c r="U30" s="114" t="s">
        <v>89</v>
      </c>
      <c r="V30" s="114" t="s">
        <v>166</v>
      </c>
      <c r="W30" s="114" t="s">
        <v>151</v>
      </c>
    </row>
    <row r="31" spans="1:23" x14ac:dyDescent="0.2">
      <c r="A31" s="121"/>
      <c r="B31" s="114" t="s">
        <v>167</v>
      </c>
      <c r="C31" s="114" t="s">
        <v>168</v>
      </c>
      <c r="D31" s="115">
        <v>2632</v>
      </c>
      <c r="E31" s="138">
        <v>0</v>
      </c>
      <c r="F31" s="116">
        <v>0</v>
      </c>
      <c r="G31" s="115">
        <v>0</v>
      </c>
      <c r="H31" s="138">
        <v>0</v>
      </c>
      <c r="I31" s="116">
        <v>0</v>
      </c>
      <c r="J31" s="138">
        <v>8</v>
      </c>
      <c r="K31" s="138">
        <v>0</v>
      </c>
      <c r="L31" s="116">
        <v>0</v>
      </c>
      <c r="M31" s="115">
        <v>0</v>
      </c>
      <c r="N31" s="138">
        <v>0</v>
      </c>
      <c r="O31" s="116">
        <v>0</v>
      </c>
      <c r="P31" s="115">
        <v>2640</v>
      </c>
      <c r="Q31" s="138">
        <v>0</v>
      </c>
      <c r="R31" s="116">
        <v>0</v>
      </c>
      <c r="S31" s="122">
        <v>0</v>
      </c>
      <c r="T31" s="114" t="s">
        <v>89</v>
      </c>
      <c r="U31" s="114" t="s">
        <v>89</v>
      </c>
      <c r="V31" s="114" t="s">
        <v>169</v>
      </c>
      <c r="W31" s="114" t="s">
        <v>151</v>
      </c>
    </row>
    <row r="32" spans="1:23" x14ac:dyDescent="0.2">
      <c r="A32" s="121"/>
      <c r="B32" s="114" t="s">
        <v>170</v>
      </c>
      <c r="C32" s="114" t="s">
        <v>171</v>
      </c>
      <c r="D32" s="115">
        <v>13665</v>
      </c>
      <c r="E32" s="138">
        <v>0</v>
      </c>
      <c r="F32" s="116">
        <v>0</v>
      </c>
      <c r="G32" s="115">
        <v>0</v>
      </c>
      <c r="H32" s="138">
        <v>0</v>
      </c>
      <c r="I32" s="116">
        <v>0</v>
      </c>
      <c r="J32" s="138">
        <v>11857</v>
      </c>
      <c r="K32" s="138">
        <v>0</v>
      </c>
      <c r="L32" s="116">
        <v>0</v>
      </c>
      <c r="M32" s="115">
        <v>0</v>
      </c>
      <c r="N32" s="138">
        <v>0</v>
      </c>
      <c r="O32" s="116">
        <v>0</v>
      </c>
      <c r="P32" s="115">
        <v>25522</v>
      </c>
      <c r="Q32" s="138">
        <v>0</v>
      </c>
      <c r="R32" s="116">
        <v>0</v>
      </c>
      <c r="S32" s="122">
        <v>0</v>
      </c>
      <c r="T32" s="114" t="s">
        <v>89</v>
      </c>
      <c r="U32" s="114" t="s">
        <v>89</v>
      </c>
      <c r="V32" s="114" t="s">
        <v>172</v>
      </c>
      <c r="W32" s="114" t="s">
        <v>151</v>
      </c>
    </row>
    <row r="33" spans="1:23" x14ac:dyDescent="0.2">
      <c r="A33" s="121"/>
      <c r="B33" s="114" t="s">
        <v>173</v>
      </c>
      <c r="C33" s="114" t="s">
        <v>174</v>
      </c>
      <c r="D33" s="115">
        <v>223</v>
      </c>
      <c r="E33" s="138">
        <v>0</v>
      </c>
      <c r="F33" s="116">
        <v>0</v>
      </c>
      <c r="G33" s="115">
        <v>0</v>
      </c>
      <c r="H33" s="138">
        <v>0</v>
      </c>
      <c r="I33" s="116">
        <v>0</v>
      </c>
      <c r="J33" s="138">
        <v>1666</v>
      </c>
      <c r="K33" s="138">
        <v>0</v>
      </c>
      <c r="L33" s="116">
        <v>0</v>
      </c>
      <c r="M33" s="115">
        <v>0</v>
      </c>
      <c r="N33" s="138">
        <v>0</v>
      </c>
      <c r="O33" s="116">
        <v>0</v>
      </c>
      <c r="P33" s="115">
        <v>1889</v>
      </c>
      <c r="Q33" s="138">
        <v>0</v>
      </c>
      <c r="R33" s="116">
        <v>0</v>
      </c>
      <c r="S33" s="122">
        <v>0</v>
      </c>
      <c r="T33" s="114" t="s">
        <v>89</v>
      </c>
      <c r="U33" s="114" t="s">
        <v>89</v>
      </c>
      <c r="V33" s="114" t="s">
        <v>175</v>
      </c>
      <c r="W33" s="114" t="s">
        <v>151</v>
      </c>
    </row>
    <row r="34" spans="1:23" x14ac:dyDescent="0.2">
      <c r="A34" s="121"/>
      <c r="B34" s="114" t="s">
        <v>176</v>
      </c>
      <c r="C34" s="114" t="s">
        <v>177</v>
      </c>
      <c r="D34" s="115">
        <v>1675</v>
      </c>
      <c r="E34" s="138">
        <v>2562</v>
      </c>
      <c r="F34" s="116">
        <v>-0.34621389539422298</v>
      </c>
      <c r="G34" s="115">
        <v>0</v>
      </c>
      <c r="H34" s="138">
        <v>0</v>
      </c>
      <c r="I34" s="116">
        <v>0</v>
      </c>
      <c r="J34" s="138">
        <v>790</v>
      </c>
      <c r="K34" s="138">
        <v>1266</v>
      </c>
      <c r="L34" s="116">
        <v>-0.37598736176935199</v>
      </c>
      <c r="M34" s="115">
        <v>0</v>
      </c>
      <c r="N34" s="138">
        <v>0</v>
      </c>
      <c r="O34" s="116">
        <v>0</v>
      </c>
      <c r="P34" s="115">
        <v>2465</v>
      </c>
      <c r="Q34" s="138">
        <v>3828</v>
      </c>
      <c r="R34" s="116">
        <v>-0.35606060606060602</v>
      </c>
      <c r="S34" s="122">
        <v>0</v>
      </c>
      <c r="T34" s="114" t="s">
        <v>89</v>
      </c>
      <c r="U34" s="114" t="s">
        <v>89</v>
      </c>
      <c r="V34" s="114" t="s">
        <v>178</v>
      </c>
      <c r="W34" s="114" t="s">
        <v>151</v>
      </c>
    </row>
    <row r="35" spans="1:23" x14ac:dyDescent="0.2">
      <c r="A35" s="121"/>
      <c r="B35" s="114" t="s">
        <v>179</v>
      </c>
      <c r="C35" s="114" t="s">
        <v>180</v>
      </c>
      <c r="D35" s="115">
        <v>2455</v>
      </c>
      <c r="E35" s="138">
        <v>0</v>
      </c>
      <c r="F35" s="116">
        <v>0</v>
      </c>
      <c r="G35" s="115">
        <v>0</v>
      </c>
      <c r="H35" s="138">
        <v>0</v>
      </c>
      <c r="I35" s="116">
        <v>0</v>
      </c>
      <c r="J35" s="138">
        <v>9813</v>
      </c>
      <c r="K35" s="138">
        <v>0</v>
      </c>
      <c r="L35" s="116">
        <v>0</v>
      </c>
      <c r="M35" s="115">
        <v>0</v>
      </c>
      <c r="N35" s="138">
        <v>0</v>
      </c>
      <c r="O35" s="116">
        <v>0</v>
      </c>
      <c r="P35" s="115">
        <v>12268</v>
      </c>
      <c r="Q35" s="138">
        <v>0</v>
      </c>
      <c r="R35" s="116">
        <v>0</v>
      </c>
      <c r="S35" s="122">
        <v>0</v>
      </c>
      <c r="T35" s="114" t="s">
        <v>89</v>
      </c>
      <c r="U35" s="114" t="s">
        <v>89</v>
      </c>
      <c r="V35" s="114" t="s">
        <v>181</v>
      </c>
      <c r="W35" s="114" t="s">
        <v>151</v>
      </c>
    </row>
    <row r="36" spans="1:23" x14ac:dyDescent="0.2">
      <c r="A36" s="121"/>
      <c r="B36" s="114" t="s">
        <v>182</v>
      </c>
      <c r="C36" s="114" t="s">
        <v>183</v>
      </c>
      <c r="D36" s="115">
        <v>928</v>
      </c>
      <c r="E36" s="138">
        <v>0</v>
      </c>
      <c r="F36" s="116">
        <v>0</v>
      </c>
      <c r="G36" s="115">
        <v>0</v>
      </c>
      <c r="H36" s="138">
        <v>0</v>
      </c>
      <c r="I36" s="116">
        <v>0</v>
      </c>
      <c r="J36" s="138">
        <v>2271</v>
      </c>
      <c r="K36" s="138">
        <v>0</v>
      </c>
      <c r="L36" s="116">
        <v>0</v>
      </c>
      <c r="M36" s="115">
        <v>0</v>
      </c>
      <c r="N36" s="138">
        <v>0</v>
      </c>
      <c r="O36" s="116">
        <v>0</v>
      </c>
      <c r="P36" s="115">
        <v>3199</v>
      </c>
      <c r="Q36" s="138">
        <v>0</v>
      </c>
      <c r="R36" s="116">
        <v>0</v>
      </c>
      <c r="S36" s="122">
        <v>0</v>
      </c>
      <c r="T36" s="114" t="s">
        <v>89</v>
      </c>
      <c r="U36" s="114" t="s">
        <v>89</v>
      </c>
      <c r="V36" s="114" t="s">
        <v>184</v>
      </c>
      <c r="W36" s="114" t="s">
        <v>151</v>
      </c>
    </row>
    <row r="37" spans="1:23" x14ac:dyDescent="0.2">
      <c r="A37" s="121"/>
      <c r="B37" s="114" t="s">
        <v>185</v>
      </c>
      <c r="C37" s="114" t="s">
        <v>186</v>
      </c>
      <c r="D37" s="115">
        <v>10300</v>
      </c>
      <c r="E37" s="138">
        <v>0</v>
      </c>
      <c r="F37" s="116">
        <v>0</v>
      </c>
      <c r="G37" s="115">
        <v>0</v>
      </c>
      <c r="H37" s="138">
        <v>0</v>
      </c>
      <c r="I37" s="116">
        <v>0</v>
      </c>
      <c r="J37" s="138">
        <v>1580</v>
      </c>
      <c r="K37" s="138">
        <v>0</v>
      </c>
      <c r="L37" s="116">
        <v>0</v>
      </c>
      <c r="M37" s="115">
        <v>0</v>
      </c>
      <c r="N37" s="138">
        <v>0</v>
      </c>
      <c r="O37" s="116">
        <v>0</v>
      </c>
      <c r="P37" s="115">
        <v>11880</v>
      </c>
      <c r="Q37" s="138">
        <v>0</v>
      </c>
      <c r="R37" s="116">
        <v>0</v>
      </c>
      <c r="S37" s="122">
        <v>0</v>
      </c>
      <c r="T37" s="114" t="s">
        <v>89</v>
      </c>
      <c r="U37" s="114" t="s">
        <v>89</v>
      </c>
      <c r="V37" s="114" t="s">
        <v>187</v>
      </c>
      <c r="W37" s="114" t="s">
        <v>151</v>
      </c>
    </row>
    <row r="38" spans="1:23" x14ac:dyDescent="0.2">
      <c r="A38" s="121"/>
      <c r="B38" s="114" t="s">
        <v>188</v>
      </c>
      <c r="C38" s="114" t="s">
        <v>189</v>
      </c>
      <c r="D38" s="115">
        <v>4951</v>
      </c>
      <c r="E38" s="138">
        <v>0</v>
      </c>
      <c r="F38" s="116">
        <v>0</v>
      </c>
      <c r="G38" s="115">
        <v>0</v>
      </c>
      <c r="H38" s="138">
        <v>0</v>
      </c>
      <c r="I38" s="116">
        <v>0</v>
      </c>
      <c r="J38" s="138">
        <v>11887</v>
      </c>
      <c r="K38" s="138">
        <v>0</v>
      </c>
      <c r="L38" s="116">
        <v>0</v>
      </c>
      <c r="M38" s="115">
        <v>0</v>
      </c>
      <c r="N38" s="138">
        <v>0</v>
      </c>
      <c r="O38" s="116">
        <v>0</v>
      </c>
      <c r="P38" s="115">
        <v>16838</v>
      </c>
      <c r="Q38" s="138">
        <v>0</v>
      </c>
      <c r="R38" s="116">
        <v>0</v>
      </c>
      <c r="S38" s="122">
        <v>0</v>
      </c>
      <c r="T38" s="114" t="s">
        <v>89</v>
      </c>
      <c r="U38" s="114" t="s">
        <v>89</v>
      </c>
      <c r="V38" s="114" t="s">
        <v>190</v>
      </c>
      <c r="W38" s="114" t="s">
        <v>151</v>
      </c>
    </row>
    <row r="39" spans="1:23" x14ac:dyDescent="0.2">
      <c r="A39" s="121"/>
      <c r="B39" s="114" t="s">
        <v>191</v>
      </c>
      <c r="C39" s="114" t="s">
        <v>192</v>
      </c>
      <c r="D39" s="115">
        <v>781</v>
      </c>
      <c r="E39" s="138">
        <v>508</v>
      </c>
      <c r="F39" s="116">
        <v>0.53740157480314998</v>
      </c>
      <c r="G39" s="115">
        <v>0</v>
      </c>
      <c r="H39" s="138">
        <v>0</v>
      </c>
      <c r="I39" s="116">
        <v>0</v>
      </c>
      <c r="J39" s="138">
        <v>0</v>
      </c>
      <c r="K39" s="138">
        <v>0</v>
      </c>
      <c r="L39" s="116">
        <v>0</v>
      </c>
      <c r="M39" s="115">
        <v>0</v>
      </c>
      <c r="N39" s="138">
        <v>0</v>
      </c>
      <c r="O39" s="116">
        <v>0</v>
      </c>
      <c r="P39" s="115">
        <v>781</v>
      </c>
      <c r="Q39" s="138">
        <v>508</v>
      </c>
      <c r="R39" s="116">
        <v>0.53740157480314998</v>
      </c>
      <c r="S39" s="122">
        <v>0</v>
      </c>
      <c r="T39" s="114" t="s">
        <v>89</v>
      </c>
      <c r="U39" s="114" t="s">
        <v>89</v>
      </c>
      <c r="V39" s="114" t="s">
        <v>193</v>
      </c>
      <c r="W39" s="114" t="s">
        <v>151</v>
      </c>
    </row>
    <row r="40" spans="1:23" x14ac:dyDescent="0.2">
      <c r="A40" s="121"/>
      <c r="B40" s="114" t="s">
        <v>194</v>
      </c>
      <c r="C40" s="114" t="s">
        <v>195</v>
      </c>
      <c r="D40" s="115">
        <v>1227</v>
      </c>
      <c r="E40" s="138">
        <v>0</v>
      </c>
      <c r="F40" s="116">
        <v>0</v>
      </c>
      <c r="G40" s="115">
        <v>0</v>
      </c>
      <c r="H40" s="138">
        <v>0</v>
      </c>
      <c r="I40" s="116">
        <v>0</v>
      </c>
      <c r="J40" s="138">
        <v>0</v>
      </c>
      <c r="K40" s="138">
        <v>0</v>
      </c>
      <c r="L40" s="116">
        <v>0</v>
      </c>
      <c r="M40" s="115">
        <v>0</v>
      </c>
      <c r="N40" s="138">
        <v>0</v>
      </c>
      <c r="O40" s="116">
        <v>0</v>
      </c>
      <c r="P40" s="115">
        <v>1227</v>
      </c>
      <c r="Q40" s="138">
        <v>0</v>
      </c>
      <c r="R40" s="116">
        <v>0</v>
      </c>
      <c r="S40" s="122">
        <v>0</v>
      </c>
      <c r="T40" s="114" t="s">
        <v>89</v>
      </c>
      <c r="U40" s="114" t="s">
        <v>89</v>
      </c>
      <c r="V40" s="114" t="s">
        <v>196</v>
      </c>
      <c r="W40" s="114" t="s">
        <v>151</v>
      </c>
    </row>
    <row r="41" spans="1:23" x14ac:dyDescent="0.2">
      <c r="A41" s="121"/>
      <c r="B41" s="114" t="s">
        <v>197</v>
      </c>
      <c r="C41" s="114" t="s">
        <v>198</v>
      </c>
      <c r="D41" s="115">
        <v>85</v>
      </c>
      <c r="E41" s="138">
        <v>0</v>
      </c>
      <c r="F41" s="116">
        <v>0</v>
      </c>
      <c r="G41" s="115">
        <v>0</v>
      </c>
      <c r="H41" s="138">
        <v>0</v>
      </c>
      <c r="I41" s="116">
        <v>0</v>
      </c>
      <c r="J41" s="138">
        <v>0</v>
      </c>
      <c r="K41" s="138">
        <v>0</v>
      </c>
      <c r="L41" s="116">
        <v>0</v>
      </c>
      <c r="M41" s="115">
        <v>0</v>
      </c>
      <c r="N41" s="138">
        <v>0</v>
      </c>
      <c r="O41" s="116">
        <v>0</v>
      </c>
      <c r="P41" s="115">
        <v>85</v>
      </c>
      <c r="Q41" s="138">
        <v>0</v>
      </c>
      <c r="R41" s="116">
        <v>0</v>
      </c>
      <c r="S41" s="122">
        <v>0</v>
      </c>
      <c r="T41" s="114" t="s">
        <v>89</v>
      </c>
      <c r="U41" s="114" t="s">
        <v>89</v>
      </c>
      <c r="V41" s="114" t="s">
        <v>199</v>
      </c>
      <c r="W41" s="114" t="s">
        <v>151</v>
      </c>
    </row>
    <row r="42" spans="1:23" x14ac:dyDescent="0.2">
      <c r="A42" s="121"/>
      <c r="B42" s="114" t="s">
        <v>200</v>
      </c>
      <c r="C42" s="114" t="s">
        <v>201</v>
      </c>
      <c r="D42" s="115">
        <v>1106</v>
      </c>
      <c r="E42" s="138">
        <v>878</v>
      </c>
      <c r="F42" s="116">
        <v>0.25968109339407702</v>
      </c>
      <c r="G42" s="115">
        <v>0</v>
      </c>
      <c r="H42" s="138">
        <v>0</v>
      </c>
      <c r="I42" s="116">
        <v>0</v>
      </c>
      <c r="J42" s="138">
        <v>710</v>
      </c>
      <c r="K42" s="138">
        <v>594</v>
      </c>
      <c r="L42" s="116">
        <v>0.19528619528619501</v>
      </c>
      <c r="M42" s="115">
        <v>0</v>
      </c>
      <c r="N42" s="138">
        <v>0</v>
      </c>
      <c r="O42" s="116">
        <v>0</v>
      </c>
      <c r="P42" s="115">
        <v>1816</v>
      </c>
      <c r="Q42" s="138">
        <v>1472</v>
      </c>
      <c r="R42" s="116">
        <v>0.233695652173913</v>
      </c>
      <c r="S42" s="122">
        <v>0</v>
      </c>
      <c r="T42" s="114" t="s">
        <v>89</v>
      </c>
      <c r="U42" s="114" t="s">
        <v>89</v>
      </c>
      <c r="V42" s="114" t="s">
        <v>202</v>
      </c>
      <c r="W42" s="114" t="s">
        <v>151</v>
      </c>
    </row>
    <row r="43" spans="1:23" x14ac:dyDescent="0.2">
      <c r="A43" s="121"/>
      <c r="B43" s="114" t="s">
        <v>203</v>
      </c>
      <c r="C43" s="114" t="s">
        <v>204</v>
      </c>
      <c r="D43" s="115">
        <v>255</v>
      </c>
      <c r="E43" s="138">
        <v>0</v>
      </c>
      <c r="F43" s="116">
        <v>0</v>
      </c>
      <c r="G43" s="115">
        <v>0</v>
      </c>
      <c r="H43" s="138">
        <v>0</v>
      </c>
      <c r="I43" s="116">
        <v>0</v>
      </c>
      <c r="J43" s="138">
        <v>1539</v>
      </c>
      <c r="K43" s="138">
        <v>0</v>
      </c>
      <c r="L43" s="116">
        <v>0</v>
      </c>
      <c r="M43" s="115">
        <v>0</v>
      </c>
      <c r="N43" s="138">
        <v>0</v>
      </c>
      <c r="O43" s="116">
        <v>0</v>
      </c>
      <c r="P43" s="115">
        <v>1794</v>
      </c>
      <c r="Q43" s="138">
        <v>0</v>
      </c>
      <c r="R43" s="116">
        <v>0</v>
      </c>
      <c r="S43" s="122">
        <v>0</v>
      </c>
      <c r="T43" s="114" t="s">
        <v>89</v>
      </c>
      <c r="U43" s="114" t="s">
        <v>89</v>
      </c>
      <c r="V43" s="114" t="s">
        <v>205</v>
      </c>
      <c r="W43" s="114" t="s">
        <v>151</v>
      </c>
    </row>
    <row r="44" spans="1:23" x14ac:dyDescent="0.2">
      <c r="A44" s="121"/>
      <c r="B44" s="114" t="s">
        <v>206</v>
      </c>
      <c r="C44" s="114" t="s">
        <v>207</v>
      </c>
      <c r="D44" s="115">
        <v>1385</v>
      </c>
      <c r="E44" s="138">
        <v>0</v>
      </c>
      <c r="F44" s="116">
        <v>0</v>
      </c>
      <c r="G44" s="115">
        <v>0</v>
      </c>
      <c r="H44" s="138">
        <v>0</v>
      </c>
      <c r="I44" s="116">
        <v>0</v>
      </c>
      <c r="J44" s="138">
        <v>0</v>
      </c>
      <c r="K44" s="138">
        <v>0</v>
      </c>
      <c r="L44" s="116">
        <v>0</v>
      </c>
      <c r="M44" s="115">
        <v>0</v>
      </c>
      <c r="N44" s="138">
        <v>0</v>
      </c>
      <c r="O44" s="116">
        <v>0</v>
      </c>
      <c r="P44" s="115">
        <v>1385</v>
      </c>
      <c r="Q44" s="138">
        <v>0</v>
      </c>
      <c r="R44" s="116">
        <v>0</v>
      </c>
      <c r="S44" s="122">
        <v>0</v>
      </c>
      <c r="T44" s="114" t="s">
        <v>89</v>
      </c>
      <c r="U44" s="114" t="s">
        <v>89</v>
      </c>
      <c r="V44" s="114" t="s">
        <v>208</v>
      </c>
      <c r="W44" s="114" t="s">
        <v>151</v>
      </c>
    </row>
    <row r="45" spans="1:23" x14ac:dyDescent="0.2">
      <c r="A45" s="121"/>
      <c r="B45" s="114" t="s">
        <v>209</v>
      </c>
      <c r="C45" s="114" t="s">
        <v>210</v>
      </c>
      <c r="D45" s="115">
        <v>1957</v>
      </c>
      <c r="E45" s="138">
        <v>2928</v>
      </c>
      <c r="F45" s="116">
        <v>-0.33162568306010903</v>
      </c>
      <c r="G45" s="115">
        <v>0</v>
      </c>
      <c r="H45" s="138">
        <v>0</v>
      </c>
      <c r="I45" s="116">
        <v>0</v>
      </c>
      <c r="J45" s="138">
        <v>10988</v>
      </c>
      <c r="K45" s="138">
        <v>11864</v>
      </c>
      <c r="L45" s="116">
        <v>-7.3836817262306106E-2</v>
      </c>
      <c r="M45" s="115">
        <v>0</v>
      </c>
      <c r="N45" s="138">
        <v>0</v>
      </c>
      <c r="O45" s="116">
        <v>0</v>
      </c>
      <c r="P45" s="115">
        <v>12945</v>
      </c>
      <c r="Q45" s="138">
        <v>14792</v>
      </c>
      <c r="R45" s="116">
        <v>-0.12486479177934001</v>
      </c>
      <c r="S45" s="122">
        <v>0</v>
      </c>
      <c r="T45" s="114" t="s">
        <v>89</v>
      </c>
      <c r="U45" s="114" t="s">
        <v>89</v>
      </c>
      <c r="V45" s="114" t="s">
        <v>211</v>
      </c>
      <c r="W45" s="114" t="s">
        <v>151</v>
      </c>
    </row>
    <row r="46" spans="1:23" x14ac:dyDescent="0.2">
      <c r="A46" s="121"/>
      <c r="B46" s="114" t="s">
        <v>212</v>
      </c>
      <c r="C46" s="114" t="s">
        <v>213</v>
      </c>
      <c r="D46" s="115">
        <v>3718</v>
      </c>
      <c r="E46" s="138">
        <v>0</v>
      </c>
      <c r="F46" s="116">
        <v>0</v>
      </c>
      <c r="G46" s="115">
        <v>0</v>
      </c>
      <c r="H46" s="138">
        <v>0</v>
      </c>
      <c r="I46" s="116">
        <v>0</v>
      </c>
      <c r="J46" s="138">
        <v>1</v>
      </c>
      <c r="K46" s="138">
        <v>0</v>
      </c>
      <c r="L46" s="116">
        <v>0</v>
      </c>
      <c r="M46" s="115">
        <v>0</v>
      </c>
      <c r="N46" s="138">
        <v>0</v>
      </c>
      <c r="O46" s="116">
        <v>0</v>
      </c>
      <c r="P46" s="115">
        <v>3719</v>
      </c>
      <c r="Q46" s="138">
        <v>0</v>
      </c>
      <c r="R46" s="116">
        <v>0</v>
      </c>
      <c r="S46" s="122">
        <v>0</v>
      </c>
      <c r="T46" s="114" t="s">
        <v>89</v>
      </c>
      <c r="U46" s="114" t="s">
        <v>89</v>
      </c>
      <c r="V46" s="114" t="s">
        <v>214</v>
      </c>
      <c r="W46" s="114" t="s">
        <v>151</v>
      </c>
    </row>
    <row r="47" spans="1:23" x14ac:dyDescent="0.2">
      <c r="A47" s="121"/>
      <c r="B47" s="114" t="s">
        <v>215</v>
      </c>
      <c r="C47" s="114" t="s">
        <v>216</v>
      </c>
      <c r="D47" s="115">
        <v>2901</v>
      </c>
      <c r="E47" s="138">
        <v>0</v>
      </c>
      <c r="F47" s="116">
        <v>0</v>
      </c>
      <c r="G47" s="115">
        <v>0</v>
      </c>
      <c r="H47" s="138">
        <v>0</v>
      </c>
      <c r="I47" s="116">
        <v>0</v>
      </c>
      <c r="J47" s="138">
        <v>1</v>
      </c>
      <c r="K47" s="138">
        <v>0</v>
      </c>
      <c r="L47" s="116">
        <v>0</v>
      </c>
      <c r="M47" s="115">
        <v>0</v>
      </c>
      <c r="N47" s="138">
        <v>0</v>
      </c>
      <c r="O47" s="116">
        <v>0</v>
      </c>
      <c r="P47" s="115">
        <v>2902</v>
      </c>
      <c r="Q47" s="138">
        <v>0</v>
      </c>
      <c r="R47" s="116">
        <v>0</v>
      </c>
      <c r="S47" s="122">
        <v>0</v>
      </c>
      <c r="T47" s="114" t="s">
        <v>89</v>
      </c>
      <c r="U47" s="114" t="s">
        <v>89</v>
      </c>
      <c r="V47" s="114" t="s">
        <v>217</v>
      </c>
      <c r="W47" s="114" t="s">
        <v>151</v>
      </c>
    </row>
    <row r="48" spans="1:23" x14ac:dyDescent="0.2">
      <c r="A48" s="121"/>
      <c r="B48" s="114" t="s">
        <v>218</v>
      </c>
      <c r="C48" s="114" t="s">
        <v>219</v>
      </c>
      <c r="D48" s="115">
        <v>2223</v>
      </c>
      <c r="E48" s="138">
        <v>0</v>
      </c>
      <c r="F48" s="116">
        <v>0</v>
      </c>
      <c r="G48" s="115">
        <v>0</v>
      </c>
      <c r="H48" s="138">
        <v>0</v>
      </c>
      <c r="I48" s="116">
        <v>0</v>
      </c>
      <c r="J48" s="138">
        <v>7910</v>
      </c>
      <c r="K48" s="138">
        <v>0</v>
      </c>
      <c r="L48" s="116">
        <v>0</v>
      </c>
      <c r="M48" s="115">
        <v>0</v>
      </c>
      <c r="N48" s="138">
        <v>0</v>
      </c>
      <c r="O48" s="116">
        <v>0</v>
      </c>
      <c r="P48" s="115">
        <v>10133</v>
      </c>
      <c r="Q48" s="138">
        <v>0</v>
      </c>
      <c r="R48" s="116">
        <v>0</v>
      </c>
      <c r="S48" s="122">
        <v>0</v>
      </c>
      <c r="T48" s="114" t="s">
        <v>89</v>
      </c>
      <c r="U48" s="114" t="s">
        <v>89</v>
      </c>
      <c r="V48" s="114" t="s">
        <v>220</v>
      </c>
      <c r="W48" s="114" t="s">
        <v>151</v>
      </c>
    </row>
    <row r="49" spans="1:23" x14ac:dyDescent="0.2">
      <c r="A49" s="121"/>
      <c r="B49" s="114" t="s">
        <v>221</v>
      </c>
      <c r="C49" s="114" t="s">
        <v>222</v>
      </c>
      <c r="D49" s="115">
        <v>1210</v>
      </c>
      <c r="E49" s="138">
        <v>0</v>
      </c>
      <c r="F49" s="116">
        <v>0</v>
      </c>
      <c r="G49" s="115">
        <v>0</v>
      </c>
      <c r="H49" s="138">
        <v>0</v>
      </c>
      <c r="I49" s="116">
        <v>0</v>
      </c>
      <c r="J49" s="138">
        <v>0</v>
      </c>
      <c r="K49" s="138">
        <v>0</v>
      </c>
      <c r="L49" s="116">
        <v>0</v>
      </c>
      <c r="M49" s="115">
        <v>0</v>
      </c>
      <c r="N49" s="138">
        <v>0</v>
      </c>
      <c r="O49" s="116">
        <v>0</v>
      </c>
      <c r="P49" s="115">
        <v>1210</v>
      </c>
      <c r="Q49" s="138">
        <v>0</v>
      </c>
      <c r="R49" s="116">
        <v>0</v>
      </c>
      <c r="S49" s="122">
        <v>0</v>
      </c>
      <c r="T49" s="114" t="s">
        <v>89</v>
      </c>
      <c r="U49" s="114" t="s">
        <v>89</v>
      </c>
      <c r="V49" s="114" t="s">
        <v>223</v>
      </c>
      <c r="W49" s="114" t="s">
        <v>151</v>
      </c>
    </row>
    <row r="50" spans="1:23" x14ac:dyDescent="0.2">
      <c r="A50" s="121"/>
      <c r="B50" s="114" t="s">
        <v>224</v>
      </c>
      <c r="C50" s="114" t="s">
        <v>225</v>
      </c>
      <c r="D50" s="115">
        <v>9693</v>
      </c>
      <c r="E50" s="138">
        <v>10178</v>
      </c>
      <c r="F50" s="116">
        <v>-4.7651797995676995E-2</v>
      </c>
      <c r="G50" s="115">
        <v>0</v>
      </c>
      <c r="H50" s="138">
        <v>0</v>
      </c>
      <c r="I50" s="116">
        <v>0</v>
      </c>
      <c r="J50" s="138">
        <v>8749</v>
      </c>
      <c r="K50" s="138">
        <v>10247</v>
      </c>
      <c r="L50" s="116">
        <v>-0.14618912852542201</v>
      </c>
      <c r="M50" s="115">
        <v>0</v>
      </c>
      <c r="N50" s="138">
        <v>0</v>
      </c>
      <c r="O50" s="116">
        <v>0</v>
      </c>
      <c r="P50" s="115">
        <v>18442</v>
      </c>
      <c r="Q50" s="138">
        <v>20425</v>
      </c>
      <c r="R50" s="116">
        <v>-9.7086903304773597E-2</v>
      </c>
      <c r="S50" s="122">
        <v>0</v>
      </c>
      <c r="T50" s="114" t="s">
        <v>89</v>
      </c>
      <c r="U50" s="114" t="s">
        <v>89</v>
      </c>
      <c r="V50" s="114" t="s">
        <v>226</v>
      </c>
      <c r="W50" s="114" t="s">
        <v>151</v>
      </c>
    </row>
    <row r="51" spans="1:23" x14ac:dyDescent="0.2">
      <c r="A51" s="121"/>
      <c r="B51" s="114" t="s">
        <v>227</v>
      </c>
      <c r="C51" s="114" t="s">
        <v>228</v>
      </c>
      <c r="D51" s="115">
        <v>1855</v>
      </c>
      <c r="E51" s="138">
        <v>0</v>
      </c>
      <c r="F51" s="116">
        <v>0</v>
      </c>
      <c r="G51" s="115">
        <v>0</v>
      </c>
      <c r="H51" s="138">
        <v>0</v>
      </c>
      <c r="I51" s="116">
        <v>0</v>
      </c>
      <c r="J51" s="138">
        <v>632</v>
      </c>
      <c r="K51" s="138">
        <v>0</v>
      </c>
      <c r="L51" s="116">
        <v>0</v>
      </c>
      <c r="M51" s="115">
        <v>0</v>
      </c>
      <c r="N51" s="138">
        <v>0</v>
      </c>
      <c r="O51" s="116">
        <v>0</v>
      </c>
      <c r="P51" s="115">
        <v>2487</v>
      </c>
      <c r="Q51" s="138">
        <v>0</v>
      </c>
      <c r="R51" s="116">
        <v>0</v>
      </c>
      <c r="S51" s="122">
        <v>0</v>
      </c>
      <c r="T51" s="114" t="s">
        <v>89</v>
      </c>
      <c r="U51" s="114" t="s">
        <v>89</v>
      </c>
      <c r="V51" s="114" t="s">
        <v>229</v>
      </c>
      <c r="W51" s="114" t="s">
        <v>151</v>
      </c>
    </row>
    <row r="52" spans="1:23" x14ac:dyDescent="0.2">
      <c r="A52" s="121"/>
      <c r="B52" s="114" t="s">
        <v>230</v>
      </c>
      <c r="C52" s="114" t="s">
        <v>231</v>
      </c>
      <c r="D52" s="115">
        <v>796</v>
      </c>
      <c r="E52" s="138">
        <v>338</v>
      </c>
      <c r="F52" s="116">
        <v>1.3550295857988199</v>
      </c>
      <c r="G52" s="115">
        <v>0</v>
      </c>
      <c r="H52" s="138">
        <v>0</v>
      </c>
      <c r="I52" s="116">
        <v>0</v>
      </c>
      <c r="J52" s="138">
        <v>1077</v>
      </c>
      <c r="K52" s="138">
        <v>2042</v>
      </c>
      <c r="L52" s="116">
        <v>-0.47257590597453497</v>
      </c>
      <c r="M52" s="115">
        <v>0</v>
      </c>
      <c r="N52" s="138">
        <v>0</v>
      </c>
      <c r="O52" s="116">
        <v>0</v>
      </c>
      <c r="P52" s="115">
        <v>1873</v>
      </c>
      <c r="Q52" s="138">
        <v>2380</v>
      </c>
      <c r="R52" s="116">
        <v>-0.21302521008403399</v>
      </c>
      <c r="S52" s="122">
        <v>0</v>
      </c>
      <c r="T52" s="114" t="s">
        <v>89</v>
      </c>
      <c r="U52" s="114" t="s">
        <v>89</v>
      </c>
      <c r="V52" s="114" t="s">
        <v>232</v>
      </c>
      <c r="W52" s="114" t="s">
        <v>151</v>
      </c>
    </row>
    <row r="53" spans="1:23" x14ac:dyDescent="0.2">
      <c r="A53" s="123"/>
      <c r="B53" s="114" t="s">
        <v>233</v>
      </c>
      <c r="C53" s="114" t="s">
        <v>234</v>
      </c>
      <c r="D53" s="115">
        <v>1572</v>
      </c>
      <c r="E53" s="138">
        <v>0</v>
      </c>
      <c r="F53" s="116">
        <v>0</v>
      </c>
      <c r="G53" s="115">
        <v>0</v>
      </c>
      <c r="H53" s="138">
        <v>0</v>
      </c>
      <c r="I53" s="116">
        <v>0</v>
      </c>
      <c r="J53" s="138">
        <v>0</v>
      </c>
      <c r="K53" s="138">
        <v>0</v>
      </c>
      <c r="L53" s="116">
        <v>0</v>
      </c>
      <c r="M53" s="115">
        <v>0</v>
      </c>
      <c r="N53" s="138">
        <v>0</v>
      </c>
      <c r="O53" s="116">
        <v>0</v>
      </c>
      <c r="P53" s="115">
        <v>1572</v>
      </c>
      <c r="Q53" s="138">
        <v>0</v>
      </c>
      <c r="R53" s="116">
        <v>0</v>
      </c>
      <c r="S53" s="122">
        <v>0</v>
      </c>
      <c r="T53" s="114" t="s">
        <v>89</v>
      </c>
      <c r="U53" s="114" t="s">
        <v>89</v>
      </c>
      <c r="V53" s="114" t="s">
        <v>235</v>
      </c>
      <c r="W53" s="114" t="s">
        <v>151</v>
      </c>
    </row>
    <row r="54" spans="1:23" x14ac:dyDescent="0.2">
      <c r="A54" s="124" t="s">
        <v>103</v>
      </c>
      <c r="B54" s="124">
        <v>0</v>
      </c>
      <c r="C54" s="124">
        <v>0</v>
      </c>
      <c r="D54" s="125">
        <v>76094</v>
      </c>
      <c r="E54" s="132">
        <v>17393</v>
      </c>
      <c r="F54" s="126">
        <v>3.3749784396021401</v>
      </c>
      <c r="G54" s="125">
        <v>0</v>
      </c>
      <c r="H54" s="132">
        <v>0</v>
      </c>
      <c r="I54" s="126">
        <v>0</v>
      </c>
      <c r="J54" s="132">
        <v>87462</v>
      </c>
      <c r="K54" s="132">
        <v>26013</v>
      </c>
      <c r="L54" s="126">
        <v>2.3622419559451</v>
      </c>
      <c r="M54" s="125">
        <v>0</v>
      </c>
      <c r="N54" s="132">
        <v>0</v>
      </c>
      <c r="O54" s="126">
        <v>0</v>
      </c>
      <c r="P54" s="125">
        <v>163556</v>
      </c>
      <c r="Q54" s="132">
        <v>43406</v>
      </c>
      <c r="R54" s="126">
        <v>2.7680504999308897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568305</v>
      </c>
      <c r="E55" s="132">
        <f>E54+E24+E14</f>
        <v>753319</v>
      </c>
      <c r="F55" s="133">
        <f>((D54+D24+D14)-(E54+E24+E14))/(E54+E24+E14)</f>
        <v>-0.24559847820113392</v>
      </c>
      <c r="G55" s="132">
        <f>G54+G24+G14</f>
        <v>57039</v>
      </c>
      <c r="H55" s="132">
        <f>H54+H24+H14</f>
        <v>22338</v>
      </c>
      <c r="I55" s="133">
        <f>((G54+G24+G14)-(H54+H24+H14))/(H54+H24+H14)</f>
        <v>1.5534515175933388</v>
      </c>
      <c r="J55" s="132">
        <f>J54+J24+J14</f>
        <v>440169</v>
      </c>
      <c r="K55" s="132">
        <f>K54+K24+K14</f>
        <v>652360</v>
      </c>
      <c r="L55" s="133">
        <f>((J54+J24+J14)-(K54+K24+K14))/(K54+K24+K14)</f>
        <v>-0.32526672389478201</v>
      </c>
      <c r="M55" s="132">
        <f>M54+M24+M14</f>
        <v>0</v>
      </c>
      <c r="N55" s="132">
        <f>N54+N24+N14</f>
        <v>0</v>
      </c>
      <c r="O55" s="133" t="e">
        <f>((M54+M24+M14)-(N54+N24+N14))/(N54+N24+N14)</f>
        <v>#DIV/0!</v>
      </c>
      <c r="P55" s="132">
        <f>P54+P24+P14</f>
        <v>1065513</v>
      </c>
      <c r="Q55" s="132">
        <f>Q54+Q24+Q14</f>
        <v>1428017</v>
      </c>
      <c r="R55" s="133">
        <f>((P54+P24+P14)-(Q54+Q24+Q14))/(Q54+Q24+Q14)</f>
        <v>-0.25385131969717445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1007915</v>
      </c>
      <c r="E56" s="132">
        <f>E54+E24+E14+E9</f>
        <v>1091257</v>
      </c>
      <c r="F56" s="133">
        <f>((D54+D24+D14+D9)-(E54+E24+E14+E9))/(E54+E24+E14+E9)</f>
        <v>-7.637247687758246E-2</v>
      </c>
      <c r="G56" s="132">
        <f>G54+G24+G14+G9</f>
        <v>516484</v>
      </c>
      <c r="H56" s="132">
        <f>H54+H24+H14+H9</f>
        <v>324232</v>
      </c>
      <c r="I56" s="133">
        <f>((G54+G24+G14+G9)-(H54+H24+H14+H9))/(H54+H24+H14+H9)</f>
        <v>0.59294579190209484</v>
      </c>
      <c r="J56" s="132">
        <f>J54+J24+J14+J9</f>
        <v>808561</v>
      </c>
      <c r="K56" s="132">
        <f>K54+K24+K14+K9</f>
        <v>1634721</v>
      </c>
      <c r="L56" s="133">
        <f>((J54+J24+J14+J9)-(K54+K24+K14+K9))/(K54+K24+K14+K9)</f>
        <v>-0.50538287573231155</v>
      </c>
      <c r="M56" s="132">
        <f>M54+M24+M14+M9</f>
        <v>3887</v>
      </c>
      <c r="N56" s="132">
        <f>N54+N24+N14+N9</f>
        <v>37802</v>
      </c>
      <c r="O56" s="133">
        <f>((M54+M24+M14+M9)-(N54+N24+N14+N9))/(N54+N24+N14+N9)</f>
        <v>-0.89717475265858948</v>
      </c>
      <c r="P56" s="132">
        <f>P54+P24+P14+P9</f>
        <v>2336847</v>
      </c>
      <c r="Q56" s="132">
        <f>Q54+Q24+Q14+Q9</f>
        <v>3088012</v>
      </c>
      <c r="R56" s="133">
        <f>((P54+P24+P14+P9)-(Q54+Q24+Q14+Q9))/(Q54+Q24+Q14+Q9)</f>
        <v>-0.24325196922809886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1602675</v>
      </c>
      <c r="E57" s="132">
        <f>E54+E24+E14+E9+E5</f>
        <v>1808144</v>
      </c>
      <c r="F57" s="133">
        <f>((D54+D24+D14+D9+D5)-(E54+E24+E14+E9+E5))/(E54+E24+E14+E9+E5)</f>
        <v>-0.11363530780734278</v>
      </c>
      <c r="G57" s="132">
        <f>G54+G24+G14+G9+G5</f>
        <v>7247861</v>
      </c>
      <c r="H57" s="132">
        <f>H54+H24+H14+H9+H5</f>
        <v>8385482</v>
      </c>
      <c r="I57" s="133">
        <f>((G54+G24+G14+G9+G5)-(H54+H24+H14+H9+H5))/(H54+H24+H14+H9+H5)</f>
        <v>-0.13566554671514411</v>
      </c>
      <c r="J57" s="132">
        <f>J54+J24+J14+J9+J5</f>
        <v>987396</v>
      </c>
      <c r="K57" s="132">
        <f>K54+K24+K14+K9+K5</f>
        <v>3322187</v>
      </c>
      <c r="L57" s="133">
        <f>((J54+J24+J14+J9+J5)-(K54+K24+K14+K9+K5))/(K54+K24+K14+K9+K5)</f>
        <v>-0.70278735062174402</v>
      </c>
      <c r="M57" s="132">
        <f>M54+M24+M14+M9+M5</f>
        <v>432109</v>
      </c>
      <c r="N57" s="132">
        <f>N54+N24+N14+N9+N5</f>
        <v>517842</v>
      </c>
      <c r="O57" s="133">
        <f>((M54+M24+M14+M9+M5)-(N54+N24+N14+N9+N5))/(N54+N24+N14+N9+N5)</f>
        <v>-0.16555822046106727</v>
      </c>
      <c r="P57" s="132">
        <f>P54+P24+P14+P9+P5</f>
        <v>10270041</v>
      </c>
      <c r="Q57" s="132">
        <f>Q54+Q24+Q14+Q9+Q5</f>
        <v>14033655</v>
      </c>
      <c r="R57" s="133">
        <f>((P54+P24+P14+P9+P5)-(Q54+Q24+Q14+Q9+Q5))/(Q54+Q24+Q14+Q9+Q5)</f>
        <v>-0.26818487414718406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15">
        <v>0</v>
      </c>
      <c r="E58" s="138">
        <v>0</v>
      </c>
      <c r="F58" s="116">
        <v>0</v>
      </c>
      <c r="G58" s="115">
        <v>0</v>
      </c>
      <c r="H58" s="138">
        <v>0</v>
      </c>
      <c r="I58" s="116">
        <v>0</v>
      </c>
      <c r="J58" s="138">
        <v>0</v>
      </c>
      <c r="K58" s="138">
        <v>0</v>
      </c>
      <c r="L58" s="116">
        <v>0</v>
      </c>
      <c r="M58" s="115">
        <v>0</v>
      </c>
      <c r="N58" s="138">
        <v>0</v>
      </c>
      <c r="O58" s="116">
        <v>0</v>
      </c>
      <c r="P58" s="115">
        <v>0</v>
      </c>
      <c r="Q58" s="138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242</v>
      </c>
      <c r="W58" s="114" t="s">
        <v>243</v>
      </c>
    </row>
    <row r="59" spans="1:23" x14ac:dyDescent="0.2">
      <c r="A59" s="121"/>
      <c r="B59" s="114" t="s">
        <v>244</v>
      </c>
      <c r="C59" s="114" t="s">
        <v>245</v>
      </c>
      <c r="D59" s="115">
        <v>0</v>
      </c>
      <c r="E59" s="138">
        <v>0</v>
      </c>
      <c r="F59" s="116">
        <v>0</v>
      </c>
      <c r="G59" s="115">
        <v>0</v>
      </c>
      <c r="H59" s="138">
        <v>0</v>
      </c>
      <c r="I59" s="116">
        <v>0</v>
      </c>
      <c r="J59" s="138">
        <v>0</v>
      </c>
      <c r="K59" s="138">
        <v>0</v>
      </c>
      <c r="L59" s="116">
        <v>0</v>
      </c>
      <c r="M59" s="115">
        <v>0</v>
      </c>
      <c r="N59" s="138">
        <v>0</v>
      </c>
      <c r="O59" s="116">
        <v>0</v>
      </c>
      <c r="P59" s="115">
        <v>0</v>
      </c>
      <c r="Q59" s="138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246</v>
      </c>
      <c r="W59" s="114" t="s">
        <v>243</v>
      </c>
    </row>
    <row r="60" spans="1:23" x14ac:dyDescent="0.2">
      <c r="A60" s="121"/>
      <c r="B60" s="114" t="s">
        <v>247</v>
      </c>
      <c r="C60" s="114" t="s">
        <v>248</v>
      </c>
      <c r="D60" s="115">
        <v>0</v>
      </c>
      <c r="E60" s="138">
        <v>0</v>
      </c>
      <c r="F60" s="116">
        <v>0</v>
      </c>
      <c r="G60" s="115">
        <v>0</v>
      </c>
      <c r="H60" s="138">
        <v>0</v>
      </c>
      <c r="I60" s="116">
        <v>0</v>
      </c>
      <c r="J60" s="138">
        <v>0</v>
      </c>
      <c r="K60" s="138">
        <v>0</v>
      </c>
      <c r="L60" s="116">
        <v>0</v>
      </c>
      <c r="M60" s="115">
        <v>0</v>
      </c>
      <c r="N60" s="138">
        <v>0</v>
      </c>
      <c r="O60" s="116">
        <v>0</v>
      </c>
      <c r="P60" s="115">
        <v>0</v>
      </c>
      <c r="Q60" s="138">
        <v>0</v>
      </c>
      <c r="R60" s="116">
        <v>0</v>
      </c>
      <c r="S60" s="122">
        <v>0</v>
      </c>
      <c r="T60" s="114" t="s">
        <v>90</v>
      </c>
      <c r="U60" s="114" t="s">
        <v>90</v>
      </c>
      <c r="V60" s="114" t="s">
        <v>249</v>
      </c>
      <c r="W60" s="114" t="s">
        <v>243</v>
      </c>
    </row>
    <row r="61" spans="1:23" x14ac:dyDescent="0.2">
      <c r="A61" s="121"/>
      <c r="B61" s="114" t="s">
        <v>250</v>
      </c>
      <c r="C61" s="114" t="s">
        <v>251</v>
      </c>
      <c r="D61" s="115">
        <v>0</v>
      </c>
      <c r="E61" s="138">
        <v>0</v>
      </c>
      <c r="F61" s="116">
        <v>0</v>
      </c>
      <c r="G61" s="115">
        <v>0</v>
      </c>
      <c r="H61" s="138">
        <v>0</v>
      </c>
      <c r="I61" s="116">
        <v>0</v>
      </c>
      <c r="J61" s="138">
        <v>0</v>
      </c>
      <c r="K61" s="138">
        <v>0</v>
      </c>
      <c r="L61" s="116">
        <v>0</v>
      </c>
      <c r="M61" s="115">
        <v>0</v>
      </c>
      <c r="N61" s="138">
        <v>0</v>
      </c>
      <c r="O61" s="116">
        <v>0</v>
      </c>
      <c r="P61" s="115">
        <v>0</v>
      </c>
      <c r="Q61" s="138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252</v>
      </c>
      <c r="W61" s="114" t="s">
        <v>243</v>
      </c>
    </row>
    <row r="62" spans="1:23" x14ac:dyDescent="0.2">
      <c r="A62" s="121"/>
      <c r="B62" s="114" t="s">
        <v>253</v>
      </c>
      <c r="C62" s="114" t="s">
        <v>254</v>
      </c>
      <c r="D62" s="115">
        <v>0</v>
      </c>
      <c r="E62" s="138">
        <v>913</v>
      </c>
      <c r="F62" s="116">
        <v>-1</v>
      </c>
      <c r="G62" s="115">
        <v>0</v>
      </c>
      <c r="H62" s="138">
        <v>0</v>
      </c>
      <c r="I62" s="116">
        <v>0</v>
      </c>
      <c r="J62" s="138">
        <v>0</v>
      </c>
      <c r="K62" s="138">
        <v>0</v>
      </c>
      <c r="L62" s="116">
        <v>0</v>
      </c>
      <c r="M62" s="115">
        <v>0</v>
      </c>
      <c r="N62" s="138">
        <v>0</v>
      </c>
      <c r="O62" s="116">
        <v>0</v>
      </c>
      <c r="P62" s="115">
        <v>0</v>
      </c>
      <c r="Q62" s="138">
        <v>913</v>
      </c>
      <c r="R62" s="116">
        <v>-1</v>
      </c>
      <c r="S62" s="122">
        <v>0</v>
      </c>
      <c r="T62" s="114" t="s">
        <v>90</v>
      </c>
      <c r="U62" s="114" t="s">
        <v>90</v>
      </c>
      <c r="V62" s="114" t="s">
        <v>255</v>
      </c>
      <c r="W62" s="114" t="s">
        <v>243</v>
      </c>
    </row>
    <row r="63" spans="1:23" x14ac:dyDescent="0.2">
      <c r="A63" s="123"/>
      <c r="B63" s="114" t="s">
        <v>256</v>
      </c>
      <c r="C63" s="114" t="s">
        <v>257</v>
      </c>
      <c r="D63" s="115">
        <v>0</v>
      </c>
      <c r="E63" s="138">
        <v>0</v>
      </c>
      <c r="F63" s="116">
        <v>0</v>
      </c>
      <c r="G63" s="115">
        <v>0</v>
      </c>
      <c r="H63" s="138">
        <v>0</v>
      </c>
      <c r="I63" s="116">
        <v>0</v>
      </c>
      <c r="J63" s="138">
        <v>0</v>
      </c>
      <c r="K63" s="138">
        <v>0</v>
      </c>
      <c r="L63" s="116">
        <v>0</v>
      </c>
      <c r="M63" s="115">
        <v>0</v>
      </c>
      <c r="N63" s="138">
        <v>0</v>
      </c>
      <c r="O63" s="116">
        <v>0</v>
      </c>
      <c r="P63" s="115">
        <v>0</v>
      </c>
      <c r="Q63" s="138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258</v>
      </c>
      <c r="W63" s="114" t="s">
        <v>243</v>
      </c>
    </row>
    <row r="64" spans="1:23" x14ac:dyDescent="0.2">
      <c r="A64" s="124" t="s">
        <v>103</v>
      </c>
      <c r="B64" s="124">
        <v>0</v>
      </c>
      <c r="C64" s="124">
        <v>0</v>
      </c>
      <c r="D64" s="125">
        <v>0</v>
      </c>
      <c r="E64" s="132">
        <v>913</v>
      </c>
      <c r="F64" s="126">
        <v>-1</v>
      </c>
      <c r="G64" s="125">
        <v>0</v>
      </c>
      <c r="H64" s="132">
        <v>0</v>
      </c>
      <c r="I64" s="126">
        <v>0</v>
      </c>
      <c r="J64" s="132">
        <v>0</v>
      </c>
      <c r="K64" s="132">
        <v>0</v>
      </c>
      <c r="L64" s="126">
        <v>0</v>
      </c>
      <c r="M64" s="125">
        <v>0</v>
      </c>
      <c r="N64" s="132">
        <v>0</v>
      </c>
      <c r="O64" s="126">
        <v>0</v>
      </c>
      <c r="P64" s="125">
        <v>0</v>
      </c>
      <c r="Q64" s="132">
        <v>913</v>
      </c>
      <c r="R64" s="126">
        <v>-1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25">
        <v>1602675</v>
      </c>
      <c r="E65" s="132">
        <v>1809057</v>
      </c>
      <c r="F65" s="126">
        <v>-0.11408264084547901</v>
      </c>
      <c r="G65" s="125">
        <v>7247861</v>
      </c>
      <c r="H65" s="132">
        <v>8385482</v>
      </c>
      <c r="I65" s="126">
        <v>-0.135665546715144</v>
      </c>
      <c r="J65" s="132">
        <v>987396</v>
      </c>
      <c r="K65" s="132">
        <v>3322187</v>
      </c>
      <c r="L65" s="126">
        <v>-0.70278735062174402</v>
      </c>
      <c r="M65" s="125">
        <v>432109</v>
      </c>
      <c r="N65" s="132">
        <v>517842</v>
      </c>
      <c r="O65" s="126">
        <v>-0.16555822046106702</v>
      </c>
      <c r="P65" s="125">
        <v>10270041</v>
      </c>
      <c r="Q65" s="132">
        <v>14034568</v>
      </c>
      <c r="R65" s="126">
        <v>-0.26823248139878597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276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263</v>
      </c>
      <c r="E4" s="112" t="s">
        <v>264</v>
      </c>
      <c r="F4" s="112" t="s">
        <v>265</v>
      </c>
      <c r="G4" s="112" t="s">
        <v>266</v>
      </c>
      <c r="H4" s="112" t="s">
        <v>267</v>
      </c>
      <c r="I4" s="112" t="s">
        <v>268</v>
      </c>
      <c r="J4" s="112" t="s">
        <v>269</v>
      </c>
      <c r="K4" s="112" t="s">
        <v>270</v>
      </c>
      <c r="L4" s="112" t="s">
        <v>271</v>
      </c>
      <c r="M4" s="112" t="s">
        <v>272</v>
      </c>
      <c r="N4" s="112" t="s">
        <v>273</v>
      </c>
      <c r="O4" s="112" t="s">
        <v>274</v>
      </c>
      <c r="P4" s="112" t="s">
        <v>72</v>
      </c>
      <c r="Q4" s="112" t="s">
        <v>275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84</v>
      </c>
      <c r="W4" s="113" t="s">
        <v>83</v>
      </c>
    </row>
    <row r="5" spans="1:23" x14ac:dyDescent="0.2">
      <c r="A5" s="114" t="s">
        <v>85</v>
      </c>
      <c r="B5" s="114" t="s">
        <v>86</v>
      </c>
      <c r="C5" s="114" t="s">
        <v>87</v>
      </c>
      <c r="D5" s="138">
        <v>4678382</v>
      </c>
      <c r="E5" s="115">
        <v>5221343</v>
      </c>
      <c r="F5" s="116">
        <v>-0.10398876304429701</v>
      </c>
      <c r="G5" s="138">
        <v>60074771</v>
      </c>
      <c r="H5" s="115">
        <v>61039909</v>
      </c>
      <c r="I5" s="116">
        <v>-1.58115897584317E-2</v>
      </c>
      <c r="J5" s="138">
        <v>11207243</v>
      </c>
      <c r="K5" s="115">
        <v>13383245</v>
      </c>
      <c r="L5" s="116">
        <v>-0.16259150900996</v>
      </c>
      <c r="M5" s="138">
        <v>3470260</v>
      </c>
      <c r="N5" s="115">
        <v>4054657</v>
      </c>
      <c r="O5" s="116">
        <v>-0.14412982405170199</v>
      </c>
      <c r="P5" s="138">
        <v>79430656</v>
      </c>
      <c r="Q5" s="115">
        <v>83699154</v>
      </c>
      <c r="R5" s="116">
        <v>-5.0998102083564693E-2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38">
        <v>1946035</v>
      </c>
      <c r="E6" s="115">
        <v>2322470</v>
      </c>
      <c r="F6" s="116">
        <v>-0.16208390205255599</v>
      </c>
      <c r="G6" s="138">
        <v>283644</v>
      </c>
      <c r="H6" s="115">
        <v>449265</v>
      </c>
      <c r="I6" s="116">
        <v>-0.36864879302861303</v>
      </c>
      <c r="J6" s="138">
        <v>2096743</v>
      </c>
      <c r="K6" s="115">
        <v>2847087</v>
      </c>
      <c r="L6" s="116">
        <v>-0.26354797025872401</v>
      </c>
      <c r="M6" s="138">
        <v>859</v>
      </c>
      <c r="N6" s="115">
        <v>5946</v>
      </c>
      <c r="O6" s="116">
        <v>-0.85553313151698596</v>
      </c>
      <c r="P6" s="138">
        <v>4327281</v>
      </c>
      <c r="Q6" s="115">
        <v>5624768</v>
      </c>
      <c r="R6" s="116">
        <v>-0.23067386957115399</v>
      </c>
      <c r="S6" s="120">
        <v>2</v>
      </c>
      <c r="T6" s="114" t="s">
        <v>89</v>
      </c>
      <c r="U6" s="114" t="s">
        <v>89</v>
      </c>
      <c r="V6" s="114" t="s">
        <v>96</v>
      </c>
      <c r="W6" s="114" t="s">
        <v>95</v>
      </c>
    </row>
    <row r="7" spans="1:23" x14ac:dyDescent="0.2">
      <c r="A7" s="121"/>
      <c r="B7" s="114" t="s">
        <v>97</v>
      </c>
      <c r="C7" s="114" t="s">
        <v>98</v>
      </c>
      <c r="D7" s="138">
        <v>738824</v>
      </c>
      <c r="E7" s="115">
        <v>995296</v>
      </c>
      <c r="F7" s="116">
        <v>-0.25768414622383701</v>
      </c>
      <c r="G7" s="138">
        <v>3009441</v>
      </c>
      <c r="H7" s="115">
        <v>1692589</v>
      </c>
      <c r="I7" s="116">
        <v>0.77801049161964297</v>
      </c>
      <c r="J7" s="138">
        <v>1143268</v>
      </c>
      <c r="K7" s="115">
        <v>1559862</v>
      </c>
      <c r="L7" s="116">
        <v>-0.26707106141440701</v>
      </c>
      <c r="M7" s="138">
        <v>25108</v>
      </c>
      <c r="N7" s="115">
        <v>61147</v>
      </c>
      <c r="O7" s="116">
        <v>-0.58938296236937204</v>
      </c>
      <c r="P7" s="138">
        <v>4916641</v>
      </c>
      <c r="Q7" s="115">
        <v>4308894</v>
      </c>
      <c r="R7" s="116">
        <v>0.14104477854410002</v>
      </c>
      <c r="S7" s="122">
        <v>0</v>
      </c>
      <c r="T7" s="114" t="s">
        <v>89</v>
      </c>
      <c r="U7" s="114" t="s">
        <v>89</v>
      </c>
      <c r="V7" s="114" t="s">
        <v>96</v>
      </c>
      <c r="W7" s="114" t="s">
        <v>99</v>
      </c>
    </row>
    <row r="8" spans="1:23" x14ac:dyDescent="0.2">
      <c r="A8" s="123"/>
      <c r="B8" s="114" t="s">
        <v>100</v>
      </c>
      <c r="C8" s="114" t="s">
        <v>101</v>
      </c>
      <c r="D8" s="138">
        <v>1106523</v>
      </c>
      <c r="E8" s="115">
        <v>729375</v>
      </c>
      <c r="F8" s="116">
        <v>0.5170838046272489</v>
      </c>
      <c r="G8" s="138">
        <v>87804</v>
      </c>
      <c r="H8" s="115">
        <v>23015</v>
      </c>
      <c r="I8" s="116">
        <v>2.8150771236150303</v>
      </c>
      <c r="J8" s="138">
        <v>2164883</v>
      </c>
      <c r="K8" s="115">
        <v>2631425</v>
      </c>
      <c r="L8" s="116">
        <v>-0.17729633183541199</v>
      </c>
      <c r="M8" s="138">
        <v>28</v>
      </c>
      <c r="N8" s="115">
        <v>0</v>
      </c>
      <c r="O8" s="116">
        <v>0</v>
      </c>
      <c r="P8" s="138">
        <v>3359238</v>
      </c>
      <c r="Q8" s="115">
        <v>3383815</v>
      </c>
      <c r="R8" s="116">
        <v>-7.2631039226435309E-3</v>
      </c>
      <c r="S8" s="122">
        <v>0</v>
      </c>
      <c r="T8" s="114" t="s">
        <v>89</v>
      </c>
      <c r="U8" s="114" t="s">
        <v>89</v>
      </c>
      <c r="V8" s="114" t="s">
        <v>96</v>
      </c>
      <c r="W8" s="114" t="s">
        <v>102</v>
      </c>
    </row>
    <row r="9" spans="1:23" x14ac:dyDescent="0.2">
      <c r="A9" s="124" t="s">
        <v>103</v>
      </c>
      <c r="B9" s="124">
        <v>0</v>
      </c>
      <c r="C9" s="124">
        <v>0</v>
      </c>
      <c r="D9" s="132">
        <v>3791382</v>
      </c>
      <c r="E9" s="125">
        <v>4047141</v>
      </c>
      <c r="F9" s="126">
        <v>-6.3194981346091E-2</v>
      </c>
      <c r="G9" s="132">
        <v>3380889</v>
      </c>
      <c r="H9" s="125">
        <v>2164869</v>
      </c>
      <c r="I9" s="126">
        <v>0.56170604318321293</v>
      </c>
      <c r="J9" s="132">
        <v>5404894</v>
      </c>
      <c r="K9" s="125">
        <v>7038374</v>
      </c>
      <c r="L9" s="126">
        <v>-0.23208201212382301</v>
      </c>
      <c r="M9" s="132">
        <v>25995</v>
      </c>
      <c r="N9" s="125">
        <v>67093</v>
      </c>
      <c r="O9" s="126">
        <v>-0.61255272532156912</v>
      </c>
      <c r="P9" s="132">
        <v>12603160</v>
      </c>
      <c r="Q9" s="125">
        <v>13317477</v>
      </c>
      <c r="R9" s="126">
        <v>-5.3637562129823804E-2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38">
        <v>650189</v>
      </c>
      <c r="E10" s="115">
        <v>503091</v>
      </c>
      <c r="F10" s="116">
        <v>0.29238845457382501</v>
      </c>
      <c r="G10" s="138">
        <v>10608</v>
      </c>
      <c r="H10" s="115">
        <v>10745</v>
      </c>
      <c r="I10" s="116">
        <v>-1.2750116333178201E-2</v>
      </c>
      <c r="J10" s="138">
        <v>1242421</v>
      </c>
      <c r="K10" s="115">
        <v>888887</v>
      </c>
      <c r="L10" s="116">
        <v>0.39772659516901498</v>
      </c>
      <c r="M10" s="138">
        <v>0</v>
      </c>
      <c r="N10" s="115">
        <v>0</v>
      </c>
      <c r="O10" s="116">
        <v>0</v>
      </c>
      <c r="P10" s="138">
        <v>1903218</v>
      </c>
      <c r="Q10" s="115">
        <v>1402723</v>
      </c>
      <c r="R10" s="116">
        <v>0.35680244781043696</v>
      </c>
      <c r="S10" s="120">
        <v>3</v>
      </c>
      <c r="T10" s="114" t="s">
        <v>89</v>
      </c>
      <c r="U10" s="114" t="s">
        <v>89</v>
      </c>
      <c r="V10" s="114" t="s">
        <v>108</v>
      </c>
      <c r="W10" s="114" t="s">
        <v>107</v>
      </c>
    </row>
    <row r="11" spans="1:23" x14ac:dyDescent="0.2">
      <c r="A11" s="121"/>
      <c r="B11" s="114" t="s">
        <v>109</v>
      </c>
      <c r="C11" s="114" t="s">
        <v>110</v>
      </c>
      <c r="D11" s="138">
        <v>171649</v>
      </c>
      <c r="E11" s="115">
        <v>369764</v>
      </c>
      <c r="F11" s="116">
        <v>-0.5357876916087021</v>
      </c>
      <c r="G11" s="138">
        <v>426231</v>
      </c>
      <c r="H11" s="115">
        <v>2189</v>
      </c>
      <c r="I11" s="116">
        <v>193.714938328004</v>
      </c>
      <c r="J11" s="138">
        <v>1086</v>
      </c>
      <c r="K11" s="115">
        <v>186196</v>
      </c>
      <c r="L11" s="116">
        <v>-0.9941674364648011</v>
      </c>
      <c r="M11" s="138">
        <v>60760</v>
      </c>
      <c r="N11" s="115">
        <v>136527</v>
      </c>
      <c r="O11" s="116">
        <v>-0.55495982479655992</v>
      </c>
      <c r="P11" s="138">
        <v>659726</v>
      </c>
      <c r="Q11" s="115">
        <v>694676</v>
      </c>
      <c r="R11" s="116">
        <v>-5.0311224225394302E-2</v>
      </c>
      <c r="S11" s="122">
        <v>0</v>
      </c>
      <c r="T11" s="114" t="s">
        <v>89</v>
      </c>
      <c r="U11" s="114" t="s">
        <v>89</v>
      </c>
      <c r="V11" s="114" t="s">
        <v>108</v>
      </c>
      <c r="W11" s="114" t="s">
        <v>111</v>
      </c>
    </row>
    <row r="12" spans="1:23" x14ac:dyDescent="0.2">
      <c r="A12" s="121"/>
      <c r="B12" s="114" t="s">
        <v>112</v>
      </c>
      <c r="C12" s="114" t="s">
        <v>113</v>
      </c>
      <c r="D12" s="138">
        <v>1013681</v>
      </c>
      <c r="E12" s="115">
        <v>834989</v>
      </c>
      <c r="F12" s="116">
        <v>0.21400521443995102</v>
      </c>
      <c r="G12" s="138">
        <v>6708</v>
      </c>
      <c r="H12" s="115">
        <v>17560</v>
      </c>
      <c r="I12" s="116">
        <v>-0.61799544419134411</v>
      </c>
      <c r="J12" s="138">
        <v>923237</v>
      </c>
      <c r="K12" s="115">
        <v>1057635</v>
      </c>
      <c r="L12" s="116">
        <v>-0.127074085104975</v>
      </c>
      <c r="M12" s="138">
        <v>0</v>
      </c>
      <c r="N12" s="115">
        <v>0</v>
      </c>
      <c r="O12" s="116">
        <v>0</v>
      </c>
      <c r="P12" s="138">
        <v>1943626</v>
      </c>
      <c r="Q12" s="115">
        <v>1910184</v>
      </c>
      <c r="R12" s="116">
        <v>1.7507213964728E-2</v>
      </c>
      <c r="S12" s="122">
        <v>0</v>
      </c>
      <c r="T12" s="114" t="s">
        <v>89</v>
      </c>
      <c r="U12" s="114" t="s">
        <v>89</v>
      </c>
      <c r="V12" s="114" t="s">
        <v>108</v>
      </c>
      <c r="W12" s="114" t="s">
        <v>114</v>
      </c>
    </row>
    <row r="13" spans="1:23" x14ac:dyDescent="0.2">
      <c r="A13" s="123"/>
      <c r="B13" s="114" t="s">
        <v>115</v>
      </c>
      <c r="C13" s="114" t="s">
        <v>116</v>
      </c>
      <c r="D13" s="138">
        <v>203276</v>
      </c>
      <c r="E13" s="115">
        <v>291353</v>
      </c>
      <c r="F13" s="116">
        <v>-0.30230339141865703</v>
      </c>
      <c r="G13" s="138">
        <v>3830</v>
      </c>
      <c r="H13" s="115">
        <v>8477</v>
      </c>
      <c r="I13" s="116">
        <v>-0.54818921788368491</v>
      </c>
      <c r="J13" s="138">
        <v>1632</v>
      </c>
      <c r="K13" s="115">
        <v>19707</v>
      </c>
      <c r="L13" s="116">
        <v>-0.91718678642106899</v>
      </c>
      <c r="M13" s="138">
        <v>0</v>
      </c>
      <c r="N13" s="115">
        <v>0</v>
      </c>
      <c r="O13" s="116">
        <v>0</v>
      </c>
      <c r="P13" s="138">
        <v>208738</v>
      </c>
      <c r="Q13" s="115">
        <v>319537</v>
      </c>
      <c r="R13" s="116">
        <v>-0.34674857684712601</v>
      </c>
      <c r="S13" s="122">
        <v>0</v>
      </c>
      <c r="T13" s="114" t="s">
        <v>89</v>
      </c>
      <c r="U13" s="114" t="s">
        <v>89</v>
      </c>
      <c r="V13" s="114" t="s">
        <v>108</v>
      </c>
      <c r="W13" s="114" t="s">
        <v>117</v>
      </c>
    </row>
    <row r="14" spans="1:23" x14ac:dyDescent="0.2">
      <c r="A14" s="124" t="s">
        <v>103</v>
      </c>
      <c r="B14" s="124">
        <v>0</v>
      </c>
      <c r="C14" s="124">
        <v>0</v>
      </c>
      <c r="D14" s="132">
        <v>2038795</v>
      </c>
      <c r="E14" s="125">
        <v>1999197</v>
      </c>
      <c r="F14" s="126">
        <v>1.9806952491425299E-2</v>
      </c>
      <c r="G14" s="132">
        <v>447377</v>
      </c>
      <c r="H14" s="125">
        <v>38971</v>
      </c>
      <c r="I14" s="126">
        <v>10.479741346129199</v>
      </c>
      <c r="J14" s="132">
        <v>2168376</v>
      </c>
      <c r="K14" s="125">
        <v>2152425</v>
      </c>
      <c r="L14" s="126">
        <v>7.4107111746053904E-3</v>
      </c>
      <c r="M14" s="132">
        <v>60760</v>
      </c>
      <c r="N14" s="125">
        <v>136527</v>
      </c>
      <c r="O14" s="126">
        <v>-0.55495982479655992</v>
      </c>
      <c r="P14" s="132">
        <v>4715308</v>
      </c>
      <c r="Q14" s="125">
        <v>4327120</v>
      </c>
      <c r="R14" s="126">
        <v>8.9710477176505404E-2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38">
        <v>287808</v>
      </c>
      <c r="E15" s="115">
        <v>198170</v>
      </c>
      <c r="F15" s="116">
        <v>0.45232880859867802</v>
      </c>
      <c r="G15" s="138">
        <v>13465</v>
      </c>
      <c r="H15" s="115">
        <v>8238</v>
      </c>
      <c r="I15" s="116">
        <v>0.63449866472444805</v>
      </c>
      <c r="J15" s="138">
        <v>106415</v>
      </c>
      <c r="K15" s="115">
        <v>607</v>
      </c>
      <c r="L15" s="116">
        <v>174.31301482701801</v>
      </c>
      <c r="M15" s="138">
        <v>0</v>
      </c>
      <c r="N15" s="115">
        <v>0</v>
      </c>
      <c r="O15" s="116">
        <v>0</v>
      </c>
      <c r="P15" s="138">
        <v>407688</v>
      </c>
      <c r="Q15" s="115">
        <v>207015</v>
      </c>
      <c r="R15" s="116">
        <v>0.96936453880153595</v>
      </c>
      <c r="S15" s="120">
        <v>4</v>
      </c>
      <c r="T15" s="114" t="s">
        <v>89</v>
      </c>
      <c r="U15" s="114" t="s">
        <v>89</v>
      </c>
      <c r="V15" s="114" t="s">
        <v>122</v>
      </c>
      <c r="W15" s="114" t="s">
        <v>121</v>
      </c>
    </row>
    <row r="16" spans="1:23" x14ac:dyDescent="0.2">
      <c r="A16" s="121"/>
      <c r="B16" s="114" t="s">
        <v>123</v>
      </c>
      <c r="C16" s="114" t="s">
        <v>124</v>
      </c>
      <c r="D16" s="138">
        <v>40536</v>
      </c>
      <c r="E16" s="115">
        <v>37896</v>
      </c>
      <c r="F16" s="116">
        <v>6.9664344521849303E-2</v>
      </c>
      <c r="G16" s="138">
        <v>0</v>
      </c>
      <c r="H16" s="115">
        <v>0</v>
      </c>
      <c r="I16" s="116">
        <v>0</v>
      </c>
      <c r="J16" s="138">
        <v>10</v>
      </c>
      <c r="K16" s="115">
        <v>18</v>
      </c>
      <c r="L16" s="116">
        <v>-0.44444444444444403</v>
      </c>
      <c r="M16" s="138">
        <v>0</v>
      </c>
      <c r="N16" s="115">
        <v>0</v>
      </c>
      <c r="O16" s="116">
        <v>0</v>
      </c>
      <c r="P16" s="138">
        <v>40546</v>
      </c>
      <c r="Q16" s="115">
        <v>37914</v>
      </c>
      <c r="R16" s="116">
        <v>6.9420266919871298E-2</v>
      </c>
      <c r="S16" s="122">
        <v>0</v>
      </c>
      <c r="T16" s="114" t="s">
        <v>89</v>
      </c>
      <c r="U16" s="114" t="s">
        <v>89</v>
      </c>
      <c r="V16" s="114" t="s">
        <v>122</v>
      </c>
      <c r="W16" s="114" t="s">
        <v>125</v>
      </c>
    </row>
    <row r="17" spans="1:23" x14ac:dyDescent="0.2">
      <c r="A17" s="121"/>
      <c r="B17" s="114" t="s">
        <v>126</v>
      </c>
      <c r="C17" s="114" t="s">
        <v>127</v>
      </c>
      <c r="D17" s="138">
        <v>210197</v>
      </c>
      <c r="E17" s="115">
        <v>229740</v>
      </c>
      <c r="F17" s="116">
        <v>-8.5065726473404699E-2</v>
      </c>
      <c r="G17" s="138">
        <v>34626</v>
      </c>
      <c r="H17" s="115">
        <v>38421</v>
      </c>
      <c r="I17" s="116">
        <v>-9.8774107909736897E-2</v>
      </c>
      <c r="J17" s="138">
        <v>120349</v>
      </c>
      <c r="K17" s="115">
        <v>414706</v>
      </c>
      <c r="L17" s="116">
        <v>-0.70979681991579613</v>
      </c>
      <c r="M17" s="138">
        <v>1889</v>
      </c>
      <c r="N17" s="115">
        <v>3083</v>
      </c>
      <c r="O17" s="116">
        <v>-0.38728511190398995</v>
      </c>
      <c r="P17" s="138">
        <v>367061</v>
      </c>
      <c r="Q17" s="115">
        <v>685950</v>
      </c>
      <c r="R17" s="116">
        <v>-0.46488665354617703</v>
      </c>
      <c r="S17" s="122">
        <v>0</v>
      </c>
      <c r="T17" s="114" t="s">
        <v>89</v>
      </c>
      <c r="U17" s="114" t="s">
        <v>89</v>
      </c>
      <c r="V17" s="114" t="s">
        <v>122</v>
      </c>
      <c r="W17" s="114" t="s">
        <v>128</v>
      </c>
    </row>
    <row r="18" spans="1:23" x14ac:dyDescent="0.2">
      <c r="A18" s="121"/>
      <c r="B18" s="114" t="s">
        <v>129</v>
      </c>
      <c r="C18" s="114" t="s">
        <v>130</v>
      </c>
      <c r="D18" s="138">
        <v>152040</v>
      </c>
      <c r="E18" s="115">
        <v>151164</v>
      </c>
      <c r="F18" s="116">
        <v>5.7950305628324201E-3</v>
      </c>
      <c r="G18" s="138">
        <v>7393</v>
      </c>
      <c r="H18" s="115">
        <v>2466</v>
      </c>
      <c r="I18" s="116">
        <v>1.9979724249797199</v>
      </c>
      <c r="J18" s="138">
        <v>41</v>
      </c>
      <c r="K18" s="115">
        <v>37</v>
      </c>
      <c r="L18" s="116">
        <v>0.108108108108108</v>
      </c>
      <c r="M18" s="138">
        <v>40</v>
      </c>
      <c r="N18" s="115">
        <v>15</v>
      </c>
      <c r="O18" s="116">
        <v>1.6666666666666701</v>
      </c>
      <c r="P18" s="138">
        <v>159514</v>
      </c>
      <c r="Q18" s="115">
        <v>153682</v>
      </c>
      <c r="R18" s="116">
        <v>3.7948491039939601E-2</v>
      </c>
      <c r="S18" s="122">
        <v>0</v>
      </c>
      <c r="T18" s="114" t="s">
        <v>89</v>
      </c>
      <c r="U18" s="114" t="s">
        <v>89</v>
      </c>
      <c r="V18" s="114" t="s">
        <v>122</v>
      </c>
      <c r="W18" s="114" t="s">
        <v>131</v>
      </c>
    </row>
    <row r="19" spans="1:23" x14ac:dyDescent="0.2">
      <c r="A19" s="121"/>
      <c r="B19" s="114" t="s">
        <v>132</v>
      </c>
      <c r="C19" s="114" t="s">
        <v>133</v>
      </c>
      <c r="D19" s="138">
        <v>272049</v>
      </c>
      <c r="E19" s="115">
        <v>288347</v>
      </c>
      <c r="F19" s="116">
        <v>-5.6522176405511403E-2</v>
      </c>
      <c r="G19" s="138">
        <v>0</v>
      </c>
      <c r="H19" s="115">
        <v>0</v>
      </c>
      <c r="I19" s="116">
        <v>0</v>
      </c>
      <c r="J19" s="138">
        <v>67056</v>
      </c>
      <c r="K19" s="115">
        <v>9088</v>
      </c>
      <c r="L19" s="116">
        <v>6.3785211267605604</v>
      </c>
      <c r="M19" s="138">
        <v>0</v>
      </c>
      <c r="N19" s="115">
        <v>0</v>
      </c>
      <c r="O19" s="116">
        <v>0</v>
      </c>
      <c r="P19" s="138">
        <v>339105</v>
      </c>
      <c r="Q19" s="115">
        <v>297435</v>
      </c>
      <c r="R19" s="116">
        <v>0.14009783650209301</v>
      </c>
      <c r="S19" s="122">
        <v>0</v>
      </c>
      <c r="T19" s="114" t="s">
        <v>89</v>
      </c>
      <c r="U19" s="114" t="s">
        <v>89</v>
      </c>
      <c r="V19" s="114" t="s">
        <v>122</v>
      </c>
      <c r="W19" s="114" t="s">
        <v>134</v>
      </c>
    </row>
    <row r="20" spans="1:23" x14ac:dyDescent="0.2">
      <c r="A20" s="121"/>
      <c r="B20" s="114" t="s">
        <v>135</v>
      </c>
      <c r="C20" s="114" t="s">
        <v>136</v>
      </c>
      <c r="D20" s="138">
        <v>82725</v>
      </c>
      <c r="E20" s="115">
        <v>80798</v>
      </c>
      <c r="F20" s="116">
        <v>2.3849600237629602E-2</v>
      </c>
      <c r="G20" s="138">
        <v>0</v>
      </c>
      <c r="H20" s="115">
        <v>550</v>
      </c>
      <c r="I20" s="116">
        <v>-1</v>
      </c>
      <c r="J20" s="138">
        <v>463</v>
      </c>
      <c r="K20" s="115">
        <v>176</v>
      </c>
      <c r="L20" s="116">
        <v>1.6306818181818199</v>
      </c>
      <c r="M20" s="138">
        <v>0</v>
      </c>
      <c r="N20" s="115">
        <v>0</v>
      </c>
      <c r="O20" s="116">
        <v>0</v>
      </c>
      <c r="P20" s="138">
        <v>83188</v>
      </c>
      <c r="Q20" s="115">
        <v>81524</v>
      </c>
      <c r="R20" s="116">
        <v>2.0411167263627902E-2</v>
      </c>
      <c r="S20" s="122">
        <v>0</v>
      </c>
      <c r="T20" s="114" t="s">
        <v>89</v>
      </c>
      <c r="U20" s="114" t="s">
        <v>89</v>
      </c>
      <c r="V20" s="114" t="s">
        <v>122</v>
      </c>
      <c r="W20" s="114" t="s">
        <v>137</v>
      </c>
    </row>
    <row r="21" spans="1:23" x14ac:dyDescent="0.2">
      <c r="A21" s="121"/>
      <c r="B21" s="114" t="s">
        <v>138</v>
      </c>
      <c r="C21" s="114" t="s">
        <v>139</v>
      </c>
      <c r="D21" s="138">
        <v>179230</v>
      </c>
      <c r="E21" s="115">
        <v>243348</v>
      </c>
      <c r="F21" s="116">
        <v>-0.26348274898499296</v>
      </c>
      <c r="G21" s="138">
        <v>29226</v>
      </c>
      <c r="H21" s="115">
        <v>0</v>
      </c>
      <c r="I21" s="116">
        <v>0</v>
      </c>
      <c r="J21" s="138">
        <v>73282</v>
      </c>
      <c r="K21" s="115">
        <v>51107</v>
      </c>
      <c r="L21" s="116">
        <v>0.43389359578922698</v>
      </c>
      <c r="M21" s="138">
        <v>0</v>
      </c>
      <c r="N21" s="115">
        <v>0</v>
      </c>
      <c r="O21" s="116">
        <v>0</v>
      </c>
      <c r="P21" s="138">
        <v>281738</v>
      </c>
      <c r="Q21" s="115">
        <v>294455</v>
      </c>
      <c r="R21" s="116">
        <v>-4.3188263062267598E-2</v>
      </c>
      <c r="S21" s="122">
        <v>0</v>
      </c>
      <c r="T21" s="114" t="s">
        <v>89</v>
      </c>
      <c r="U21" s="114" t="s">
        <v>89</v>
      </c>
      <c r="V21" s="114" t="s">
        <v>122</v>
      </c>
      <c r="W21" s="114" t="s">
        <v>140</v>
      </c>
    </row>
    <row r="22" spans="1:23" x14ac:dyDescent="0.2">
      <c r="A22" s="121"/>
      <c r="B22" s="114" t="s">
        <v>141</v>
      </c>
      <c r="C22" s="114" t="s">
        <v>142</v>
      </c>
      <c r="D22" s="138">
        <v>203885</v>
      </c>
      <c r="E22" s="115">
        <v>279055</v>
      </c>
      <c r="F22" s="116">
        <v>-0.26937342101019501</v>
      </c>
      <c r="G22" s="138">
        <v>2548</v>
      </c>
      <c r="H22" s="115">
        <v>1833</v>
      </c>
      <c r="I22" s="116">
        <v>0.390070921985816</v>
      </c>
      <c r="J22" s="138">
        <v>1394397</v>
      </c>
      <c r="K22" s="115">
        <v>2005784</v>
      </c>
      <c r="L22" s="116">
        <v>-0.30481198374301494</v>
      </c>
      <c r="M22" s="138">
        <v>0</v>
      </c>
      <c r="N22" s="115">
        <v>430</v>
      </c>
      <c r="O22" s="116">
        <v>-1</v>
      </c>
      <c r="P22" s="138">
        <v>1600830</v>
      </c>
      <c r="Q22" s="115">
        <v>2287102</v>
      </c>
      <c r="R22" s="116">
        <v>-0.300061824964518</v>
      </c>
      <c r="S22" s="122">
        <v>0</v>
      </c>
      <c r="T22" s="114" t="s">
        <v>89</v>
      </c>
      <c r="U22" s="114" t="s">
        <v>89</v>
      </c>
      <c r="V22" s="114" t="s">
        <v>122</v>
      </c>
      <c r="W22" s="114" t="s">
        <v>143</v>
      </c>
    </row>
    <row r="23" spans="1:23" x14ac:dyDescent="0.2">
      <c r="A23" s="123"/>
      <c r="B23" s="114" t="s">
        <v>144</v>
      </c>
      <c r="C23" s="114" t="s">
        <v>145</v>
      </c>
      <c r="D23" s="138">
        <v>249430</v>
      </c>
      <c r="E23" s="115">
        <v>207700</v>
      </c>
      <c r="F23" s="116">
        <v>0.20091478093403903</v>
      </c>
      <c r="G23" s="138">
        <v>4190</v>
      </c>
      <c r="H23" s="115">
        <v>15387</v>
      </c>
      <c r="I23" s="116">
        <v>-0.72769220770780496</v>
      </c>
      <c r="J23" s="138">
        <v>528</v>
      </c>
      <c r="K23" s="115">
        <v>1945</v>
      </c>
      <c r="L23" s="116">
        <v>-0.72853470437017998</v>
      </c>
      <c r="M23" s="138">
        <v>0</v>
      </c>
      <c r="N23" s="115">
        <v>0</v>
      </c>
      <c r="O23" s="116">
        <v>0</v>
      </c>
      <c r="P23" s="138">
        <v>254148</v>
      </c>
      <c r="Q23" s="115">
        <v>225032</v>
      </c>
      <c r="R23" s="116">
        <v>0.12938604287390201</v>
      </c>
      <c r="S23" s="122">
        <v>0</v>
      </c>
      <c r="T23" s="114" t="s">
        <v>89</v>
      </c>
      <c r="U23" s="114" t="s">
        <v>89</v>
      </c>
      <c r="V23" s="114" t="s">
        <v>122</v>
      </c>
      <c r="W23" s="114" t="s">
        <v>146</v>
      </c>
    </row>
    <row r="24" spans="1:23" x14ac:dyDescent="0.2">
      <c r="A24" s="124" t="s">
        <v>103</v>
      </c>
      <c r="B24" s="124">
        <v>0</v>
      </c>
      <c r="C24" s="124">
        <v>0</v>
      </c>
      <c r="D24" s="132">
        <v>1677900</v>
      </c>
      <c r="E24" s="125">
        <v>1716218</v>
      </c>
      <c r="F24" s="126">
        <v>-2.2327000416031102E-2</v>
      </c>
      <c r="G24" s="132">
        <v>91448</v>
      </c>
      <c r="H24" s="125">
        <v>66895</v>
      </c>
      <c r="I24" s="126">
        <v>0.36703789520890906</v>
      </c>
      <c r="J24" s="132">
        <v>1762541</v>
      </c>
      <c r="K24" s="125">
        <v>2483468</v>
      </c>
      <c r="L24" s="126">
        <v>-0.29029043257251597</v>
      </c>
      <c r="M24" s="132">
        <v>1929</v>
      </c>
      <c r="N24" s="125">
        <v>3528</v>
      </c>
      <c r="O24" s="126">
        <v>-0.45323129251700706</v>
      </c>
      <c r="P24" s="132">
        <v>3533818</v>
      </c>
      <c r="Q24" s="125">
        <v>4270109</v>
      </c>
      <c r="R24" s="126">
        <v>-0.17242908787574301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38">
        <v>8835</v>
      </c>
      <c r="E25" s="115">
        <v>1016</v>
      </c>
      <c r="F25" s="116">
        <v>7.6958661417322798</v>
      </c>
      <c r="G25" s="138">
        <v>0</v>
      </c>
      <c r="H25" s="115">
        <v>0</v>
      </c>
      <c r="I25" s="116">
        <v>0</v>
      </c>
      <c r="J25" s="138">
        <v>48</v>
      </c>
      <c r="K25" s="115">
        <v>9</v>
      </c>
      <c r="L25" s="116">
        <v>4.3333333333333295</v>
      </c>
      <c r="M25" s="138">
        <v>0</v>
      </c>
      <c r="N25" s="115">
        <v>0</v>
      </c>
      <c r="O25" s="116">
        <v>0</v>
      </c>
      <c r="P25" s="138">
        <v>8883</v>
      </c>
      <c r="Q25" s="115">
        <v>1025</v>
      </c>
      <c r="R25" s="116">
        <v>7.6663414634146303</v>
      </c>
      <c r="S25" s="120">
        <v>5</v>
      </c>
      <c r="T25" s="114" t="s">
        <v>89</v>
      </c>
      <c r="U25" s="114" t="s">
        <v>89</v>
      </c>
      <c r="V25" s="114" t="s">
        <v>151</v>
      </c>
      <c r="W25" s="114" t="s">
        <v>150</v>
      </c>
    </row>
    <row r="26" spans="1:23" x14ac:dyDescent="0.2">
      <c r="A26" s="121"/>
      <c r="B26" s="114" t="s">
        <v>152</v>
      </c>
      <c r="C26" s="114" t="s">
        <v>153</v>
      </c>
      <c r="D26" s="138">
        <v>3553</v>
      </c>
      <c r="E26" s="115">
        <v>737</v>
      </c>
      <c r="F26" s="116">
        <v>3.8208955223880601</v>
      </c>
      <c r="G26" s="138">
        <v>0</v>
      </c>
      <c r="H26" s="115">
        <v>0</v>
      </c>
      <c r="I26" s="116">
        <v>0</v>
      </c>
      <c r="J26" s="138">
        <v>8051</v>
      </c>
      <c r="K26" s="115">
        <v>1652</v>
      </c>
      <c r="L26" s="116">
        <v>3.87348668280872</v>
      </c>
      <c r="M26" s="138">
        <v>0</v>
      </c>
      <c r="N26" s="115">
        <v>0</v>
      </c>
      <c r="O26" s="116">
        <v>0</v>
      </c>
      <c r="P26" s="138">
        <v>11604</v>
      </c>
      <c r="Q26" s="115">
        <v>2389</v>
      </c>
      <c r="R26" s="116">
        <v>3.8572624529091701</v>
      </c>
      <c r="S26" s="122">
        <v>0</v>
      </c>
      <c r="T26" s="114" t="s">
        <v>89</v>
      </c>
      <c r="U26" s="114" t="s">
        <v>89</v>
      </c>
      <c r="V26" s="114" t="s">
        <v>151</v>
      </c>
      <c r="W26" s="114" t="s">
        <v>154</v>
      </c>
    </row>
    <row r="27" spans="1:23" x14ac:dyDescent="0.2">
      <c r="A27" s="121"/>
      <c r="B27" s="114" t="s">
        <v>155</v>
      </c>
      <c r="C27" s="114" t="s">
        <v>156</v>
      </c>
      <c r="D27" s="138">
        <v>10383</v>
      </c>
      <c r="E27" s="115">
        <v>6947</v>
      </c>
      <c r="F27" s="116">
        <v>0.49460198646897902</v>
      </c>
      <c r="G27" s="138">
        <v>0</v>
      </c>
      <c r="H27" s="115">
        <v>0</v>
      </c>
      <c r="I27" s="116">
        <v>0</v>
      </c>
      <c r="J27" s="138">
        <v>76577</v>
      </c>
      <c r="K27" s="115">
        <v>32131</v>
      </c>
      <c r="L27" s="116">
        <v>1.3832747191186099</v>
      </c>
      <c r="M27" s="138">
        <v>0</v>
      </c>
      <c r="N27" s="115">
        <v>0</v>
      </c>
      <c r="O27" s="116">
        <v>0</v>
      </c>
      <c r="P27" s="138">
        <v>86960</v>
      </c>
      <c r="Q27" s="115">
        <v>39078</v>
      </c>
      <c r="R27" s="116">
        <v>1.22529300373612</v>
      </c>
      <c r="S27" s="122">
        <v>0</v>
      </c>
      <c r="T27" s="114" t="s">
        <v>89</v>
      </c>
      <c r="U27" s="114" t="s">
        <v>89</v>
      </c>
      <c r="V27" s="114" t="s">
        <v>151</v>
      </c>
      <c r="W27" s="114" t="s">
        <v>157</v>
      </c>
    </row>
    <row r="28" spans="1:23" x14ac:dyDescent="0.2">
      <c r="A28" s="121"/>
      <c r="B28" s="114" t="s">
        <v>158</v>
      </c>
      <c r="C28" s="114" t="s">
        <v>159</v>
      </c>
      <c r="D28" s="138">
        <v>7301</v>
      </c>
      <c r="E28" s="115">
        <v>2554</v>
      </c>
      <c r="F28" s="116">
        <v>1.8586530931871599</v>
      </c>
      <c r="G28" s="138">
        <v>0</v>
      </c>
      <c r="H28" s="115">
        <v>0</v>
      </c>
      <c r="I28" s="116">
        <v>0</v>
      </c>
      <c r="J28" s="138">
        <v>11708</v>
      </c>
      <c r="K28" s="115">
        <v>958</v>
      </c>
      <c r="L28" s="116">
        <v>11.221294363256799</v>
      </c>
      <c r="M28" s="138">
        <v>0</v>
      </c>
      <c r="N28" s="115">
        <v>0</v>
      </c>
      <c r="O28" s="116">
        <v>0</v>
      </c>
      <c r="P28" s="138">
        <v>19009</v>
      </c>
      <c r="Q28" s="115">
        <v>3512</v>
      </c>
      <c r="R28" s="116">
        <v>4.4125854214122997</v>
      </c>
      <c r="S28" s="122">
        <v>0</v>
      </c>
      <c r="T28" s="114" t="s">
        <v>89</v>
      </c>
      <c r="U28" s="114" t="s">
        <v>89</v>
      </c>
      <c r="V28" s="114" t="s">
        <v>151</v>
      </c>
      <c r="W28" s="114" t="s">
        <v>160</v>
      </c>
    </row>
    <row r="29" spans="1:23" x14ac:dyDescent="0.2">
      <c r="A29" s="121"/>
      <c r="B29" s="114" t="s">
        <v>161</v>
      </c>
      <c r="C29" s="114" t="s">
        <v>162</v>
      </c>
      <c r="D29" s="138">
        <v>0</v>
      </c>
      <c r="E29" s="115">
        <v>33</v>
      </c>
      <c r="F29" s="116">
        <v>-1</v>
      </c>
      <c r="G29" s="138">
        <v>0</v>
      </c>
      <c r="H29" s="115">
        <v>0</v>
      </c>
      <c r="I29" s="116">
        <v>0</v>
      </c>
      <c r="J29" s="138">
        <v>0</v>
      </c>
      <c r="K29" s="115">
        <v>0</v>
      </c>
      <c r="L29" s="116">
        <v>0</v>
      </c>
      <c r="M29" s="138">
        <v>0</v>
      </c>
      <c r="N29" s="115">
        <v>0</v>
      </c>
      <c r="O29" s="116">
        <v>0</v>
      </c>
      <c r="P29" s="138">
        <v>0</v>
      </c>
      <c r="Q29" s="115">
        <v>33</v>
      </c>
      <c r="R29" s="116">
        <v>-1</v>
      </c>
      <c r="S29" s="122">
        <v>0</v>
      </c>
      <c r="T29" s="114" t="s">
        <v>89</v>
      </c>
      <c r="U29" s="114" t="s">
        <v>89</v>
      </c>
      <c r="V29" s="114" t="s">
        <v>151</v>
      </c>
      <c r="W29" s="114" t="s">
        <v>163</v>
      </c>
    </row>
    <row r="30" spans="1:23" x14ac:dyDescent="0.2">
      <c r="A30" s="121"/>
      <c r="B30" s="114" t="s">
        <v>164</v>
      </c>
      <c r="C30" s="114" t="s">
        <v>165</v>
      </c>
      <c r="D30" s="138">
        <v>23823</v>
      </c>
      <c r="E30" s="115">
        <v>3331</v>
      </c>
      <c r="F30" s="116">
        <v>6.1519063344340994</v>
      </c>
      <c r="G30" s="138">
        <v>0</v>
      </c>
      <c r="H30" s="115">
        <v>0</v>
      </c>
      <c r="I30" s="116">
        <v>0</v>
      </c>
      <c r="J30" s="138">
        <v>506</v>
      </c>
      <c r="K30" s="115">
        <v>0</v>
      </c>
      <c r="L30" s="116">
        <v>0</v>
      </c>
      <c r="M30" s="138">
        <v>0</v>
      </c>
      <c r="N30" s="115">
        <v>0</v>
      </c>
      <c r="O30" s="116">
        <v>0</v>
      </c>
      <c r="P30" s="138">
        <v>24329</v>
      </c>
      <c r="Q30" s="115">
        <v>3331</v>
      </c>
      <c r="R30" s="116">
        <v>6.3038126688682095</v>
      </c>
      <c r="S30" s="122">
        <v>0</v>
      </c>
      <c r="T30" s="114" t="s">
        <v>89</v>
      </c>
      <c r="U30" s="114" t="s">
        <v>89</v>
      </c>
      <c r="V30" s="114" t="s">
        <v>151</v>
      </c>
      <c r="W30" s="114" t="s">
        <v>166</v>
      </c>
    </row>
    <row r="31" spans="1:23" x14ac:dyDescent="0.2">
      <c r="A31" s="121"/>
      <c r="B31" s="114" t="s">
        <v>167</v>
      </c>
      <c r="C31" s="114" t="s">
        <v>168</v>
      </c>
      <c r="D31" s="138">
        <v>19666</v>
      </c>
      <c r="E31" s="115">
        <v>3235</v>
      </c>
      <c r="F31" s="116">
        <v>5.0791344667697098</v>
      </c>
      <c r="G31" s="138">
        <v>0</v>
      </c>
      <c r="H31" s="115">
        <v>0</v>
      </c>
      <c r="I31" s="116">
        <v>0</v>
      </c>
      <c r="J31" s="138">
        <v>145</v>
      </c>
      <c r="K31" s="115">
        <v>0</v>
      </c>
      <c r="L31" s="116">
        <v>0</v>
      </c>
      <c r="M31" s="138">
        <v>0</v>
      </c>
      <c r="N31" s="115">
        <v>0</v>
      </c>
      <c r="O31" s="116">
        <v>0</v>
      </c>
      <c r="P31" s="138">
        <v>19811</v>
      </c>
      <c r="Q31" s="115">
        <v>3235</v>
      </c>
      <c r="R31" s="116">
        <v>5.1239567233384893</v>
      </c>
      <c r="S31" s="122">
        <v>0</v>
      </c>
      <c r="T31" s="114" t="s">
        <v>89</v>
      </c>
      <c r="U31" s="114" t="s">
        <v>89</v>
      </c>
      <c r="V31" s="114" t="s">
        <v>151</v>
      </c>
      <c r="W31" s="114" t="s">
        <v>169</v>
      </c>
    </row>
    <row r="32" spans="1:23" x14ac:dyDescent="0.2">
      <c r="A32" s="121"/>
      <c r="B32" s="114" t="s">
        <v>170</v>
      </c>
      <c r="C32" s="114" t="s">
        <v>171</v>
      </c>
      <c r="D32" s="138">
        <v>83340</v>
      </c>
      <c r="E32" s="115">
        <v>5123</v>
      </c>
      <c r="F32" s="116">
        <v>15.2678118290064</v>
      </c>
      <c r="G32" s="138">
        <v>0</v>
      </c>
      <c r="H32" s="115">
        <v>0</v>
      </c>
      <c r="I32" s="116">
        <v>0</v>
      </c>
      <c r="J32" s="138">
        <v>67238</v>
      </c>
      <c r="K32" s="115">
        <v>10879</v>
      </c>
      <c r="L32" s="116">
        <v>5.1805312988326095</v>
      </c>
      <c r="M32" s="138">
        <v>0</v>
      </c>
      <c r="N32" s="115">
        <v>0</v>
      </c>
      <c r="O32" s="116">
        <v>0</v>
      </c>
      <c r="P32" s="138">
        <v>150578</v>
      </c>
      <c r="Q32" s="115">
        <v>16002</v>
      </c>
      <c r="R32" s="116">
        <v>8.4099487564054503</v>
      </c>
      <c r="S32" s="122">
        <v>0</v>
      </c>
      <c r="T32" s="114" t="s">
        <v>89</v>
      </c>
      <c r="U32" s="114" t="s">
        <v>89</v>
      </c>
      <c r="V32" s="114" t="s">
        <v>151</v>
      </c>
      <c r="W32" s="114" t="s">
        <v>172</v>
      </c>
    </row>
    <row r="33" spans="1:23" x14ac:dyDescent="0.2">
      <c r="A33" s="121"/>
      <c r="B33" s="114" t="s">
        <v>173</v>
      </c>
      <c r="C33" s="114" t="s">
        <v>174</v>
      </c>
      <c r="D33" s="138">
        <v>1387</v>
      </c>
      <c r="E33" s="115">
        <v>12</v>
      </c>
      <c r="F33" s="116">
        <v>114.583333333333</v>
      </c>
      <c r="G33" s="138">
        <v>0</v>
      </c>
      <c r="H33" s="115">
        <v>0</v>
      </c>
      <c r="I33" s="116">
        <v>0</v>
      </c>
      <c r="J33" s="138">
        <v>10660</v>
      </c>
      <c r="K33" s="115">
        <v>215</v>
      </c>
      <c r="L33" s="116">
        <v>48.581395348837198</v>
      </c>
      <c r="M33" s="138">
        <v>0</v>
      </c>
      <c r="N33" s="115">
        <v>0</v>
      </c>
      <c r="O33" s="116">
        <v>0</v>
      </c>
      <c r="P33" s="138">
        <v>12047</v>
      </c>
      <c r="Q33" s="115">
        <v>227</v>
      </c>
      <c r="R33" s="116">
        <v>52.070484581497794</v>
      </c>
      <c r="S33" s="122">
        <v>0</v>
      </c>
      <c r="T33" s="114" t="s">
        <v>89</v>
      </c>
      <c r="U33" s="114" t="s">
        <v>89</v>
      </c>
      <c r="V33" s="114" t="s">
        <v>151</v>
      </c>
      <c r="W33" s="114" t="s">
        <v>175</v>
      </c>
    </row>
    <row r="34" spans="1:23" x14ac:dyDescent="0.2">
      <c r="A34" s="121"/>
      <c r="B34" s="114" t="s">
        <v>176</v>
      </c>
      <c r="C34" s="114" t="s">
        <v>177</v>
      </c>
      <c r="D34" s="138">
        <v>13727</v>
      </c>
      <c r="E34" s="115">
        <v>13570</v>
      </c>
      <c r="F34" s="116">
        <v>1.1569638909358901E-2</v>
      </c>
      <c r="G34" s="138">
        <v>0</v>
      </c>
      <c r="H34" s="115">
        <v>0</v>
      </c>
      <c r="I34" s="116">
        <v>0</v>
      </c>
      <c r="J34" s="138">
        <v>5312</v>
      </c>
      <c r="K34" s="115">
        <v>6673</v>
      </c>
      <c r="L34" s="116">
        <v>-0.20395624157050801</v>
      </c>
      <c r="M34" s="138">
        <v>0</v>
      </c>
      <c r="N34" s="115">
        <v>0</v>
      </c>
      <c r="O34" s="116">
        <v>0</v>
      </c>
      <c r="P34" s="138">
        <v>19039</v>
      </c>
      <c r="Q34" s="115">
        <v>20243</v>
      </c>
      <c r="R34" s="116">
        <v>-5.9477350195129196E-2</v>
      </c>
      <c r="S34" s="122">
        <v>0</v>
      </c>
      <c r="T34" s="114" t="s">
        <v>89</v>
      </c>
      <c r="U34" s="114" t="s">
        <v>89</v>
      </c>
      <c r="V34" s="114" t="s">
        <v>151</v>
      </c>
      <c r="W34" s="114" t="s">
        <v>178</v>
      </c>
    </row>
    <row r="35" spans="1:23" x14ac:dyDescent="0.2">
      <c r="A35" s="121"/>
      <c r="B35" s="114" t="s">
        <v>179</v>
      </c>
      <c r="C35" s="114" t="s">
        <v>180</v>
      </c>
      <c r="D35" s="138">
        <v>23157</v>
      </c>
      <c r="E35" s="115">
        <v>2437</v>
      </c>
      <c r="F35" s="116">
        <v>8.5022568732047592</v>
      </c>
      <c r="G35" s="138">
        <v>0</v>
      </c>
      <c r="H35" s="115">
        <v>0</v>
      </c>
      <c r="I35" s="116">
        <v>0</v>
      </c>
      <c r="J35" s="138">
        <v>60862</v>
      </c>
      <c r="K35" s="115">
        <v>10063</v>
      </c>
      <c r="L35" s="116">
        <v>5.0480969889694904</v>
      </c>
      <c r="M35" s="138">
        <v>0</v>
      </c>
      <c r="N35" s="115">
        <v>0</v>
      </c>
      <c r="O35" s="116">
        <v>0</v>
      </c>
      <c r="P35" s="138">
        <v>84019</v>
      </c>
      <c r="Q35" s="115">
        <v>12500</v>
      </c>
      <c r="R35" s="116">
        <v>5.7215199999999999</v>
      </c>
      <c r="S35" s="122">
        <v>0</v>
      </c>
      <c r="T35" s="114" t="s">
        <v>89</v>
      </c>
      <c r="U35" s="114" t="s">
        <v>89</v>
      </c>
      <c r="V35" s="114" t="s">
        <v>151</v>
      </c>
      <c r="W35" s="114" t="s">
        <v>181</v>
      </c>
    </row>
    <row r="36" spans="1:23" x14ac:dyDescent="0.2">
      <c r="A36" s="121"/>
      <c r="B36" s="114" t="s">
        <v>182</v>
      </c>
      <c r="C36" s="114" t="s">
        <v>183</v>
      </c>
      <c r="D36" s="138">
        <v>4932</v>
      </c>
      <c r="E36" s="115">
        <v>795</v>
      </c>
      <c r="F36" s="116">
        <v>5.2037735849056599</v>
      </c>
      <c r="G36" s="138">
        <v>0</v>
      </c>
      <c r="H36" s="115">
        <v>0</v>
      </c>
      <c r="I36" s="116">
        <v>0</v>
      </c>
      <c r="J36" s="138">
        <v>15271</v>
      </c>
      <c r="K36" s="115">
        <v>3600</v>
      </c>
      <c r="L36" s="116">
        <v>3.2419444444444396</v>
      </c>
      <c r="M36" s="138">
        <v>0</v>
      </c>
      <c r="N36" s="115">
        <v>0</v>
      </c>
      <c r="O36" s="116">
        <v>0</v>
      </c>
      <c r="P36" s="138">
        <v>20203</v>
      </c>
      <c r="Q36" s="115">
        <v>4395</v>
      </c>
      <c r="R36" s="116">
        <v>3.59681456200228</v>
      </c>
      <c r="S36" s="122">
        <v>0</v>
      </c>
      <c r="T36" s="114" t="s">
        <v>89</v>
      </c>
      <c r="U36" s="114" t="s">
        <v>89</v>
      </c>
      <c r="V36" s="114" t="s">
        <v>151</v>
      </c>
      <c r="W36" s="114" t="s">
        <v>184</v>
      </c>
    </row>
    <row r="37" spans="1:23" x14ac:dyDescent="0.2">
      <c r="A37" s="121"/>
      <c r="B37" s="114" t="s">
        <v>185</v>
      </c>
      <c r="C37" s="114" t="s">
        <v>186</v>
      </c>
      <c r="D37" s="138">
        <v>71096</v>
      </c>
      <c r="E37" s="115">
        <v>9601</v>
      </c>
      <c r="F37" s="116">
        <v>6.4050619727111799</v>
      </c>
      <c r="G37" s="138">
        <v>0</v>
      </c>
      <c r="H37" s="115">
        <v>0</v>
      </c>
      <c r="I37" s="116">
        <v>0</v>
      </c>
      <c r="J37" s="138">
        <v>9786</v>
      </c>
      <c r="K37" s="115">
        <v>4076</v>
      </c>
      <c r="L37" s="116">
        <v>1.400883218842</v>
      </c>
      <c r="M37" s="138">
        <v>0</v>
      </c>
      <c r="N37" s="115">
        <v>0</v>
      </c>
      <c r="O37" s="116">
        <v>0</v>
      </c>
      <c r="P37" s="138">
        <v>80882</v>
      </c>
      <c r="Q37" s="115">
        <v>13677</v>
      </c>
      <c r="R37" s="116">
        <v>4.9137237698325702</v>
      </c>
      <c r="S37" s="122">
        <v>0</v>
      </c>
      <c r="T37" s="114" t="s">
        <v>89</v>
      </c>
      <c r="U37" s="114" t="s">
        <v>89</v>
      </c>
      <c r="V37" s="114" t="s">
        <v>151</v>
      </c>
      <c r="W37" s="114" t="s">
        <v>187</v>
      </c>
    </row>
    <row r="38" spans="1:23" x14ac:dyDescent="0.2">
      <c r="A38" s="121"/>
      <c r="B38" s="114" t="s">
        <v>188</v>
      </c>
      <c r="C38" s="114" t="s">
        <v>189</v>
      </c>
      <c r="D38" s="138">
        <v>32975</v>
      </c>
      <c r="E38" s="115">
        <v>9158</v>
      </c>
      <c r="F38" s="116">
        <v>2.6006770037125997</v>
      </c>
      <c r="G38" s="138">
        <v>0</v>
      </c>
      <c r="H38" s="115">
        <v>0</v>
      </c>
      <c r="I38" s="116">
        <v>0</v>
      </c>
      <c r="J38" s="138">
        <v>73040</v>
      </c>
      <c r="K38" s="115">
        <v>6634</v>
      </c>
      <c r="L38" s="116">
        <v>10.009948748869501</v>
      </c>
      <c r="M38" s="138">
        <v>0</v>
      </c>
      <c r="N38" s="115">
        <v>0</v>
      </c>
      <c r="O38" s="116">
        <v>0</v>
      </c>
      <c r="P38" s="138">
        <v>106015</v>
      </c>
      <c r="Q38" s="115">
        <v>15792</v>
      </c>
      <c r="R38" s="116">
        <v>5.7132092198581601</v>
      </c>
      <c r="S38" s="122">
        <v>0</v>
      </c>
      <c r="T38" s="114" t="s">
        <v>89</v>
      </c>
      <c r="U38" s="114" t="s">
        <v>89</v>
      </c>
      <c r="V38" s="114" t="s">
        <v>151</v>
      </c>
      <c r="W38" s="114" t="s">
        <v>190</v>
      </c>
    </row>
    <row r="39" spans="1:23" x14ac:dyDescent="0.2">
      <c r="A39" s="121"/>
      <c r="B39" s="114" t="s">
        <v>191</v>
      </c>
      <c r="C39" s="114" t="s">
        <v>192</v>
      </c>
      <c r="D39" s="138">
        <v>5721</v>
      </c>
      <c r="E39" s="115">
        <v>4601</v>
      </c>
      <c r="F39" s="116">
        <v>0.243425342316888</v>
      </c>
      <c r="G39" s="138">
        <v>0</v>
      </c>
      <c r="H39" s="115">
        <v>0</v>
      </c>
      <c r="I39" s="116">
        <v>0</v>
      </c>
      <c r="J39" s="138">
        <v>799</v>
      </c>
      <c r="K39" s="115">
        <v>612</v>
      </c>
      <c r="L39" s="116">
        <v>0.30555555555555602</v>
      </c>
      <c r="M39" s="138">
        <v>0</v>
      </c>
      <c r="N39" s="115">
        <v>0</v>
      </c>
      <c r="O39" s="116">
        <v>0</v>
      </c>
      <c r="P39" s="138">
        <v>6520</v>
      </c>
      <c r="Q39" s="115">
        <v>5213</v>
      </c>
      <c r="R39" s="116">
        <v>0.25071935545751001</v>
      </c>
      <c r="S39" s="122">
        <v>0</v>
      </c>
      <c r="T39" s="114" t="s">
        <v>89</v>
      </c>
      <c r="U39" s="114" t="s">
        <v>89</v>
      </c>
      <c r="V39" s="114" t="s">
        <v>151</v>
      </c>
      <c r="W39" s="114" t="s">
        <v>193</v>
      </c>
    </row>
    <row r="40" spans="1:23" x14ac:dyDescent="0.2">
      <c r="A40" s="121"/>
      <c r="B40" s="114" t="s">
        <v>194</v>
      </c>
      <c r="C40" s="114" t="s">
        <v>195</v>
      </c>
      <c r="D40" s="138">
        <v>7620</v>
      </c>
      <c r="E40" s="115">
        <v>601</v>
      </c>
      <c r="F40" s="116">
        <v>11.678868552412599</v>
      </c>
      <c r="G40" s="138">
        <v>0</v>
      </c>
      <c r="H40" s="115">
        <v>0</v>
      </c>
      <c r="I40" s="116">
        <v>0</v>
      </c>
      <c r="J40" s="138">
        <v>32</v>
      </c>
      <c r="K40" s="115">
        <v>0</v>
      </c>
      <c r="L40" s="116">
        <v>0</v>
      </c>
      <c r="M40" s="138">
        <v>0</v>
      </c>
      <c r="N40" s="115">
        <v>0</v>
      </c>
      <c r="O40" s="116">
        <v>0</v>
      </c>
      <c r="P40" s="138">
        <v>7652</v>
      </c>
      <c r="Q40" s="115">
        <v>601</v>
      </c>
      <c r="R40" s="116">
        <v>11.732113144758699</v>
      </c>
      <c r="S40" s="122">
        <v>0</v>
      </c>
      <c r="T40" s="114" t="s">
        <v>89</v>
      </c>
      <c r="U40" s="114" t="s">
        <v>89</v>
      </c>
      <c r="V40" s="114" t="s">
        <v>151</v>
      </c>
      <c r="W40" s="114" t="s">
        <v>196</v>
      </c>
    </row>
    <row r="41" spans="1:23" x14ac:dyDescent="0.2">
      <c r="A41" s="121"/>
      <c r="B41" s="114" t="s">
        <v>197</v>
      </c>
      <c r="C41" s="114" t="s">
        <v>198</v>
      </c>
      <c r="D41" s="138">
        <v>939</v>
      </c>
      <c r="E41" s="115">
        <v>2</v>
      </c>
      <c r="F41" s="116">
        <v>468.5</v>
      </c>
      <c r="G41" s="138">
        <v>0</v>
      </c>
      <c r="H41" s="115">
        <v>0</v>
      </c>
      <c r="I41" s="116">
        <v>0</v>
      </c>
      <c r="J41" s="138">
        <v>0</v>
      </c>
      <c r="K41" s="115">
        <v>0</v>
      </c>
      <c r="L41" s="116">
        <v>0</v>
      </c>
      <c r="M41" s="138">
        <v>0</v>
      </c>
      <c r="N41" s="115">
        <v>0</v>
      </c>
      <c r="O41" s="116">
        <v>0</v>
      </c>
      <c r="P41" s="138">
        <v>939</v>
      </c>
      <c r="Q41" s="115">
        <v>2</v>
      </c>
      <c r="R41" s="116">
        <v>468.5</v>
      </c>
      <c r="S41" s="122">
        <v>0</v>
      </c>
      <c r="T41" s="114" t="s">
        <v>89</v>
      </c>
      <c r="U41" s="114" t="s">
        <v>89</v>
      </c>
      <c r="V41" s="114" t="s">
        <v>151</v>
      </c>
      <c r="W41" s="114" t="s">
        <v>199</v>
      </c>
    </row>
    <row r="42" spans="1:23" x14ac:dyDescent="0.2">
      <c r="A42" s="121"/>
      <c r="B42" s="114" t="s">
        <v>200</v>
      </c>
      <c r="C42" s="114" t="s">
        <v>201</v>
      </c>
      <c r="D42" s="138">
        <v>4779</v>
      </c>
      <c r="E42" s="115">
        <v>5834</v>
      </c>
      <c r="F42" s="116">
        <v>-0.180836475831334</v>
      </c>
      <c r="G42" s="138">
        <v>0</v>
      </c>
      <c r="H42" s="115">
        <v>0</v>
      </c>
      <c r="I42" s="116">
        <v>0</v>
      </c>
      <c r="J42" s="138">
        <v>5262</v>
      </c>
      <c r="K42" s="115">
        <v>4857</v>
      </c>
      <c r="L42" s="116">
        <v>8.3384805435453999E-2</v>
      </c>
      <c r="M42" s="138">
        <v>0</v>
      </c>
      <c r="N42" s="115">
        <v>0</v>
      </c>
      <c r="O42" s="116">
        <v>0</v>
      </c>
      <c r="P42" s="138">
        <v>10041</v>
      </c>
      <c r="Q42" s="115">
        <v>10691</v>
      </c>
      <c r="R42" s="116">
        <v>-6.0798802731269294E-2</v>
      </c>
      <c r="S42" s="122">
        <v>0</v>
      </c>
      <c r="T42" s="114" t="s">
        <v>89</v>
      </c>
      <c r="U42" s="114" t="s">
        <v>89</v>
      </c>
      <c r="V42" s="114" t="s">
        <v>151</v>
      </c>
      <c r="W42" s="114" t="s">
        <v>202</v>
      </c>
    </row>
    <row r="43" spans="1:23" x14ac:dyDescent="0.2">
      <c r="A43" s="121"/>
      <c r="B43" s="114" t="s">
        <v>203</v>
      </c>
      <c r="C43" s="114" t="s">
        <v>204</v>
      </c>
      <c r="D43" s="138">
        <v>1141</v>
      </c>
      <c r="E43" s="115">
        <v>604</v>
      </c>
      <c r="F43" s="116">
        <v>0.88907284768211892</v>
      </c>
      <c r="G43" s="138">
        <v>0</v>
      </c>
      <c r="H43" s="115">
        <v>0</v>
      </c>
      <c r="I43" s="116">
        <v>0</v>
      </c>
      <c r="J43" s="138">
        <v>9516</v>
      </c>
      <c r="K43" s="115">
        <v>1639</v>
      </c>
      <c r="L43" s="116">
        <v>4.8059792556436891</v>
      </c>
      <c r="M43" s="138">
        <v>0</v>
      </c>
      <c r="N43" s="115">
        <v>0</v>
      </c>
      <c r="O43" s="116">
        <v>0</v>
      </c>
      <c r="P43" s="138">
        <v>10657</v>
      </c>
      <c r="Q43" s="115">
        <v>2243</v>
      </c>
      <c r="R43" s="116">
        <v>3.75122603655818</v>
      </c>
      <c r="S43" s="122">
        <v>0</v>
      </c>
      <c r="T43" s="114" t="s">
        <v>89</v>
      </c>
      <c r="U43" s="114" t="s">
        <v>89</v>
      </c>
      <c r="V43" s="114" t="s">
        <v>151</v>
      </c>
      <c r="W43" s="114" t="s">
        <v>205</v>
      </c>
    </row>
    <row r="44" spans="1:23" x14ac:dyDescent="0.2">
      <c r="A44" s="121"/>
      <c r="B44" s="114" t="s">
        <v>206</v>
      </c>
      <c r="C44" s="114" t="s">
        <v>207</v>
      </c>
      <c r="D44" s="138">
        <v>9347</v>
      </c>
      <c r="E44" s="115">
        <v>1518</v>
      </c>
      <c r="F44" s="116">
        <v>5.1574440052700901</v>
      </c>
      <c r="G44" s="138">
        <v>0</v>
      </c>
      <c r="H44" s="115">
        <v>0</v>
      </c>
      <c r="I44" s="116">
        <v>0</v>
      </c>
      <c r="J44" s="138">
        <v>76</v>
      </c>
      <c r="K44" s="115">
        <v>0</v>
      </c>
      <c r="L44" s="116">
        <v>0</v>
      </c>
      <c r="M44" s="138">
        <v>0</v>
      </c>
      <c r="N44" s="115">
        <v>0</v>
      </c>
      <c r="O44" s="116">
        <v>0</v>
      </c>
      <c r="P44" s="138">
        <v>9423</v>
      </c>
      <c r="Q44" s="115">
        <v>1518</v>
      </c>
      <c r="R44" s="116">
        <v>5.2075098814229204</v>
      </c>
      <c r="S44" s="122">
        <v>0</v>
      </c>
      <c r="T44" s="114" t="s">
        <v>89</v>
      </c>
      <c r="U44" s="114" t="s">
        <v>89</v>
      </c>
      <c r="V44" s="114" t="s">
        <v>151</v>
      </c>
      <c r="W44" s="114" t="s">
        <v>208</v>
      </c>
    </row>
    <row r="45" spans="1:23" x14ac:dyDescent="0.2">
      <c r="A45" s="121"/>
      <c r="B45" s="114" t="s">
        <v>209</v>
      </c>
      <c r="C45" s="114" t="s">
        <v>210</v>
      </c>
      <c r="D45" s="138">
        <v>31792</v>
      </c>
      <c r="E45" s="115">
        <v>25613</v>
      </c>
      <c r="F45" s="116">
        <v>0.24124468043571604</v>
      </c>
      <c r="G45" s="138">
        <v>0</v>
      </c>
      <c r="H45" s="115">
        <v>0</v>
      </c>
      <c r="I45" s="116">
        <v>0</v>
      </c>
      <c r="J45" s="138">
        <v>90729</v>
      </c>
      <c r="K45" s="115">
        <v>104165</v>
      </c>
      <c r="L45" s="116">
        <v>-0.128987663802621</v>
      </c>
      <c r="M45" s="138">
        <v>0</v>
      </c>
      <c r="N45" s="115">
        <v>0</v>
      </c>
      <c r="O45" s="116">
        <v>0</v>
      </c>
      <c r="P45" s="138">
        <v>122521</v>
      </c>
      <c r="Q45" s="115">
        <v>129778</v>
      </c>
      <c r="R45" s="116">
        <v>-5.5918568632587998E-2</v>
      </c>
      <c r="S45" s="122">
        <v>0</v>
      </c>
      <c r="T45" s="114" t="s">
        <v>89</v>
      </c>
      <c r="U45" s="114" t="s">
        <v>89</v>
      </c>
      <c r="V45" s="114" t="s">
        <v>151</v>
      </c>
      <c r="W45" s="114" t="s">
        <v>211</v>
      </c>
    </row>
    <row r="46" spans="1:23" x14ac:dyDescent="0.2">
      <c r="A46" s="121"/>
      <c r="B46" s="114" t="s">
        <v>212</v>
      </c>
      <c r="C46" s="114" t="s">
        <v>213</v>
      </c>
      <c r="D46" s="138">
        <v>18369</v>
      </c>
      <c r="E46" s="115">
        <v>5154</v>
      </c>
      <c r="F46" s="116">
        <v>2.56402793946449</v>
      </c>
      <c r="G46" s="138">
        <v>0</v>
      </c>
      <c r="H46" s="115">
        <v>0</v>
      </c>
      <c r="I46" s="116">
        <v>0</v>
      </c>
      <c r="J46" s="138">
        <v>198</v>
      </c>
      <c r="K46" s="115">
        <v>3</v>
      </c>
      <c r="L46" s="116">
        <v>65</v>
      </c>
      <c r="M46" s="138">
        <v>0</v>
      </c>
      <c r="N46" s="115">
        <v>0</v>
      </c>
      <c r="O46" s="116">
        <v>0</v>
      </c>
      <c r="P46" s="138">
        <v>18567</v>
      </c>
      <c r="Q46" s="115">
        <v>5157</v>
      </c>
      <c r="R46" s="116">
        <v>2.6003490401396201</v>
      </c>
      <c r="S46" s="122">
        <v>0</v>
      </c>
      <c r="T46" s="114" t="s">
        <v>89</v>
      </c>
      <c r="U46" s="114" t="s">
        <v>89</v>
      </c>
      <c r="V46" s="114" t="s">
        <v>151</v>
      </c>
      <c r="W46" s="114" t="s">
        <v>214</v>
      </c>
    </row>
    <row r="47" spans="1:23" x14ac:dyDescent="0.2">
      <c r="A47" s="121"/>
      <c r="B47" s="114" t="s">
        <v>215</v>
      </c>
      <c r="C47" s="114" t="s">
        <v>216</v>
      </c>
      <c r="D47" s="138">
        <v>19999</v>
      </c>
      <c r="E47" s="115">
        <v>6186</v>
      </c>
      <c r="F47" s="116">
        <v>2.23294536049143</v>
      </c>
      <c r="G47" s="138">
        <v>0</v>
      </c>
      <c r="H47" s="115">
        <v>0</v>
      </c>
      <c r="I47" s="116">
        <v>0</v>
      </c>
      <c r="J47" s="138">
        <v>506</v>
      </c>
      <c r="K47" s="115">
        <v>21</v>
      </c>
      <c r="L47" s="116">
        <v>23.095238095238098</v>
      </c>
      <c r="M47" s="138">
        <v>0</v>
      </c>
      <c r="N47" s="115">
        <v>0</v>
      </c>
      <c r="O47" s="116">
        <v>0</v>
      </c>
      <c r="P47" s="138">
        <v>20505</v>
      </c>
      <c r="Q47" s="115">
        <v>6207</v>
      </c>
      <c r="R47" s="116">
        <v>2.3035282745287602</v>
      </c>
      <c r="S47" s="122">
        <v>0</v>
      </c>
      <c r="T47" s="114" t="s">
        <v>89</v>
      </c>
      <c r="U47" s="114" t="s">
        <v>89</v>
      </c>
      <c r="V47" s="114" t="s">
        <v>151</v>
      </c>
      <c r="W47" s="114" t="s">
        <v>217</v>
      </c>
    </row>
    <row r="48" spans="1:23" x14ac:dyDescent="0.2">
      <c r="A48" s="121"/>
      <c r="B48" s="114" t="s">
        <v>218</v>
      </c>
      <c r="C48" s="114" t="s">
        <v>219</v>
      </c>
      <c r="D48" s="138">
        <v>15037</v>
      </c>
      <c r="E48" s="115">
        <v>1987</v>
      </c>
      <c r="F48" s="116">
        <v>6.5676899849018593</v>
      </c>
      <c r="G48" s="138">
        <v>0</v>
      </c>
      <c r="H48" s="115">
        <v>0</v>
      </c>
      <c r="I48" s="116">
        <v>0</v>
      </c>
      <c r="J48" s="138">
        <v>47258</v>
      </c>
      <c r="K48" s="115">
        <v>10918</v>
      </c>
      <c r="L48" s="116">
        <v>3.3284484337790801</v>
      </c>
      <c r="M48" s="138">
        <v>0</v>
      </c>
      <c r="N48" s="115">
        <v>0</v>
      </c>
      <c r="O48" s="116">
        <v>0</v>
      </c>
      <c r="P48" s="138">
        <v>62295</v>
      </c>
      <c r="Q48" s="115">
        <v>12905</v>
      </c>
      <c r="R48" s="116">
        <v>3.82719876017048</v>
      </c>
      <c r="S48" s="122">
        <v>0</v>
      </c>
      <c r="T48" s="114" t="s">
        <v>89</v>
      </c>
      <c r="U48" s="114" t="s">
        <v>89</v>
      </c>
      <c r="V48" s="114" t="s">
        <v>151</v>
      </c>
      <c r="W48" s="114" t="s">
        <v>220</v>
      </c>
    </row>
    <row r="49" spans="1:23" x14ac:dyDescent="0.2">
      <c r="A49" s="121"/>
      <c r="B49" s="114" t="s">
        <v>221</v>
      </c>
      <c r="C49" s="114" t="s">
        <v>222</v>
      </c>
      <c r="D49" s="138">
        <v>6236</v>
      </c>
      <c r="E49" s="115">
        <v>82</v>
      </c>
      <c r="F49" s="116">
        <v>75.048780487804891</v>
      </c>
      <c r="G49" s="138">
        <v>0</v>
      </c>
      <c r="H49" s="115">
        <v>0</v>
      </c>
      <c r="I49" s="116">
        <v>0</v>
      </c>
      <c r="J49" s="138">
        <v>599</v>
      </c>
      <c r="K49" s="115">
        <v>0</v>
      </c>
      <c r="L49" s="116">
        <v>0</v>
      </c>
      <c r="M49" s="138">
        <v>0</v>
      </c>
      <c r="N49" s="115">
        <v>0</v>
      </c>
      <c r="O49" s="116">
        <v>0</v>
      </c>
      <c r="P49" s="138">
        <v>6835</v>
      </c>
      <c r="Q49" s="115">
        <v>82</v>
      </c>
      <c r="R49" s="116">
        <v>82.353658536585399</v>
      </c>
      <c r="S49" s="122">
        <v>0</v>
      </c>
      <c r="T49" s="114" t="s">
        <v>89</v>
      </c>
      <c r="U49" s="114" t="s">
        <v>89</v>
      </c>
      <c r="V49" s="114" t="s">
        <v>151</v>
      </c>
      <c r="W49" s="114" t="s">
        <v>223</v>
      </c>
    </row>
    <row r="50" spans="1:23" x14ac:dyDescent="0.2">
      <c r="A50" s="121"/>
      <c r="B50" s="114" t="s">
        <v>224</v>
      </c>
      <c r="C50" s="114" t="s">
        <v>225</v>
      </c>
      <c r="D50" s="138">
        <v>110804</v>
      </c>
      <c r="E50" s="115">
        <v>102619</v>
      </c>
      <c r="F50" s="116">
        <v>7.9761057893762394E-2</v>
      </c>
      <c r="G50" s="138">
        <v>0</v>
      </c>
      <c r="H50" s="115">
        <v>0</v>
      </c>
      <c r="I50" s="116">
        <v>0</v>
      </c>
      <c r="J50" s="138">
        <v>117209</v>
      </c>
      <c r="K50" s="115">
        <v>113008</v>
      </c>
      <c r="L50" s="116">
        <v>3.7174359337392E-2</v>
      </c>
      <c r="M50" s="138">
        <v>0</v>
      </c>
      <c r="N50" s="115">
        <v>0</v>
      </c>
      <c r="O50" s="116">
        <v>0</v>
      </c>
      <c r="P50" s="138">
        <v>228013</v>
      </c>
      <c r="Q50" s="115">
        <v>215627</v>
      </c>
      <c r="R50" s="116">
        <v>5.7441786047201897E-2</v>
      </c>
      <c r="S50" s="122">
        <v>0</v>
      </c>
      <c r="T50" s="114" t="s">
        <v>89</v>
      </c>
      <c r="U50" s="114" t="s">
        <v>89</v>
      </c>
      <c r="V50" s="114" t="s">
        <v>151</v>
      </c>
      <c r="W50" s="114" t="s">
        <v>226</v>
      </c>
    </row>
    <row r="51" spans="1:23" x14ac:dyDescent="0.2">
      <c r="A51" s="121"/>
      <c r="B51" s="114" t="s">
        <v>227</v>
      </c>
      <c r="C51" s="114" t="s">
        <v>228</v>
      </c>
      <c r="D51" s="138">
        <v>8966</v>
      </c>
      <c r="E51" s="115">
        <v>667</v>
      </c>
      <c r="F51" s="116">
        <v>12.442278860569699</v>
      </c>
      <c r="G51" s="138">
        <v>0</v>
      </c>
      <c r="H51" s="115">
        <v>0</v>
      </c>
      <c r="I51" s="116">
        <v>0</v>
      </c>
      <c r="J51" s="138">
        <v>3631</v>
      </c>
      <c r="K51" s="115">
        <v>44</v>
      </c>
      <c r="L51" s="116">
        <v>81.522727272727295</v>
      </c>
      <c r="M51" s="138">
        <v>0</v>
      </c>
      <c r="N51" s="115">
        <v>0</v>
      </c>
      <c r="O51" s="116">
        <v>0</v>
      </c>
      <c r="P51" s="138">
        <v>12597</v>
      </c>
      <c r="Q51" s="115">
        <v>711</v>
      </c>
      <c r="R51" s="116">
        <v>16.717299578059098</v>
      </c>
      <c r="S51" s="122">
        <v>0</v>
      </c>
      <c r="T51" s="114" t="s">
        <v>89</v>
      </c>
      <c r="U51" s="114" t="s">
        <v>89</v>
      </c>
      <c r="V51" s="114" t="s">
        <v>151</v>
      </c>
      <c r="W51" s="114" t="s">
        <v>229</v>
      </c>
    </row>
    <row r="52" spans="1:23" x14ac:dyDescent="0.2">
      <c r="A52" s="121"/>
      <c r="B52" s="114" t="s">
        <v>230</v>
      </c>
      <c r="C52" s="114" t="s">
        <v>231</v>
      </c>
      <c r="D52" s="138">
        <v>1892</v>
      </c>
      <c r="E52" s="115">
        <v>1262</v>
      </c>
      <c r="F52" s="116">
        <v>0.49920760697305899</v>
      </c>
      <c r="G52" s="138">
        <v>0</v>
      </c>
      <c r="H52" s="115">
        <v>0</v>
      </c>
      <c r="I52" s="116">
        <v>0</v>
      </c>
      <c r="J52" s="138">
        <v>13251</v>
      </c>
      <c r="K52" s="115">
        <v>18545</v>
      </c>
      <c r="L52" s="116">
        <v>-0.28546778107306603</v>
      </c>
      <c r="M52" s="138">
        <v>0</v>
      </c>
      <c r="N52" s="115">
        <v>0</v>
      </c>
      <c r="O52" s="116">
        <v>0</v>
      </c>
      <c r="P52" s="138">
        <v>15143</v>
      </c>
      <c r="Q52" s="115">
        <v>19807</v>
      </c>
      <c r="R52" s="116">
        <v>-0.23547230776997999</v>
      </c>
      <c r="S52" s="122">
        <v>0</v>
      </c>
      <c r="T52" s="114" t="s">
        <v>89</v>
      </c>
      <c r="U52" s="114" t="s">
        <v>89</v>
      </c>
      <c r="V52" s="114" t="s">
        <v>151</v>
      </c>
      <c r="W52" s="114" t="s">
        <v>232</v>
      </c>
    </row>
    <row r="53" spans="1:23" x14ac:dyDescent="0.2">
      <c r="A53" s="123"/>
      <c r="B53" s="114" t="s">
        <v>233</v>
      </c>
      <c r="C53" s="114" t="s">
        <v>234</v>
      </c>
      <c r="D53" s="138">
        <v>11658</v>
      </c>
      <c r="E53" s="115">
        <v>1899</v>
      </c>
      <c r="F53" s="116">
        <v>5.1390205371247992</v>
      </c>
      <c r="G53" s="138">
        <v>0</v>
      </c>
      <c r="H53" s="115">
        <v>0</v>
      </c>
      <c r="I53" s="116">
        <v>0</v>
      </c>
      <c r="J53" s="138">
        <v>61</v>
      </c>
      <c r="K53" s="115">
        <v>3</v>
      </c>
      <c r="L53" s="116">
        <v>19.3333333333333</v>
      </c>
      <c r="M53" s="138">
        <v>0</v>
      </c>
      <c r="N53" s="115">
        <v>0</v>
      </c>
      <c r="O53" s="116">
        <v>0</v>
      </c>
      <c r="P53" s="138">
        <v>11719</v>
      </c>
      <c r="Q53" s="115">
        <v>1902</v>
      </c>
      <c r="R53" s="116">
        <v>5.1614090431125099</v>
      </c>
      <c r="S53" s="122">
        <v>0</v>
      </c>
      <c r="T53" s="114" t="s">
        <v>89</v>
      </c>
      <c r="U53" s="114" t="s">
        <v>89</v>
      </c>
      <c r="V53" s="114" t="s">
        <v>151</v>
      </c>
      <c r="W53" s="114" t="s">
        <v>235</v>
      </c>
    </row>
    <row r="54" spans="1:23" x14ac:dyDescent="0.2">
      <c r="A54" s="124" t="s">
        <v>103</v>
      </c>
      <c r="B54" s="124">
        <v>0</v>
      </c>
      <c r="C54" s="124">
        <v>0</v>
      </c>
      <c r="D54" s="132">
        <v>558475</v>
      </c>
      <c r="E54" s="125">
        <v>217178</v>
      </c>
      <c r="F54" s="126">
        <v>1.5715081638103299</v>
      </c>
      <c r="G54" s="132">
        <v>0</v>
      </c>
      <c r="H54" s="125">
        <v>0</v>
      </c>
      <c r="I54" s="126">
        <v>0</v>
      </c>
      <c r="J54" s="132">
        <v>628331</v>
      </c>
      <c r="K54" s="125">
        <v>330705</v>
      </c>
      <c r="L54" s="126">
        <v>0.89997429733448209</v>
      </c>
      <c r="M54" s="132">
        <v>0</v>
      </c>
      <c r="N54" s="125">
        <v>0</v>
      </c>
      <c r="O54" s="126">
        <v>0</v>
      </c>
      <c r="P54" s="132">
        <v>1186806</v>
      </c>
      <c r="Q54" s="125">
        <v>547883</v>
      </c>
      <c r="R54" s="126">
        <v>1.1661668640932501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4275170</v>
      </c>
      <c r="E55" s="132">
        <f>E54+E24+E14</f>
        <v>3932593</v>
      </c>
      <c r="F55" s="133">
        <f>((D54+D24+D14)-(E54+E24+E14))/(E54+E24+E14)</f>
        <v>8.7112243753676016E-2</v>
      </c>
      <c r="G55" s="132">
        <f>G54+G24+G14</f>
        <v>538825</v>
      </c>
      <c r="H55" s="132">
        <f>H54+H24+H14</f>
        <v>105866</v>
      </c>
      <c r="I55" s="133">
        <f>((G54+G24+G14)-(H54+H24+H14))/(H54+H24+H14)</f>
        <v>4.0896888519449117</v>
      </c>
      <c r="J55" s="132">
        <f>J54+J24+J14</f>
        <v>4559248</v>
      </c>
      <c r="K55" s="132">
        <f>K54+K24+K14</f>
        <v>4966598</v>
      </c>
      <c r="L55" s="133">
        <f>((J54+J24+J14)-(K54+K24+K14))/(K54+K24+K14)</f>
        <v>-8.2017912462413911E-2</v>
      </c>
      <c r="M55" s="132">
        <f>M54+M24+M14</f>
        <v>62689</v>
      </c>
      <c r="N55" s="132">
        <f>N54+N24+N14</f>
        <v>140055</v>
      </c>
      <c r="O55" s="133">
        <f>((M54+M24+M14)-(N54+N24+N14))/(N54+N24+N14)</f>
        <v>-0.5523972725000893</v>
      </c>
      <c r="P55" s="132">
        <f>P54+P24+P14</f>
        <v>9435932</v>
      </c>
      <c r="Q55" s="132">
        <f>Q54+Q24+Q14</f>
        <v>9145112</v>
      </c>
      <c r="R55" s="133">
        <f>((P54+P24+P14)-(Q54+Q24+Q14))/(Q54+Q24+Q14)</f>
        <v>3.1800594678337457E-2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8066552</v>
      </c>
      <c r="E56" s="132">
        <f>E54+E24+E14+E9</f>
        <v>7979734</v>
      </c>
      <c r="F56" s="133">
        <f>((D54+D24+D14+D9)-(E54+E24+E14+E9))/(E54+E24+E14+E9)</f>
        <v>1.087981128192995E-2</v>
      </c>
      <c r="G56" s="132">
        <f>G54+G24+G14+G9</f>
        <v>3919714</v>
      </c>
      <c r="H56" s="132">
        <f>H54+H24+H14+H9</f>
        <v>2270735</v>
      </c>
      <c r="I56" s="133">
        <f>((G54+G24+G14+G9)-(H54+H24+H14+H9))/(H54+H24+H14+H9)</f>
        <v>0.72618733581857853</v>
      </c>
      <c r="J56" s="132">
        <f>J54+J24+J14+J9</f>
        <v>9964142</v>
      </c>
      <c r="K56" s="132">
        <f>K54+K24+K14+K9</f>
        <v>12004972</v>
      </c>
      <c r="L56" s="133">
        <f>((J54+J24+J14+J9)-(K54+K24+K14+K9))/(K54+K24+K14+K9)</f>
        <v>-0.16999873052598541</v>
      </c>
      <c r="M56" s="132">
        <f>M54+M24+M14+M9</f>
        <v>88684</v>
      </c>
      <c r="N56" s="132">
        <f>N54+N24+N14+N9</f>
        <v>207148</v>
      </c>
      <c r="O56" s="133">
        <f>((M54+M24+M14+M9)-(N54+N24+N14+N9))/(N54+N24+N14+N9)</f>
        <v>-0.57188097398961124</v>
      </c>
      <c r="P56" s="132">
        <f>P54+P24+P14+P9</f>
        <v>22039092</v>
      </c>
      <c r="Q56" s="132">
        <f>Q54+Q24+Q14+Q9</f>
        <v>22462589</v>
      </c>
      <c r="R56" s="133">
        <f>((P54+P24+P14+P9)-(Q54+Q24+Q14+Q9))/(Q54+Q24+Q14+Q9)</f>
        <v>-1.8853436707585221E-2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12744934</v>
      </c>
      <c r="E57" s="132">
        <f>E54+E24+E14+E9+E5</f>
        <v>13201077</v>
      </c>
      <c r="F57" s="133">
        <f>((D54+D24+D14+D9+D5)-(E54+E24+E14+E9+E5))/(E54+E24+E14+E9+E5)</f>
        <v>-3.4553468629870125E-2</v>
      </c>
      <c r="G57" s="132">
        <f>G54+G24+G14+G9+G5</f>
        <v>63994485</v>
      </c>
      <c r="H57" s="132">
        <f>H54+H24+H14+H9+H5</f>
        <v>63310644</v>
      </c>
      <c r="I57" s="133">
        <f>((G54+G24+G14+G9+G5)-(H54+H24+H14+H9+H5))/(H54+H24+H14+H9+H5)</f>
        <v>1.0801359089002475E-2</v>
      </c>
      <c r="J57" s="132">
        <f>J54+J24+J14+J9+J5</f>
        <v>21171385</v>
      </c>
      <c r="K57" s="132">
        <f>K54+K24+K14+K9+K5</f>
        <v>25388217</v>
      </c>
      <c r="L57" s="133">
        <f>((J54+J24+J14+J9+J5)-(K54+K24+K14+K9+K5))/(K54+K24+K14+K9+K5)</f>
        <v>-0.16609405851541287</v>
      </c>
      <c r="M57" s="132">
        <f>M54+M24+M14+M9+M5</f>
        <v>3558944</v>
      </c>
      <c r="N57" s="132">
        <f>N54+N24+N14+N9+N5</f>
        <v>4261805</v>
      </c>
      <c r="O57" s="133">
        <f>((M54+M24+M14+M9+M5)-(N54+N24+N14+N9+N5))/(N54+N24+N14+N9+N5)</f>
        <v>-0.16492096658575417</v>
      </c>
      <c r="P57" s="132">
        <f>P54+P24+P14+P9+P5</f>
        <v>101469748</v>
      </c>
      <c r="Q57" s="132">
        <f>Q54+Q24+Q14+Q9+Q5</f>
        <v>106161743</v>
      </c>
      <c r="R57" s="133">
        <f>((P54+P24+P14+P9+P5)-(Q54+Q24+Q14+Q9+Q5))/(Q54+Q24+Q14+Q9+Q5)</f>
        <v>-4.4196665083013946E-2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38">
        <v>0</v>
      </c>
      <c r="E58" s="115">
        <v>0</v>
      </c>
      <c r="F58" s="116">
        <v>0</v>
      </c>
      <c r="G58" s="138">
        <v>0</v>
      </c>
      <c r="H58" s="115">
        <v>0</v>
      </c>
      <c r="I58" s="116">
        <v>0</v>
      </c>
      <c r="J58" s="138">
        <v>0</v>
      </c>
      <c r="K58" s="115">
        <v>0</v>
      </c>
      <c r="L58" s="116">
        <v>0</v>
      </c>
      <c r="M58" s="138">
        <v>0</v>
      </c>
      <c r="N58" s="115">
        <v>0</v>
      </c>
      <c r="O58" s="116">
        <v>0</v>
      </c>
      <c r="P58" s="138">
        <v>0</v>
      </c>
      <c r="Q58" s="115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243</v>
      </c>
      <c r="W58" s="114" t="s">
        <v>242</v>
      </c>
    </row>
    <row r="59" spans="1:23" x14ac:dyDescent="0.2">
      <c r="A59" s="121"/>
      <c r="B59" s="114" t="s">
        <v>244</v>
      </c>
      <c r="C59" s="114" t="s">
        <v>245</v>
      </c>
      <c r="D59" s="138">
        <v>0</v>
      </c>
      <c r="E59" s="115">
        <v>0</v>
      </c>
      <c r="F59" s="116">
        <v>0</v>
      </c>
      <c r="G59" s="138">
        <v>0</v>
      </c>
      <c r="H59" s="115">
        <v>0</v>
      </c>
      <c r="I59" s="116">
        <v>0</v>
      </c>
      <c r="J59" s="138">
        <v>0</v>
      </c>
      <c r="K59" s="115">
        <v>0</v>
      </c>
      <c r="L59" s="116">
        <v>0</v>
      </c>
      <c r="M59" s="138">
        <v>0</v>
      </c>
      <c r="N59" s="115">
        <v>0</v>
      </c>
      <c r="O59" s="116">
        <v>0</v>
      </c>
      <c r="P59" s="138">
        <v>0</v>
      </c>
      <c r="Q59" s="115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243</v>
      </c>
      <c r="W59" s="114" t="s">
        <v>246</v>
      </c>
    </row>
    <row r="60" spans="1:23" x14ac:dyDescent="0.2">
      <c r="A60" s="121"/>
      <c r="B60" s="114" t="s">
        <v>247</v>
      </c>
      <c r="C60" s="114" t="s">
        <v>248</v>
      </c>
      <c r="D60" s="138">
        <v>0</v>
      </c>
      <c r="E60" s="115">
        <v>1</v>
      </c>
      <c r="F60" s="116">
        <v>-1</v>
      </c>
      <c r="G60" s="138">
        <v>0</v>
      </c>
      <c r="H60" s="115">
        <v>0</v>
      </c>
      <c r="I60" s="116">
        <v>0</v>
      </c>
      <c r="J60" s="138">
        <v>0</v>
      </c>
      <c r="K60" s="115">
        <v>0</v>
      </c>
      <c r="L60" s="116">
        <v>0</v>
      </c>
      <c r="M60" s="138">
        <v>0</v>
      </c>
      <c r="N60" s="115">
        <v>0</v>
      </c>
      <c r="O60" s="116">
        <v>0</v>
      </c>
      <c r="P60" s="138">
        <v>0</v>
      </c>
      <c r="Q60" s="115">
        <v>1</v>
      </c>
      <c r="R60" s="116">
        <v>-1</v>
      </c>
      <c r="S60" s="122">
        <v>0</v>
      </c>
      <c r="T60" s="114" t="s">
        <v>90</v>
      </c>
      <c r="U60" s="114" t="s">
        <v>90</v>
      </c>
      <c r="V60" s="114" t="s">
        <v>243</v>
      </c>
      <c r="W60" s="114" t="s">
        <v>249</v>
      </c>
    </row>
    <row r="61" spans="1:23" x14ac:dyDescent="0.2">
      <c r="A61" s="121"/>
      <c r="B61" s="114" t="s">
        <v>250</v>
      </c>
      <c r="C61" s="114" t="s">
        <v>251</v>
      </c>
      <c r="D61" s="138">
        <v>0</v>
      </c>
      <c r="E61" s="115">
        <v>0</v>
      </c>
      <c r="F61" s="116">
        <v>0</v>
      </c>
      <c r="G61" s="138">
        <v>0</v>
      </c>
      <c r="H61" s="115">
        <v>0</v>
      </c>
      <c r="I61" s="116">
        <v>0</v>
      </c>
      <c r="J61" s="138">
        <v>0</v>
      </c>
      <c r="K61" s="115">
        <v>0</v>
      </c>
      <c r="L61" s="116">
        <v>0</v>
      </c>
      <c r="M61" s="138">
        <v>0</v>
      </c>
      <c r="N61" s="115">
        <v>0</v>
      </c>
      <c r="O61" s="116">
        <v>0</v>
      </c>
      <c r="P61" s="138">
        <v>0</v>
      </c>
      <c r="Q61" s="115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243</v>
      </c>
      <c r="W61" s="114" t="s">
        <v>252</v>
      </c>
    </row>
    <row r="62" spans="1:23" x14ac:dyDescent="0.2">
      <c r="A62" s="121"/>
      <c r="B62" s="114" t="s">
        <v>253</v>
      </c>
      <c r="C62" s="114" t="s">
        <v>254</v>
      </c>
      <c r="D62" s="138">
        <v>5595</v>
      </c>
      <c r="E62" s="115">
        <v>7541</v>
      </c>
      <c r="F62" s="116">
        <v>-0.25805596074791104</v>
      </c>
      <c r="G62" s="138">
        <v>0</v>
      </c>
      <c r="H62" s="115">
        <v>0</v>
      </c>
      <c r="I62" s="116">
        <v>0</v>
      </c>
      <c r="J62" s="138">
        <v>0</v>
      </c>
      <c r="K62" s="115">
        <v>0</v>
      </c>
      <c r="L62" s="116">
        <v>0</v>
      </c>
      <c r="M62" s="138">
        <v>0</v>
      </c>
      <c r="N62" s="115">
        <v>0</v>
      </c>
      <c r="O62" s="116">
        <v>0</v>
      </c>
      <c r="P62" s="138">
        <v>5595</v>
      </c>
      <c r="Q62" s="115">
        <v>7541</v>
      </c>
      <c r="R62" s="116">
        <v>-0.25805596074791104</v>
      </c>
      <c r="S62" s="122">
        <v>0</v>
      </c>
      <c r="T62" s="114" t="s">
        <v>90</v>
      </c>
      <c r="U62" s="114" t="s">
        <v>90</v>
      </c>
      <c r="V62" s="114" t="s">
        <v>243</v>
      </c>
      <c r="W62" s="114" t="s">
        <v>255</v>
      </c>
    </row>
    <row r="63" spans="1:23" x14ac:dyDescent="0.2">
      <c r="A63" s="123"/>
      <c r="B63" s="114" t="s">
        <v>256</v>
      </c>
      <c r="C63" s="114" t="s">
        <v>257</v>
      </c>
      <c r="D63" s="138">
        <v>0</v>
      </c>
      <c r="E63" s="115">
        <v>0</v>
      </c>
      <c r="F63" s="116">
        <v>0</v>
      </c>
      <c r="G63" s="138">
        <v>0</v>
      </c>
      <c r="H63" s="115">
        <v>0</v>
      </c>
      <c r="I63" s="116">
        <v>0</v>
      </c>
      <c r="J63" s="138">
        <v>0</v>
      </c>
      <c r="K63" s="115">
        <v>0</v>
      </c>
      <c r="L63" s="116">
        <v>0</v>
      </c>
      <c r="M63" s="138">
        <v>0</v>
      </c>
      <c r="N63" s="115">
        <v>0</v>
      </c>
      <c r="O63" s="116">
        <v>0</v>
      </c>
      <c r="P63" s="138">
        <v>0</v>
      </c>
      <c r="Q63" s="115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243</v>
      </c>
      <c r="W63" s="114" t="s">
        <v>258</v>
      </c>
    </row>
    <row r="64" spans="1:23" x14ac:dyDescent="0.2">
      <c r="A64" s="124" t="s">
        <v>103</v>
      </c>
      <c r="B64" s="124">
        <v>0</v>
      </c>
      <c r="C64" s="124">
        <v>0</v>
      </c>
      <c r="D64" s="132">
        <v>5595</v>
      </c>
      <c r="E64" s="125">
        <v>7542</v>
      </c>
      <c r="F64" s="126">
        <v>-0.25815433571996799</v>
      </c>
      <c r="G64" s="132">
        <v>0</v>
      </c>
      <c r="H64" s="125">
        <v>0</v>
      </c>
      <c r="I64" s="126">
        <v>0</v>
      </c>
      <c r="J64" s="132">
        <v>0</v>
      </c>
      <c r="K64" s="125">
        <v>0</v>
      </c>
      <c r="L64" s="126">
        <v>0</v>
      </c>
      <c r="M64" s="132">
        <v>0</v>
      </c>
      <c r="N64" s="125">
        <v>0</v>
      </c>
      <c r="O64" s="126">
        <v>0</v>
      </c>
      <c r="P64" s="132">
        <v>5595</v>
      </c>
      <c r="Q64" s="125">
        <v>7542</v>
      </c>
      <c r="R64" s="126">
        <v>-0.25815433571996799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32">
        <v>12750529</v>
      </c>
      <c r="E65" s="125">
        <v>13208619</v>
      </c>
      <c r="F65" s="126">
        <v>-3.4681142669040599E-2</v>
      </c>
      <c r="G65" s="132">
        <v>63994485</v>
      </c>
      <c r="H65" s="125">
        <v>63310644</v>
      </c>
      <c r="I65" s="126">
        <v>1.08013590890025E-2</v>
      </c>
      <c r="J65" s="132">
        <v>21171385</v>
      </c>
      <c r="K65" s="125">
        <v>25388217</v>
      </c>
      <c r="L65" s="126">
        <v>-0.16609405851541298</v>
      </c>
      <c r="M65" s="132">
        <v>3558944</v>
      </c>
      <c r="N65" s="125">
        <v>4261805</v>
      </c>
      <c r="O65" s="126">
        <v>-0.164920966585754</v>
      </c>
      <c r="P65" s="132">
        <v>101475343</v>
      </c>
      <c r="Q65" s="125">
        <v>106169285</v>
      </c>
      <c r="R65" s="126">
        <v>-4.4211864099866501E-2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10.09.2015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2490130</v>
      </c>
      <c r="C7" s="83">
        <f>Hovedtall!$C$7</f>
        <v>2483306</v>
      </c>
      <c r="D7" s="55">
        <f>(B7-C7)/C7</f>
        <v>2.7479497089766625E-3</v>
      </c>
      <c r="E7" s="54"/>
      <c r="F7" s="82">
        <f>Hovedtall!$F$7</f>
        <v>19392330</v>
      </c>
      <c r="G7" s="83">
        <f>Hovedtall!$G$7</f>
        <v>19657175</v>
      </c>
      <c r="H7" s="55">
        <f>(F7-G7)/G7</f>
        <v>-1.3473197445716387E-2</v>
      </c>
      <c r="I7" s="44"/>
      <c r="J7" s="45"/>
    </row>
    <row r="8" spans="1:17" ht="15" customHeight="1" x14ac:dyDescent="0.25">
      <c r="A8" s="98" t="s">
        <v>43</v>
      </c>
      <c r="B8" s="16">
        <f>SUM(B9:B10)</f>
        <v>2017636</v>
      </c>
      <c r="C8" s="17">
        <f>SUM(C9:C10)</f>
        <v>1971881</v>
      </c>
      <c r="D8" s="36">
        <f>(B8-C8)/C8</f>
        <v>2.320373288246096E-2</v>
      </c>
      <c r="E8" s="54"/>
      <c r="F8" s="16">
        <f>SUM(F9:F10)</f>
        <v>13625516</v>
      </c>
      <c r="G8" s="17">
        <f>SUM(G9:G10)</f>
        <v>13495729</v>
      </c>
      <c r="H8" s="36">
        <f>(F8-G8)/G8</f>
        <v>9.6168943522798953E-3</v>
      </c>
      <c r="I8" s="44"/>
      <c r="J8" s="45"/>
    </row>
    <row r="9" spans="1:17" ht="15" customHeight="1" x14ac:dyDescent="0.25">
      <c r="A9" s="99" t="s">
        <v>44</v>
      </c>
      <c r="B9" s="84">
        <f>Hovedtall!$B$9</f>
        <v>1752276</v>
      </c>
      <c r="C9" s="85">
        <f>Hovedtall!$C$9</f>
        <v>1683421</v>
      </c>
      <c r="D9" s="18">
        <f>(B9-C9)/C9</f>
        <v>4.0901830261117093E-2</v>
      </c>
      <c r="E9" s="54"/>
      <c r="F9" s="84">
        <f>Hovedtall!$F$9</f>
        <v>12195332</v>
      </c>
      <c r="G9" s="85">
        <f>Hovedtall!$G$9</f>
        <v>11823416</v>
      </c>
      <c r="H9" s="18">
        <f>(F9-G9)/G9</f>
        <v>3.1455883815641773E-2</v>
      </c>
      <c r="J9" s="45"/>
    </row>
    <row r="10" spans="1:17" ht="15" customHeight="1" x14ac:dyDescent="0.25">
      <c r="A10" s="99" t="s">
        <v>46</v>
      </c>
      <c r="B10" s="84">
        <f>Hovedtall!$B$10</f>
        <v>265360</v>
      </c>
      <c r="C10" s="85">
        <f>Hovedtall!$C$10</f>
        <v>288460</v>
      </c>
      <c r="D10" s="18">
        <f>(B10-C10)/C10</f>
        <v>-8.0080427095611181E-2</v>
      </c>
      <c r="E10" s="54"/>
      <c r="F10" s="84">
        <f>Hovedtall!$F$10</f>
        <v>1430184</v>
      </c>
      <c r="G10" s="85">
        <f>Hovedtall!$G$10</f>
        <v>1672313</v>
      </c>
      <c r="H10" s="18">
        <f>(F10-G10)/G10</f>
        <v>-0.14478689097076922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52260</v>
      </c>
      <c r="C12" s="87">
        <f>Hovedtall!$C$12</f>
        <v>55013</v>
      </c>
      <c r="D12" s="48">
        <f>(B12-C12)/C12</f>
        <v>-5.0042717175940235E-2</v>
      </c>
      <c r="E12" s="54"/>
      <c r="F12" s="86">
        <f>Hovedtall!$F$12</f>
        <v>414157</v>
      </c>
      <c r="G12" s="87">
        <f>Hovedtall!$G$12</f>
        <v>464812</v>
      </c>
      <c r="H12" s="48">
        <f>(F12-G12)/G12</f>
        <v>-0.10897954441795824</v>
      </c>
      <c r="J12" s="45"/>
    </row>
    <row r="13" spans="1:17" ht="15" customHeight="1" x14ac:dyDescent="0.25">
      <c r="A13" s="98" t="s">
        <v>19</v>
      </c>
      <c r="B13" s="16">
        <f>B7+B8+B12</f>
        <v>4560026</v>
      </c>
      <c r="C13" s="17">
        <f>C7+C8+C12</f>
        <v>4510200</v>
      </c>
      <c r="D13" s="36">
        <f>(B13-C13)/C13</f>
        <v>1.1047403662808744E-2</v>
      </c>
      <c r="E13" s="54"/>
      <c r="F13" s="16">
        <f>F7+F8+F12</f>
        <v>33432003</v>
      </c>
      <c r="G13" s="17">
        <f>G7+G8+G12</f>
        <v>33617716</v>
      </c>
      <c r="H13" s="36">
        <f>(F13-G13)/G13</f>
        <v>-5.5242598872570639E-3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41626</v>
      </c>
      <c r="C17" s="15">
        <f>SUM(C18:C20)</f>
        <v>41556</v>
      </c>
      <c r="D17" s="55">
        <f>(B17-C17)/C17</f>
        <v>1.6844739628453171E-3</v>
      </c>
      <c r="E17" s="19"/>
      <c r="F17" s="14">
        <f>SUM(F18:F20)</f>
        <v>322803</v>
      </c>
      <c r="G17" s="15">
        <f>SUM(G18:G20)</f>
        <v>331253</v>
      </c>
      <c r="H17" s="55">
        <f>(F17-G17)/G17</f>
        <v>-2.5509202935520583E-2</v>
      </c>
      <c r="J17" s="47"/>
    </row>
    <row r="18" spans="1:10" ht="15" customHeight="1" x14ac:dyDescent="0.25">
      <c r="A18" s="99" t="s">
        <v>44</v>
      </c>
      <c r="B18" s="84">
        <f>Hovedtall!$B$18</f>
        <v>39701</v>
      </c>
      <c r="C18" s="85">
        <f>Hovedtall!$C$18</f>
        <v>39293</v>
      </c>
      <c r="D18" s="18">
        <f t="shared" ref="D18:D31" si="0">(B18-C18)/C18</f>
        <v>1.0383528872827221E-2</v>
      </c>
      <c r="E18" s="19"/>
      <c r="F18" s="84">
        <f>Hovedtall!$F$18</f>
        <v>308312</v>
      </c>
      <c r="G18" s="85">
        <f>Hovedtall!$G$18</f>
        <v>315773</v>
      </c>
      <c r="H18" s="18">
        <f t="shared" ref="H18:H31" si="1">(F18-G18)/G18</f>
        <v>-2.3627732580049594E-2</v>
      </c>
      <c r="J18" s="45"/>
    </row>
    <row r="19" spans="1:10" ht="15" customHeight="1" x14ac:dyDescent="0.25">
      <c r="A19" s="99" t="s">
        <v>46</v>
      </c>
      <c r="B19" s="84">
        <f>Hovedtall!$B$19</f>
        <v>578</v>
      </c>
      <c r="C19" s="85">
        <f>Hovedtall!$C$19</f>
        <v>877</v>
      </c>
      <c r="D19" s="18">
        <f t="shared" si="0"/>
        <v>-0.34093500570125429</v>
      </c>
      <c r="E19" s="19"/>
      <c r="F19" s="84">
        <f>Hovedtall!$F$19</f>
        <v>4086</v>
      </c>
      <c r="G19" s="85">
        <f>Hovedtall!$G$19</f>
        <v>5090</v>
      </c>
      <c r="H19" s="18">
        <f t="shared" si="1"/>
        <v>-0.19724950884086445</v>
      </c>
      <c r="J19" s="45"/>
    </row>
    <row r="20" spans="1:10" ht="15" customHeight="1" x14ac:dyDescent="0.25">
      <c r="A20" s="99" t="s">
        <v>47</v>
      </c>
      <c r="B20" s="84">
        <f>Hovedtall!$B$20</f>
        <v>1347</v>
      </c>
      <c r="C20" s="85">
        <f>Hovedtall!$C$20</f>
        <v>1386</v>
      </c>
      <c r="D20" s="18">
        <f t="shared" si="0"/>
        <v>-2.813852813852814E-2</v>
      </c>
      <c r="E20" s="19"/>
      <c r="F20" s="84">
        <f>Hovedtall!$F$20</f>
        <v>10405</v>
      </c>
      <c r="G20" s="85">
        <f>Hovedtall!$G$20</f>
        <v>10390</v>
      </c>
      <c r="H20" s="18">
        <f t="shared" si="1"/>
        <v>1.4436958614051972E-3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17379</v>
      </c>
      <c r="C22" s="17">
        <f>SUM(C23:C25)</f>
        <v>18171</v>
      </c>
      <c r="D22" s="36">
        <f t="shared" si="0"/>
        <v>-4.3585933630510151E-2</v>
      </c>
      <c r="E22" s="19"/>
      <c r="F22" s="16">
        <f>SUM(F23:F25)</f>
        <v>124683</v>
      </c>
      <c r="G22" s="17">
        <f>SUM(G23:G25)</f>
        <v>131720</v>
      </c>
      <c r="H22" s="36">
        <f t="shared" si="1"/>
        <v>-5.3423929547525055E-2</v>
      </c>
      <c r="J22" s="45"/>
    </row>
    <row r="23" spans="1:10" ht="15" customHeight="1" x14ac:dyDescent="0.25">
      <c r="A23" s="99" t="s">
        <v>44</v>
      </c>
      <c r="B23" s="84">
        <f>Hovedtall!$B$23</f>
        <v>14944</v>
      </c>
      <c r="C23" s="85">
        <f>Hovedtall!$C$23</f>
        <v>15478</v>
      </c>
      <c r="D23" s="18">
        <f t="shared" si="0"/>
        <v>-3.4500581470474224E-2</v>
      </c>
      <c r="E23" s="19"/>
      <c r="F23" s="84">
        <f>Hovedtall!$F$23</f>
        <v>110549</v>
      </c>
      <c r="G23" s="85">
        <f>Hovedtall!$G$23</f>
        <v>115582</v>
      </c>
      <c r="H23" s="18">
        <f t="shared" si="1"/>
        <v>-4.3544842622553682E-2</v>
      </c>
      <c r="J23" s="45"/>
    </row>
    <row r="24" spans="1:10" ht="15" customHeight="1" x14ac:dyDescent="0.25">
      <c r="A24" s="99" t="s">
        <v>46</v>
      </c>
      <c r="B24" s="84">
        <f>Hovedtall!$B$24</f>
        <v>2008</v>
      </c>
      <c r="C24" s="85">
        <f>Hovedtall!$C$24</f>
        <v>2237</v>
      </c>
      <c r="D24" s="18">
        <f t="shared" si="0"/>
        <v>-0.10236924452391596</v>
      </c>
      <c r="E24" s="19"/>
      <c r="F24" s="84">
        <f>Hovedtall!$F$24</f>
        <v>10715</v>
      </c>
      <c r="G24" s="85">
        <f>Hovedtall!$G$24</f>
        <v>12740</v>
      </c>
      <c r="H24" s="18">
        <f t="shared" si="1"/>
        <v>-0.15894819466248036</v>
      </c>
      <c r="J24" s="45"/>
    </row>
    <row r="25" spans="1:10" ht="15" customHeight="1" x14ac:dyDescent="0.25">
      <c r="A25" s="99" t="s">
        <v>47</v>
      </c>
      <c r="B25" s="84">
        <f>Hovedtall!$B$25</f>
        <v>427</v>
      </c>
      <c r="C25" s="85">
        <f>Hovedtall!$C$25</f>
        <v>456</v>
      </c>
      <c r="D25" s="18">
        <f t="shared" si="0"/>
        <v>-6.3596491228070179E-2</v>
      </c>
      <c r="E25" s="19"/>
      <c r="F25" s="84">
        <f>Hovedtall!$F$25</f>
        <v>3419</v>
      </c>
      <c r="G25" s="85">
        <f>Hovedtall!$G$25</f>
        <v>3398</v>
      </c>
      <c r="H25" s="18">
        <f t="shared" si="1"/>
        <v>6.1801059446733369E-3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3919</v>
      </c>
      <c r="C27" s="87">
        <f>Hovedtall!$C$27</f>
        <v>4212</v>
      </c>
      <c r="D27" s="36">
        <f t="shared" si="0"/>
        <v>-6.9563152896486236E-2</v>
      </c>
      <c r="E27" s="19"/>
      <c r="F27" s="88">
        <f>Hovedtall!$F$27</f>
        <v>31450</v>
      </c>
      <c r="G27" s="89">
        <f>Hovedtall!$G$27</f>
        <v>34553</v>
      </c>
      <c r="H27" s="36">
        <f>(F27-G27)/G27</f>
        <v>-8.980406911122045E-2</v>
      </c>
      <c r="J27" s="45"/>
    </row>
    <row r="28" spans="1:10" ht="15" customHeight="1" x14ac:dyDescent="0.25">
      <c r="A28" s="98" t="s">
        <v>19</v>
      </c>
      <c r="B28" s="16">
        <f>B22+B17+B27</f>
        <v>62924</v>
      </c>
      <c r="C28" s="17">
        <f>C22+C17+C27</f>
        <v>63939</v>
      </c>
      <c r="D28" s="36">
        <f t="shared" si="0"/>
        <v>-1.5874505387947886E-2</v>
      </c>
      <c r="E28" s="19"/>
      <c r="F28" s="16">
        <f>F22+F17+F27</f>
        <v>478936</v>
      </c>
      <c r="G28" s="17">
        <f>G22+G17+G27</f>
        <v>497526</v>
      </c>
      <c r="H28" s="36">
        <f>(F28-G28)/G28</f>
        <v>-3.736488143333213E-2</v>
      </c>
      <c r="J28" s="45"/>
    </row>
    <row r="29" spans="1:10" ht="15" customHeight="1" x14ac:dyDescent="0.25">
      <c r="A29" s="98" t="s">
        <v>31</v>
      </c>
      <c r="B29" s="86">
        <f>Hovedtall!$B$29</f>
        <v>12252</v>
      </c>
      <c r="C29" s="87">
        <f>Hovedtall!$C$29</f>
        <v>10835</v>
      </c>
      <c r="D29" s="18">
        <f>(B29-C29)/C29</f>
        <v>0.13077988001845869</v>
      </c>
      <c r="E29" s="19"/>
      <c r="F29" s="86">
        <f>Hovedtall!$F$29</f>
        <v>72894</v>
      </c>
      <c r="G29" s="87">
        <f>Hovedtall!$G$29</f>
        <v>72468</v>
      </c>
      <c r="H29" s="18">
        <f>(F29-G29)/G29</f>
        <v>5.8784566981288297E-3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75176</v>
      </c>
      <c r="C31" s="17">
        <f>SUM(C28:C29)</f>
        <v>74774</v>
      </c>
      <c r="D31" s="36">
        <f t="shared" si="0"/>
        <v>5.3762002835210099E-3</v>
      </c>
      <c r="E31" s="19"/>
      <c r="F31" s="16">
        <f>SUM(F28:F29)</f>
        <v>551830</v>
      </c>
      <c r="G31" s="17">
        <f>SUM(G28:G29)</f>
        <v>569994</v>
      </c>
      <c r="H31" s="36">
        <f t="shared" si="1"/>
        <v>-3.1867002108794125E-2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2590</v>
      </c>
      <c r="C37" s="15">
        <f>SUM(C38:C39)</f>
        <v>5130</v>
      </c>
      <c r="D37" s="69">
        <f>(B37-C37)/C37</f>
        <v>-0.49512670565302142</v>
      </c>
      <c r="E37" s="12"/>
      <c r="F37" s="70">
        <f>SUM(F38:F39)</f>
        <v>33916</v>
      </c>
      <c r="G37" s="15">
        <f>SUM(G38:G39)</f>
        <v>38590</v>
      </c>
      <c r="H37" s="69">
        <f>(F37-G37)/G37</f>
        <v>-0.12111946100025914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1703</v>
      </c>
      <c r="C38" s="85">
        <f>Hovedtall!$C$38</f>
        <v>1714</v>
      </c>
      <c r="D38" s="93">
        <f>(B38-C38)/C38</f>
        <v>-6.4177362893815633E-3</v>
      </c>
      <c r="E38" s="12"/>
      <c r="F38" s="84">
        <f>Hovedtall!$F$38</f>
        <v>13074</v>
      </c>
      <c r="G38" s="85">
        <f>Hovedtall!$G$38</f>
        <v>12703</v>
      </c>
      <c r="H38" s="93">
        <f>(F38-G38)/G38</f>
        <v>2.9205699441076909E-2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887</v>
      </c>
      <c r="C39" s="85">
        <f>Hovedtall!$C$39</f>
        <v>3416</v>
      </c>
      <c r="D39" s="93">
        <f>(B39-C39)/C39</f>
        <v>-0.74033957845433251</v>
      </c>
      <c r="E39" s="19"/>
      <c r="F39" s="84">
        <f>Hovedtall!$F$39</f>
        <v>20842</v>
      </c>
      <c r="G39" s="85">
        <f>Hovedtall!$G$39</f>
        <v>25887</v>
      </c>
      <c r="H39" s="93">
        <f>(F39-G39)/G39</f>
        <v>-0.19488546374628191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7680</v>
      </c>
      <c r="C41" s="17">
        <f>SUM(C42:C43)</f>
        <v>8903</v>
      </c>
      <c r="D41" s="37">
        <f>(B41-C41)/C41</f>
        <v>-0.13736942603616759</v>
      </c>
      <c r="E41" s="19"/>
      <c r="F41" s="52">
        <f>SUM(F42:F43)</f>
        <v>67554</v>
      </c>
      <c r="G41" s="51">
        <f>SUM(G42:G43)</f>
        <v>67573</v>
      </c>
      <c r="H41" s="37">
        <f>(F41-G41)/G41</f>
        <v>-2.8117739333757564E-4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3864</v>
      </c>
      <c r="C42" s="85">
        <f>Hovedtall!$C$42</f>
        <v>3359</v>
      </c>
      <c r="D42" s="93">
        <f>(B42-C42)/C42</f>
        <v>0.15034236379874963</v>
      </c>
      <c r="E42" s="19"/>
      <c r="F42" s="84">
        <f>Hovedtall!$F$42</f>
        <v>34496</v>
      </c>
      <c r="G42" s="85">
        <f>Hovedtall!$G$42</f>
        <v>27781</v>
      </c>
      <c r="H42" s="93">
        <f>(F42-G42)/G42</f>
        <v>0.24171196141247614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3816</v>
      </c>
      <c r="C43" s="85">
        <f>Hovedtall!$C$43</f>
        <v>5544</v>
      </c>
      <c r="D43" s="93">
        <f>(B43-C43)/C43</f>
        <v>-0.31168831168831168</v>
      </c>
      <c r="E43" s="19"/>
      <c r="F43" s="84">
        <f>Hovedtall!$F$43</f>
        <v>33058</v>
      </c>
      <c r="G43" s="85">
        <f>Hovedtall!$G$43</f>
        <v>39792</v>
      </c>
      <c r="H43" s="93">
        <f>(F43-G43)/G43</f>
        <v>-0.16922999597909127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10270</v>
      </c>
      <c r="C45" s="50">
        <f>SUM(C37+C41)</f>
        <v>14033</v>
      </c>
      <c r="D45" s="38">
        <f>(B45-C45)/C45</f>
        <v>-0.26815363785363072</v>
      </c>
      <c r="E45" s="19"/>
      <c r="F45" s="53">
        <f>SUM(F37+F41)</f>
        <v>101470</v>
      </c>
      <c r="G45" s="50">
        <f>SUM(G37+G41)</f>
        <v>106163</v>
      </c>
      <c r="H45" s="38">
        <f>(F45-G45)/G45</f>
        <v>-4.4205608356960524E-2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3" workbookViewId="0">
      <selection activeCell="F13" sqref="F13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>
        <v>4903813</v>
      </c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>
        <v>4726456</v>
      </c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>
        <v>4560026</v>
      </c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>
        <v>65567</v>
      </c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>
        <v>58785</v>
      </c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>
        <v>62924</v>
      </c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2015-09-09T12:34:49Z</cp:lastPrinted>
  <dcterms:created xsi:type="dcterms:W3CDTF">2000-12-05T13:34:37Z</dcterms:created>
  <dcterms:modified xsi:type="dcterms:W3CDTF">2015-09-10T08:06:16Z</dcterms:modified>
</cp:coreProperties>
</file>