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5 Statistikk - DVHStat\Månedsstatistikk\"/>
    </mc:Choice>
  </mc:AlternateContent>
  <bookViews>
    <workbookView xWindow="-6900" yWindow="4440" windowWidth="24240" windowHeight="4410" tabRatio="779"/>
  </bookViews>
  <sheets>
    <sheet name="Hovedtall" sheetId="1" r:id="rId1"/>
    <sheet name="Passasjer inkl. spedbarn - Måne" sheetId="40213" r:id="rId2"/>
    <sheet name="Passasjerer inkl. spedbarn - Hi" sheetId="40214" r:id="rId3"/>
    <sheet name="Flybevegelser - Måned" sheetId="40207" r:id="rId4"/>
    <sheet name="Flybevegelser - Hittil i år" sheetId="40208" r:id="rId5"/>
    <sheet name="Frakt og Post - Måned" sheetId="40211" r:id="rId6"/>
    <sheet name="Frakt og Post - Hittil i år" sheetId="40212" r:id="rId7"/>
    <sheet name="Main" sheetId="40202" state="hidden" r:id="rId8"/>
    <sheet name="Tall til grafer" sheetId="40201" state="hidden" r:id="rId9"/>
  </sheets>
  <externalReferences>
    <externalReference r:id="rId10"/>
  </externalReferences>
  <definedNames>
    <definedName name="_xlnm.Print_Area" localSheetId="0">Hovedtall!$A$1:$I$63</definedName>
    <definedName name="_xlnm.Print_Area" localSheetId="7">Main!$A$1:$I$63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14" l="1"/>
  <c r="Q57" i="40214"/>
  <c r="P57" i="40214"/>
  <c r="O57" i="40214"/>
  <c r="N57" i="40214"/>
  <c r="M57" i="40214"/>
  <c r="L57" i="40214"/>
  <c r="K57" i="40214"/>
  <c r="J57" i="40214"/>
  <c r="I57" i="40214"/>
  <c r="H57" i="40214"/>
  <c r="G57" i="40214"/>
  <c r="F57" i="40214"/>
  <c r="E57" i="40214"/>
  <c r="D57" i="40214"/>
  <c r="R56" i="40214"/>
  <c r="Q56" i="40214"/>
  <c r="P56" i="40214"/>
  <c r="O56" i="40214"/>
  <c r="N56" i="40214"/>
  <c r="M56" i="40214"/>
  <c r="L56" i="40214"/>
  <c r="K56" i="40214"/>
  <c r="J56" i="40214"/>
  <c r="I56" i="40214"/>
  <c r="H56" i="40214"/>
  <c r="G56" i="40214"/>
  <c r="F56" i="40214"/>
  <c r="E56" i="40214"/>
  <c r="D56" i="40214"/>
  <c r="R55" i="40214"/>
  <c r="Q55" i="40214"/>
  <c r="P55" i="40214"/>
  <c r="O55" i="40214"/>
  <c r="N55" i="40214"/>
  <c r="M55" i="40214"/>
  <c r="L55" i="40214"/>
  <c r="K55" i="40214"/>
  <c r="J55" i="40214"/>
  <c r="I55" i="40214"/>
  <c r="H55" i="40214"/>
  <c r="G55" i="40214"/>
  <c r="F55" i="40214"/>
  <c r="E55" i="40214"/>
  <c r="D55" i="40214"/>
  <c r="R57" i="40213"/>
  <c r="Q57" i="40213"/>
  <c r="P57" i="40213"/>
  <c r="O57" i="40213"/>
  <c r="N57" i="40213"/>
  <c r="M57" i="40213"/>
  <c r="L57" i="40213"/>
  <c r="K57" i="40213"/>
  <c r="J57" i="40213"/>
  <c r="I57" i="40213"/>
  <c r="H57" i="40213"/>
  <c r="G57" i="40213"/>
  <c r="F57" i="40213"/>
  <c r="E57" i="40213"/>
  <c r="D57" i="40213"/>
  <c r="R56" i="40213"/>
  <c r="Q56" i="40213"/>
  <c r="P56" i="40213"/>
  <c r="O56" i="40213"/>
  <c r="N56" i="40213"/>
  <c r="M56" i="40213"/>
  <c r="L56" i="40213"/>
  <c r="K56" i="40213"/>
  <c r="J56" i="40213"/>
  <c r="I56" i="40213"/>
  <c r="H56" i="40213"/>
  <c r="G56" i="40213"/>
  <c r="F56" i="40213"/>
  <c r="E56" i="40213"/>
  <c r="D56" i="40213"/>
  <c r="R55" i="40213"/>
  <c r="Q55" i="40213"/>
  <c r="P55" i="40213"/>
  <c r="O55" i="40213"/>
  <c r="N55" i="40213"/>
  <c r="M55" i="40213"/>
  <c r="L55" i="40213"/>
  <c r="K55" i="40213"/>
  <c r="J55" i="40213"/>
  <c r="I55" i="40213"/>
  <c r="H55" i="40213"/>
  <c r="G55" i="40213"/>
  <c r="F55" i="40213"/>
  <c r="E55" i="40213"/>
  <c r="D55" i="40213"/>
  <c r="R57" i="40212" l="1"/>
  <c r="Q57" i="40212"/>
  <c r="P57" i="40212"/>
  <c r="O57" i="40212"/>
  <c r="N57" i="40212"/>
  <c r="M57" i="40212"/>
  <c r="L57" i="40212"/>
  <c r="K57" i="40212"/>
  <c r="J57" i="40212"/>
  <c r="I57" i="40212"/>
  <c r="H57" i="40212"/>
  <c r="G57" i="40212"/>
  <c r="F57" i="40212"/>
  <c r="E57" i="40212"/>
  <c r="D57" i="40212"/>
  <c r="R56" i="40212"/>
  <c r="Q56" i="40212"/>
  <c r="P56" i="40212"/>
  <c r="O56" i="40212"/>
  <c r="N56" i="40212"/>
  <c r="M56" i="40212"/>
  <c r="L56" i="40212"/>
  <c r="K56" i="40212"/>
  <c r="J56" i="40212"/>
  <c r="I56" i="40212"/>
  <c r="H56" i="40212"/>
  <c r="G56" i="40212"/>
  <c r="F56" i="40212"/>
  <c r="E56" i="40212"/>
  <c r="D56" i="40212"/>
  <c r="R55" i="40212"/>
  <c r="Q55" i="40212"/>
  <c r="P55" i="40212"/>
  <c r="O55" i="40212"/>
  <c r="N55" i="40212"/>
  <c r="M55" i="40212"/>
  <c r="L55" i="40212"/>
  <c r="K55" i="40212"/>
  <c r="J55" i="40212"/>
  <c r="I55" i="40212"/>
  <c r="H55" i="40212"/>
  <c r="G55" i="40212"/>
  <c r="F55" i="40212"/>
  <c r="E55" i="40212"/>
  <c r="D55" i="40212"/>
  <c r="R57" i="40211"/>
  <c r="Q57" i="40211"/>
  <c r="P57" i="40211"/>
  <c r="O57" i="40211"/>
  <c r="N57" i="40211"/>
  <c r="M57" i="40211"/>
  <c r="L57" i="40211"/>
  <c r="K57" i="40211"/>
  <c r="J57" i="40211"/>
  <c r="I57" i="40211"/>
  <c r="H57" i="40211"/>
  <c r="G57" i="40211"/>
  <c r="F57" i="40211"/>
  <c r="E57" i="40211"/>
  <c r="D57" i="40211"/>
  <c r="R56" i="40211"/>
  <c r="Q56" i="40211"/>
  <c r="P56" i="40211"/>
  <c r="O56" i="40211"/>
  <c r="N56" i="40211"/>
  <c r="M56" i="40211"/>
  <c r="L56" i="40211"/>
  <c r="K56" i="40211"/>
  <c r="J56" i="40211"/>
  <c r="I56" i="40211"/>
  <c r="H56" i="40211"/>
  <c r="G56" i="40211"/>
  <c r="F56" i="40211"/>
  <c r="E56" i="40211"/>
  <c r="D56" i="40211"/>
  <c r="R55" i="40211"/>
  <c r="Q55" i="40211"/>
  <c r="P55" i="40211"/>
  <c r="O55" i="40211"/>
  <c r="N55" i="40211"/>
  <c r="M55" i="40211"/>
  <c r="L55" i="40211"/>
  <c r="K55" i="40211"/>
  <c r="J55" i="40211"/>
  <c r="I55" i="40211"/>
  <c r="H55" i="40211"/>
  <c r="G55" i="40211"/>
  <c r="F55" i="40211"/>
  <c r="E55" i="40211"/>
  <c r="D55" i="40211"/>
  <c r="O57" i="40208" l="1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A2" i="40202" l="1"/>
  <c r="C17" i="1" l="1"/>
  <c r="B17" i="1"/>
  <c r="B7" i="40202" l="1"/>
  <c r="G43" i="40202"/>
  <c r="F43" i="40202"/>
  <c r="C43" i="40202"/>
  <c r="B43" i="40202"/>
  <c r="G42" i="40202"/>
  <c r="F42" i="40202"/>
  <c r="F41" i="40202" s="1"/>
  <c r="C42" i="40202"/>
  <c r="B42" i="40202"/>
  <c r="G39" i="40202"/>
  <c r="F39" i="40202"/>
  <c r="C39" i="40202"/>
  <c r="B39" i="40202"/>
  <c r="G38" i="40202"/>
  <c r="F38" i="40202"/>
  <c r="C38" i="40202"/>
  <c r="B38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B22" i="40202" s="1"/>
  <c r="G20" i="40202"/>
  <c r="F20" i="40202"/>
  <c r="C20" i="40202"/>
  <c r="B20" i="40202"/>
  <c r="G19" i="40202"/>
  <c r="F19" i="40202"/>
  <c r="H19" i="40202" s="1"/>
  <c r="C19" i="40202"/>
  <c r="B19" i="40202"/>
  <c r="G18" i="40202"/>
  <c r="G17" i="40202" s="1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3" i="1"/>
  <c r="H42" i="1"/>
  <c r="H39" i="1"/>
  <c r="H38" i="1"/>
  <c r="D43" i="1"/>
  <c r="D42" i="1"/>
  <c r="D39" i="1"/>
  <c r="D38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F41" i="1"/>
  <c r="F37" i="1"/>
  <c r="D27" i="1"/>
  <c r="D12" i="1"/>
  <c r="H27" i="1"/>
  <c r="G37" i="1"/>
  <c r="G41" i="1"/>
  <c r="B37" i="1"/>
  <c r="B41" i="1"/>
  <c r="C37" i="1"/>
  <c r="C41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B41" i="40202" l="1"/>
  <c r="H18" i="40202"/>
  <c r="H39" i="40202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5" i="1"/>
  <c r="D38" i="40202"/>
  <c r="F17" i="40202"/>
  <c r="H17" i="40202" s="1"/>
  <c r="F45" i="1"/>
  <c r="G41" i="40202"/>
  <c r="H41" i="40202" s="1"/>
  <c r="D42" i="40202"/>
  <c r="D39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43" i="40202"/>
  <c r="H41" i="1"/>
  <c r="G45" i="1"/>
  <c r="H42" i="40202"/>
  <c r="G37" i="40202"/>
  <c r="H37" i="1"/>
  <c r="B45" i="1"/>
  <c r="D41" i="1"/>
  <c r="C41" i="40202"/>
  <c r="C37" i="40202"/>
  <c r="D37" i="1"/>
  <c r="H29" i="40202"/>
  <c r="G28" i="1"/>
  <c r="G31" i="1" s="1"/>
  <c r="F22" i="40202"/>
  <c r="G22" i="40202"/>
  <c r="F28" i="1"/>
  <c r="H17" i="1"/>
  <c r="D22" i="1"/>
  <c r="C22" i="40202"/>
  <c r="D22" i="40202" s="1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D41" i="40202" l="1"/>
  <c r="H8" i="40202"/>
  <c r="F13" i="40202"/>
  <c r="H13" i="40202" s="1"/>
  <c r="H45" i="1"/>
  <c r="H37" i="40202"/>
  <c r="F45" i="40202"/>
  <c r="D37" i="40202"/>
  <c r="F28" i="40202"/>
  <c r="F31" i="40202" s="1"/>
  <c r="D17" i="40202"/>
  <c r="G45" i="40202"/>
  <c r="D45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<sst xmlns="http://schemas.openxmlformats.org/spreadsheetml/2006/main" count="2385" uniqueCount="301">
  <si>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</si>
  <si>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</si>
  <si>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</si>
  <si>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</si>
  <si>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</si>
  <si>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</si>
  <si>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</si>
  <si>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</si>
  <si>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</si>
  <si>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</si>
  <si>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</si>
  <si>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</si>
  <si>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</si>
  <si>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</si>
  <si>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</si>
  <si>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</si>
  <si>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</si>
  <si>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</si>
  <si>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</si>
  <si>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</si>
  <si>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</si>
  <si>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</si>
  <si>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</si>
  <si>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</si>
  <si>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</si>
  <si>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</si>
  <si>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</si>
  <si>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</si>
  <si>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 xml:space="preserve">    * Innland</t>
  </si>
  <si>
    <t xml:space="preserve">     *Utland</t>
  </si>
  <si>
    <t>*SUM</t>
  </si>
  <si>
    <t>Annen Trafikk</t>
  </si>
  <si>
    <t>Månedsrapport</t>
  </si>
  <si>
    <t>Her legger man inn tall som vises i grafer i ark for Hovedtall</t>
  </si>
  <si>
    <t>*(OBS-Fraktdata er mangelfulle pga. manglende rapportering !)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</si>
  <si>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</si>
  <si>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</si>
  <si>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</si>
  <si>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</si>
  <si>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</si>
  <si>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</si>
  <si>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</si>
  <si>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</si>
  <si>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</si>
  <si>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</si>
  <si>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</si>
  <si>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</si>
  <si>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</si>
  <si>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</si>
  <si>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</si>
  <si>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</si>
  <si>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</si>
  <si>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</si>
  <si>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>PASSASJERER,   terminalpassasjerer (transferpassasjerer og spedbarn* inkludert).</t>
  </si>
  <si>
    <t>* Fra og med 1. januar 2014 telles spedbarn (0-2 år) med i Avinors passasjerstaatistikk</t>
  </si>
  <si>
    <t>* From 1. Januar 2014 infants (0-2 yrs) are included in Avinors passenger statistics</t>
  </si>
  <si>
    <t>PASSENGERS,  terminalpassengers (transfer and infants* included).</t>
  </si>
  <si>
    <t>April</t>
  </si>
  <si>
    <t xml:space="preserve">Dato 15.05.2015 </t>
  </si>
  <si>
    <t>Passasjerer inkl. spedbarn - april 2015</t>
  </si>
  <si>
    <t xml:space="preserve"> </t>
  </si>
  <si>
    <t>IATA</t>
  </si>
  <si>
    <t>Lufthavn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</si>
  <si>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</si>
  <si>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</si>
  <si>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</si>
  <si>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</si>
  <si>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</si>
  <si>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</si>
  <si>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</si>
  <si>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</si>
  <si>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</si>
  <si>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</si>
  <si>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</si>
  <si>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</si>
  <si>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</si>
  <si>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</si>
  <si>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</si>
  <si>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</si>
  <si>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 Konsern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</si>
  <si>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</si>
  <si>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</si>
  <si>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</si>
  <si>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</si>
  <si>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</si>
  <si>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</si>
  <si>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</si>
  <si>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</si>
  <si>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</si>
  <si>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</si>
  <si>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</si>
  <si>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</si>
  <si>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Divisjon Eng</t>
  </si>
  <si>
    <t>Aar SUM</t>
  </si>
  <si>
    <t>Mnd SUM</t>
  </si>
  <si>
    <t>OSLO LUFTHAVN AS</t>
  </si>
  <si>
    <t>OSL</t>
  </si>
  <si>
    <t>OSLO LUFTHAVN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</si>
  <si>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</si>
  <si>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</si>
  <si>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</si>
  <si>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</si>
  <si>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</si>
  <si>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</si>
  <si>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</si>
  <si>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</si>
  <si>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</si>
  <si>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</si>
  <si>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</si>
  <si>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</si>
  <si>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</si>
  <si>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</si>
  <si>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</si>
  <si>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</si>
  <si>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</si>
  <si>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</si>
  <si>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</si>
  <si>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</si>
  <si>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</si>
  <si>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</si>
  <si>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</si>
  <si>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</si>
  <si>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</si>
  <si>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</si>
  <si>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</si>
  <si>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</si>
  <si>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</si>
  <si>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</si>
  <si>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</si>
  <si>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</si>
  <si>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</si>
  <si>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</si>
  <si>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</si>
  <si>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</si>
  <si>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</si>
  <si>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</si>
  <si>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</si>
  <si>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</si>
  <si>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</si>
  <si>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</si>
  <si>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</si>
  <si>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</si>
  <si>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</si>
  <si>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</si>
  <si>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</si>
  <si>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</si>
  <si>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</si>
  <si>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</si>
  <si>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</si>
  <si>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</si>
  <si>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</si>
  <si>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</si>
  <si>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</si>
  <si>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</si>
  <si>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</si>
  <si>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</si>
  <si>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</si>
  <si>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</si>
  <si>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</si>
  <si>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</si>
  <si>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</si>
  <si>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</si>
  <si>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</si>
  <si>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</si>
  <si>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</si>
  <si>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</si>
  <si>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</si>
  <si>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</si>
  <si>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</si>
  <si>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</si>
  <si>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</si>
  <si>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</si>
  <si>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</si>
  <si>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</si>
  <si>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</si>
  <si>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</si>
  <si>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</si>
  <si>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</si>
  <si>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</si>
  <si>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</si>
  <si>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</si>
  <si>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</si>
  <si>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</si>
  <si>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</si>
  <si>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</si>
  <si>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</si>
  <si>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</si>
  <si>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</si>
  <si>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</si>
  <si>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</si>
  <si>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</si>
  <si>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</si>
  <si>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</si>
  <si>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</si>
  <si>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</si>
  <si>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</si>
  <si>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</si>
  <si>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</si>
  <si>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</si>
  <si>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</si>
  <si>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</si>
  <si>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</si>
  <si>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</si>
  <si>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</si>
  <si>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</si>
  <si>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</si>
  <si>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</si>
  <si>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</si>
  <si>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</si>
  <si>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</si>
  <si>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</si>
  <si>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</si>
  <si>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</si>
  <si>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</si>
  <si>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</si>
  <si>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</si>
  <si>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</si>
  <si>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</si>
  <si>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</si>
  <si>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</si>
  <si>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</si>
  <si>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</si>
  <si>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</si>
  <si>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</si>
  <si>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</si>
  <si>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</si>
  <si>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</si>
  <si>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</si>
  <si>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</si>
  <si>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</si>
  <si>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</si>
  <si>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</si>
  <si>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</si>
  <si>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</si>
  <si>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</si>
  <si>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</si>
  <si>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</si>
  <si>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</si>
  <si>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</si>
  <si>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</si>
  <si>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</si>
  <si>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</si>
  <si>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</si>
  <si>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</si>
  <si>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</si>
  <si>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</si>
  <si>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</si>
  <si>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</si>
  <si>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</si>
  <si>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</si>
  <si>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</si>
  <si>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</si>
  <si>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</si>
  <si>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</si>
  <si>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</si>
  <si>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</si>
  <si>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</si>
  <si>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</si>
  <si>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</si>
  <si>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</si>
  <si>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</si>
  <si>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</si>
  <si>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</si>
  <si>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</si>
  <si>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</si>
  <si>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</si>
  <si>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</si>
  <si>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</si>
  <si>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</si>
  <si>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Passasjerer inkl. spedbarn - hittil i 2015</t>
  </si>
  <si>
    <t>April 2015 -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</si>
  <si>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</si>
  <si>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</si>
  <si>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</si>
  <si>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</si>
  <si>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</si>
  <si>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</si>
  <si>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</si>
  <si>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</si>
  <si>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</si>
  <si>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</si>
  <si>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</si>
  <si>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</si>
  <si>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</si>
  <si>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</si>
  <si>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April 2015 - Flybevegelser hittil i år</t>
  </si>
  <si>
    <t>April 2015 - Frakt og post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</si>
  <si>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</si>
  <si>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</si>
  <si>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</si>
  <si>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</si>
  <si>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</si>
  <si>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</si>
  <si>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</si>
  <si>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</si>
  <si>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</si>
  <si>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</si>
  <si>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</si>
  <si>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</si>
  <si>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 forrige år</t>
  </si>
  <si>
    <t>April 2015 - Frakt og post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</si>
</sst>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###########################0%"/>
    <numFmt numFmtId="178" formatCode="##########0"/>
    <numFmt numFmtId="179" formatCode="##0"/>
    <numFmt numFmtId="180" formatCode="##,###,###,###,###,###,###,###,###,###,###,###,##0"/>
    <numFmt numFmtId="181" formatCode="##,###,###,###,###,###,###,###,###,###,###,###,##0.0%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  <protection locked="0"/>
    </xf>
    <xf numFmtId="168" fontId="17" fillId="0" borderId="8" xfId="0" applyNumberFormat="1" applyFont="1" applyFill="1" applyBorder="1" applyAlignment="1" applyProtection="1">
      <alignment vertical="center"/>
      <protection locked="0"/>
    </xf>
    <xf numFmtId="172" fontId="17" fillId="0" borderId="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center" wrapText="1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9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9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9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180" fontId="24" fillId="4" borderId="16" xfId="8" applyNumberFormat="1" applyFont="1" applyFill="1" applyBorder="1" applyAlignment="1">
      <alignment horizontal="right" vertical="top"/>
    </xf>
    <xf numFmtId="173" fontId="24" fillId="4" borderId="16" xfId="3" applyNumberFormat="1" applyFont="1" applyFill="1" applyBorder="1" applyAlignment="1">
      <alignment horizontal="right" vertical="top"/>
    </xf>
    <xf numFmtId="0" fontId="25" fillId="0" borderId="0" xfId="8" applyFont="1" applyFill="1"/>
    <xf numFmtId="179" fontId="24" fillId="5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0" fontId="24" fillId="4" borderId="16" xfId="8" applyNumberFormat="1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180" fontId="26" fillId="0" borderId="16" xfId="8" applyNumberFormat="1" applyFont="1" applyFill="1" applyBorder="1" applyAlignment="1">
      <alignment horizontal="right" vertical="top"/>
    </xf>
    <xf numFmtId="173" fontId="26" fillId="0" borderId="16" xfId="3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06312"/>
        <c:axId val="202006704"/>
      </c:lineChart>
      <c:catAx>
        <c:axId val="202006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00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00670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006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07488"/>
        <c:axId val="202007880"/>
      </c:lineChart>
      <c:catAx>
        <c:axId val="202007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00788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200788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00748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08664"/>
        <c:axId val="202009056"/>
      </c:lineChart>
      <c:catAx>
        <c:axId val="20200866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00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00905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00866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06976"/>
        <c:axId val="202807368"/>
      </c:lineChart>
      <c:catAx>
        <c:axId val="202806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80736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280736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280697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32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58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57</v>
      </c>
      <c r="C3" s="4"/>
      <c r="D3" s="5"/>
      <c r="E3" s="6"/>
      <c r="F3" s="80" t="s">
        <v>37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15</v>
      </c>
      <c r="B7" s="72">
        <v>2437594</v>
      </c>
      <c r="C7" s="73">
        <v>2483794</v>
      </c>
      <c r="D7" s="55">
        <f>(B7-C7)/C7</f>
        <v>-1.8600576376301737E-2</v>
      </c>
      <c r="E7" s="54"/>
      <c r="F7" s="72">
        <v>9243327</v>
      </c>
      <c r="G7" s="73">
        <v>9495355</v>
      </c>
      <c r="H7" s="55">
        <f>(F7-G7)/G7</f>
        <v>-2.6542240916742975E-2</v>
      </c>
      <c r="I7" s="44"/>
      <c r="J7" s="45"/>
    </row>
    <row r="8" spans="1:17" ht="15" customHeight="1" x14ac:dyDescent="0.25">
      <c r="A8" s="98" t="s">
        <v>16</v>
      </c>
      <c r="B8" s="16">
        <f>SUM(B9:B10)</f>
        <v>1524086</v>
      </c>
      <c r="C8" s="17">
        <f>SUM(C9:C10)</f>
        <v>1560124</v>
      </c>
      <c r="D8" s="36">
        <f>(B8-C8)/C8</f>
        <v>-2.3099445941476445E-2</v>
      </c>
      <c r="E8" s="54"/>
      <c r="F8" s="16">
        <f>SUM(F9:F10)</f>
        <v>5429361</v>
      </c>
      <c r="G8" s="17">
        <f>SUM(G9:G10)</f>
        <v>5421217</v>
      </c>
      <c r="H8" s="36">
        <f>(F8-G8)/G8</f>
        <v>1.5022457134624937E-3</v>
      </c>
      <c r="I8" s="44"/>
      <c r="J8" s="45"/>
    </row>
    <row r="9" spans="1:17" ht="15" customHeight="1" x14ac:dyDescent="0.25">
      <c r="A9" s="99" t="s">
        <v>17</v>
      </c>
      <c r="B9" s="74">
        <v>1444177</v>
      </c>
      <c r="C9" s="75">
        <v>1449161</v>
      </c>
      <c r="D9" s="18">
        <f>(B9-C9)/C9</f>
        <v>-3.4392313897489649E-3</v>
      </c>
      <c r="E9" s="54"/>
      <c r="F9" s="74">
        <v>5042466</v>
      </c>
      <c r="G9" s="75">
        <v>4938889</v>
      </c>
      <c r="H9" s="18">
        <f>(F9-G9)/G9</f>
        <v>2.0971720563065906E-2</v>
      </c>
      <c r="J9" s="45"/>
    </row>
    <row r="10" spans="1:17" ht="15" customHeight="1" x14ac:dyDescent="0.25">
      <c r="A10" s="99" t="s">
        <v>18</v>
      </c>
      <c r="B10" s="74">
        <v>79909</v>
      </c>
      <c r="C10" s="75">
        <v>110963</v>
      </c>
      <c r="D10" s="18">
        <f>(B10-C10)/C10</f>
        <v>-0.27985905211647127</v>
      </c>
      <c r="E10" s="54"/>
      <c r="F10" s="74">
        <v>386895</v>
      </c>
      <c r="G10" s="75">
        <v>482328</v>
      </c>
      <c r="H10" s="18">
        <f>(F10-G10)/G10</f>
        <v>-0.19785913320396079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76">
        <v>51003</v>
      </c>
      <c r="C12" s="77">
        <v>60483</v>
      </c>
      <c r="D12" s="48">
        <f>(B12-C12)/C12</f>
        <v>-0.15673825703090125</v>
      </c>
      <c r="E12" s="54"/>
      <c r="F12" s="76">
        <v>199193</v>
      </c>
      <c r="G12" s="77">
        <v>230869</v>
      </c>
      <c r="H12" s="48">
        <f>(F12-G12)/G12</f>
        <v>-0.13720334908541207</v>
      </c>
      <c r="J12" s="45"/>
    </row>
    <row r="13" spans="1:17" ht="15" customHeight="1" x14ac:dyDescent="0.25">
      <c r="A13" s="98" t="s">
        <v>19</v>
      </c>
      <c r="B13" s="16">
        <f>B7+B8+B12</f>
        <v>4012683</v>
      </c>
      <c r="C13" s="17">
        <f>C7+C8+C12</f>
        <v>4104401</v>
      </c>
      <c r="D13" s="36">
        <f>(B13-C13)/C13</f>
        <v>-2.2346257103046219E-2</v>
      </c>
      <c r="E13" s="54"/>
      <c r="F13" s="16">
        <f>F7+F8+F12</f>
        <v>14871881</v>
      </c>
      <c r="G13" s="17">
        <f>G7+G8+G12</f>
        <v>15147441</v>
      </c>
      <c r="H13" s="36">
        <f>(F13-G13)/G13</f>
        <v>-1.8191851679765579E-2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24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15</v>
      </c>
      <c r="B17" s="14">
        <f>SUM(B18:B20)</f>
        <v>41271</v>
      </c>
      <c r="C17" s="15">
        <f>SUM(C18:C20)</f>
        <v>40691</v>
      </c>
      <c r="D17" s="55">
        <f>(B17-C17)/C17</f>
        <v>1.4253766189083581E-2</v>
      </c>
      <c r="E17" s="19"/>
      <c r="F17" s="14">
        <f>SUM(F18:F20)</f>
        <v>159158</v>
      </c>
      <c r="G17" s="15">
        <f>SUM(G18:G20)</f>
        <v>165160</v>
      </c>
      <c r="H17" s="55">
        <f>(F17-G17)/G17</f>
        <v>-3.6340518285299106E-2</v>
      </c>
      <c r="J17" s="47"/>
    </row>
    <row r="18" spans="1:10" ht="15" customHeight="1" x14ac:dyDescent="0.25">
      <c r="A18" s="99" t="s">
        <v>17</v>
      </c>
      <c r="B18" s="74">
        <v>39584</v>
      </c>
      <c r="C18" s="75">
        <v>38977</v>
      </c>
      <c r="D18" s="18">
        <f t="shared" ref="D18:D31" si="0">(B18-C18)/C18</f>
        <v>1.55732868101701E-2</v>
      </c>
      <c r="E18" s="19"/>
      <c r="F18" s="74">
        <v>152208</v>
      </c>
      <c r="G18" s="75">
        <v>158210</v>
      </c>
      <c r="H18" s="18">
        <f t="shared" ref="H18:H31" si="1">(F18-G18)/G18</f>
        <v>-3.7936919284495288E-2</v>
      </c>
      <c r="J18" s="45"/>
    </row>
    <row r="19" spans="1:10" ht="15" customHeight="1" x14ac:dyDescent="0.25">
      <c r="A19" s="99" t="s">
        <v>18</v>
      </c>
      <c r="B19" s="74">
        <v>551</v>
      </c>
      <c r="C19" s="75">
        <v>584</v>
      </c>
      <c r="D19" s="18">
        <f t="shared" si="0"/>
        <v>-5.650684931506849E-2</v>
      </c>
      <c r="E19" s="19"/>
      <c r="F19" s="74">
        <v>1876</v>
      </c>
      <c r="G19" s="75">
        <v>1830</v>
      </c>
      <c r="H19" s="18">
        <f t="shared" si="1"/>
        <v>2.5136612021857924E-2</v>
      </c>
      <c r="J19" s="45"/>
    </row>
    <row r="20" spans="1:10" ht="15" customHeight="1" x14ac:dyDescent="0.25">
      <c r="A20" s="99" t="s">
        <v>20</v>
      </c>
      <c r="B20" s="74">
        <v>1136</v>
      </c>
      <c r="C20" s="75">
        <v>1130</v>
      </c>
      <c r="D20" s="18">
        <f t="shared" si="0"/>
        <v>5.3097345132743362E-3</v>
      </c>
      <c r="E20" s="19"/>
      <c r="F20" s="74">
        <v>5074</v>
      </c>
      <c r="G20" s="75">
        <v>5120</v>
      </c>
      <c r="H20" s="18">
        <f t="shared" si="1"/>
        <v>-8.9843749999999993E-3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16</v>
      </c>
      <c r="B22" s="16">
        <f>SUM(B23:B25)</f>
        <v>15440</v>
      </c>
      <c r="C22" s="17">
        <f>SUM(C23:C25)</f>
        <v>15757</v>
      </c>
      <c r="D22" s="36">
        <f t="shared" si="0"/>
        <v>-2.0118042774639841E-2</v>
      </c>
      <c r="E22" s="19"/>
      <c r="F22" s="16">
        <f>SUM(F23:F25)</f>
        <v>55379</v>
      </c>
      <c r="G22" s="17">
        <f>SUM(G23:G25)</f>
        <v>58480</v>
      </c>
      <c r="H22" s="36">
        <f t="shared" si="1"/>
        <v>-5.3026675786593709E-2</v>
      </c>
      <c r="J22" s="45"/>
    </row>
    <row r="23" spans="1:10" ht="15" customHeight="1" x14ac:dyDescent="0.25">
      <c r="A23" s="99" t="s">
        <v>17</v>
      </c>
      <c r="B23" s="74">
        <v>14286</v>
      </c>
      <c r="C23" s="75">
        <v>14407</v>
      </c>
      <c r="D23" s="18">
        <f t="shared" si="0"/>
        <v>-8.3986950787811477E-3</v>
      </c>
      <c r="E23" s="19"/>
      <c r="F23" s="74">
        <v>50438</v>
      </c>
      <c r="G23" s="75">
        <v>52922</v>
      </c>
      <c r="H23" s="18">
        <f t="shared" si="1"/>
        <v>-4.6937001625033066E-2</v>
      </c>
      <c r="J23" s="45"/>
    </row>
    <row r="24" spans="1:10" ht="15" customHeight="1" x14ac:dyDescent="0.25">
      <c r="A24" s="99" t="s">
        <v>18</v>
      </c>
      <c r="B24" s="74">
        <v>740</v>
      </c>
      <c r="C24" s="75">
        <v>960</v>
      </c>
      <c r="D24" s="18">
        <f t="shared" si="0"/>
        <v>-0.22916666666666666</v>
      </c>
      <c r="E24" s="19"/>
      <c r="F24" s="74">
        <v>3221</v>
      </c>
      <c r="G24" s="75">
        <v>3929</v>
      </c>
      <c r="H24" s="18">
        <f t="shared" si="1"/>
        <v>-0.18019852379740392</v>
      </c>
      <c r="J24" s="45"/>
    </row>
    <row r="25" spans="1:10" ht="15" customHeight="1" x14ac:dyDescent="0.25">
      <c r="A25" s="99" t="s">
        <v>20</v>
      </c>
      <c r="B25" s="74">
        <v>414</v>
      </c>
      <c r="C25" s="75">
        <v>390</v>
      </c>
      <c r="D25" s="18">
        <f t="shared" si="0"/>
        <v>6.1538461538461542E-2</v>
      </c>
      <c r="E25" s="19"/>
      <c r="F25" s="74">
        <v>1720</v>
      </c>
      <c r="G25" s="75">
        <v>1629</v>
      </c>
      <c r="H25" s="18">
        <f t="shared" si="1"/>
        <v>5.5862492326580727E-2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76">
        <v>4006</v>
      </c>
      <c r="C27" s="77">
        <v>4471</v>
      </c>
      <c r="D27" s="36">
        <f t="shared" si="0"/>
        <v>-0.10400357861775889</v>
      </c>
      <c r="E27" s="19"/>
      <c r="F27" s="78">
        <v>15102</v>
      </c>
      <c r="G27" s="79">
        <v>16923</v>
      </c>
      <c r="H27" s="36">
        <f>(F27-G27)/G27</f>
        <v>-0.10760503456833895</v>
      </c>
      <c r="J27" s="45"/>
    </row>
    <row r="28" spans="1:10" ht="15" customHeight="1" x14ac:dyDescent="0.25">
      <c r="A28" s="98" t="s">
        <v>19</v>
      </c>
      <c r="B28" s="16">
        <f>B22+B17+B27</f>
        <v>60717</v>
      </c>
      <c r="C28" s="17">
        <f>C22+C17+C27</f>
        <v>60919</v>
      </c>
      <c r="D28" s="36">
        <f t="shared" si="0"/>
        <v>-3.3158784615637156E-3</v>
      </c>
      <c r="E28" s="19"/>
      <c r="F28" s="16">
        <f>F22+F17+F27</f>
        <v>229639</v>
      </c>
      <c r="G28" s="17">
        <f>G22+G17+G27</f>
        <v>240563</v>
      </c>
      <c r="H28" s="36">
        <f>(F28-G28)/G28</f>
        <v>-4.5410142041793625E-2</v>
      </c>
      <c r="J28" s="45"/>
    </row>
    <row r="29" spans="1:10" ht="15" customHeight="1" x14ac:dyDescent="0.25">
      <c r="A29" s="98" t="s">
        <v>31</v>
      </c>
      <c r="B29" s="76">
        <v>8131</v>
      </c>
      <c r="C29" s="77">
        <v>8894</v>
      </c>
      <c r="D29" s="18">
        <f>(B29-C29)/C29</f>
        <v>-8.57881718012143E-2</v>
      </c>
      <c r="E29" s="19"/>
      <c r="F29" s="76">
        <v>28334</v>
      </c>
      <c r="G29" s="77">
        <v>28369</v>
      </c>
      <c r="H29" s="18">
        <f>(F29-G29)/G29</f>
        <v>-1.2337410553773485E-3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26</v>
      </c>
      <c r="B31" s="16">
        <f>SUM(B28:B29)</f>
        <v>68848</v>
      </c>
      <c r="C31" s="17">
        <f>SUM(C28:C29)</f>
        <v>69813</v>
      </c>
      <c r="D31" s="36">
        <f t="shared" si="0"/>
        <v>-1.3822640482431639E-2</v>
      </c>
      <c r="E31" s="19"/>
      <c r="F31" s="16">
        <f>SUM(F28:F29)</f>
        <v>257973</v>
      </c>
      <c r="G31" s="17">
        <f>SUM(G28:G29)</f>
        <v>268932</v>
      </c>
      <c r="H31" s="36">
        <f t="shared" si="1"/>
        <v>-4.0750078086653874E-2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4"/>
      <c r="C33" s="105"/>
      <c r="D33" s="106"/>
      <c r="E33" s="107"/>
      <c r="F33" s="104"/>
      <c r="G33" s="105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25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34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28</v>
      </c>
      <c r="B37" s="15">
        <f>SUM(B38:B39)</f>
        <v>3956</v>
      </c>
      <c r="C37" s="15">
        <f>SUM(C38:C39)</f>
        <v>4383</v>
      </c>
      <c r="D37" s="69">
        <f>(B37-C37)/C37</f>
        <v>-9.7421857175450599E-2</v>
      </c>
      <c r="E37" s="12"/>
      <c r="F37" s="70">
        <f>SUM(F38:F39)</f>
        <v>17847</v>
      </c>
      <c r="G37" s="15">
        <f>SUM(G38:G39)</f>
        <v>18868</v>
      </c>
      <c r="H37" s="69">
        <f>(F37-G37)/G37</f>
        <v>-5.4112783548865805E-2</v>
      </c>
      <c r="I37" s="2" t="s">
        <v>27</v>
      </c>
      <c r="J37" s="46"/>
    </row>
    <row r="38" spans="1:17" ht="15" customHeight="1" x14ac:dyDescent="0.25">
      <c r="A38" s="99" t="s">
        <v>23</v>
      </c>
      <c r="B38" s="75">
        <v>1631</v>
      </c>
      <c r="C38" s="75">
        <v>1574</v>
      </c>
      <c r="D38" s="93">
        <f>(B38-C38)/C38</f>
        <v>3.6213468869123251E-2</v>
      </c>
      <c r="E38" s="12"/>
      <c r="F38" s="74">
        <v>6095</v>
      </c>
      <c r="G38" s="75">
        <v>6357</v>
      </c>
      <c r="H38" s="93">
        <f>(F38-G38)/G38</f>
        <v>-4.1214409312568819E-2</v>
      </c>
      <c r="I38" s="2" t="s">
        <v>27</v>
      </c>
    </row>
    <row r="39" spans="1:17" ht="15" customHeight="1" x14ac:dyDescent="0.25">
      <c r="A39" s="99" t="s">
        <v>22</v>
      </c>
      <c r="B39" s="75">
        <v>2325</v>
      </c>
      <c r="C39" s="75">
        <v>2809</v>
      </c>
      <c r="D39" s="93">
        <f>(B39-C39)/C39</f>
        <v>-0.17230331078675684</v>
      </c>
      <c r="E39" s="19"/>
      <c r="F39" s="74">
        <v>11752</v>
      </c>
      <c r="G39" s="75">
        <v>12511</v>
      </c>
      <c r="H39" s="93">
        <f>(F39-G39)/G39</f>
        <v>-6.0666613380225401E-2</v>
      </c>
      <c r="I39" s="2" t="s">
        <v>27</v>
      </c>
    </row>
    <row r="40" spans="1:17" ht="15" customHeight="1" x14ac:dyDescent="0.25">
      <c r="A40" s="99"/>
      <c r="B40" s="20"/>
      <c r="C40" s="20"/>
      <c r="D40" s="31"/>
      <c r="E40" s="19"/>
      <c r="F40" s="52"/>
      <c r="G40" s="20"/>
      <c r="H40" s="31"/>
    </row>
    <row r="41" spans="1:17" ht="15" customHeight="1" x14ac:dyDescent="0.25">
      <c r="A41" s="98" t="s">
        <v>29</v>
      </c>
      <c r="B41" s="17">
        <f>SUM(B42:B43)</f>
        <v>7727</v>
      </c>
      <c r="C41" s="17">
        <f>SUM(C42:C43)</f>
        <v>7797</v>
      </c>
      <c r="D41" s="37">
        <f>(B41-C41)/C41</f>
        <v>-8.9778119789662696E-3</v>
      </c>
      <c r="E41" s="19"/>
      <c r="F41" s="52">
        <f>SUM(F42:F43)</f>
        <v>33143</v>
      </c>
      <c r="G41" s="51">
        <f>SUM(G42:G43)</f>
        <v>33555</v>
      </c>
      <c r="H41" s="37">
        <f>(F41-G41)/G41</f>
        <v>-1.2278348979287737E-2</v>
      </c>
      <c r="I41" s="2" t="s">
        <v>27</v>
      </c>
    </row>
    <row r="42" spans="1:17" ht="15" customHeight="1" x14ac:dyDescent="0.25">
      <c r="A42" s="99" t="s">
        <v>23</v>
      </c>
      <c r="B42" s="75">
        <v>4287</v>
      </c>
      <c r="C42" s="75">
        <v>3317</v>
      </c>
      <c r="D42" s="93">
        <f>(B42-C42)/C42</f>
        <v>0.29243292131444076</v>
      </c>
      <c r="E42" s="19"/>
      <c r="F42" s="74">
        <v>18536</v>
      </c>
      <c r="G42" s="75">
        <v>13837</v>
      </c>
      <c r="H42" s="93">
        <f>(F42-G42)/G42</f>
        <v>0.33959673339596735</v>
      </c>
      <c r="I42" s="2" t="s">
        <v>27</v>
      </c>
      <c r="J42" s="46"/>
      <c r="K42" s="46"/>
    </row>
    <row r="43" spans="1:17" ht="15" customHeight="1" x14ac:dyDescent="0.25">
      <c r="A43" s="99" t="s">
        <v>22</v>
      </c>
      <c r="B43" s="75">
        <v>3440</v>
      </c>
      <c r="C43" s="75">
        <v>4480</v>
      </c>
      <c r="D43" s="93">
        <f>(B43-C43)/C43</f>
        <v>-0.23214285714285715</v>
      </c>
      <c r="E43" s="19"/>
      <c r="F43" s="74">
        <v>14607</v>
      </c>
      <c r="G43" s="75">
        <v>19718</v>
      </c>
      <c r="H43" s="93">
        <f>(F43-G43)/G43</f>
        <v>-0.25920478750380366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11683</v>
      </c>
      <c r="C45" s="50">
        <f>SUM(C37+C41)</f>
        <v>12180</v>
      </c>
      <c r="D45" s="38">
        <f>(B45-C45)/C45</f>
        <v>-4.0804597701149428E-2</v>
      </c>
      <c r="E45" s="19"/>
      <c r="F45" s="53">
        <f>SUM(F37+F41)</f>
        <v>50990</v>
      </c>
      <c r="G45" s="50">
        <f>SUM(G37+G41)</f>
        <v>52423</v>
      </c>
      <c r="H45" s="38">
        <f>(F45-G45)/G45</f>
        <v>-2.7335329912443012E-2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54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506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9" style="111" hidden="1" customWidth="1"/>
    <col min="32" max="32" width="32.42578125" style="111" hidden="1" customWidth="1"/>
    <col min="33" max="33" width="23.28515625" style="111" hidden="1" customWidth="1"/>
    <col min="34" max="34" width="0" style="111" hidden="1" customWidth="1"/>
    <col min="35" max="35" width="5.42578125" style="111" hidden="1" customWidth="1"/>
    <col min="36" max="16384" width="9.140625" style="111"/>
  </cols>
  <sheetData>
    <row r="1" spans="1:35" ht="15.75" x14ac:dyDescent="0.25">
      <c r="A1" s="110" t="s">
        <v>59</v>
      </c>
    </row>
    <row r="4" spans="1:35" ht="45" x14ac:dyDescent="0.2">
      <c r="A4" s="112" t="s">
        <v>60</v>
      </c>
      <c r="B4" s="112" t="s">
        <v>61</v>
      </c>
      <c r="C4" s="112" t="s">
        <v>62</v>
      </c>
      <c r="D4" s="112" t="s">
        <v>63</v>
      </c>
      <c r="E4" s="112" t="s">
        <v>64</v>
      </c>
      <c r="F4" s="112" t="s">
        <v>65</v>
      </c>
      <c r="G4" s="112" t="s">
        <v>66</v>
      </c>
      <c r="H4" s="112" t="s">
        <v>67</v>
      </c>
      <c r="I4" s="112" t="s">
        <v>68</v>
      </c>
      <c r="J4" s="112" t="s">
        <v>69</v>
      </c>
      <c r="K4" s="112" t="s">
        <v>70</v>
      </c>
      <c r="L4" s="112" t="s">
        <v>71</v>
      </c>
      <c r="M4" s="112" t="s">
        <v>72</v>
      </c>
      <c r="N4" s="112" t="s">
        <v>73</v>
      </c>
      <c r="O4" s="112" t="s">
        <v>74</v>
      </c>
      <c r="P4" s="112" t="s">
        <v>75</v>
      </c>
      <c r="Q4" s="112" t="s">
        <v>76</v>
      </c>
      <c r="R4" s="112" t="s">
        <v>77</v>
      </c>
      <c r="S4" s="113" t="s">
        <v>78</v>
      </c>
      <c r="T4" s="113" t="s">
        <v>79</v>
      </c>
      <c r="U4" s="113" t="s">
        <v>80</v>
      </c>
      <c r="V4" s="113" t="s">
        <v>81</v>
      </c>
      <c r="W4" s="113" t="s">
        <v>82</v>
      </c>
      <c r="X4" s="113" t="s">
        <v>83</v>
      </c>
      <c r="Y4" s="113" t="s">
        <v>84</v>
      </c>
      <c r="Z4" s="113" t="s">
        <v>85</v>
      </c>
      <c r="AA4" s="113" t="s">
        <v>86</v>
      </c>
      <c r="AB4" s="113" t="s">
        <v>87</v>
      </c>
      <c r="AC4" s="113" t="s">
        <v>88</v>
      </c>
      <c r="AD4" s="113" t="s">
        <v>89</v>
      </c>
      <c r="AE4" s="113" t="s">
        <v>90</v>
      </c>
      <c r="AF4" s="113" t="s">
        <v>91</v>
      </c>
      <c r="AG4" s="113" t="s">
        <v>92</v>
      </c>
      <c r="AH4" s="113" t="s">
        <v>93</v>
      </c>
      <c r="AI4" s="113" t="s">
        <v>94</v>
      </c>
    </row>
    <row r="5" spans="1:35" x14ac:dyDescent="0.2">
      <c r="A5" s="114" t="s">
        <v>95</v>
      </c>
      <c r="B5" s="114" t="s">
        <v>96</v>
      </c>
      <c r="C5" s="114" t="s">
        <v>97</v>
      </c>
      <c r="D5" s="115">
        <v>636031</v>
      </c>
      <c r="E5" s="115">
        <v>266810</v>
      </c>
      <c r="F5" s="115">
        <v>902841</v>
      </c>
      <c r="G5" s="116">
        <v>-4.7149323461776697E-3</v>
      </c>
      <c r="H5" s="115">
        <v>865064</v>
      </c>
      <c r="I5" s="115">
        <v>214108</v>
      </c>
      <c r="J5" s="115">
        <v>1079172</v>
      </c>
      <c r="K5" s="117">
        <v>3.2433324035780399E-5</v>
      </c>
      <c r="L5" s="118">
        <v>0</v>
      </c>
      <c r="M5" s="116">
        <v>0</v>
      </c>
      <c r="N5" s="118">
        <v>1982013</v>
      </c>
      <c r="O5" s="116">
        <v>-2.13567744322859E-3</v>
      </c>
      <c r="P5" s="118">
        <v>1526</v>
      </c>
      <c r="Q5" s="118">
        <v>1983539</v>
      </c>
      <c r="R5" s="116">
        <v>-3.5051212851341103E-3</v>
      </c>
      <c r="S5" s="119">
        <v>1</v>
      </c>
      <c r="T5" s="114" t="s">
        <v>98</v>
      </c>
      <c r="U5" s="114" t="s">
        <v>99</v>
      </c>
      <c r="V5" s="118">
        <v>640782</v>
      </c>
      <c r="W5" s="118">
        <v>907118</v>
      </c>
      <c r="X5" s="118">
        <v>266336</v>
      </c>
      <c r="Y5" s="118">
        <v>862949</v>
      </c>
      <c r="Z5" s="118">
        <v>1079137</v>
      </c>
      <c r="AA5" s="118">
        <v>216188</v>
      </c>
      <c r="AB5" s="118">
        <v>0</v>
      </c>
      <c r="AC5" s="118">
        <v>4261</v>
      </c>
      <c r="AD5" s="118">
        <v>1986255</v>
      </c>
      <c r="AE5" s="118">
        <v>1990516</v>
      </c>
      <c r="AF5" s="114" t="s">
        <v>100</v>
      </c>
      <c r="AG5" s="114" t="s">
        <v>100</v>
      </c>
      <c r="AH5" s="118">
        <v>4030</v>
      </c>
      <c r="AI5" s="118">
        <v>8</v>
      </c>
    </row>
    <row r="6" spans="1:35" x14ac:dyDescent="0.2">
      <c r="A6" s="120" t="s">
        <v>101</v>
      </c>
      <c r="B6" s="114" t="s">
        <v>102</v>
      </c>
      <c r="C6" s="114" t="s">
        <v>103</v>
      </c>
      <c r="D6" s="115">
        <v>276286</v>
      </c>
      <c r="E6" s="115">
        <v>25882</v>
      </c>
      <c r="F6" s="115">
        <v>302168</v>
      </c>
      <c r="G6" s="116">
        <v>-7.8148600549010298E-3</v>
      </c>
      <c r="H6" s="115">
        <v>157000</v>
      </c>
      <c r="I6" s="115">
        <v>5354</v>
      </c>
      <c r="J6" s="115">
        <v>162354</v>
      </c>
      <c r="K6" s="117">
        <v>-5.0938807959407993E-2</v>
      </c>
      <c r="L6" s="118">
        <v>20055</v>
      </c>
      <c r="M6" s="116">
        <v>-5.4321686235676903E-2</v>
      </c>
      <c r="N6" s="118">
        <v>484577</v>
      </c>
      <c r="O6" s="116">
        <v>-2.4648617314415804E-2</v>
      </c>
      <c r="P6" s="118">
        <v>5407</v>
      </c>
      <c r="Q6" s="118">
        <v>489984</v>
      </c>
      <c r="R6" s="116">
        <v>-3.7323593611549404E-2</v>
      </c>
      <c r="S6" s="121">
        <v>2</v>
      </c>
      <c r="T6" s="114" t="s">
        <v>98</v>
      </c>
      <c r="U6" s="114" t="s">
        <v>98</v>
      </c>
      <c r="V6" s="118">
        <v>290166</v>
      </c>
      <c r="W6" s="118">
        <v>304548</v>
      </c>
      <c r="X6" s="118">
        <v>14382</v>
      </c>
      <c r="Y6" s="118">
        <v>166938</v>
      </c>
      <c r="Z6" s="118">
        <v>171068</v>
      </c>
      <c r="AA6" s="118">
        <v>4130</v>
      </c>
      <c r="AB6" s="118">
        <v>21207</v>
      </c>
      <c r="AC6" s="118">
        <v>12158</v>
      </c>
      <c r="AD6" s="118">
        <v>496823</v>
      </c>
      <c r="AE6" s="118">
        <v>508981</v>
      </c>
      <c r="AF6" s="114" t="s">
        <v>104</v>
      </c>
      <c r="AG6" s="114" t="s">
        <v>105</v>
      </c>
      <c r="AH6" s="118">
        <v>4030</v>
      </c>
      <c r="AI6" s="118">
        <v>8</v>
      </c>
    </row>
    <row r="7" spans="1:35" x14ac:dyDescent="0.2">
      <c r="A7" s="122"/>
      <c r="B7" s="114" t="s">
        <v>106</v>
      </c>
      <c r="C7" s="114" t="s">
        <v>107</v>
      </c>
      <c r="D7" s="115">
        <v>198053</v>
      </c>
      <c r="E7" s="115">
        <v>5298</v>
      </c>
      <c r="F7" s="115">
        <v>203351</v>
      </c>
      <c r="G7" s="116">
        <v>-4.57126499352392E-2</v>
      </c>
      <c r="H7" s="115">
        <v>135825</v>
      </c>
      <c r="I7" s="115">
        <v>4680</v>
      </c>
      <c r="J7" s="115">
        <v>140505</v>
      </c>
      <c r="K7" s="117">
        <v>-6.4721623132838108E-2</v>
      </c>
      <c r="L7" s="118">
        <v>18834</v>
      </c>
      <c r="M7" s="116">
        <v>-0.21364452423698399</v>
      </c>
      <c r="N7" s="118">
        <v>362690</v>
      </c>
      <c r="O7" s="116">
        <v>-6.3472348820335103E-2</v>
      </c>
      <c r="P7" s="118">
        <v>922</v>
      </c>
      <c r="Q7" s="118">
        <v>363612</v>
      </c>
      <c r="R7" s="116">
        <v>-6.4355594896840604E-2</v>
      </c>
      <c r="S7" s="123">
        <v>0</v>
      </c>
      <c r="T7" s="114" t="s">
        <v>98</v>
      </c>
      <c r="U7" s="114" t="s">
        <v>98</v>
      </c>
      <c r="V7" s="118">
        <v>208240</v>
      </c>
      <c r="W7" s="118">
        <v>213092</v>
      </c>
      <c r="X7" s="118">
        <v>4852</v>
      </c>
      <c r="Y7" s="118">
        <v>145542</v>
      </c>
      <c r="Z7" s="118">
        <v>150228</v>
      </c>
      <c r="AA7" s="118">
        <v>4686</v>
      </c>
      <c r="AB7" s="118">
        <v>23951</v>
      </c>
      <c r="AC7" s="118">
        <v>1351</v>
      </c>
      <c r="AD7" s="118">
        <v>387271</v>
      </c>
      <c r="AE7" s="118">
        <v>388622</v>
      </c>
      <c r="AF7" s="114" t="s">
        <v>108</v>
      </c>
      <c r="AG7" s="114" t="s">
        <v>105</v>
      </c>
      <c r="AH7" s="118">
        <v>4030</v>
      </c>
      <c r="AI7" s="118">
        <v>8</v>
      </c>
    </row>
    <row r="8" spans="1:35" x14ac:dyDescent="0.2">
      <c r="A8" s="124"/>
      <c r="B8" s="114" t="s">
        <v>109</v>
      </c>
      <c r="C8" s="114" t="s">
        <v>110</v>
      </c>
      <c r="D8" s="115">
        <v>245184</v>
      </c>
      <c r="E8" s="115">
        <v>34142</v>
      </c>
      <c r="F8" s="115">
        <v>279326</v>
      </c>
      <c r="G8" s="116">
        <v>-1.8813974891282198E-2</v>
      </c>
      <c r="H8" s="115">
        <v>63845</v>
      </c>
      <c r="I8" s="115">
        <v>1416</v>
      </c>
      <c r="J8" s="115">
        <v>65261</v>
      </c>
      <c r="K8" s="117">
        <v>-0.12300104818985701</v>
      </c>
      <c r="L8" s="118">
        <v>0</v>
      </c>
      <c r="M8" s="116">
        <v>0</v>
      </c>
      <c r="N8" s="118">
        <v>344587</v>
      </c>
      <c r="O8" s="116">
        <v>-4.0404237307015395E-2</v>
      </c>
      <c r="P8" s="118">
        <v>381</v>
      </c>
      <c r="Q8" s="118">
        <v>344968</v>
      </c>
      <c r="R8" s="116">
        <v>-4.0425478649572598E-2</v>
      </c>
      <c r="S8" s="123">
        <v>0</v>
      </c>
      <c r="T8" s="114" t="s">
        <v>98</v>
      </c>
      <c r="U8" s="114" t="s">
        <v>98</v>
      </c>
      <c r="V8" s="118">
        <v>248850</v>
      </c>
      <c r="W8" s="118">
        <v>284682</v>
      </c>
      <c r="X8" s="118">
        <v>35832</v>
      </c>
      <c r="Y8" s="118">
        <v>72796</v>
      </c>
      <c r="Z8" s="118">
        <v>74414</v>
      </c>
      <c r="AA8" s="118">
        <v>1618</v>
      </c>
      <c r="AB8" s="118">
        <v>0</v>
      </c>
      <c r="AC8" s="118">
        <v>405</v>
      </c>
      <c r="AD8" s="118">
        <v>359096</v>
      </c>
      <c r="AE8" s="118">
        <v>359501</v>
      </c>
      <c r="AF8" s="114" t="s">
        <v>111</v>
      </c>
      <c r="AG8" s="114" t="s">
        <v>105</v>
      </c>
      <c r="AH8" s="118">
        <v>4030</v>
      </c>
      <c r="AI8" s="118">
        <v>8</v>
      </c>
    </row>
    <row r="9" spans="1:35" x14ac:dyDescent="0.2">
      <c r="A9" s="125" t="s">
        <v>112</v>
      </c>
      <c r="B9" s="125">
        <v>0</v>
      </c>
      <c r="C9" s="125">
        <v>0</v>
      </c>
      <c r="D9" s="126">
        <v>719523</v>
      </c>
      <c r="E9" s="126">
        <v>65322</v>
      </c>
      <c r="F9" s="126">
        <v>784845</v>
      </c>
      <c r="G9" s="127">
        <v>-2.1783024770603301E-2</v>
      </c>
      <c r="H9" s="126">
        <v>356670</v>
      </c>
      <c r="I9" s="126">
        <v>11450</v>
      </c>
      <c r="J9" s="126">
        <v>368120</v>
      </c>
      <c r="K9" s="128">
        <v>-6.9722776780976006E-2</v>
      </c>
      <c r="L9" s="129">
        <v>38889</v>
      </c>
      <c r="M9" s="127">
        <v>-0.13882368572567402</v>
      </c>
      <c r="N9" s="129">
        <v>1191854</v>
      </c>
      <c r="O9" s="127">
        <v>-4.1293768450518402E-2</v>
      </c>
      <c r="P9" s="129">
        <v>6710</v>
      </c>
      <c r="Q9" s="129">
        <v>1198564</v>
      </c>
      <c r="R9" s="127">
        <v>-4.6567348445315598E-2</v>
      </c>
      <c r="S9" s="130">
        <v>0</v>
      </c>
      <c r="T9" s="131">
        <v>0</v>
      </c>
      <c r="U9" s="131">
        <v>0</v>
      </c>
      <c r="V9" s="132">
        <v>747256</v>
      </c>
      <c r="W9" s="132">
        <v>802322</v>
      </c>
      <c r="X9" s="132">
        <v>55066</v>
      </c>
      <c r="Y9" s="132">
        <v>385276</v>
      </c>
      <c r="Z9" s="132">
        <v>395710</v>
      </c>
      <c r="AA9" s="132">
        <v>10434</v>
      </c>
      <c r="AB9" s="132">
        <v>45158</v>
      </c>
      <c r="AC9" s="132">
        <v>13914</v>
      </c>
      <c r="AD9" s="132">
        <v>1243190</v>
      </c>
      <c r="AE9" s="132">
        <v>1257104</v>
      </c>
      <c r="AF9" s="131">
        <v>0</v>
      </c>
      <c r="AG9" s="131">
        <v>0</v>
      </c>
      <c r="AH9" s="132">
        <v>12090</v>
      </c>
      <c r="AI9" s="132">
        <v>24</v>
      </c>
    </row>
    <row r="10" spans="1:35" x14ac:dyDescent="0.2">
      <c r="A10" s="120" t="s">
        <v>113</v>
      </c>
      <c r="B10" s="114" t="s">
        <v>114</v>
      </c>
      <c r="C10" s="114" t="s">
        <v>115</v>
      </c>
      <c r="D10" s="115">
        <v>89686</v>
      </c>
      <c r="E10" s="115">
        <v>35438</v>
      </c>
      <c r="F10" s="115">
        <v>125124</v>
      </c>
      <c r="G10" s="116">
        <v>-1.6220211185105398E-2</v>
      </c>
      <c r="H10" s="115">
        <v>2202</v>
      </c>
      <c r="I10" s="115">
        <v>0</v>
      </c>
      <c r="J10" s="115">
        <v>2202</v>
      </c>
      <c r="K10" s="117">
        <v>-0.12653708845696199</v>
      </c>
      <c r="L10" s="118">
        <v>0</v>
      </c>
      <c r="M10" s="116">
        <v>0</v>
      </c>
      <c r="N10" s="118">
        <v>127326</v>
      </c>
      <c r="O10" s="116">
        <v>-1.83643260246091E-2</v>
      </c>
      <c r="P10" s="118">
        <v>9268</v>
      </c>
      <c r="Q10" s="118">
        <v>136594</v>
      </c>
      <c r="R10" s="116">
        <v>-1.92215177603378E-2</v>
      </c>
      <c r="S10" s="121">
        <v>3</v>
      </c>
      <c r="T10" s="114" t="s">
        <v>98</v>
      </c>
      <c r="U10" s="114" t="s">
        <v>98</v>
      </c>
      <c r="V10" s="118">
        <v>92893</v>
      </c>
      <c r="W10" s="118">
        <v>127187</v>
      </c>
      <c r="X10" s="118">
        <v>34294</v>
      </c>
      <c r="Y10" s="118">
        <v>2521</v>
      </c>
      <c r="Z10" s="118">
        <v>2521</v>
      </c>
      <c r="AA10" s="118">
        <v>0</v>
      </c>
      <c r="AB10" s="118">
        <v>0</v>
      </c>
      <c r="AC10" s="118">
        <v>9563</v>
      </c>
      <c r="AD10" s="118">
        <v>129708</v>
      </c>
      <c r="AE10" s="118">
        <v>139271</v>
      </c>
      <c r="AF10" s="114" t="s">
        <v>116</v>
      </c>
      <c r="AG10" s="114" t="s">
        <v>117</v>
      </c>
      <c r="AH10" s="118">
        <v>4030</v>
      </c>
      <c r="AI10" s="118">
        <v>8</v>
      </c>
    </row>
    <row r="11" spans="1:35" x14ac:dyDescent="0.2">
      <c r="A11" s="122"/>
      <c r="B11" s="114" t="s">
        <v>118</v>
      </c>
      <c r="C11" s="114" t="s">
        <v>119</v>
      </c>
      <c r="D11" s="115">
        <v>59644</v>
      </c>
      <c r="E11" s="115">
        <v>294</v>
      </c>
      <c r="F11" s="115">
        <v>59938</v>
      </c>
      <c r="G11" s="116">
        <v>7.1792303197261897E-4</v>
      </c>
      <c r="H11" s="115">
        <v>24617</v>
      </c>
      <c r="I11" s="115">
        <v>76</v>
      </c>
      <c r="J11" s="115">
        <v>24693</v>
      </c>
      <c r="K11" s="117">
        <v>-0.14657496371051401</v>
      </c>
      <c r="L11" s="118">
        <v>0</v>
      </c>
      <c r="M11" s="116">
        <v>0</v>
      </c>
      <c r="N11" s="118">
        <v>84631</v>
      </c>
      <c r="O11" s="116">
        <v>-4.7259340980985901E-2</v>
      </c>
      <c r="P11" s="118">
        <v>157</v>
      </c>
      <c r="Q11" s="118">
        <v>84788</v>
      </c>
      <c r="R11" s="116">
        <v>-4.5491900167737999E-2</v>
      </c>
      <c r="S11" s="123">
        <v>0</v>
      </c>
      <c r="T11" s="114" t="s">
        <v>98</v>
      </c>
      <c r="U11" s="114" t="s">
        <v>98</v>
      </c>
      <c r="V11" s="118">
        <v>59637</v>
      </c>
      <c r="W11" s="118">
        <v>59895</v>
      </c>
      <c r="X11" s="118">
        <v>258</v>
      </c>
      <c r="Y11" s="118">
        <v>28860</v>
      </c>
      <c r="Z11" s="118">
        <v>28934</v>
      </c>
      <c r="AA11" s="118">
        <v>74</v>
      </c>
      <c r="AB11" s="118">
        <v>0</v>
      </c>
      <c r="AC11" s="118">
        <v>0</v>
      </c>
      <c r="AD11" s="118">
        <v>88829</v>
      </c>
      <c r="AE11" s="118">
        <v>88829</v>
      </c>
      <c r="AF11" s="114" t="s">
        <v>120</v>
      </c>
      <c r="AG11" s="114" t="s">
        <v>117</v>
      </c>
      <c r="AH11" s="118">
        <v>4030</v>
      </c>
      <c r="AI11" s="118">
        <v>8</v>
      </c>
    </row>
    <row r="12" spans="1:35" x14ac:dyDescent="0.2">
      <c r="A12" s="122"/>
      <c r="B12" s="114" t="s">
        <v>121</v>
      </c>
      <c r="C12" s="114" t="s">
        <v>122</v>
      </c>
      <c r="D12" s="115">
        <v>110905</v>
      </c>
      <c r="E12" s="115">
        <v>29382</v>
      </c>
      <c r="F12" s="115">
        <v>140287</v>
      </c>
      <c r="G12" s="116">
        <v>-2.90817986144274E-2</v>
      </c>
      <c r="H12" s="115">
        <v>3153</v>
      </c>
      <c r="I12" s="115">
        <v>26</v>
      </c>
      <c r="J12" s="115">
        <v>3179</v>
      </c>
      <c r="K12" s="117">
        <v>-0.37024564183835201</v>
      </c>
      <c r="L12" s="118">
        <v>0</v>
      </c>
      <c r="M12" s="116">
        <v>0</v>
      </c>
      <c r="N12" s="118">
        <v>143466</v>
      </c>
      <c r="O12" s="116">
        <v>-4.0598647826290496E-2</v>
      </c>
      <c r="P12" s="118">
        <v>7631</v>
      </c>
      <c r="Q12" s="118">
        <v>151097</v>
      </c>
      <c r="R12" s="116">
        <v>-3.6758190267940805E-2</v>
      </c>
      <c r="S12" s="123">
        <v>0</v>
      </c>
      <c r="T12" s="114" t="s">
        <v>98</v>
      </c>
      <c r="U12" s="114" t="s">
        <v>98</v>
      </c>
      <c r="V12" s="118">
        <v>121555</v>
      </c>
      <c r="W12" s="118">
        <v>144489</v>
      </c>
      <c r="X12" s="118">
        <v>22934</v>
      </c>
      <c r="Y12" s="118">
        <v>4962</v>
      </c>
      <c r="Z12" s="118">
        <v>5048</v>
      </c>
      <c r="AA12" s="118">
        <v>86</v>
      </c>
      <c r="AB12" s="118">
        <v>0</v>
      </c>
      <c r="AC12" s="118">
        <v>7326</v>
      </c>
      <c r="AD12" s="118">
        <v>149537</v>
      </c>
      <c r="AE12" s="118">
        <v>156863</v>
      </c>
      <c r="AF12" s="114" t="s">
        <v>123</v>
      </c>
      <c r="AG12" s="114" t="s">
        <v>117</v>
      </c>
      <c r="AH12" s="118">
        <v>4030</v>
      </c>
      <c r="AI12" s="118">
        <v>8</v>
      </c>
    </row>
    <row r="13" spans="1:35" x14ac:dyDescent="0.2">
      <c r="A13" s="124"/>
      <c r="B13" s="114" t="s">
        <v>124</v>
      </c>
      <c r="C13" s="114" t="s">
        <v>125</v>
      </c>
      <c r="D13" s="115">
        <v>64039</v>
      </c>
      <c r="E13" s="115">
        <v>238</v>
      </c>
      <c r="F13" s="115">
        <v>64277</v>
      </c>
      <c r="G13" s="116">
        <v>-8.2058752124301998E-2</v>
      </c>
      <c r="H13" s="115">
        <v>23862</v>
      </c>
      <c r="I13" s="115">
        <v>4</v>
      </c>
      <c r="J13" s="115">
        <v>23866</v>
      </c>
      <c r="K13" s="117">
        <v>9.9055952106838596E-2</v>
      </c>
      <c r="L13" s="118">
        <v>0</v>
      </c>
      <c r="M13" s="116">
        <v>0</v>
      </c>
      <c r="N13" s="118">
        <v>88143</v>
      </c>
      <c r="O13" s="116">
        <v>-3.9187686672916305E-2</v>
      </c>
      <c r="P13" s="118">
        <v>174</v>
      </c>
      <c r="Q13" s="118">
        <v>88317</v>
      </c>
      <c r="R13" s="116">
        <v>-4.9220036818137795E-2</v>
      </c>
      <c r="S13" s="123">
        <v>0</v>
      </c>
      <c r="T13" s="114" t="s">
        <v>98</v>
      </c>
      <c r="U13" s="114" t="s">
        <v>98</v>
      </c>
      <c r="V13" s="118">
        <v>69651</v>
      </c>
      <c r="W13" s="118">
        <v>70023</v>
      </c>
      <c r="X13" s="118">
        <v>372</v>
      </c>
      <c r="Y13" s="118">
        <v>21701</v>
      </c>
      <c r="Z13" s="118">
        <v>21715</v>
      </c>
      <c r="AA13" s="118">
        <v>14</v>
      </c>
      <c r="AB13" s="118">
        <v>0</v>
      </c>
      <c r="AC13" s="118">
        <v>1151</v>
      </c>
      <c r="AD13" s="118">
        <v>91738</v>
      </c>
      <c r="AE13" s="118">
        <v>92889</v>
      </c>
      <c r="AF13" s="114" t="s">
        <v>126</v>
      </c>
      <c r="AG13" s="114" t="s">
        <v>117</v>
      </c>
      <c r="AH13" s="118">
        <v>4030</v>
      </c>
      <c r="AI13" s="118">
        <v>8</v>
      </c>
    </row>
    <row r="14" spans="1:35" x14ac:dyDescent="0.2">
      <c r="A14" s="125" t="s">
        <v>112</v>
      </c>
      <c r="B14" s="125">
        <v>0</v>
      </c>
      <c r="C14" s="125">
        <v>0</v>
      </c>
      <c r="D14" s="126">
        <v>324274</v>
      </c>
      <c r="E14" s="126">
        <v>65352</v>
      </c>
      <c r="F14" s="126">
        <v>389626</v>
      </c>
      <c r="G14" s="127">
        <v>-2.9801242050429E-2</v>
      </c>
      <c r="H14" s="126">
        <v>53834</v>
      </c>
      <c r="I14" s="126">
        <v>106</v>
      </c>
      <c r="J14" s="126">
        <v>53940</v>
      </c>
      <c r="K14" s="128">
        <v>-7.3482428115015999E-2</v>
      </c>
      <c r="L14" s="129">
        <v>0</v>
      </c>
      <c r="M14" s="127">
        <v>0</v>
      </c>
      <c r="N14" s="129">
        <v>443566</v>
      </c>
      <c r="O14" s="127">
        <v>-3.5331831270171296E-2</v>
      </c>
      <c r="P14" s="129">
        <v>17230</v>
      </c>
      <c r="Q14" s="129">
        <v>460796</v>
      </c>
      <c r="R14" s="127">
        <v>-3.5693059775830198E-2</v>
      </c>
      <c r="S14" s="130">
        <v>0</v>
      </c>
      <c r="T14" s="131">
        <v>0</v>
      </c>
      <c r="U14" s="131">
        <v>0</v>
      </c>
      <c r="V14" s="132">
        <v>343736</v>
      </c>
      <c r="W14" s="132">
        <v>401594</v>
      </c>
      <c r="X14" s="132">
        <v>57858</v>
      </c>
      <c r="Y14" s="132">
        <v>58044</v>
      </c>
      <c r="Z14" s="132">
        <v>58218</v>
      </c>
      <c r="AA14" s="132">
        <v>174</v>
      </c>
      <c r="AB14" s="132">
        <v>0</v>
      </c>
      <c r="AC14" s="132">
        <v>18040</v>
      </c>
      <c r="AD14" s="132">
        <v>459812</v>
      </c>
      <c r="AE14" s="132">
        <v>477852</v>
      </c>
      <c r="AF14" s="131">
        <v>0</v>
      </c>
      <c r="AG14" s="131">
        <v>0</v>
      </c>
      <c r="AH14" s="132">
        <v>16120</v>
      </c>
      <c r="AI14" s="132">
        <v>32</v>
      </c>
    </row>
    <row r="15" spans="1:35" x14ac:dyDescent="0.2">
      <c r="A15" s="120" t="s">
        <v>127</v>
      </c>
      <c r="B15" s="114" t="s">
        <v>128</v>
      </c>
      <c r="C15" s="114" t="s">
        <v>129</v>
      </c>
      <c r="D15" s="115">
        <v>27204</v>
      </c>
      <c r="E15" s="115">
        <v>1380</v>
      </c>
      <c r="F15" s="115">
        <v>28584</v>
      </c>
      <c r="G15" s="116">
        <v>-4.5003508068557699E-2</v>
      </c>
      <c r="H15" s="115">
        <v>0</v>
      </c>
      <c r="I15" s="115">
        <v>0</v>
      </c>
      <c r="J15" s="115">
        <v>0</v>
      </c>
      <c r="K15" s="117">
        <v>-1</v>
      </c>
      <c r="L15" s="118">
        <v>170</v>
      </c>
      <c r="M15" s="116">
        <v>0</v>
      </c>
      <c r="N15" s="118">
        <v>28754</v>
      </c>
      <c r="O15" s="116">
        <v>-3.9484233030464999E-2</v>
      </c>
      <c r="P15" s="118">
        <v>634</v>
      </c>
      <c r="Q15" s="118">
        <v>29388</v>
      </c>
      <c r="R15" s="116">
        <v>-4.1768561087743301E-2</v>
      </c>
      <c r="S15" s="121">
        <v>4</v>
      </c>
      <c r="T15" s="114" t="s">
        <v>98</v>
      </c>
      <c r="U15" s="114" t="s">
        <v>98</v>
      </c>
      <c r="V15" s="118">
        <v>29535</v>
      </c>
      <c r="W15" s="118">
        <v>29931</v>
      </c>
      <c r="X15" s="118">
        <v>396</v>
      </c>
      <c r="Y15" s="118">
        <v>5</v>
      </c>
      <c r="Z15" s="118">
        <v>5</v>
      </c>
      <c r="AA15" s="118">
        <v>0</v>
      </c>
      <c r="AB15" s="118">
        <v>0</v>
      </c>
      <c r="AC15" s="118">
        <v>733</v>
      </c>
      <c r="AD15" s="118">
        <v>29936</v>
      </c>
      <c r="AE15" s="118">
        <v>30669</v>
      </c>
      <c r="AF15" s="114" t="s">
        <v>130</v>
      </c>
      <c r="AG15" s="114" t="s">
        <v>131</v>
      </c>
      <c r="AH15" s="118">
        <v>4030</v>
      </c>
      <c r="AI15" s="118">
        <v>8</v>
      </c>
    </row>
    <row r="16" spans="1:35" x14ac:dyDescent="0.2">
      <c r="A16" s="122"/>
      <c r="B16" s="114" t="s">
        <v>132</v>
      </c>
      <c r="C16" s="114" t="s">
        <v>133</v>
      </c>
      <c r="D16" s="115">
        <v>18913</v>
      </c>
      <c r="E16" s="115">
        <v>0</v>
      </c>
      <c r="F16" s="115">
        <v>18913</v>
      </c>
      <c r="G16" s="116">
        <v>-3.3818646232439305E-2</v>
      </c>
      <c r="H16" s="115">
        <v>0</v>
      </c>
      <c r="I16" s="115">
        <v>0</v>
      </c>
      <c r="J16" s="115">
        <v>0</v>
      </c>
      <c r="K16" s="117">
        <v>0</v>
      </c>
      <c r="L16" s="118">
        <v>0</v>
      </c>
      <c r="M16" s="116">
        <v>0</v>
      </c>
      <c r="N16" s="118">
        <v>18913</v>
      </c>
      <c r="O16" s="116">
        <v>-3.3818646232439305E-2</v>
      </c>
      <c r="P16" s="118">
        <v>0</v>
      </c>
      <c r="Q16" s="118">
        <v>18913</v>
      </c>
      <c r="R16" s="116">
        <v>-3.3818646232439305E-2</v>
      </c>
      <c r="S16" s="123">
        <v>0</v>
      </c>
      <c r="T16" s="114" t="s">
        <v>98</v>
      </c>
      <c r="U16" s="114" t="s">
        <v>98</v>
      </c>
      <c r="V16" s="118">
        <v>19569</v>
      </c>
      <c r="W16" s="118">
        <v>19575</v>
      </c>
      <c r="X16" s="118">
        <v>6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19575</v>
      </c>
      <c r="AE16" s="118">
        <v>19575</v>
      </c>
      <c r="AF16" s="114" t="s">
        <v>134</v>
      </c>
      <c r="AG16" s="114" t="s">
        <v>131</v>
      </c>
      <c r="AH16" s="118">
        <v>4030</v>
      </c>
      <c r="AI16" s="118">
        <v>8</v>
      </c>
    </row>
    <row r="17" spans="1:35" x14ac:dyDescent="0.2">
      <c r="A17" s="122"/>
      <c r="B17" s="114" t="s">
        <v>135</v>
      </c>
      <c r="C17" s="114" t="s">
        <v>136</v>
      </c>
      <c r="D17" s="115">
        <v>49893</v>
      </c>
      <c r="E17" s="115">
        <v>258</v>
      </c>
      <c r="F17" s="115">
        <v>50151</v>
      </c>
      <c r="G17" s="116">
        <v>-2.10809861216841E-2</v>
      </c>
      <c r="H17" s="115">
        <v>1955</v>
      </c>
      <c r="I17" s="115">
        <v>6</v>
      </c>
      <c r="J17" s="115">
        <v>1961</v>
      </c>
      <c r="K17" s="117">
        <v>-0.37785532994923898</v>
      </c>
      <c r="L17" s="118">
        <v>0</v>
      </c>
      <c r="M17" s="116">
        <v>0</v>
      </c>
      <c r="N17" s="118">
        <v>52112</v>
      </c>
      <c r="O17" s="116">
        <v>-4.1759373333578501E-2</v>
      </c>
      <c r="P17" s="118">
        <v>923</v>
      </c>
      <c r="Q17" s="118">
        <v>53035</v>
      </c>
      <c r="R17" s="116">
        <v>-4.2810475210713406E-2</v>
      </c>
      <c r="S17" s="123">
        <v>0</v>
      </c>
      <c r="T17" s="114" t="s">
        <v>98</v>
      </c>
      <c r="U17" s="114" t="s">
        <v>98</v>
      </c>
      <c r="V17" s="118">
        <v>50929</v>
      </c>
      <c r="W17" s="118">
        <v>51231</v>
      </c>
      <c r="X17" s="118">
        <v>302</v>
      </c>
      <c r="Y17" s="118">
        <v>3152</v>
      </c>
      <c r="Z17" s="118">
        <v>3152</v>
      </c>
      <c r="AA17" s="118">
        <v>0</v>
      </c>
      <c r="AB17" s="118">
        <v>0</v>
      </c>
      <c r="AC17" s="118">
        <v>1024</v>
      </c>
      <c r="AD17" s="118">
        <v>54383</v>
      </c>
      <c r="AE17" s="118">
        <v>55407</v>
      </c>
      <c r="AF17" s="114" t="s">
        <v>137</v>
      </c>
      <c r="AG17" s="114" t="s">
        <v>131</v>
      </c>
      <c r="AH17" s="118">
        <v>4030</v>
      </c>
      <c r="AI17" s="118">
        <v>8</v>
      </c>
    </row>
    <row r="18" spans="1:35" x14ac:dyDescent="0.2">
      <c r="A18" s="122"/>
      <c r="B18" s="114" t="s">
        <v>138</v>
      </c>
      <c r="C18" s="114" t="s">
        <v>139</v>
      </c>
      <c r="D18" s="115">
        <v>37497</v>
      </c>
      <c r="E18" s="115">
        <v>56</v>
      </c>
      <c r="F18" s="115">
        <v>37553</v>
      </c>
      <c r="G18" s="116">
        <v>-1.5054947937157401E-2</v>
      </c>
      <c r="H18" s="115">
        <v>17685</v>
      </c>
      <c r="I18" s="115">
        <v>6</v>
      </c>
      <c r="J18" s="115">
        <v>17691</v>
      </c>
      <c r="K18" s="117">
        <v>-0.13360105783828799</v>
      </c>
      <c r="L18" s="118">
        <v>0</v>
      </c>
      <c r="M18" s="116">
        <v>0</v>
      </c>
      <c r="N18" s="118">
        <v>55244</v>
      </c>
      <c r="O18" s="116">
        <v>-5.6400095651282796E-2</v>
      </c>
      <c r="P18" s="118">
        <v>152</v>
      </c>
      <c r="Q18" s="118">
        <v>55396</v>
      </c>
      <c r="R18" s="116">
        <v>-5.5272268362979E-2</v>
      </c>
      <c r="S18" s="123">
        <v>0</v>
      </c>
      <c r="T18" s="114" t="s">
        <v>98</v>
      </c>
      <c r="U18" s="114" t="s">
        <v>98</v>
      </c>
      <c r="V18" s="118">
        <v>38111</v>
      </c>
      <c r="W18" s="118">
        <v>38127</v>
      </c>
      <c r="X18" s="118">
        <v>16</v>
      </c>
      <c r="Y18" s="118">
        <v>20419</v>
      </c>
      <c r="Z18" s="118">
        <v>20419</v>
      </c>
      <c r="AA18" s="118">
        <v>0</v>
      </c>
      <c r="AB18" s="118">
        <v>0</v>
      </c>
      <c r="AC18" s="118">
        <v>91</v>
      </c>
      <c r="AD18" s="118">
        <v>58546</v>
      </c>
      <c r="AE18" s="118">
        <v>58637</v>
      </c>
      <c r="AF18" s="114" t="s">
        <v>140</v>
      </c>
      <c r="AG18" s="114" t="s">
        <v>131</v>
      </c>
      <c r="AH18" s="118">
        <v>4030</v>
      </c>
      <c r="AI18" s="118">
        <v>8</v>
      </c>
    </row>
    <row r="19" spans="1:35" x14ac:dyDescent="0.2">
      <c r="A19" s="122"/>
      <c r="B19" s="114" t="s">
        <v>141</v>
      </c>
      <c r="C19" s="114" t="s">
        <v>142</v>
      </c>
      <c r="D19" s="115">
        <v>18529</v>
      </c>
      <c r="E19" s="115">
        <v>4342</v>
      </c>
      <c r="F19" s="115">
        <v>22871</v>
      </c>
      <c r="G19" s="116">
        <v>-3.8306282062063698E-2</v>
      </c>
      <c r="H19" s="115">
        <v>12</v>
      </c>
      <c r="I19" s="115">
        <v>0</v>
      </c>
      <c r="J19" s="115">
        <v>12</v>
      </c>
      <c r="K19" s="117">
        <v>-0.90322580645161299</v>
      </c>
      <c r="L19" s="118">
        <v>0</v>
      </c>
      <c r="M19" s="116">
        <v>0</v>
      </c>
      <c r="N19" s="118">
        <v>22883</v>
      </c>
      <c r="O19" s="116">
        <v>-4.2792604367104498E-2</v>
      </c>
      <c r="P19" s="118">
        <v>484</v>
      </c>
      <c r="Q19" s="118">
        <v>23367</v>
      </c>
      <c r="R19" s="116">
        <v>-3.5417956656346707E-2</v>
      </c>
      <c r="S19" s="123">
        <v>0</v>
      </c>
      <c r="T19" s="114" t="s">
        <v>98</v>
      </c>
      <c r="U19" s="114" t="s">
        <v>98</v>
      </c>
      <c r="V19" s="118">
        <v>21960</v>
      </c>
      <c r="W19" s="118">
        <v>23782</v>
      </c>
      <c r="X19" s="118">
        <v>1822</v>
      </c>
      <c r="Y19" s="118">
        <v>124</v>
      </c>
      <c r="Z19" s="118">
        <v>124</v>
      </c>
      <c r="AA19" s="118">
        <v>0</v>
      </c>
      <c r="AB19" s="118">
        <v>0</v>
      </c>
      <c r="AC19" s="118">
        <v>319</v>
      </c>
      <c r="AD19" s="118">
        <v>23906</v>
      </c>
      <c r="AE19" s="118">
        <v>24225</v>
      </c>
      <c r="AF19" s="114" t="s">
        <v>143</v>
      </c>
      <c r="AG19" s="114" t="s">
        <v>131</v>
      </c>
      <c r="AH19" s="118">
        <v>4030</v>
      </c>
      <c r="AI19" s="118">
        <v>8</v>
      </c>
    </row>
    <row r="20" spans="1:35" x14ac:dyDescent="0.2">
      <c r="A20" s="122"/>
      <c r="B20" s="114" t="s">
        <v>144</v>
      </c>
      <c r="C20" s="114" t="s">
        <v>145</v>
      </c>
      <c r="D20" s="115">
        <v>24251</v>
      </c>
      <c r="E20" s="115">
        <v>144</v>
      </c>
      <c r="F20" s="115">
        <v>24395</v>
      </c>
      <c r="G20" s="116">
        <v>-4.9261467711134495E-2</v>
      </c>
      <c r="H20" s="115">
        <v>0</v>
      </c>
      <c r="I20" s="115">
        <v>0</v>
      </c>
      <c r="J20" s="115">
        <v>0</v>
      </c>
      <c r="K20" s="117">
        <v>-1</v>
      </c>
      <c r="L20" s="118">
        <v>6217</v>
      </c>
      <c r="M20" s="116">
        <v>-6.17265318442499E-2</v>
      </c>
      <c r="N20" s="118">
        <v>30612</v>
      </c>
      <c r="O20" s="116">
        <v>-6.12119725220805E-2</v>
      </c>
      <c r="P20" s="118">
        <v>201</v>
      </c>
      <c r="Q20" s="118">
        <v>30813</v>
      </c>
      <c r="R20" s="116">
        <v>-6.0607908295478796E-2</v>
      </c>
      <c r="S20" s="123">
        <v>0</v>
      </c>
      <c r="T20" s="114" t="s">
        <v>98</v>
      </c>
      <c r="U20" s="114" t="s">
        <v>98</v>
      </c>
      <c r="V20" s="118">
        <v>25579</v>
      </c>
      <c r="W20" s="118">
        <v>25659</v>
      </c>
      <c r="X20" s="118">
        <v>80</v>
      </c>
      <c r="Y20" s="118">
        <v>323</v>
      </c>
      <c r="Z20" s="118">
        <v>323</v>
      </c>
      <c r="AA20" s="118">
        <v>0</v>
      </c>
      <c r="AB20" s="118">
        <v>6626</v>
      </c>
      <c r="AC20" s="118">
        <v>193</v>
      </c>
      <c r="AD20" s="118">
        <v>32608</v>
      </c>
      <c r="AE20" s="118">
        <v>32801</v>
      </c>
      <c r="AF20" s="114" t="s">
        <v>146</v>
      </c>
      <c r="AG20" s="114" t="s">
        <v>131</v>
      </c>
      <c r="AH20" s="118">
        <v>4030</v>
      </c>
      <c r="AI20" s="118">
        <v>8</v>
      </c>
    </row>
    <row r="21" spans="1:35" x14ac:dyDescent="0.2">
      <c r="A21" s="122"/>
      <c r="B21" s="114" t="s">
        <v>147</v>
      </c>
      <c r="C21" s="114" t="s">
        <v>148</v>
      </c>
      <c r="D21" s="115">
        <v>3830</v>
      </c>
      <c r="E21" s="115">
        <v>2</v>
      </c>
      <c r="F21" s="115">
        <v>3832</v>
      </c>
      <c r="G21" s="116">
        <v>-0.12651014360610902</v>
      </c>
      <c r="H21" s="115">
        <v>0</v>
      </c>
      <c r="I21" s="115">
        <v>0</v>
      </c>
      <c r="J21" s="115">
        <v>0</v>
      </c>
      <c r="K21" s="117">
        <v>0</v>
      </c>
      <c r="L21" s="118">
        <v>0</v>
      </c>
      <c r="M21" s="116">
        <v>0</v>
      </c>
      <c r="N21" s="118">
        <v>3832</v>
      </c>
      <c r="O21" s="116">
        <v>-0.12651014360610902</v>
      </c>
      <c r="P21" s="118">
        <v>262</v>
      </c>
      <c r="Q21" s="118">
        <v>4094</v>
      </c>
      <c r="R21" s="116">
        <v>-0.100812650999341</v>
      </c>
      <c r="S21" s="123">
        <v>0</v>
      </c>
      <c r="T21" s="114" t="s">
        <v>98</v>
      </c>
      <c r="U21" s="114" t="s">
        <v>98</v>
      </c>
      <c r="V21" s="118">
        <v>4387</v>
      </c>
      <c r="W21" s="118">
        <v>4387</v>
      </c>
      <c r="X21" s="118">
        <v>0</v>
      </c>
      <c r="Y21" s="118">
        <v>0</v>
      </c>
      <c r="Z21" s="118">
        <v>0</v>
      </c>
      <c r="AA21" s="118">
        <v>0</v>
      </c>
      <c r="AB21" s="118">
        <v>0</v>
      </c>
      <c r="AC21" s="118">
        <v>166</v>
      </c>
      <c r="AD21" s="118">
        <v>4387</v>
      </c>
      <c r="AE21" s="118">
        <v>4553</v>
      </c>
      <c r="AF21" s="114" t="s">
        <v>149</v>
      </c>
      <c r="AG21" s="114" t="s">
        <v>131</v>
      </c>
      <c r="AH21" s="118">
        <v>4030</v>
      </c>
      <c r="AI21" s="118">
        <v>8</v>
      </c>
    </row>
    <row r="22" spans="1:35" x14ac:dyDescent="0.2">
      <c r="A22" s="122"/>
      <c r="B22" s="114" t="s">
        <v>150</v>
      </c>
      <c r="C22" s="114" t="s">
        <v>151</v>
      </c>
      <c r="D22" s="115">
        <v>37214</v>
      </c>
      <c r="E22" s="115">
        <v>128</v>
      </c>
      <c r="F22" s="115">
        <v>37342</v>
      </c>
      <c r="G22" s="116">
        <v>4.7696537792492E-2</v>
      </c>
      <c r="H22" s="115">
        <v>2406</v>
      </c>
      <c r="I22" s="115">
        <v>0</v>
      </c>
      <c r="J22" s="115">
        <v>2406</v>
      </c>
      <c r="K22" s="117">
        <v>-4.8635824436536197E-2</v>
      </c>
      <c r="L22" s="118">
        <v>34</v>
      </c>
      <c r="M22" s="116">
        <v>0</v>
      </c>
      <c r="N22" s="118">
        <v>39782</v>
      </c>
      <c r="O22" s="116">
        <v>4.2204815173823101E-2</v>
      </c>
      <c r="P22" s="118">
        <v>329</v>
      </c>
      <c r="Q22" s="118">
        <v>40111</v>
      </c>
      <c r="R22" s="116">
        <v>4.9586560602888803E-2</v>
      </c>
      <c r="S22" s="123">
        <v>0</v>
      </c>
      <c r="T22" s="114" t="s">
        <v>98</v>
      </c>
      <c r="U22" s="114" t="s">
        <v>98</v>
      </c>
      <c r="V22" s="118">
        <v>35594</v>
      </c>
      <c r="W22" s="118">
        <v>35642</v>
      </c>
      <c r="X22" s="118">
        <v>48</v>
      </c>
      <c r="Y22" s="118">
        <v>2529</v>
      </c>
      <c r="Z22" s="118">
        <v>2529</v>
      </c>
      <c r="AA22" s="118">
        <v>0</v>
      </c>
      <c r="AB22" s="118">
        <v>0</v>
      </c>
      <c r="AC22" s="118">
        <v>45</v>
      </c>
      <c r="AD22" s="118">
        <v>38171</v>
      </c>
      <c r="AE22" s="118">
        <v>38216</v>
      </c>
      <c r="AF22" s="114" t="s">
        <v>152</v>
      </c>
      <c r="AG22" s="114" t="s">
        <v>131</v>
      </c>
      <c r="AH22" s="118">
        <v>4030</v>
      </c>
      <c r="AI22" s="118">
        <v>8</v>
      </c>
    </row>
    <row r="23" spans="1:35" x14ac:dyDescent="0.2">
      <c r="A23" s="124"/>
      <c r="B23" s="114" t="s">
        <v>153</v>
      </c>
      <c r="C23" s="114" t="s">
        <v>154</v>
      </c>
      <c r="D23" s="115">
        <v>17554</v>
      </c>
      <c r="E23" s="115">
        <v>0</v>
      </c>
      <c r="F23" s="115">
        <v>17554</v>
      </c>
      <c r="G23" s="116">
        <v>8.3245911755631008E-2</v>
      </c>
      <c r="H23" s="115">
        <v>782</v>
      </c>
      <c r="I23" s="115">
        <v>0</v>
      </c>
      <c r="J23" s="115">
        <v>782</v>
      </c>
      <c r="K23" s="117">
        <v>0.83568075117370899</v>
      </c>
      <c r="L23" s="118">
        <v>0</v>
      </c>
      <c r="M23" s="116">
        <v>0</v>
      </c>
      <c r="N23" s="118">
        <v>18336</v>
      </c>
      <c r="O23" s="116">
        <v>0.10251939149780499</v>
      </c>
      <c r="P23" s="118">
        <v>0</v>
      </c>
      <c r="Q23" s="118">
        <v>18336</v>
      </c>
      <c r="R23" s="116">
        <v>0.10251939149780499</v>
      </c>
      <c r="S23" s="123">
        <v>0</v>
      </c>
      <c r="T23" s="114" t="s">
        <v>98</v>
      </c>
      <c r="U23" s="114" t="s">
        <v>98</v>
      </c>
      <c r="V23" s="118">
        <v>16201</v>
      </c>
      <c r="W23" s="118">
        <v>16205</v>
      </c>
      <c r="X23" s="118">
        <v>4</v>
      </c>
      <c r="Y23" s="118">
        <v>426</v>
      </c>
      <c r="Z23" s="118">
        <v>426</v>
      </c>
      <c r="AA23" s="118">
        <v>0</v>
      </c>
      <c r="AB23" s="118">
        <v>0</v>
      </c>
      <c r="AC23" s="118">
        <v>0</v>
      </c>
      <c r="AD23" s="118">
        <v>16631</v>
      </c>
      <c r="AE23" s="118">
        <v>16631</v>
      </c>
      <c r="AF23" s="114" t="s">
        <v>155</v>
      </c>
      <c r="AG23" s="114" t="s">
        <v>131</v>
      </c>
      <c r="AH23" s="118">
        <v>4030</v>
      </c>
      <c r="AI23" s="118">
        <v>8</v>
      </c>
    </row>
    <row r="24" spans="1:35" x14ac:dyDescent="0.2">
      <c r="A24" s="125" t="s">
        <v>112</v>
      </c>
      <c r="B24" s="125">
        <v>0</v>
      </c>
      <c r="C24" s="125">
        <v>0</v>
      </c>
      <c r="D24" s="126">
        <v>234885</v>
      </c>
      <c r="E24" s="126">
        <v>6310</v>
      </c>
      <c r="F24" s="126">
        <v>241195</v>
      </c>
      <c r="G24" s="127">
        <v>-1.3674710373396501E-2</v>
      </c>
      <c r="H24" s="126">
        <v>22840</v>
      </c>
      <c r="I24" s="126">
        <v>12</v>
      </c>
      <c r="J24" s="126">
        <v>22852</v>
      </c>
      <c r="K24" s="128">
        <v>-0.15293943212988401</v>
      </c>
      <c r="L24" s="129">
        <v>6421</v>
      </c>
      <c r="M24" s="127">
        <v>-3.0938726230002999E-2</v>
      </c>
      <c r="N24" s="129">
        <v>270468</v>
      </c>
      <c r="O24" s="127">
        <v>-2.7593719777236903E-2</v>
      </c>
      <c r="P24" s="129">
        <v>2985</v>
      </c>
      <c r="Q24" s="129">
        <v>273453</v>
      </c>
      <c r="R24" s="127">
        <v>-2.58661840877192E-2</v>
      </c>
      <c r="S24" s="130">
        <v>0</v>
      </c>
      <c r="T24" s="131">
        <v>0</v>
      </c>
      <c r="U24" s="131">
        <v>0</v>
      </c>
      <c r="V24" s="132">
        <v>241865</v>
      </c>
      <c r="W24" s="132">
        <v>244539</v>
      </c>
      <c r="X24" s="132">
        <v>2674</v>
      </c>
      <c r="Y24" s="132">
        <v>26978</v>
      </c>
      <c r="Z24" s="132">
        <v>26978</v>
      </c>
      <c r="AA24" s="132">
        <v>0</v>
      </c>
      <c r="AB24" s="132">
        <v>6626</v>
      </c>
      <c r="AC24" s="132">
        <v>2571</v>
      </c>
      <c r="AD24" s="132">
        <v>278143</v>
      </c>
      <c r="AE24" s="132">
        <v>280714</v>
      </c>
      <c r="AF24" s="131">
        <v>0</v>
      </c>
      <c r="AG24" s="131">
        <v>0</v>
      </c>
      <c r="AH24" s="132">
        <v>36270</v>
      </c>
      <c r="AI24" s="132">
        <v>72</v>
      </c>
    </row>
    <row r="25" spans="1:35" x14ac:dyDescent="0.2">
      <c r="A25" s="120" t="s">
        <v>156</v>
      </c>
      <c r="B25" s="114" t="s">
        <v>157</v>
      </c>
      <c r="C25" s="114" t="s">
        <v>158</v>
      </c>
      <c r="D25" s="115">
        <v>3106</v>
      </c>
      <c r="E25" s="115">
        <v>28</v>
      </c>
      <c r="F25" s="115">
        <v>3134</v>
      </c>
      <c r="G25" s="116">
        <v>-0.15274398486077298</v>
      </c>
      <c r="H25" s="115">
        <v>0</v>
      </c>
      <c r="I25" s="115">
        <v>0</v>
      </c>
      <c r="J25" s="115">
        <v>0</v>
      </c>
      <c r="K25" s="117">
        <v>0</v>
      </c>
      <c r="L25" s="118">
        <v>0</v>
      </c>
      <c r="M25" s="116">
        <v>0</v>
      </c>
      <c r="N25" s="118">
        <v>3134</v>
      </c>
      <c r="O25" s="116">
        <v>-0.15274398486077298</v>
      </c>
      <c r="P25" s="118">
        <v>924</v>
      </c>
      <c r="Q25" s="118">
        <v>4058</v>
      </c>
      <c r="R25" s="116">
        <v>-0.110867659947415</v>
      </c>
      <c r="S25" s="121">
        <v>5</v>
      </c>
      <c r="T25" s="114" t="s">
        <v>98</v>
      </c>
      <c r="U25" s="114" t="s">
        <v>98</v>
      </c>
      <c r="V25" s="118">
        <v>3691</v>
      </c>
      <c r="W25" s="118">
        <v>3699</v>
      </c>
      <c r="X25" s="118">
        <v>8</v>
      </c>
      <c r="Y25" s="118">
        <v>0</v>
      </c>
      <c r="Z25" s="118">
        <v>0</v>
      </c>
      <c r="AA25" s="118">
        <v>0</v>
      </c>
      <c r="AB25" s="118">
        <v>0</v>
      </c>
      <c r="AC25" s="118">
        <v>865</v>
      </c>
      <c r="AD25" s="118">
        <v>3699</v>
      </c>
      <c r="AE25" s="118">
        <v>4564</v>
      </c>
      <c r="AF25" s="114" t="s">
        <v>159</v>
      </c>
      <c r="AG25" s="114" t="s">
        <v>160</v>
      </c>
      <c r="AH25" s="118">
        <v>4030</v>
      </c>
      <c r="AI25" s="118">
        <v>8</v>
      </c>
    </row>
    <row r="26" spans="1:35" x14ac:dyDescent="0.2">
      <c r="A26" s="122"/>
      <c r="B26" s="114" t="s">
        <v>161</v>
      </c>
      <c r="C26" s="114" t="s">
        <v>162</v>
      </c>
      <c r="D26" s="115">
        <v>493</v>
      </c>
      <c r="E26" s="115">
        <v>6</v>
      </c>
      <c r="F26" s="115">
        <v>499</v>
      </c>
      <c r="G26" s="116">
        <v>-1.18811881188119E-2</v>
      </c>
      <c r="H26" s="115">
        <v>0</v>
      </c>
      <c r="I26" s="115">
        <v>0</v>
      </c>
      <c r="J26" s="115">
        <v>0</v>
      </c>
      <c r="K26" s="117">
        <v>0</v>
      </c>
      <c r="L26" s="118">
        <v>0</v>
      </c>
      <c r="M26" s="116">
        <v>0</v>
      </c>
      <c r="N26" s="118">
        <v>499</v>
      </c>
      <c r="O26" s="116">
        <v>-1.18811881188119E-2</v>
      </c>
      <c r="P26" s="118">
        <v>635</v>
      </c>
      <c r="Q26" s="118">
        <v>1134</v>
      </c>
      <c r="R26" s="116">
        <v>-0.103557312252964</v>
      </c>
      <c r="S26" s="123">
        <v>0</v>
      </c>
      <c r="T26" s="114" t="s">
        <v>98</v>
      </c>
      <c r="U26" s="114" t="s">
        <v>98</v>
      </c>
      <c r="V26" s="118">
        <v>505</v>
      </c>
      <c r="W26" s="118">
        <v>505</v>
      </c>
      <c r="X26" s="118">
        <v>0</v>
      </c>
      <c r="Y26" s="118">
        <v>0</v>
      </c>
      <c r="Z26" s="118">
        <v>0</v>
      </c>
      <c r="AA26" s="118">
        <v>0</v>
      </c>
      <c r="AB26" s="118">
        <v>0</v>
      </c>
      <c r="AC26" s="118">
        <v>760</v>
      </c>
      <c r="AD26" s="118">
        <v>505</v>
      </c>
      <c r="AE26" s="118">
        <v>1265</v>
      </c>
      <c r="AF26" s="114" t="s">
        <v>163</v>
      </c>
      <c r="AG26" s="114" t="s">
        <v>160</v>
      </c>
      <c r="AH26" s="118">
        <v>4030</v>
      </c>
      <c r="AI26" s="118">
        <v>8</v>
      </c>
    </row>
    <row r="27" spans="1:35" x14ac:dyDescent="0.2">
      <c r="A27" s="122"/>
      <c r="B27" s="114" t="s">
        <v>164</v>
      </c>
      <c r="C27" s="114" t="s">
        <v>165</v>
      </c>
      <c r="D27" s="115">
        <v>7003</v>
      </c>
      <c r="E27" s="115">
        <v>304</v>
      </c>
      <c r="F27" s="115">
        <v>7307</v>
      </c>
      <c r="G27" s="116">
        <v>-0.119320236229963</v>
      </c>
      <c r="H27" s="115">
        <v>0</v>
      </c>
      <c r="I27" s="115">
        <v>0</v>
      </c>
      <c r="J27" s="115">
        <v>0</v>
      </c>
      <c r="K27" s="117">
        <v>0</v>
      </c>
      <c r="L27" s="118">
        <v>997</v>
      </c>
      <c r="M27" s="116">
        <v>-0.49697275479313802</v>
      </c>
      <c r="N27" s="118">
        <v>8304</v>
      </c>
      <c r="O27" s="116">
        <v>-0.19213931316275901</v>
      </c>
      <c r="P27" s="118">
        <v>2156</v>
      </c>
      <c r="Q27" s="118">
        <v>10460</v>
      </c>
      <c r="R27" s="116">
        <v>-0.15645161290322598</v>
      </c>
      <c r="S27" s="123">
        <v>0</v>
      </c>
      <c r="T27" s="114" t="s">
        <v>98</v>
      </c>
      <c r="U27" s="114" t="s">
        <v>98</v>
      </c>
      <c r="V27" s="118">
        <v>8187</v>
      </c>
      <c r="W27" s="118">
        <v>8297</v>
      </c>
      <c r="X27" s="118">
        <v>110</v>
      </c>
      <c r="Y27" s="118">
        <v>0</v>
      </c>
      <c r="Z27" s="118">
        <v>0</v>
      </c>
      <c r="AA27" s="118">
        <v>0</v>
      </c>
      <c r="AB27" s="118">
        <v>1982</v>
      </c>
      <c r="AC27" s="118">
        <v>2121</v>
      </c>
      <c r="AD27" s="118">
        <v>10279</v>
      </c>
      <c r="AE27" s="118">
        <v>12400</v>
      </c>
      <c r="AF27" s="114" t="s">
        <v>166</v>
      </c>
      <c r="AG27" s="114" t="s">
        <v>160</v>
      </c>
      <c r="AH27" s="118">
        <v>4030</v>
      </c>
      <c r="AI27" s="118">
        <v>8</v>
      </c>
    </row>
    <row r="28" spans="1:35" x14ac:dyDescent="0.2">
      <c r="A28" s="122"/>
      <c r="B28" s="114" t="s">
        <v>167</v>
      </c>
      <c r="C28" s="114" t="s">
        <v>168</v>
      </c>
      <c r="D28" s="115">
        <v>926</v>
      </c>
      <c r="E28" s="115">
        <v>18</v>
      </c>
      <c r="F28" s="115">
        <v>944</v>
      </c>
      <c r="G28" s="116">
        <v>-0.12995391705069101</v>
      </c>
      <c r="H28" s="115">
        <v>0</v>
      </c>
      <c r="I28" s="115">
        <v>0</v>
      </c>
      <c r="J28" s="115">
        <v>0</v>
      </c>
      <c r="K28" s="117">
        <v>0</v>
      </c>
      <c r="L28" s="118">
        <v>0</v>
      </c>
      <c r="M28" s="116">
        <v>0</v>
      </c>
      <c r="N28" s="118">
        <v>944</v>
      </c>
      <c r="O28" s="116">
        <v>-0.12995391705069101</v>
      </c>
      <c r="P28" s="118">
        <v>1127</v>
      </c>
      <c r="Q28" s="118">
        <v>2071</v>
      </c>
      <c r="R28" s="116">
        <v>-5.90640617900954E-2</v>
      </c>
      <c r="S28" s="123">
        <v>0</v>
      </c>
      <c r="T28" s="114" t="s">
        <v>98</v>
      </c>
      <c r="U28" s="114" t="s">
        <v>98</v>
      </c>
      <c r="V28" s="118">
        <v>1015</v>
      </c>
      <c r="W28" s="118">
        <v>1085</v>
      </c>
      <c r="X28" s="118">
        <v>70</v>
      </c>
      <c r="Y28" s="118">
        <v>0</v>
      </c>
      <c r="Z28" s="118">
        <v>0</v>
      </c>
      <c r="AA28" s="118">
        <v>0</v>
      </c>
      <c r="AB28" s="118">
        <v>0</v>
      </c>
      <c r="AC28" s="118">
        <v>1116</v>
      </c>
      <c r="AD28" s="118">
        <v>1085</v>
      </c>
      <c r="AE28" s="118">
        <v>2201</v>
      </c>
      <c r="AF28" s="114" t="s">
        <v>169</v>
      </c>
      <c r="AG28" s="114" t="s">
        <v>160</v>
      </c>
      <c r="AH28" s="118">
        <v>4030</v>
      </c>
      <c r="AI28" s="118">
        <v>8</v>
      </c>
    </row>
    <row r="29" spans="1:35" x14ac:dyDescent="0.2">
      <c r="A29" s="122"/>
      <c r="B29" s="114" t="s">
        <v>170</v>
      </c>
      <c r="C29" s="114" t="s">
        <v>171</v>
      </c>
      <c r="D29" s="115">
        <v>303</v>
      </c>
      <c r="E29" s="115">
        <v>0</v>
      </c>
      <c r="F29" s="115">
        <v>303</v>
      </c>
      <c r="G29" s="116">
        <v>-0.18983957219251302</v>
      </c>
      <c r="H29" s="115">
        <v>2</v>
      </c>
      <c r="I29" s="115">
        <v>0</v>
      </c>
      <c r="J29" s="115">
        <v>2</v>
      </c>
      <c r="K29" s="117">
        <v>0</v>
      </c>
      <c r="L29" s="118">
        <v>0</v>
      </c>
      <c r="M29" s="116">
        <v>0</v>
      </c>
      <c r="N29" s="118">
        <v>305</v>
      </c>
      <c r="O29" s="116">
        <v>-0.18449197860962599</v>
      </c>
      <c r="P29" s="118">
        <v>0</v>
      </c>
      <c r="Q29" s="118">
        <v>305</v>
      </c>
      <c r="R29" s="116">
        <v>-0.18449197860962599</v>
      </c>
      <c r="S29" s="123">
        <v>0</v>
      </c>
      <c r="T29" s="114" t="s">
        <v>98</v>
      </c>
      <c r="U29" s="114" t="s">
        <v>98</v>
      </c>
      <c r="V29" s="118">
        <v>374</v>
      </c>
      <c r="W29" s="118">
        <v>374</v>
      </c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374</v>
      </c>
      <c r="AE29" s="118">
        <v>374</v>
      </c>
      <c r="AF29" s="114" t="s">
        <v>172</v>
      </c>
      <c r="AG29" s="114" t="s">
        <v>160</v>
      </c>
      <c r="AH29" s="118">
        <v>4030</v>
      </c>
      <c r="AI29" s="118">
        <v>8</v>
      </c>
    </row>
    <row r="30" spans="1:35" x14ac:dyDescent="0.2">
      <c r="A30" s="122"/>
      <c r="B30" s="114" t="s">
        <v>173</v>
      </c>
      <c r="C30" s="114" t="s">
        <v>174</v>
      </c>
      <c r="D30" s="115">
        <v>10823</v>
      </c>
      <c r="E30" s="115">
        <v>172</v>
      </c>
      <c r="F30" s="115">
        <v>10995</v>
      </c>
      <c r="G30" s="116">
        <v>-0.123415450849079</v>
      </c>
      <c r="H30" s="115">
        <v>0</v>
      </c>
      <c r="I30" s="115">
        <v>0</v>
      </c>
      <c r="J30" s="115">
        <v>0</v>
      </c>
      <c r="K30" s="117">
        <v>-1</v>
      </c>
      <c r="L30" s="118">
        <v>3711</v>
      </c>
      <c r="M30" s="116">
        <v>-0.21293743372216301</v>
      </c>
      <c r="N30" s="118">
        <v>14706</v>
      </c>
      <c r="O30" s="116">
        <v>-0.15185420151104401</v>
      </c>
      <c r="P30" s="118">
        <v>336</v>
      </c>
      <c r="Q30" s="118">
        <v>15042</v>
      </c>
      <c r="R30" s="116">
        <v>-0.145389466507585</v>
      </c>
      <c r="S30" s="123">
        <v>0</v>
      </c>
      <c r="T30" s="114" t="s">
        <v>98</v>
      </c>
      <c r="U30" s="114" t="s">
        <v>98</v>
      </c>
      <c r="V30" s="118">
        <v>12501</v>
      </c>
      <c r="W30" s="118">
        <v>12543</v>
      </c>
      <c r="X30" s="118">
        <v>42</v>
      </c>
      <c r="Y30" s="118">
        <v>81</v>
      </c>
      <c r="Z30" s="118">
        <v>81</v>
      </c>
      <c r="AA30" s="118">
        <v>0</v>
      </c>
      <c r="AB30" s="118">
        <v>4715</v>
      </c>
      <c r="AC30" s="118">
        <v>262</v>
      </c>
      <c r="AD30" s="118">
        <v>17339</v>
      </c>
      <c r="AE30" s="118">
        <v>17601</v>
      </c>
      <c r="AF30" s="114" t="s">
        <v>175</v>
      </c>
      <c r="AG30" s="114" t="s">
        <v>160</v>
      </c>
      <c r="AH30" s="118">
        <v>4030</v>
      </c>
      <c r="AI30" s="118">
        <v>8</v>
      </c>
    </row>
    <row r="31" spans="1:35" x14ac:dyDescent="0.2">
      <c r="A31" s="122"/>
      <c r="B31" s="114" t="s">
        <v>176</v>
      </c>
      <c r="C31" s="114" t="s">
        <v>177</v>
      </c>
      <c r="D31" s="115">
        <v>6531</v>
      </c>
      <c r="E31" s="115">
        <v>46</v>
      </c>
      <c r="F31" s="115">
        <v>6577</v>
      </c>
      <c r="G31" s="116">
        <v>-3.6054521471493496E-2</v>
      </c>
      <c r="H31" s="115">
        <v>0</v>
      </c>
      <c r="I31" s="115">
        <v>0</v>
      </c>
      <c r="J31" s="115">
        <v>0</v>
      </c>
      <c r="K31" s="117">
        <v>0</v>
      </c>
      <c r="L31" s="118">
        <v>0</v>
      </c>
      <c r="M31" s="116">
        <v>0</v>
      </c>
      <c r="N31" s="118">
        <v>6577</v>
      </c>
      <c r="O31" s="116">
        <v>-3.6054521471493496E-2</v>
      </c>
      <c r="P31" s="118">
        <v>193</v>
      </c>
      <c r="Q31" s="118">
        <v>6770</v>
      </c>
      <c r="R31" s="116">
        <v>-6.6979051819184093E-2</v>
      </c>
      <c r="S31" s="123">
        <v>0</v>
      </c>
      <c r="T31" s="114" t="s">
        <v>98</v>
      </c>
      <c r="U31" s="114" t="s">
        <v>98</v>
      </c>
      <c r="V31" s="118">
        <v>6823</v>
      </c>
      <c r="W31" s="118">
        <v>6823</v>
      </c>
      <c r="X31" s="118">
        <v>0</v>
      </c>
      <c r="Y31" s="118">
        <v>0</v>
      </c>
      <c r="Z31" s="118">
        <v>0</v>
      </c>
      <c r="AA31" s="118">
        <v>0</v>
      </c>
      <c r="AB31" s="118">
        <v>0</v>
      </c>
      <c r="AC31" s="118">
        <v>433</v>
      </c>
      <c r="AD31" s="118">
        <v>6823</v>
      </c>
      <c r="AE31" s="118">
        <v>7256</v>
      </c>
      <c r="AF31" s="114" t="s">
        <v>178</v>
      </c>
      <c r="AG31" s="114" t="s">
        <v>160</v>
      </c>
      <c r="AH31" s="118">
        <v>4030</v>
      </c>
      <c r="AI31" s="118">
        <v>8</v>
      </c>
    </row>
    <row r="32" spans="1:35" x14ac:dyDescent="0.2">
      <c r="A32" s="122"/>
      <c r="B32" s="114" t="s">
        <v>179</v>
      </c>
      <c r="C32" s="114" t="s">
        <v>180</v>
      </c>
      <c r="D32" s="115">
        <v>9341</v>
      </c>
      <c r="E32" s="115">
        <v>922</v>
      </c>
      <c r="F32" s="115">
        <v>10263</v>
      </c>
      <c r="G32" s="116">
        <v>-8.8543516873889908E-2</v>
      </c>
      <c r="H32" s="115">
        <v>0</v>
      </c>
      <c r="I32" s="115">
        <v>0</v>
      </c>
      <c r="J32" s="115">
        <v>0</v>
      </c>
      <c r="K32" s="117">
        <v>0</v>
      </c>
      <c r="L32" s="118">
        <v>1544</v>
      </c>
      <c r="M32" s="116">
        <v>-0.22877122877122899</v>
      </c>
      <c r="N32" s="118">
        <v>11807</v>
      </c>
      <c r="O32" s="116">
        <v>-0.109711958980546</v>
      </c>
      <c r="P32" s="118">
        <v>2106</v>
      </c>
      <c r="Q32" s="118">
        <v>13913</v>
      </c>
      <c r="R32" s="116">
        <v>-9.284736258720741E-2</v>
      </c>
      <c r="S32" s="123">
        <v>0</v>
      </c>
      <c r="T32" s="114" t="s">
        <v>98</v>
      </c>
      <c r="U32" s="114" t="s">
        <v>98</v>
      </c>
      <c r="V32" s="118">
        <v>10026</v>
      </c>
      <c r="W32" s="118">
        <v>11260</v>
      </c>
      <c r="X32" s="118">
        <v>1234</v>
      </c>
      <c r="Y32" s="118">
        <v>0</v>
      </c>
      <c r="Z32" s="118">
        <v>0</v>
      </c>
      <c r="AA32" s="118">
        <v>0</v>
      </c>
      <c r="AB32" s="118">
        <v>2002</v>
      </c>
      <c r="AC32" s="118">
        <v>2075</v>
      </c>
      <c r="AD32" s="118">
        <v>13262</v>
      </c>
      <c r="AE32" s="118">
        <v>15337</v>
      </c>
      <c r="AF32" s="114" t="s">
        <v>181</v>
      </c>
      <c r="AG32" s="114" t="s">
        <v>160</v>
      </c>
      <c r="AH32" s="118">
        <v>4030</v>
      </c>
      <c r="AI32" s="118">
        <v>8</v>
      </c>
    </row>
    <row r="33" spans="1:35" x14ac:dyDescent="0.2">
      <c r="A33" s="122"/>
      <c r="B33" s="114" t="s">
        <v>182</v>
      </c>
      <c r="C33" s="114" t="s">
        <v>183</v>
      </c>
      <c r="D33" s="115">
        <v>600</v>
      </c>
      <c r="E33" s="115">
        <v>2</v>
      </c>
      <c r="F33" s="115">
        <v>602</v>
      </c>
      <c r="G33" s="116">
        <v>-0.114705882352941</v>
      </c>
      <c r="H33" s="115">
        <v>0</v>
      </c>
      <c r="I33" s="115">
        <v>0</v>
      </c>
      <c r="J33" s="115">
        <v>0</v>
      </c>
      <c r="K33" s="117">
        <v>0</v>
      </c>
      <c r="L33" s="118">
        <v>0</v>
      </c>
      <c r="M33" s="116">
        <v>0</v>
      </c>
      <c r="N33" s="118">
        <v>602</v>
      </c>
      <c r="O33" s="116">
        <v>-0.114705882352941</v>
      </c>
      <c r="P33" s="118">
        <v>566</v>
      </c>
      <c r="Q33" s="118">
        <v>1168</v>
      </c>
      <c r="R33" s="116">
        <v>6.3752276867030999E-2</v>
      </c>
      <c r="S33" s="123">
        <v>0</v>
      </c>
      <c r="T33" s="114" t="s">
        <v>98</v>
      </c>
      <c r="U33" s="114" t="s">
        <v>98</v>
      </c>
      <c r="V33" s="118">
        <v>680</v>
      </c>
      <c r="W33" s="118">
        <v>680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418</v>
      </c>
      <c r="AD33" s="118">
        <v>680</v>
      </c>
      <c r="AE33" s="118">
        <v>1098</v>
      </c>
      <c r="AF33" s="114" t="s">
        <v>184</v>
      </c>
      <c r="AG33" s="114" t="s">
        <v>160</v>
      </c>
      <c r="AH33" s="118">
        <v>4030</v>
      </c>
      <c r="AI33" s="118">
        <v>8</v>
      </c>
    </row>
    <row r="34" spans="1:35" x14ac:dyDescent="0.2">
      <c r="A34" s="122"/>
      <c r="B34" s="114" t="s">
        <v>185</v>
      </c>
      <c r="C34" s="114" t="s">
        <v>186</v>
      </c>
      <c r="D34" s="115">
        <v>979</v>
      </c>
      <c r="E34" s="115">
        <v>10</v>
      </c>
      <c r="F34" s="115">
        <v>989</v>
      </c>
      <c r="G34" s="116">
        <v>-8.2560296846011114E-2</v>
      </c>
      <c r="H34" s="115">
        <v>0</v>
      </c>
      <c r="I34" s="115">
        <v>0</v>
      </c>
      <c r="J34" s="115">
        <v>0</v>
      </c>
      <c r="K34" s="117">
        <v>0</v>
      </c>
      <c r="L34" s="118">
        <v>0</v>
      </c>
      <c r="M34" s="116">
        <v>0</v>
      </c>
      <c r="N34" s="118">
        <v>989</v>
      </c>
      <c r="O34" s="116">
        <v>-8.2560296846011114E-2</v>
      </c>
      <c r="P34" s="118">
        <v>1001</v>
      </c>
      <c r="Q34" s="118">
        <v>1990</v>
      </c>
      <c r="R34" s="116">
        <v>-6.1320754716981098E-2</v>
      </c>
      <c r="S34" s="123">
        <v>0</v>
      </c>
      <c r="T34" s="114" t="s">
        <v>98</v>
      </c>
      <c r="U34" s="114" t="s">
        <v>98</v>
      </c>
      <c r="V34" s="118">
        <v>1062</v>
      </c>
      <c r="W34" s="118">
        <v>1078</v>
      </c>
      <c r="X34" s="118">
        <v>16</v>
      </c>
      <c r="Y34" s="118">
        <v>0</v>
      </c>
      <c r="Z34" s="118">
        <v>0</v>
      </c>
      <c r="AA34" s="118">
        <v>0</v>
      </c>
      <c r="AB34" s="118">
        <v>0</v>
      </c>
      <c r="AC34" s="118">
        <v>1042</v>
      </c>
      <c r="AD34" s="118">
        <v>1078</v>
      </c>
      <c r="AE34" s="118">
        <v>2120</v>
      </c>
      <c r="AF34" s="114" t="s">
        <v>187</v>
      </c>
      <c r="AG34" s="114" t="s">
        <v>160</v>
      </c>
      <c r="AH34" s="118">
        <v>4030</v>
      </c>
      <c r="AI34" s="118">
        <v>8</v>
      </c>
    </row>
    <row r="35" spans="1:35" x14ac:dyDescent="0.2">
      <c r="A35" s="122"/>
      <c r="B35" s="114" t="s">
        <v>188</v>
      </c>
      <c r="C35" s="114" t="s">
        <v>189</v>
      </c>
      <c r="D35" s="115">
        <v>7644</v>
      </c>
      <c r="E35" s="115">
        <v>32</v>
      </c>
      <c r="F35" s="115">
        <v>7676</v>
      </c>
      <c r="G35" s="116">
        <v>-6.7880995749848197E-2</v>
      </c>
      <c r="H35" s="115">
        <v>0</v>
      </c>
      <c r="I35" s="115">
        <v>0</v>
      </c>
      <c r="J35" s="115">
        <v>0</v>
      </c>
      <c r="K35" s="117">
        <v>0</v>
      </c>
      <c r="L35" s="118">
        <v>0</v>
      </c>
      <c r="M35" s="116">
        <v>0</v>
      </c>
      <c r="N35" s="118">
        <v>7676</v>
      </c>
      <c r="O35" s="116">
        <v>-6.7880995749848197E-2</v>
      </c>
      <c r="P35" s="118">
        <v>335</v>
      </c>
      <c r="Q35" s="118">
        <v>8011</v>
      </c>
      <c r="R35" s="116">
        <v>-8.0252583237657896E-2</v>
      </c>
      <c r="S35" s="123">
        <v>0</v>
      </c>
      <c r="T35" s="114" t="s">
        <v>98</v>
      </c>
      <c r="U35" s="114" t="s">
        <v>98</v>
      </c>
      <c r="V35" s="118">
        <v>8217</v>
      </c>
      <c r="W35" s="118">
        <v>8235</v>
      </c>
      <c r="X35" s="118">
        <v>18</v>
      </c>
      <c r="Y35" s="118">
        <v>0</v>
      </c>
      <c r="Z35" s="118">
        <v>0</v>
      </c>
      <c r="AA35" s="118">
        <v>0</v>
      </c>
      <c r="AB35" s="118">
        <v>0</v>
      </c>
      <c r="AC35" s="118">
        <v>475</v>
      </c>
      <c r="AD35" s="118">
        <v>8235</v>
      </c>
      <c r="AE35" s="118">
        <v>8710</v>
      </c>
      <c r="AF35" s="114" t="s">
        <v>190</v>
      </c>
      <c r="AG35" s="114" t="s">
        <v>160</v>
      </c>
      <c r="AH35" s="118">
        <v>4030</v>
      </c>
      <c r="AI35" s="118">
        <v>8</v>
      </c>
    </row>
    <row r="36" spans="1:35" x14ac:dyDescent="0.2">
      <c r="A36" s="122"/>
      <c r="B36" s="114" t="s">
        <v>191</v>
      </c>
      <c r="C36" s="114" t="s">
        <v>192</v>
      </c>
      <c r="D36" s="115">
        <v>1193</v>
      </c>
      <c r="E36" s="115">
        <v>6</v>
      </c>
      <c r="F36" s="115">
        <v>1199</v>
      </c>
      <c r="G36" s="116">
        <v>-4.84126984126984E-2</v>
      </c>
      <c r="H36" s="115">
        <v>0</v>
      </c>
      <c r="I36" s="115">
        <v>0</v>
      </c>
      <c r="J36" s="115">
        <v>0</v>
      </c>
      <c r="K36" s="117">
        <v>0</v>
      </c>
      <c r="L36" s="118">
        <v>0</v>
      </c>
      <c r="M36" s="116">
        <v>0</v>
      </c>
      <c r="N36" s="118">
        <v>1199</v>
      </c>
      <c r="O36" s="116">
        <v>-4.84126984126984E-2</v>
      </c>
      <c r="P36" s="118">
        <v>720</v>
      </c>
      <c r="Q36" s="118">
        <v>1919</v>
      </c>
      <c r="R36" s="116">
        <v>-5.5610236220472405E-2</v>
      </c>
      <c r="S36" s="123">
        <v>0</v>
      </c>
      <c r="T36" s="114" t="s">
        <v>98</v>
      </c>
      <c r="U36" s="114" t="s">
        <v>98</v>
      </c>
      <c r="V36" s="118">
        <v>1260</v>
      </c>
      <c r="W36" s="118">
        <v>1260</v>
      </c>
      <c r="X36" s="118">
        <v>0</v>
      </c>
      <c r="Y36" s="118">
        <v>0</v>
      </c>
      <c r="Z36" s="118">
        <v>0</v>
      </c>
      <c r="AA36" s="118">
        <v>0</v>
      </c>
      <c r="AB36" s="118">
        <v>0</v>
      </c>
      <c r="AC36" s="118">
        <v>772</v>
      </c>
      <c r="AD36" s="118">
        <v>1260</v>
      </c>
      <c r="AE36" s="118">
        <v>2032</v>
      </c>
      <c r="AF36" s="114" t="s">
        <v>193</v>
      </c>
      <c r="AG36" s="114" t="s">
        <v>160</v>
      </c>
      <c r="AH36" s="118">
        <v>4030</v>
      </c>
      <c r="AI36" s="118">
        <v>8</v>
      </c>
    </row>
    <row r="37" spans="1:35" x14ac:dyDescent="0.2">
      <c r="A37" s="122"/>
      <c r="B37" s="114" t="s">
        <v>194</v>
      </c>
      <c r="C37" s="114" t="s">
        <v>195</v>
      </c>
      <c r="D37" s="115">
        <v>7679</v>
      </c>
      <c r="E37" s="115">
        <v>108</v>
      </c>
      <c r="F37" s="115">
        <v>7787</v>
      </c>
      <c r="G37" s="116">
        <v>-9.2318452034036602E-2</v>
      </c>
      <c r="H37" s="115">
        <v>0</v>
      </c>
      <c r="I37" s="115">
        <v>0</v>
      </c>
      <c r="J37" s="115">
        <v>0</v>
      </c>
      <c r="K37" s="117">
        <v>0</v>
      </c>
      <c r="L37" s="118">
        <v>0</v>
      </c>
      <c r="M37" s="116">
        <v>0</v>
      </c>
      <c r="N37" s="118">
        <v>7787</v>
      </c>
      <c r="O37" s="116">
        <v>-9.2318452034036602E-2</v>
      </c>
      <c r="P37" s="118">
        <v>1084</v>
      </c>
      <c r="Q37" s="118">
        <v>8871</v>
      </c>
      <c r="R37" s="116">
        <v>-0.105204760944119</v>
      </c>
      <c r="S37" s="123">
        <v>0</v>
      </c>
      <c r="T37" s="114" t="s">
        <v>98</v>
      </c>
      <c r="U37" s="114" t="s">
        <v>98</v>
      </c>
      <c r="V37" s="118">
        <v>8571</v>
      </c>
      <c r="W37" s="118">
        <v>8579</v>
      </c>
      <c r="X37" s="118">
        <v>8</v>
      </c>
      <c r="Y37" s="118">
        <v>0</v>
      </c>
      <c r="Z37" s="118">
        <v>0</v>
      </c>
      <c r="AA37" s="118">
        <v>0</v>
      </c>
      <c r="AB37" s="118">
        <v>0</v>
      </c>
      <c r="AC37" s="118">
        <v>1335</v>
      </c>
      <c r="AD37" s="118">
        <v>8579</v>
      </c>
      <c r="AE37" s="118">
        <v>9914</v>
      </c>
      <c r="AF37" s="114" t="s">
        <v>196</v>
      </c>
      <c r="AG37" s="114" t="s">
        <v>160</v>
      </c>
      <c r="AH37" s="118">
        <v>4030</v>
      </c>
      <c r="AI37" s="118">
        <v>8</v>
      </c>
    </row>
    <row r="38" spans="1:35" x14ac:dyDescent="0.2">
      <c r="A38" s="122"/>
      <c r="B38" s="114" t="s">
        <v>197</v>
      </c>
      <c r="C38" s="114" t="s">
        <v>198</v>
      </c>
      <c r="D38" s="115">
        <v>4474</v>
      </c>
      <c r="E38" s="115">
        <v>22</v>
      </c>
      <c r="F38" s="115">
        <v>4496</v>
      </c>
      <c r="G38" s="116">
        <v>-0.10008006405124099</v>
      </c>
      <c r="H38" s="115">
        <v>0</v>
      </c>
      <c r="I38" s="115">
        <v>0</v>
      </c>
      <c r="J38" s="115">
        <v>0</v>
      </c>
      <c r="K38" s="117">
        <v>0</v>
      </c>
      <c r="L38" s="118">
        <v>0</v>
      </c>
      <c r="M38" s="116">
        <v>0</v>
      </c>
      <c r="N38" s="118">
        <v>4496</v>
      </c>
      <c r="O38" s="116">
        <v>-0.10008006405124099</v>
      </c>
      <c r="P38" s="118">
        <v>1709</v>
      </c>
      <c r="Q38" s="118">
        <v>6205</v>
      </c>
      <c r="R38" s="116">
        <v>-0.11685169370908101</v>
      </c>
      <c r="S38" s="123">
        <v>0</v>
      </c>
      <c r="T38" s="114" t="s">
        <v>98</v>
      </c>
      <c r="U38" s="114" t="s">
        <v>98</v>
      </c>
      <c r="V38" s="118">
        <v>4980</v>
      </c>
      <c r="W38" s="118">
        <v>4996</v>
      </c>
      <c r="X38" s="118">
        <v>16</v>
      </c>
      <c r="Y38" s="118">
        <v>0</v>
      </c>
      <c r="Z38" s="118">
        <v>0</v>
      </c>
      <c r="AA38" s="118">
        <v>0</v>
      </c>
      <c r="AB38" s="118">
        <v>0</v>
      </c>
      <c r="AC38" s="118">
        <v>2030</v>
      </c>
      <c r="AD38" s="118">
        <v>4996</v>
      </c>
      <c r="AE38" s="118">
        <v>7026</v>
      </c>
      <c r="AF38" s="114" t="s">
        <v>199</v>
      </c>
      <c r="AG38" s="114" t="s">
        <v>160</v>
      </c>
      <c r="AH38" s="118">
        <v>4030</v>
      </c>
      <c r="AI38" s="118">
        <v>8</v>
      </c>
    </row>
    <row r="39" spans="1:35" x14ac:dyDescent="0.2">
      <c r="A39" s="122"/>
      <c r="B39" s="114" t="s">
        <v>200</v>
      </c>
      <c r="C39" s="114" t="s">
        <v>201</v>
      </c>
      <c r="D39" s="115">
        <v>2306</v>
      </c>
      <c r="E39" s="115">
        <v>22</v>
      </c>
      <c r="F39" s="115">
        <v>2328</v>
      </c>
      <c r="G39" s="116">
        <v>3.3288948069241001E-2</v>
      </c>
      <c r="H39" s="115">
        <v>0</v>
      </c>
      <c r="I39" s="115">
        <v>0</v>
      </c>
      <c r="J39" s="115">
        <v>0</v>
      </c>
      <c r="K39" s="117">
        <v>0</v>
      </c>
      <c r="L39" s="118">
        <v>0</v>
      </c>
      <c r="M39" s="116">
        <v>0</v>
      </c>
      <c r="N39" s="118">
        <v>2328</v>
      </c>
      <c r="O39" s="116">
        <v>3.3288948069241001E-2</v>
      </c>
      <c r="P39" s="118">
        <v>1446</v>
      </c>
      <c r="Q39" s="118">
        <v>3774</v>
      </c>
      <c r="R39" s="116">
        <v>4.6008869179600898E-2</v>
      </c>
      <c r="S39" s="123">
        <v>0</v>
      </c>
      <c r="T39" s="114" t="s">
        <v>98</v>
      </c>
      <c r="U39" s="114" t="s">
        <v>98</v>
      </c>
      <c r="V39" s="118">
        <v>2241</v>
      </c>
      <c r="W39" s="118">
        <v>2253</v>
      </c>
      <c r="X39" s="118">
        <v>12</v>
      </c>
      <c r="Y39" s="118">
        <v>0</v>
      </c>
      <c r="Z39" s="118">
        <v>0</v>
      </c>
      <c r="AA39" s="118">
        <v>0</v>
      </c>
      <c r="AB39" s="118">
        <v>0</v>
      </c>
      <c r="AC39" s="118">
        <v>1355</v>
      </c>
      <c r="AD39" s="118">
        <v>2253</v>
      </c>
      <c r="AE39" s="118">
        <v>3608</v>
      </c>
      <c r="AF39" s="114" t="s">
        <v>202</v>
      </c>
      <c r="AG39" s="114" t="s">
        <v>160</v>
      </c>
      <c r="AH39" s="118">
        <v>4030</v>
      </c>
      <c r="AI39" s="118">
        <v>8</v>
      </c>
    </row>
    <row r="40" spans="1:35" x14ac:dyDescent="0.2">
      <c r="A40" s="122"/>
      <c r="B40" s="114" t="s">
        <v>203</v>
      </c>
      <c r="C40" s="114" t="s">
        <v>204</v>
      </c>
      <c r="D40" s="115">
        <v>2123</v>
      </c>
      <c r="E40" s="115">
        <v>0</v>
      </c>
      <c r="F40" s="115">
        <v>2123</v>
      </c>
      <c r="G40" s="116">
        <v>-0.12597776862906501</v>
      </c>
      <c r="H40" s="115">
        <v>0</v>
      </c>
      <c r="I40" s="115">
        <v>0</v>
      </c>
      <c r="J40" s="115">
        <v>0</v>
      </c>
      <c r="K40" s="117">
        <v>0</v>
      </c>
      <c r="L40" s="118">
        <v>0</v>
      </c>
      <c r="M40" s="116">
        <v>0</v>
      </c>
      <c r="N40" s="118">
        <v>2123</v>
      </c>
      <c r="O40" s="116">
        <v>-0.12597776862906501</v>
      </c>
      <c r="P40" s="118">
        <v>0</v>
      </c>
      <c r="Q40" s="118">
        <v>2123</v>
      </c>
      <c r="R40" s="116">
        <v>-0.12597776862906501</v>
      </c>
      <c r="S40" s="123">
        <v>0</v>
      </c>
      <c r="T40" s="114" t="s">
        <v>98</v>
      </c>
      <c r="U40" s="114" t="s">
        <v>98</v>
      </c>
      <c r="V40" s="118">
        <v>2429</v>
      </c>
      <c r="W40" s="118">
        <v>2429</v>
      </c>
      <c r="X40" s="118">
        <v>0</v>
      </c>
      <c r="Y40" s="118">
        <v>0</v>
      </c>
      <c r="Z40" s="118">
        <v>0</v>
      </c>
      <c r="AA40" s="118">
        <v>0</v>
      </c>
      <c r="AB40" s="118">
        <v>0</v>
      </c>
      <c r="AC40" s="118">
        <v>0</v>
      </c>
      <c r="AD40" s="118">
        <v>2429</v>
      </c>
      <c r="AE40" s="118">
        <v>2429</v>
      </c>
      <c r="AF40" s="114" t="s">
        <v>205</v>
      </c>
      <c r="AG40" s="114" t="s">
        <v>160</v>
      </c>
      <c r="AH40" s="118">
        <v>4030</v>
      </c>
      <c r="AI40" s="118">
        <v>8</v>
      </c>
    </row>
    <row r="41" spans="1:35" x14ac:dyDescent="0.2">
      <c r="A41" s="122"/>
      <c r="B41" s="114" t="s">
        <v>206</v>
      </c>
      <c r="C41" s="114" t="s">
        <v>207</v>
      </c>
      <c r="D41" s="115">
        <v>1745</v>
      </c>
      <c r="E41" s="115">
        <v>0</v>
      </c>
      <c r="F41" s="115">
        <v>1745</v>
      </c>
      <c r="G41" s="116">
        <v>3.3767772511848301E-2</v>
      </c>
      <c r="H41" s="115">
        <v>0</v>
      </c>
      <c r="I41" s="115">
        <v>0</v>
      </c>
      <c r="J41" s="115">
        <v>0</v>
      </c>
      <c r="K41" s="117">
        <v>0</v>
      </c>
      <c r="L41" s="118">
        <v>0</v>
      </c>
      <c r="M41" s="116">
        <v>0</v>
      </c>
      <c r="N41" s="118">
        <v>1745</v>
      </c>
      <c r="O41" s="116">
        <v>3.3767772511848301E-2</v>
      </c>
      <c r="P41" s="118">
        <v>0</v>
      </c>
      <c r="Q41" s="118">
        <v>1745</v>
      </c>
      <c r="R41" s="116">
        <v>3.3767772511848301E-2</v>
      </c>
      <c r="S41" s="123">
        <v>0</v>
      </c>
      <c r="T41" s="114" t="s">
        <v>98</v>
      </c>
      <c r="U41" s="114" t="s">
        <v>98</v>
      </c>
      <c r="V41" s="118">
        <v>1688</v>
      </c>
      <c r="W41" s="118">
        <v>1688</v>
      </c>
      <c r="X41" s="118">
        <v>0</v>
      </c>
      <c r="Y41" s="118">
        <v>0</v>
      </c>
      <c r="Z41" s="118">
        <v>0</v>
      </c>
      <c r="AA41" s="118">
        <v>0</v>
      </c>
      <c r="AB41" s="118">
        <v>0</v>
      </c>
      <c r="AC41" s="118">
        <v>0</v>
      </c>
      <c r="AD41" s="118">
        <v>1688</v>
      </c>
      <c r="AE41" s="118">
        <v>1688</v>
      </c>
      <c r="AF41" s="114" t="s">
        <v>208</v>
      </c>
      <c r="AG41" s="114" t="s">
        <v>160</v>
      </c>
      <c r="AH41" s="118">
        <v>4030</v>
      </c>
      <c r="AI41" s="118">
        <v>8</v>
      </c>
    </row>
    <row r="42" spans="1:35" x14ac:dyDescent="0.2">
      <c r="A42" s="122"/>
      <c r="B42" s="114" t="s">
        <v>209</v>
      </c>
      <c r="C42" s="114" t="s">
        <v>210</v>
      </c>
      <c r="D42" s="115">
        <v>2586</v>
      </c>
      <c r="E42" s="115">
        <v>6</v>
      </c>
      <c r="F42" s="115">
        <v>2592</v>
      </c>
      <c r="G42" s="116">
        <v>-3.4602076124567501E-3</v>
      </c>
      <c r="H42" s="115">
        <v>0</v>
      </c>
      <c r="I42" s="115">
        <v>0</v>
      </c>
      <c r="J42" s="115">
        <v>0</v>
      </c>
      <c r="K42" s="117">
        <v>0</v>
      </c>
      <c r="L42" s="118">
        <v>0</v>
      </c>
      <c r="M42" s="116">
        <v>0</v>
      </c>
      <c r="N42" s="118">
        <v>2592</v>
      </c>
      <c r="O42" s="116">
        <v>-3.4602076124567501E-3</v>
      </c>
      <c r="P42" s="118">
        <v>1147</v>
      </c>
      <c r="Q42" s="118">
        <v>3739</v>
      </c>
      <c r="R42" s="116">
        <v>-2.8578851649779202E-2</v>
      </c>
      <c r="S42" s="123">
        <v>0</v>
      </c>
      <c r="T42" s="114" t="s">
        <v>98</v>
      </c>
      <c r="U42" s="114" t="s">
        <v>98</v>
      </c>
      <c r="V42" s="118">
        <v>2601</v>
      </c>
      <c r="W42" s="118">
        <v>2601</v>
      </c>
      <c r="X42" s="118">
        <v>0</v>
      </c>
      <c r="Y42" s="118">
        <v>0</v>
      </c>
      <c r="Z42" s="118">
        <v>0</v>
      </c>
      <c r="AA42" s="118">
        <v>0</v>
      </c>
      <c r="AB42" s="118">
        <v>0</v>
      </c>
      <c r="AC42" s="118">
        <v>1248</v>
      </c>
      <c r="AD42" s="118">
        <v>2601</v>
      </c>
      <c r="AE42" s="118">
        <v>3849</v>
      </c>
      <c r="AF42" s="114" t="s">
        <v>211</v>
      </c>
      <c r="AG42" s="114" t="s">
        <v>160</v>
      </c>
      <c r="AH42" s="118">
        <v>4030</v>
      </c>
      <c r="AI42" s="118">
        <v>8</v>
      </c>
    </row>
    <row r="43" spans="1:35" x14ac:dyDescent="0.2">
      <c r="A43" s="122"/>
      <c r="B43" s="114" t="s">
        <v>212</v>
      </c>
      <c r="C43" s="114" t="s">
        <v>213</v>
      </c>
      <c r="D43" s="115">
        <v>787</v>
      </c>
      <c r="E43" s="115">
        <v>0</v>
      </c>
      <c r="F43" s="115">
        <v>787</v>
      </c>
      <c r="G43" s="116">
        <v>-0.296064400715564</v>
      </c>
      <c r="H43" s="115">
        <v>0</v>
      </c>
      <c r="I43" s="115">
        <v>0</v>
      </c>
      <c r="J43" s="115">
        <v>0</v>
      </c>
      <c r="K43" s="117">
        <v>0</v>
      </c>
      <c r="L43" s="118">
        <v>0</v>
      </c>
      <c r="M43" s="116">
        <v>0</v>
      </c>
      <c r="N43" s="118">
        <v>787</v>
      </c>
      <c r="O43" s="116">
        <v>-0.296064400715564</v>
      </c>
      <c r="P43" s="118">
        <v>471</v>
      </c>
      <c r="Q43" s="118">
        <v>1258</v>
      </c>
      <c r="R43" s="116">
        <v>-0.23432744978697501</v>
      </c>
      <c r="S43" s="123">
        <v>0</v>
      </c>
      <c r="T43" s="114" t="s">
        <v>98</v>
      </c>
      <c r="U43" s="114" t="s">
        <v>98</v>
      </c>
      <c r="V43" s="118">
        <v>1118</v>
      </c>
      <c r="W43" s="118">
        <v>1118</v>
      </c>
      <c r="X43" s="118">
        <v>0</v>
      </c>
      <c r="Y43" s="118">
        <v>0</v>
      </c>
      <c r="Z43" s="118">
        <v>0</v>
      </c>
      <c r="AA43" s="118">
        <v>0</v>
      </c>
      <c r="AB43" s="118">
        <v>0</v>
      </c>
      <c r="AC43" s="118">
        <v>525</v>
      </c>
      <c r="AD43" s="118">
        <v>1118</v>
      </c>
      <c r="AE43" s="118">
        <v>1643</v>
      </c>
      <c r="AF43" s="114" t="s">
        <v>214</v>
      </c>
      <c r="AG43" s="114" t="s">
        <v>160</v>
      </c>
      <c r="AH43" s="118">
        <v>4030</v>
      </c>
      <c r="AI43" s="118">
        <v>8</v>
      </c>
    </row>
    <row r="44" spans="1:35" x14ac:dyDescent="0.2">
      <c r="A44" s="122"/>
      <c r="B44" s="114" t="s">
        <v>215</v>
      </c>
      <c r="C44" s="114" t="s">
        <v>216</v>
      </c>
      <c r="D44" s="115">
        <v>2586</v>
      </c>
      <c r="E44" s="115">
        <v>28</v>
      </c>
      <c r="F44" s="115">
        <v>2614</v>
      </c>
      <c r="G44" s="116">
        <v>-0.15019505851755499</v>
      </c>
      <c r="H44" s="115">
        <v>0</v>
      </c>
      <c r="I44" s="115">
        <v>0</v>
      </c>
      <c r="J44" s="115">
        <v>0</v>
      </c>
      <c r="K44" s="117">
        <v>0</v>
      </c>
      <c r="L44" s="118">
        <v>0</v>
      </c>
      <c r="M44" s="116">
        <v>0</v>
      </c>
      <c r="N44" s="118">
        <v>2614</v>
      </c>
      <c r="O44" s="116">
        <v>-0.15019505851755499</v>
      </c>
      <c r="P44" s="118">
        <v>576</v>
      </c>
      <c r="Q44" s="118">
        <v>3190</v>
      </c>
      <c r="R44" s="116">
        <v>-0.13432835820895503</v>
      </c>
      <c r="S44" s="123">
        <v>0</v>
      </c>
      <c r="T44" s="114" t="s">
        <v>98</v>
      </c>
      <c r="U44" s="114" t="s">
        <v>98</v>
      </c>
      <c r="V44" s="118">
        <v>3076</v>
      </c>
      <c r="W44" s="118">
        <v>3076</v>
      </c>
      <c r="X44" s="118">
        <v>0</v>
      </c>
      <c r="Y44" s="118">
        <v>0</v>
      </c>
      <c r="Z44" s="118">
        <v>0</v>
      </c>
      <c r="AA44" s="118">
        <v>0</v>
      </c>
      <c r="AB44" s="118">
        <v>0</v>
      </c>
      <c r="AC44" s="118">
        <v>609</v>
      </c>
      <c r="AD44" s="118">
        <v>3076</v>
      </c>
      <c r="AE44" s="118">
        <v>3685</v>
      </c>
      <c r="AF44" s="114" t="s">
        <v>217</v>
      </c>
      <c r="AG44" s="114" t="s">
        <v>160</v>
      </c>
      <c r="AH44" s="118">
        <v>4030</v>
      </c>
      <c r="AI44" s="118">
        <v>8</v>
      </c>
    </row>
    <row r="45" spans="1:35" x14ac:dyDescent="0.2">
      <c r="A45" s="122"/>
      <c r="B45" s="114" t="s">
        <v>218</v>
      </c>
      <c r="C45" s="114" t="s">
        <v>219</v>
      </c>
      <c r="D45" s="115">
        <v>6367</v>
      </c>
      <c r="E45" s="115">
        <v>24</v>
      </c>
      <c r="F45" s="115">
        <v>6391</v>
      </c>
      <c r="G45" s="116">
        <v>2.9478092783505203E-2</v>
      </c>
      <c r="H45" s="115">
        <v>0</v>
      </c>
      <c r="I45" s="115">
        <v>0</v>
      </c>
      <c r="J45" s="115">
        <v>0</v>
      </c>
      <c r="K45" s="117">
        <v>0</v>
      </c>
      <c r="L45" s="118">
        <v>0</v>
      </c>
      <c r="M45" s="116">
        <v>0</v>
      </c>
      <c r="N45" s="118">
        <v>6391</v>
      </c>
      <c r="O45" s="116">
        <v>2.9478092783505203E-2</v>
      </c>
      <c r="P45" s="118">
        <v>2095</v>
      </c>
      <c r="Q45" s="118">
        <v>8486</v>
      </c>
      <c r="R45" s="116">
        <v>3.5383113714006799E-2</v>
      </c>
      <c r="S45" s="123">
        <v>0</v>
      </c>
      <c r="T45" s="114" t="s">
        <v>98</v>
      </c>
      <c r="U45" s="114" t="s">
        <v>98</v>
      </c>
      <c r="V45" s="118">
        <v>6192</v>
      </c>
      <c r="W45" s="118">
        <v>6208</v>
      </c>
      <c r="X45" s="118">
        <v>16</v>
      </c>
      <c r="Y45" s="118">
        <v>0</v>
      </c>
      <c r="Z45" s="118">
        <v>0</v>
      </c>
      <c r="AA45" s="118">
        <v>0</v>
      </c>
      <c r="AB45" s="118">
        <v>0</v>
      </c>
      <c r="AC45" s="118">
        <v>1988</v>
      </c>
      <c r="AD45" s="118">
        <v>6208</v>
      </c>
      <c r="AE45" s="118">
        <v>8196</v>
      </c>
      <c r="AF45" s="114" t="s">
        <v>220</v>
      </c>
      <c r="AG45" s="114" t="s">
        <v>160</v>
      </c>
      <c r="AH45" s="118">
        <v>4030</v>
      </c>
      <c r="AI45" s="118">
        <v>8</v>
      </c>
    </row>
    <row r="46" spans="1:35" x14ac:dyDescent="0.2">
      <c r="A46" s="122"/>
      <c r="B46" s="114" t="s">
        <v>221</v>
      </c>
      <c r="C46" s="114" t="s">
        <v>222</v>
      </c>
      <c r="D46" s="115">
        <v>3966</v>
      </c>
      <c r="E46" s="115">
        <v>904</v>
      </c>
      <c r="F46" s="115">
        <v>4870</v>
      </c>
      <c r="G46" s="116">
        <v>-0.165524331734064</v>
      </c>
      <c r="H46" s="115">
        <v>0</v>
      </c>
      <c r="I46" s="115">
        <v>0</v>
      </c>
      <c r="J46" s="115">
        <v>0</v>
      </c>
      <c r="K46" s="117">
        <v>0</v>
      </c>
      <c r="L46" s="118">
        <v>0</v>
      </c>
      <c r="M46" s="116">
        <v>0</v>
      </c>
      <c r="N46" s="118">
        <v>4870</v>
      </c>
      <c r="O46" s="116">
        <v>-0.165524331734064</v>
      </c>
      <c r="P46" s="118">
        <v>1603</v>
      </c>
      <c r="Q46" s="118">
        <v>6473</v>
      </c>
      <c r="R46" s="116">
        <v>-0.16196271361988601</v>
      </c>
      <c r="S46" s="123">
        <v>0</v>
      </c>
      <c r="T46" s="114" t="s">
        <v>98</v>
      </c>
      <c r="U46" s="114" t="s">
        <v>98</v>
      </c>
      <c r="V46" s="118">
        <v>4834</v>
      </c>
      <c r="W46" s="118">
        <v>5836</v>
      </c>
      <c r="X46" s="118">
        <v>1002</v>
      </c>
      <c r="Y46" s="118">
        <v>0</v>
      </c>
      <c r="Z46" s="118">
        <v>0</v>
      </c>
      <c r="AA46" s="118">
        <v>0</v>
      </c>
      <c r="AB46" s="118">
        <v>0</v>
      </c>
      <c r="AC46" s="118">
        <v>1888</v>
      </c>
      <c r="AD46" s="118">
        <v>5836</v>
      </c>
      <c r="AE46" s="118">
        <v>7724</v>
      </c>
      <c r="AF46" s="114" t="s">
        <v>223</v>
      </c>
      <c r="AG46" s="114" t="s">
        <v>160</v>
      </c>
      <c r="AH46" s="118">
        <v>4030</v>
      </c>
      <c r="AI46" s="118">
        <v>8</v>
      </c>
    </row>
    <row r="47" spans="1:35" x14ac:dyDescent="0.2">
      <c r="A47" s="122"/>
      <c r="B47" s="114" t="s">
        <v>224</v>
      </c>
      <c r="C47" s="114" t="s">
        <v>225</v>
      </c>
      <c r="D47" s="115">
        <v>8125</v>
      </c>
      <c r="E47" s="115">
        <v>166</v>
      </c>
      <c r="F47" s="115">
        <v>8291</v>
      </c>
      <c r="G47" s="116">
        <v>5.6312906102688201E-2</v>
      </c>
      <c r="H47" s="115">
        <v>0</v>
      </c>
      <c r="I47" s="115">
        <v>0</v>
      </c>
      <c r="J47" s="115">
        <v>0</v>
      </c>
      <c r="K47" s="117">
        <v>0</v>
      </c>
      <c r="L47" s="118">
        <v>0</v>
      </c>
      <c r="M47" s="116">
        <v>0</v>
      </c>
      <c r="N47" s="118">
        <v>8291</v>
      </c>
      <c r="O47" s="116">
        <v>5.6312906102688201E-2</v>
      </c>
      <c r="P47" s="118">
        <v>961</v>
      </c>
      <c r="Q47" s="118">
        <v>9252</v>
      </c>
      <c r="R47" s="116">
        <v>5.1961341671404204E-2</v>
      </c>
      <c r="S47" s="123">
        <v>0</v>
      </c>
      <c r="T47" s="114" t="s">
        <v>98</v>
      </c>
      <c r="U47" s="114" t="s">
        <v>98</v>
      </c>
      <c r="V47" s="118">
        <v>7771</v>
      </c>
      <c r="W47" s="118">
        <v>7849</v>
      </c>
      <c r="X47" s="118">
        <v>78</v>
      </c>
      <c r="Y47" s="118">
        <v>0</v>
      </c>
      <c r="Z47" s="118">
        <v>0</v>
      </c>
      <c r="AA47" s="118">
        <v>0</v>
      </c>
      <c r="AB47" s="118">
        <v>0</v>
      </c>
      <c r="AC47" s="118">
        <v>946</v>
      </c>
      <c r="AD47" s="118">
        <v>7849</v>
      </c>
      <c r="AE47" s="118">
        <v>8795</v>
      </c>
      <c r="AF47" s="114" t="s">
        <v>226</v>
      </c>
      <c r="AG47" s="114" t="s">
        <v>160</v>
      </c>
      <c r="AH47" s="118">
        <v>4030</v>
      </c>
      <c r="AI47" s="118">
        <v>8</v>
      </c>
    </row>
    <row r="48" spans="1:35" x14ac:dyDescent="0.2">
      <c r="A48" s="122"/>
      <c r="B48" s="114" t="s">
        <v>227</v>
      </c>
      <c r="C48" s="114" t="s">
        <v>228</v>
      </c>
      <c r="D48" s="115">
        <v>6299</v>
      </c>
      <c r="E48" s="115">
        <v>6</v>
      </c>
      <c r="F48" s="115">
        <v>6305</v>
      </c>
      <c r="G48" s="116">
        <v>4.7603935258648002E-4</v>
      </c>
      <c r="H48" s="115">
        <v>0</v>
      </c>
      <c r="I48" s="115">
        <v>0</v>
      </c>
      <c r="J48" s="115">
        <v>0</v>
      </c>
      <c r="K48" s="117">
        <v>0</v>
      </c>
      <c r="L48" s="118">
        <v>0</v>
      </c>
      <c r="M48" s="116">
        <v>0</v>
      </c>
      <c r="N48" s="118">
        <v>6305</v>
      </c>
      <c r="O48" s="116">
        <v>4.7603935258648002E-4</v>
      </c>
      <c r="P48" s="118">
        <v>307</v>
      </c>
      <c r="Q48" s="118">
        <v>6612</v>
      </c>
      <c r="R48" s="116">
        <v>8.5417937766931098E-3</v>
      </c>
      <c r="S48" s="123">
        <v>0</v>
      </c>
      <c r="T48" s="114" t="s">
        <v>98</v>
      </c>
      <c r="U48" s="114" t="s">
        <v>98</v>
      </c>
      <c r="V48" s="118">
        <v>6302</v>
      </c>
      <c r="W48" s="118">
        <v>6302</v>
      </c>
      <c r="X48" s="118">
        <v>0</v>
      </c>
      <c r="Y48" s="118">
        <v>0</v>
      </c>
      <c r="Z48" s="118">
        <v>0</v>
      </c>
      <c r="AA48" s="118">
        <v>0</v>
      </c>
      <c r="AB48" s="118">
        <v>0</v>
      </c>
      <c r="AC48" s="118">
        <v>254</v>
      </c>
      <c r="AD48" s="118">
        <v>6302</v>
      </c>
      <c r="AE48" s="118">
        <v>6556</v>
      </c>
      <c r="AF48" s="114" t="s">
        <v>229</v>
      </c>
      <c r="AG48" s="114" t="s">
        <v>160</v>
      </c>
      <c r="AH48" s="118">
        <v>4030</v>
      </c>
      <c r="AI48" s="118">
        <v>8</v>
      </c>
    </row>
    <row r="49" spans="1:35" x14ac:dyDescent="0.2">
      <c r="A49" s="122"/>
      <c r="B49" s="114" t="s">
        <v>230</v>
      </c>
      <c r="C49" s="114" t="s">
        <v>231</v>
      </c>
      <c r="D49" s="115">
        <v>1066</v>
      </c>
      <c r="E49" s="115">
        <v>0</v>
      </c>
      <c r="F49" s="115">
        <v>1066</v>
      </c>
      <c r="G49" s="116">
        <v>-0.15463917525773199</v>
      </c>
      <c r="H49" s="115">
        <v>0</v>
      </c>
      <c r="I49" s="115">
        <v>0</v>
      </c>
      <c r="J49" s="115">
        <v>0</v>
      </c>
      <c r="K49" s="117">
        <v>0</v>
      </c>
      <c r="L49" s="118">
        <v>0</v>
      </c>
      <c r="M49" s="116">
        <v>0</v>
      </c>
      <c r="N49" s="118">
        <v>1066</v>
      </c>
      <c r="O49" s="116">
        <v>-0.15463917525773199</v>
      </c>
      <c r="P49" s="118">
        <v>948</v>
      </c>
      <c r="Q49" s="118">
        <v>2014</v>
      </c>
      <c r="R49" s="116">
        <v>-1.4677103718199601E-2</v>
      </c>
      <c r="S49" s="123">
        <v>0</v>
      </c>
      <c r="T49" s="114" t="s">
        <v>98</v>
      </c>
      <c r="U49" s="114" t="s">
        <v>98</v>
      </c>
      <c r="V49" s="118">
        <v>1259</v>
      </c>
      <c r="W49" s="118">
        <v>1261</v>
      </c>
      <c r="X49" s="118">
        <v>2</v>
      </c>
      <c r="Y49" s="118">
        <v>0</v>
      </c>
      <c r="Z49" s="118">
        <v>0</v>
      </c>
      <c r="AA49" s="118">
        <v>0</v>
      </c>
      <c r="AB49" s="118">
        <v>0</v>
      </c>
      <c r="AC49" s="118">
        <v>783</v>
      </c>
      <c r="AD49" s="118">
        <v>1261</v>
      </c>
      <c r="AE49" s="118">
        <v>2044</v>
      </c>
      <c r="AF49" s="114" t="s">
        <v>232</v>
      </c>
      <c r="AG49" s="114" t="s">
        <v>160</v>
      </c>
      <c r="AH49" s="118">
        <v>4030</v>
      </c>
      <c r="AI49" s="118">
        <v>8</v>
      </c>
    </row>
    <row r="50" spans="1:35" x14ac:dyDescent="0.2">
      <c r="A50" s="122"/>
      <c r="B50" s="114" t="s">
        <v>233</v>
      </c>
      <c r="C50" s="114" t="s">
        <v>234</v>
      </c>
      <c r="D50" s="115">
        <v>4919</v>
      </c>
      <c r="E50" s="115">
        <v>1168</v>
      </c>
      <c r="F50" s="115">
        <v>6087</v>
      </c>
      <c r="G50" s="116">
        <v>-1.3771872974724601E-2</v>
      </c>
      <c r="H50" s="115">
        <v>0</v>
      </c>
      <c r="I50" s="115">
        <v>0</v>
      </c>
      <c r="J50" s="115">
        <v>0</v>
      </c>
      <c r="K50" s="117">
        <v>0</v>
      </c>
      <c r="L50" s="118">
        <v>0</v>
      </c>
      <c r="M50" s="116">
        <v>0</v>
      </c>
      <c r="N50" s="118">
        <v>6087</v>
      </c>
      <c r="O50" s="116">
        <v>-1.3771872974724601E-2</v>
      </c>
      <c r="P50" s="118">
        <v>2074</v>
      </c>
      <c r="Q50" s="118">
        <v>8161</v>
      </c>
      <c r="R50" s="116">
        <v>-1.2238404112103799E-3</v>
      </c>
      <c r="S50" s="123">
        <v>0</v>
      </c>
      <c r="T50" s="114" t="s">
        <v>98</v>
      </c>
      <c r="U50" s="114" t="s">
        <v>98</v>
      </c>
      <c r="V50" s="118">
        <v>4788</v>
      </c>
      <c r="W50" s="118">
        <v>6172</v>
      </c>
      <c r="X50" s="118">
        <v>1384</v>
      </c>
      <c r="Y50" s="118">
        <v>0</v>
      </c>
      <c r="Z50" s="118">
        <v>0</v>
      </c>
      <c r="AA50" s="118">
        <v>0</v>
      </c>
      <c r="AB50" s="118">
        <v>0</v>
      </c>
      <c r="AC50" s="118">
        <v>1999</v>
      </c>
      <c r="AD50" s="118">
        <v>6172</v>
      </c>
      <c r="AE50" s="118">
        <v>8171</v>
      </c>
      <c r="AF50" s="114" t="s">
        <v>235</v>
      </c>
      <c r="AG50" s="114" t="s">
        <v>160</v>
      </c>
      <c r="AH50" s="118">
        <v>4030</v>
      </c>
      <c r="AI50" s="118">
        <v>8</v>
      </c>
    </row>
    <row r="51" spans="1:35" x14ac:dyDescent="0.2">
      <c r="A51" s="122"/>
      <c r="B51" s="114" t="s">
        <v>236</v>
      </c>
      <c r="C51" s="114" t="s">
        <v>237</v>
      </c>
      <c r="D51" s="115">
        <v>930</v>
      </c>
      <c r="E51" s="115">
        <v>16</v>
      </c>
      <c r="F51" s="115">
        <v>946</v>
      </c>
      <c r="G51" s="116">
        <v>-0.23026851098454001</v>
      </c>
      <c r="H51" s="115">
        <v>0</v>
      </c>
      <c r="I51" s="115">
        <v>0</v>
      </c>
      <c r="J51" s="115">
        <v>0</v>
      </c>
      <c r="K51" s="117">
        <v>0</v>
      </c>
      <c r="L51" s="118">
        <v>0</v>
      </c>
      <c r="M51" s="116">
        <v>0</v>
      </c>
      <c r="N51" s="118">
        <v>946</v>
      </c>
      <c r="O51" s="116">
        <v>-0.23026851098454001</v>
      </c>
      <c r="P51" s="118">
        <v>1549</v>
      </c>
      <c r="Q51" s="118">
        <v>2495</v>
      </c>
      <c r="R51" s="116">
        <v>-3.8906009244992303E-2</v>
      </c>
      <c r="S51" s="123">
        <v>0</v>
      </c>
      <c r="T51" s="114" t="s">
        <v>98</v>
      </c>
      <c r="U51" s="114" t="s">
        <v>98</v>
      </c>
      <c r="V51" s="118">
        <v>1225</v>
      </c>
      <c r="W51" s="118">
        <v>1229</v>
      </c>
      <c r="X51" s="118">
        <v>4</v>
      </c>
      <c r="Y51" s="118">
        <v>0</v>
      </c>
      <c r="Z51" s="118">
        <v>0</v>
      </c>
      <c r="AA51" s="118">
        <v>0</v>
      </c>
      <c r="AB51" s="118">
        <v>0</v>
      </c>
      <c r="AC51" s="118">
        <v>1367</v>
      </c>
      <c r="AD51" s="118">
        <v>1229</v>
      </c>
      <c r="AE51" s="118">
        <v>2596</v>
      </c>
      <c r="AF51" s="114" t="s">
        <v>238</v>
      </c>
      <c r="AG51" s="114" t="s">
        <v>160</v>
      </c>
      <c r="AH51" s="118">
        <v>4030</v>
      </c>
      <c r="AI51" s="118">
        <v>8</v>
      </c>
    </row>
    <row r="52" spans="1:35" x14ac:dyDescent="0.2">
      <c r="A52" s="122"/>
      <c r="B52" s="114" t="s">
        <v>239</v>
      </c>
      <c r="C52" s="114" t="s">
        <v>240</v>
      </c>
      <c r="D52" s="115">
        <v>766</v>
      </c>
      <c r="E52" s="115">
        <v>0</v>
      </c>
      <c r="F52" s="115">
        <v>766</v>
      </c>
      <c r="G52" s="116">
        <v>3.7940379403794001E-2</v>
      </c>
      <c r="H52" s="115">
        <v>0</v>
      </c>
      <c r="I52" s="115">
        <v>0</v>
      </c>
      <c r="J52" s="115">
        <v>0</v>
      </c>
      <c r="K52" s="117">
        <v>0</v>
      </c>
      <c r="L52" s="118">
        <v>0</v>
      </c>
      <c r="M52" s="116">
        <v>0</v>
      </c>
      <c r="N52" s="118">
        <v>766</v>
      </c>
      <c r="O52" s="116">
        <v>3.7940379403794001E-2</v>
      </c>
      <c r="P52" s="118">
        <v>0</v>
      </c>
      <c r="Q52" s="118">
        <v>766</v>
      </c>
      <c r="R52" s="116">
        <v>3.7940379403794001E-2</v>
      </c>
      <c r="S52" s="123">
        <v>0</v>
      </c>
      <c r="T52" s="114" t="s">
        <v>98</v>
      </c>
      <c r="U52" s="114" t="s">
        <v>98</v>
      </c>
      <c r="V52" s="118">
        <v>738</v>
      </c>
      <c r="W52" s="118">
        <v>738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738</v>
      </c>
      <c r="AE52" s="118">
        <v>738</v>
      </c>
      <c r="AF52" s="114" t="s">
        <v>241</v>
      </c>
      <c r="AG52" s="114" t="s">
        <v>160</v>
      </c>
      <c r="AH52" s="118">
        <v>4030</v>
      </c>
      <c r="AI52" s="118">
        <v>8</v>
      </c>
    </row>
    <row r="53" spans="1:35" x14ac:dyDescent="0.2">
      <c r="A53" s="124"/>
      <c r="B53" s="114" t="s">
        <v>242</v>
      </c>
      <c r="C53" s="114" t="s">
        <v>243</v>
      </c>
      <c r="D53" s="115">
        <v>9315</v>
      </c>
      <c r="E53" s="115">
        <v>90</v>
      </c>
      <c r="F53" s="115">
        <v>9405</v>
      </c>
      <c r="G53" s="116">
        <v>-6.3899671543744402E-2</v>
      </c>
      <c r="H53" s="115">
        <v>0</v>
      </c>
      <c r="I53" s="115">
        <v>0</v>
      </c>
      <c r="J53" s="115">
        <v>0</v>
      </c>
      <c r="K53" s="117">
        <v>0</v>
      </c>
      <c r="L53" s="118">
        <v>0</v>
      </c>
      <c r="M53" s="116">
        <v>0</v>
      </c>
      <c r="N53" s="118">
        <v>9405</v>
      </c>
      <c r="O53" s="116">
        <v>-6.3899671543744402E-2</v>
      </c>
      <c r="P53" s="118">
        <v>164</v>
      </c>
      <c r="Q53" s="118">
        <v>9569</v>
      </c>
      <c r="R53" s="116">
        <v>-5.9557739557739603E-2</v>
      </c>
      <c r="S53" s="123">
        <v>0</v>
      </c>
      <c r="T53" s="114" t="s">
        <v>98</v>
      </c>
      <c r="U53" s="114" t="s">
        <v>98</v>
      </c>
      <c r="V53" s="118">
        <v>10045</v>
      </c>
      <c r="W53" s="118">
        <v>10047</v>
      </c>
      <c r="X53" s="118">
        <v>2</v>
      </c>
      <c r="Y53" s="118">
        <v>0</v>
      </c>
      <c r="Z53" s="118">
        <v>0</v>
      </c>
      <c r="AA53" s="118">
        <v>0</v>
      </c>
      <c r="AB53" s="118">
        <v>0</v>
      </c>
      <c r="AC53" s="118">
        <v>128</v>
      </c>
      <c r="AD53" s="118">
        <v>10047</v>
      </c>
      <c r="AE53" s="118">
        <v>10175</v>
      </c>
      <c r="AF53" s="114" t="s">
        <v>244</v>
      </c>
      <c r="AG53" s="114" t="s">
        <v>160</v>
      </c>
      <c r="AH53" s="118">
        <v>4030</v>
      </c>
      <c r="AI53" s="118">
        <v>8</v>
      </c>
    </row>
    <row r="54" spans="1:35" x14ac:dyDescent="0.2">
      <c r="A54" s="125" t="s">
        <v>112</v>
      </c>
      <c r="B54" s="125">
        <v>0</v>
      </c>
      <c r="C54" s="125">
        <v>0</v>
      </c>
      <c r="D54" s="126">
        <v>114981</v>
      </c>
      <c r="E54" s="126">
        <v>4106</v>
      </c>
      <c r="F54" s="126">
        <v>119087</v>
      </c>
      <c r="G54" s="127">
        <v>-7.1236380936040108E-2</v>
      </c>
      <c r="H54" s="126">
        <v>2</v>
      </c>
      <c r="I54" s="126">
        <v>0</v>
      </c>
      <c r="J54" s="126">
        <v>2</v>
      </c>
      <c r="K54" s="128">
        <v>-0.97530864197530909</v>
      </c>
      <c r="L54" s="129">
        <v>6252</v>
      </c>
      <c r="M54" s="127">
        <v>-0.28129670077020302</v>
      </c>
      <c r="N54" s="129">
        <v>125341</v>
      </c>
      <c r="O54" s="127">
        <v>-8.5108867818483105E-2</v>
      </c>
      <c r="P54" s="129">
        <v>26233</v>
      </c>
      <c r="Q54" s="129">
        <v>151574</v>
      </c>
      <c r="R54" s="127">
        <v>-7.4611557129338493E-2</v>
      </c>
      <c r="S54" s="130">
        <v>0</v>
      </c>
      <c r="T54" s="131">
        <v>0</v>
      </c>
      <c r="U54" s="131">
        <v>0</v>
      </c>
      <c r="V54" s="132">
        <v>124199</v>
      </c>
      <c r="W54" s="132">
        <v>128221</v>
      </c>
      <c r="X54" s="132">
        <v>4022</v>
      </c>
      <c r="Y54" s="132">
        <v>81</v>
      </c>
      <c r="Z54" s="132">
        <v>81</v>
      </c>
      <c r="AA54" s="132">
        <v>0</v>
      </c>
      <c r="AB54" s="132">
        <v>8699</v>
      </c>
      <c r="AC54" s="132">
        <v>26794</v>
      </c>
      <c r="AD54" s="132">
        <v>137001</v>
      </c>
      <c r="AE54" s="132">
        <v>163795</v>
      </c>
      <c r="AF54" s="131">
        <v>0</v>
      </c>
      <c r="AG54" s="131">
        <v>0</v>
      </c>
      <c r="AH54" s="132">
        <v>116870</v>
      </c>
      <c r="AI54" s="132">
        <v>232</v>
      </c>
    </row>
    <row r="55" spans="1:35" s="137" customFormat="1" ht="22.5" x14ac:dyDescent="0.2">
      <c r="A55" s="133" t="s">
        <v>245</v>
      </c>
      <c r="B55" s="134"/>
      <c r="C55" s="134"/>
      <c r="D55" s="135">
        <f>D54+D24+D14</f>
        <v>674140</v>
      </c>
      <c r="E55" s="135">
        <f>E54+E24+E14</f>
        <v>75768</v>
      </c>
      <c r="F55" s="135">
        <f>F54+F24+F14</f>
        <v>749908</v>
      </c>
      <c r="G55" s="136">
        <f>((F54+F24+F14)-(W54+W24+W14))/(W54+W24+W14)</f>
        <v>-3.1569540546055166E-2</v>
      </c>
      <c r="H55" s="135">
        <f>H54+H24+H14</f>
        <v>76676</v>
      </c>
      <c r="I55" s="135">
        <f>I54+I24+I14</f>
        <v>118</v>
      </c>
      <c r="J55" s="135">
        <f>J54+J24+J14</f>
        <v>76794</v>
      </c>
      <c r="K55" s="136">
        <f>((J54+J24+J14)-(Z54+Z24+Z14))/(Z54+Z24+Z14)</f>
        <v>-9.9475825838150969E-2</v>
      </c>
      <c r="L55" s="135">
        <f>L54+L24+L14</f>
        <v>12673</v>
      </c>
      <c r="M55" s="136">
        <f>((L54+L24+L14)-(AB54+AB24+AB14))/(AB54+AB24+AB14)</f>
        <v>-0.17305057096247961</v>
      </c>
      <c r="N55" s="135">
        <f>N54+N24+N14</f>
        <v>839375</v>
      </c>
      <c r="O55" s="136">
        <f>((N54+N24+N14)-(AD54+AD24+AD14))/(AD54+AD24+AD14)</f>
        <v>-4.0666044921116036E-2</v>
      </c>
      <c r="P55" s="135">
        <f>P54+P24+P14</f>
        <v>46448</v>
      </c>
      <c r="Q55" s="135">
        <f>Q54+Q24+Q14</f>
        <v>885823</v>
      </c>
      <c r="R55" s="136">
        <f>((Q54+Q24+Q14)-(AE54+AE24+AE14))/(AE54+AE24+AE14)</f>
        <v>-3.9613556947876154E-2</v>
      </c>
    </row>
    <row r="56" spans="1:35" s="137" customFormat="1" x14ac:dyDescent="0.2">
      <c r="A56" s="133" t="s">
        <v>246</v>
      </c>
      <c r="B56" s="134"/>
      <c r="C56" s="134"/>
      <c r="D56" s="135">
        <f>D54+D24+D14+D9</f>
        <v>1393663</v>
      </c>
      <c r="E56" s="135">
        <f t="shared" ref="E56:Q56" si="0">E54+E24+E14+E9</f>
        <v>141090</v>
      </c>
      <c r="F56" s="135">
        <f t="shared" si="0"/>
        <v>1534753</v>
      </c>
      <c r="G56" s="136">
        <f>((F54+F24+F14+F9)-(W54+W24+W14+W9))/(W54+W24+W14+W9)</f>
        <v>-2.6589483191220009E-2</v>
      </c>
      <c r="H56" s="135">
        <f t="shared" si="0"/>
        <v>433346</v>
      </c>
      <c r="I56" s="135">
        <f t="shared" si="0"/>
        <v>11568</v>
      </c>
      <c r="J56" s="135">
        <f t="shared" si="0"/>
        <v>444914</v>
      </c>
      <c r="K56" s="136">
        <f>((J54+J24+J14+J9)-(Z54+Z24+Z14+Z9))/(Z54+Z24+Z14+Z9)</f>
        <v>-7.4997868965273495E-2</v>
      </c>
      <c r="L56" s="135">
        <f t="shared" si="0"/>
        <v>51562</v>
      </c>
      <c r="M56" s="136">
        <f>((L54+L24+L14+L9)-(AB54+AB24+AB14+AB9))/(AB54+AB24+AB14+AB9)</f>
        <v>-0.14749599060893143</v>
      </c>
      <c r="N56" s="135">
        <f t="shared" si="0"/>
        <v>2031229</v>
      </c>
      <c r="O56" s="136">
        <f>((N54+N24+N14+N9)-(AD54+AD24+AD14+AD9))/(AD54+AD24+AD14+AD9)</f>
        <v>-4.1034470711650659E-2</v>
      </c>
      <c r="P56" s="135">
        <f t="shared" si="0"/>
        <v>53158</v>
      </c>
      <c r="Q56" s="135">
        <f t="shared" si="0"/>
        <v>2084387</v>
      </c>
      <c r="R56" s="136">
        <f>((Q54+Q24+Q14+Q9)-(AE54+AE24+AE14+AE9))/(AE54+AE24+AE14+AE9)</f>
        <v>-4.3624467472521924E-2</v>
      </c>
    </row>
    <row r="57" spans="1:35" s="137" customFormat="1" x14ac:dyDescent="0.2">
      <c r="A57" s="133" t="s">
        <v>247</v>
      </c>
      <c r="B57" s="134"/>
      <c r="C57" s="134"/>
      <c r="D57" s="135">
        <f>D54+D24+D14+D9+D5</f>
        <v>2029694</v>
      </c>
      <c r="E57" s="135">
        <f t="shared" ref="E57:Q57" si="1">E54+E24+E14+E9+E5</f>
        <v>407900</v>
      </c>
      <c r="F57" s="135">
        <f t="shared" si="1"/>
        <v>2437594</v>
      </c>
      <c r="G57" s="136">
        <f>((F54+F24+F14+F9+F5)-(W54+W24+W14+W9+W5))/(W54+W24+W14+W9+W5)</f>
        <v>-1.8600576376301737E-2</v>
      </c>
      <c r="H57" s="135">
        <f t="shared" si="1"/>
        <v>1298410</v>
      </c>
      <c r="I57" s="135">
        <f t="shared" si="1"/>
        <v>225676</v>
      </c>
      <c r="J57" s="135">
        <f t="shared" si="1"/>
        <v>1524086</v>
      </c>
      <c r="K57" s="136">
        <f>((J54+J24+J14+J9+J5)-(Z54+Z24+Z14+Z9+Z5))/(Z54+Z24+Z14+Z9+Z5)</f>
        <v>-2.3099445941476445E-2</v>
      </c>
      <c r="L57" s="135">
        <f t="shared" si="1"/>
        <v>51562</v>
      </c>
      <c r="M57" s="136">
        <f>((L54+L24+L14+L9+L5)-(AB54+AB24+AB14+AB9+AB5))/(AB54+AB24+AB14+AB9+AB5)</f>
        <v>-0.14749599060893143</v>
      </c>
      <c r="N57" s="135">
        <f t="shared" si="1"/>
        <v>4013242</v>
      </c>
      <c r="O57" s="136">
        <f>((N54+N24+N14+N9+N5)-(AD54+AD24+AD14+AD9+AD5))/(AD54+AD24+AD14+AD9+AD5)</f>
        <v>-2.2210061833626879E-2</v>
      </c>
      <c r="P57" s="135">
        <f t="shared" si="1"/>
        <v>54684</v>
      </c>
      <c r="Q57" s="135">
        <f t="shared" si="1"/>
        <v>4067926</v>
      </c>
      <c r="R57" s="136">
        <f>((Q54+Q24+Q14+Q9+Q5)-(AE54+AE24+AE14+AE9+AE5))/(AE54+AE24+AE14+AE9+AE5)</f>
        <v>-2.4473732614129416E-2</v>
      </c>
    </row>
    <row r="58" spans="1:35" x14ac:dyDescent="0.2">
      <c r="A58" s="120" t="s">
        <v>248</v>
      </c>
      <c r="B58" s="114" t="s">
        <v>249</v>
      </c>
      <c r="C58" s="114" t="s">
        <v>250</v>
      </c>
      <c r="D58" s="115">
        <v>158</v>
      </c>
      <c r="E58" s="115">
        <v>0</v>
      </c>
      <c r="F58" s="115">
        <v>158</v>
      </c>
      <c r="G58" s="116">
        <v>0</v>
      </c>
      <c r="H58" s="115">
        <v>139950</v>
      </c>
      <c r="I58" s="115">
        <v>0</v>
      </c>
      <c r="J58" s="115">
        <v>139950</v>
      </c>
      <c r="K58" s="117">
        <v>-0.13379052523426999</v>
      </c>
      <c r="L58" s="118">
        <v>0</v>
      </c>
      <c r="M58" s="116">
        <v>0</v>
      </c>
      <c r="N58" s="118">
        <v>140108</v>
      </c>
      <c r="O58" s="116">
        <v>-0.13281259670970402</v>
      </c>
      <c r="P58" s="118">
        <v>0</v>
      </c>
      <c r="Q58" s="118">
        <v>140108</v>
      </c>
      <c r="R58" s="116">
        <v>-0.13281259670970402</v>
      </c>
      <c r="S58" s="121">
        <v>6</v>
      </c>
      <c r="T58" s="114" t="s">
        <v>99</v>
      </c>
      <c r="U58" s="114" t="s">
        <v>99</v>
      </c>
      <c r="V58" s="118">
        <v>0</v>
      </c>
      <c r="W58" s="118">
        <v>0</v>
      </c>
      <c r="X58" s="118">
        <v>0</v>
      </c>
      <c r="Y58" s="118">
        <v>161566</v>
      </c>
      <c r="Z58" s="118">
        <v>161566</v>
      </c>
      <c r="AA58" s="118">
        <v>0</v>
      </c>
      <c r="AB58" s="118">
        <v>0</v>
      </c>
      <c r="AC58" s="118">
        <v>0</v>
      </c>
      <c r="AD58" s="118">
        <v>161566</v>
      </c>
      <c r="AE58" s="118">
        <v>161566</v>
      </c>
      <c r="AF58" s="114" t="s">
        <v>251</v>
      </c>
      <c r="AG58" s="114" t="s">
        <v>252</v>
      </c>
      <c r="AH58" s="118">
        <v>4030</v>
      </c>
      <c r="AI58" s="118">
        <v>8</v>
      </c>
    </row>
    <row r="59" spans="1:35" x14ac:dyDescent="0.2">
      <c r="A59" s="122"/>
      <c r="B59" s="114" t="s">
        <v>253</v>
      </c>
      <c r="C59" s="114" t="s">
        <v>254</v>
      </c>
      <c r="D59" s="115">
        <v>440</v>
      </c>
      <c r="E59" s="115">
        <v>0</v>
      </c>
      <c r="F59" s="115">
        <v>440</v>
      </c>
      <c r="G59" s="116">
        <v>-0.118236472945892</v>
      </c>
      <c r="H59" s="115">
        <v>0</v>
      </c>
      <c r="I59" s="115">
        <v>0</v>
      </c>
      <c r="J59" s="115">
        <v>0</v>
      </c>
      <c r="K59" s="117">
        <v>0</v>
      </c>
      <c r="L59" s="118">
        <v>0</v>
      </c>
      <c r="M59" s="116">
        <v>0</v>
      </c>
      <c r="N59" s="118">
        <v>440</v>
      </c>
      <c r="O59" s="116">
        <v>-0.118236472945892</v>
      </c>
      <c r="P59" s="118">
        <v>0</v>
      </c>
      <c r="Q59" s="118">
        <v>440</v>
      </c>
      <c r="R59" s="116">
        <v>-0.118236472945892</v>
      </c>
      <c r="S59" s="123">
        <v>0</v>
      </c>
      <c r="T59" s="114" t="s">
        <v>99</v>
      </c>
      <c r="U59" s="114" t="s">
        <v>99</v>
      </c>
      <c r="V59" s="118">
        <v>499</v>
      </c>
      <c r="W59" s="118">
        <v>499</v>
      </c>
      <c r="X59" s="118">
        <v>0</v>
      </c>
      <c r="Y59" s="118">
        <v>0</v>
      </c>
      <c r="Z59" s="118">
        <v>0</v>
      </c>
      <c r="AA59" s="118">
        <v>0</v>
      </c>
      <c r="AB59" s="118">
        <v>0</v>
      </c>
      <c r="AC59" s="118">
        <v>0</v>
      </c>
      <c r="AD59" s="118">
        <v>499</v>
      </c>
      <c r="AE59" s="118">
        <v>499</v>
      </c>
      <c r="AF59" s="114" t="s">
        <v>255</v>
      </c>
      <c r="AG59" s="114" t="s">
        <v>252</v>
      </c>
      <c r="AH59" s="118">
        <v>4030</v>
      </c>
      <c r="AI59" s="118">
        <v>8</v>
      </c>
    </row>
    <row r="60" spans="1:35" x14ac:dyDescent="0.2">
      <c r="A60" s="122"/>
      <c r="B60" s="114" t="s">
        <v>256</v>
      </c>
      <c r="C60" s="114" t="s">
        <v>257</v>
      </c>
      <c r="D60" s="115">
        <v>42997</v>
      </c>
      <c r="E60" s="115">
        <v>284</v>
      </c>
      <c r="F60" s="115">
        <v>43281</v>
      </c>
      <c r="G60" s="116">
        <v>-0.160162996022121</v>
      </c>
      <c r="H60" s="115">
        <v>81798</v>
      </c>
      <c r="I60" s="115">
        <v>20</v>
      </c>
      <c r="J60" s="115">
        <v>81818</v>
      </c>
      <c r="K60" s="117">
        <v>-9.9694095380620198E-2</v>
      </c>
      <c r="L60" s="118">
        <v>0</v>
      </c>
      <c r="M60" s="116">
        <v>0</v>
      </c>
      <c r="N60" s="118">
        <v>125099</v>
      </c>
      <c r="O60" s="116">
        <v>-0.12157597972095201</v>
      </c>
      <c r="P60" s="118">
        <v>671</v>
      </c>
      <c r="Q60" s="118">
        <v>125770</v>
      </c>
      <c r="R60" s="116">
        <v>-0.116864331205719</v>
      </c>
      <c r="S60" s="123">
        <v>0</v>
      </c>
      <c r="T60" s="114" t="s">
        <v>99</v>
      </c>
      <c r="U60" s="114" t="s">
        <v>99</v>
      </c>
      <c r="V60" s="118">
        <v>51535</v>
      </c>
      <c r="W60" s="118">
        <v>51535</v>
      </c>
      <c r="X60" s="118">
        <v>0</v>
      </c>
      <c r="Y60" s="118">
        <v>90878</v>
      </c>
      <c r="Z60" s="118">
        <v>90878</v>
      </c>
      <c r="AA60" s="118">
        <v>0</v>
      </c>
      <c r="AB60" s="118">
        <v>0</v>
      </c>
      <c r="AC60" s="118">
        <v>0</v>
      </c>
      <c r="AD60" s="118">
        <v>142413</v>
      </c>
      <c r="AE60" s="118">
        <v>142413</v>
      </c>
      <c r="AF60" s="114" t="s">
        <v>258</v>
      </c>
      <c r="AG60" s="114" t="s">
        <v>252</v>
      </c>
      <c r="AH60" s="118">
        <v>4030</v>
      </c>
      <c r="AI60" s="118">
        <v>8</v>
      </c>
    </row>
    <row r="61" spans="1:35" x14ac:dyDescent="0.2">
      <c r="A61" s="122"/>
      <c r="B61" s="114" t="s">
        <v>259</v>
      </c>
      <c r="C61" s="114" t="s">
        <v>260</v>
      </c>
      <c r="D61" s="115">
        <v>2298</v>
      </c>
      <c r="E61" s="115">
        <v>0</v>
      </c>
      <c r="F61" s="115">
        <v>2298</v>
      </c>
      <c r="G61" s="116">
        <v>-7.34341252699784E-3</v>
      </c>
      <c r="H61" s="115">
        <v>0</v>
      </c>
      <c r="I61" s="115">
        <v>0</v>
      </c>
      <c r="J61" s="115">
        <v>0</v>
      </c>
      <c r="K61" s="117">
        <v>0</v>
      </c>
      <c r="L61" s="118">
        <v>0</v>
      </c>
      <c r="M61" s="116">
        <v>0</v>
      </c>
      <c r="N61" s="118">
        <v>2298</v>
      </c>
      <c r="O61" s="116">
        <v>-7.34341252699784E-3</v>
      </c>
      <c r="P61" s="118">
        <v>0</v>
      </c>
      <c r="Q61" s="118">
        <v>2298</v>
      </c>
      <c r="R61" s="116">
        <v>-7.34341252699784E-3</v>
      </c>
      <c r="S61" s="123">
        <v>0</v>
      </c>
      <c r="T61" s="114" t="s">
        <v>99</v>
      </c>
      <c r="U61" s="114" t="s">
        <v>99</v>
      </c>
      <c r="V61" s="118">
        <v>2315</v>
      </c>
      <c r="W61" s="118">
        <v>2315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2315</v>
      </c>
      <c r="AE61" s="118">
        <v>2315</v>
      </c>
      <c r="AF61" s="114" t="s">
        <v>261</v>
      </c>
      <c r="AG61" s="114" t="s">
        <v>252</v>
      </c>
      <c r="AH61" s="118">
        <v>4030</v>
      </c>
      <c r="AI61" s="118">
        <v>8</v>
      </c>
    </row>
    <row r="62" spans="1:35" x14ac:dyDescent="0.2">
      <c r="A62" s="122"/>
      <c r="B62" s="114" t="s">
        <v>262</v>
      </c>
      <c r="C62" s="114" t="s">
        <v>263</v>
      </c>
      <c r="D62" s="115">
        <v>4022</v>
      </c>
      <c r="E62" s="115">
        <v>0</v>
      </c>
      <c r="F62" s="115">
        <v>4022</v>
      </c>
      <c r="G62" s="116">
        <v>0.39798401112269699</v>
      </c>
      <c r="H62" s="115">
        <v>0</v>
      </c>
      <c r="I62" s="115">
        <v>0</v>
      </c>
      <c r="J62" s="115">
        <v>0</v>
      </c>
      <c r="K62" s="117">
        <v>0</v>
      </c>
      <c r="L62" s="118">
        <v>0</v>
      </c>
      <c r="M62" s="116">
        <v>0</v>
      </c>
      <c r="N62" s="118">
        <v>4022</v>
      </c>
      <c r="O62" s="116">
        <v>0.39798401112269699</v>
      </c>
      <c r="P62" s="118">
        <v>0</v>
      </c>
      <c r="Q62" s="118">
        <v>4022</v>
      </c>
      <c r="R62" s="116">
        <v>0.39604304061089901</v>
      </c>
      <c r="S62" s="123">
        <v>0</v>
      </c>
      <c r="T62" s="114" t="s">
        <v>99</v>
      </c>
      <c r="U62" s="114" t="s">
        <v>99</v>
      </c>
      <c r="V62" s="118">
        <v>2877</v>
      </c>
      <c r="W62" s="118">
        <v>2877</v>
      </c>
      <c r="X62" s="118">
        <v>0</v>
      </c>
      <c r="Y62" s="118">
        <v>0</v>
      </c>
      <c r="Z62" s="118">
        <v>0</v>
      </c>
      <c r="AA62" s="118">
        <v>0</v>
      </c>
      <c r="AB62" s="118">
        <v>0</v>
      </c>
      <c r="AC62" s="118">
        <v>4</v>
      </c>
      <c r="AD62" s="118">
        <v>2877</v>
      </c>
      <c r="AE62" s="118">
        <v>2881</v>
      </c>
      <c r="AF62" s="114" t="s">
        <v>264</v>
      </c>
      <c r="AG62" s="114" t="s">
        <v>252</v>
      </c>
      <c r="AH62" s="118">
        <v>4030</v>
      </c>
      <c r="AI62" s="118">
        <v>8</v>
      </c>
    </row>
    <row r="63" spans="1:35" x14ac:dyDescent="0.2">
      <c r="A63" s="124"/>
      <c r="B63" s="114" t="s">
        <v>265</v>
      </c>
      <c r="C63" s="114" t="s">
        <v>266</v>
      </c>
      <c r="D63" s="115">
        <v>0</v>
      </c>
      <c r="E63" s="115">
        <v>0</v>
      </c>
      <c r="F63" s="115">
        <v>0</v>
      </c>
      <c r="G63" s="116">
        <v>-1</v>
      </c>
      <c r="H63" s="115">
        <v>0</v>
      </c>
      <c r="I63" s="115">
        <v>0</v>
      </c>
      <c r="J63" s="115">
        <v>0</v>
      </c>
      <c r="K63" s="117">
        <v>0</v>
      </c>
      <c r="L63" s="118">
        <v>0</v>
      </c>
      <c r="M63" s="116">
        <v>0</v>
      </c>
      <c r="N63" s="118">
        <v>0</v>
      </c>
      <c r="O63" s="116">
        <v>-1</v>
      </c>
      <c r="P63" s="118">
        <v>0</v>
      </c>
      <c r="Q63" s="118">
        <v>0</v>
      </c>
      <c r="R63" s="116">
        <v>-1</v>
      </c>
      <c r="S63" s="123">
        <v>0</v>
      </c>
      <c r="T63" s="114" t="s">
        <v>99</v>
      </c>
      <c r="U63" s="114" t="s">
        <v>99</v>
      </c>
      <c r="V63" s="118">
        <v>441</v>
      </c>
      <c r="W63" s="118">
        <v>441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441</v>
      </c>
      <c r="AE63" s="118">
        <v>441</v>
      </c>
      <c r="AF63" s="114" t="s">
        <v>267</v>
      </c>
      <c r="AG63" s="114" t="s">
        <v>252</v>
      </c>
      <c r="AH63" s="118">
        <v>4030</v>
      </c>
      <c r="AI63" s="118">
        <v>8</v>
      </c>
    </row>
    <row r="64" spans="1:35" x14ac:dyDescent="0.2">
      <c r="A64" s="125" t="s">
        <v>112</v>
      </c>
      <c r="B64" s="125">
        <v>0</v>
      </c>
      <c r="C64" s="125">
        <v>0</v>
      </c>
      <c r="D64" s="126">
        <v>49915</v>
      </c>
      <c r="E64" s="126">
        <v>284</v>
      </c>
      <c r="F64" s="126">
        <v>50199</v>
      </c>
      <c r="G64" s="127">
        <v>-0.129502141606118</v>
      </c>
      <c r="H64" s="126">
        <v>221748</v>
      </c>
      <c r="I64" s="126">
        <v>20</v>
      </c>
      <c r="J64" s="126">
        <v>221768</v>
      </c>
      <c r="K64" s="128">
        <v>-0.121516059007146</v>
      </c>
      <c r="L64" s="129">
        <v>0</v>
      </c>
      <c r="M64" s="127">
        <v>0</v>
      </c>
      <c r="N64" s="129">
        <v>271967</v>
      </c>
      <c r="O64" s="127">
        <v>-0.12300111895418099</v>
      </c>
      <c r="P64" s="129">
        <v>671</v>
      </c>
      <c r="Q64" s="129">
        <v>272638</v>
      </c>
      <c r="R64" s="127">
        <v>-0.120848717411283</v>
      </c>
      <c r="S64" s="130">
        <v>0</v>
      </c>
      <c r="T64" s="131">
        <v>0</v>
      </c>
      <c r="U64" s="131">
        <v>0</v>
      </c>
      <c r="V64" s="132">
        <v>57667</v>
      </c>
      <c r="W64" s="132">
        <v>57667</v>
      </c>
      <c r="X64" s="132">
        <v>0</v>
      </c>
      <c r="Y64" s="132">
        <v>252444</v>
      </c>
      <c r="Z64" s="132">
        <v>252444</v>
      </c>
      <c r="AA64" s="132">
        <v>0</v>
      </c>
      <c r="AB64" s="132">
        <v>0</v>
      </c>
      <c r="AC64" s="132">
        <v>4</v>
      </c>
      <c r="AD64" s="132">
        <v>310111</v>
      </c>
      <c r="AE64" s="132">
        <v>310115</v>
      </c>
      <c r="AF64" s="131">
        <v>0</v>
      </c>
      <c r="AG64" s="131">
        <v>0</v>
      </c>
      <c r="AH64" s="132">
        <v>24180</v>
      </c>
      <c r="AI64" s="132">
        <v>48</v>
      </c>
    </row>
    <row r="65" spans="1:35" x14ac:dyDescent="0.2">
      <c r="A65" s="125" t="s">
        <v>268</v>
      </c>
      <c r="B65" s="125">
        <v>0</v>
      </c>
      <c r="C65" s="125">
        <v>0</v>
      </c>
      <c r="D65" s="126">
        <v>2079609</v>
      </c>
      <c r="E65" s="126">
        <v>408184</v>
      </c>
      <c r="F65" s="126">
        <v>2487793</v>
      </c>
      <c r="G65" s="127">
        <v>-2.1116987433606099E-2</v>
      </c>
      <c r="H65" s="126">
        <v>1520158</v>
      </c>
      <c r="I65" s="126">
        <v>225696</v>
      </c>
      <c r="J65" s="126">
        <v>1745854</v>
      </c>
      <c r="K65" s="128">
        <v>-3.6806343265466494E-2</v>
      </c>
      <c r="L65" s="129">
        <v>51562</v>
      </c>
      <c r="M65" s="127">
        <v>-0.14749599060893101</v>
      </c>
      <c r="N65" s="129">
        <v>4285209</v>
      </c>
      <c r="O65" s="127">
        <v>-2.92904402570431E-2</v>
      </c>
      <c r="P65" s="129">
        <v>55355</v>
      </c>
      <c r="Q65" s="129">
        <v>4340564</v>
      </c>
      <c r="R65" s="127">
        <v>-3.1144868324250202E-2</v>
      </c>
      <c r="S65" s="138">
        <v>0</v>
      </c>
      <c r="T65" s="131">
        <v>0</v>
      </c>
      <c r="U65" s="131">
        <v>0</v>
      </c>
      <c r="V65" s="132">
        <v>2155505</v>
      </c>
      <c r="W65" s="132">
        <v>2541461</v>
      </c>
      <c r="X65" s="132">
        <v>385956</v>
      </c>
      <c r="Y65" s="132">
        <v>1585772</v>
      </c>
      <c r="Z65" s="132">
        <v>1812568</v>
      </c>
      <c r="AA65" s="132">
        <v>226796</v>
      </c>
      <c r="AB65" s="132">
        <v>60483</v>
      </c>
      <c r="AC65" s="132">
        <v>65584</v>
      </c>
      <c r="AD65" s="132">
        <v>4414512</v>
      </c>
      <c r="AE65" s="132">
        <v>4480096</v>
      </c>
      <c r="AF65" s="131">
        <v>0</v>
      </c>
      <c r="AG65" s="131">
        <v>0</v>
      </c>
      <c r="AH65" s="132">
        <v>209560</v>
      </c>
      <c r="AI65" s="132">
        <v>416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81" zoomScaleSheetLayoutView="38080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10.140625" style="111" hidden="1" customWidth="1"/>
    <col min="32" max="32" width="32.42578125" style="111" hidden="1" customWidth="1"/>
    <col min="33" max="33" width="23.28515625" style="111" hidden="1" customWidth="1"/>
    <col min="34" max="34" width="5.5703125" style="111" hidden="1" customWidth="1"/>
    <col min="35" max="35" width="0" style="111" hidden="1" customWidth="1"/>
    <col min="36" max="16384" width="9.140625" style="111"/>
  </cols>
  <sheetData>
    <row r="1" spans="1:35" ht="15.75" x14ac:dyDescent="0.25">
      <c r="A1" s="110" t="s">
        <v>269</v>
      </c>
    </row>
    <row r="4" spans="1:35" ht="45" x14ac:dyDescent="0.2">
      <c r="A4" s="112" t="s">
        <v>60</v>
      </c>
      <c r="B4" s="112" t="s">
        <v>61</v>
      </c>
      <c r="C4" s="112" t="s">
        <v>62</v>
      </c>
      <c r="D4" s="112" t="s">
        <v>63</v>
      </c>
      <c r="E4" s="112" t="s">
        <v>64</v>
      </c>
      <c r="F4" s="112" t="s">
        <v>65</v>
      </c>
      <c r="G4" s="112" t="s">
        <v>66</v>
      </c>
      <c r="H4" s="112" t="s">
        <v>67</v>
      </c>
      <c r="I4" s="112" t="s">
        <v>68</v>
      </c>
      <c r="J4" s="112" t="s">
        <v>69</v>
      </c>
      <c r="K4" s="112" t="s">
        <v>70</v>
      </c>
      <c r="L4" s="112" t="s">
        <v>71</v>
      </c>
      <c r="M4" s="112" t="s">
        <v>72</v>
      </c>
      <c r="N4" s="112" t="s">
        <v>73</v>
      </c>
      <c r="O4" s="112" t="s">
        <v>74</v>
      </c>
      <c r="P4" s="112" t="s">
        <v>75</v>
      </c>
      <c r="Q4" s="112" t="s">
        <v>76</v>
      </c>
      <c r="R4" s="112" t="s">
        <v>77</v>
      </c>
      <c r="S4" s="113" t="s">
        <v>78</v>
      </c>
      <c r="T4" s="113" t="s">
        <v>79</v>
      </c>
      <c r="U4" s="113" t="s">
        <v>80</v>
      </c>
      <c r="V4" s="113" t="s">
        <v>81</v>
      </c>
      <c r="W4" s="113" t="s">
        <v>82</v>
      </c>
      <c r="X4" s="113" t="s">
        <v>83</v>
      </c>
      <c r="Y4" s="113" t="s">
        <v>84</v>
      </c>
      <c r="Z4" s="113" t="s">
        <v>85</v>
      </c>
      <c r="AA4" s="113" t="s">
        <v>86</v>
      </c>
      <c r="AB4" s="113" t="s">
        <v>87</v>
      </c>
      <c r="AC4" s="113" t="s">
        <v>88</v>
      </c>
      <c r="AD4" s="113" t="s">
        <v>89</v>
      </c>
      <c r="AE4" s="113" t="s">
        <v>90</v>
      </c>
      <c r="AF4" s="113" t="s">
        <v>91</v>
      </c>
      <c r="AG4" s="113" t="s">
        <v>92</v>
      </c>
      <c r="AH4" s="113" t="s">
        <v>94</v>
      </c>
      <c r="AI4" s="113" t="s">
        <v>93</v>
      </c>
    </row>
    <row r="5" spans="1:35" x14ac:dyDescent="0.2">
      <c r="A5" s="114" t="s">
        <v>95</v>
      </c>
      <c r="B5" s="114" t="s">
        <v>96</v>
      </c>
      <c r="C5" s="114" t="s">
        <v>97</v>
      </c>
      <c r="D5" s="115">
        <v>2452939</v>
      </c>
      <c r="E5" s="115">
        <v>921748</v>
      </c>
      <c r="F5" s="115">
        <v>3374687</v>
      </c>
      <c r="G5" s="116">
        <v>-1.54620347371375E-2</v>
      </c>
      <c r="H5" s="115">
        <v>3106849</v>
      </c>
      <c r="I5" s="115">
        <v>722022</v>
      </c>
      <c r="J5" s="115">
        <v>3828871</v>
      </c>
      <c r="K5" s="116">
        <v>2.33499496325946E-2</v>
      </c>
      <c r="L5" s="115">
        <v>0</v>
      </c>
      <c r="M5" s="139">
        <v>0</v>
      </c>
      <c r="N5" s="115">
        <v>7203558</v>
      </c>
      <c r="O5" s="116">
        <v>4.793426540476731E-3</v>
      </c>
      <c r="P5" s="115">
        <v>9247</v>
      </c>
      <c r="Q5" s="115">
        <v>7212805</v>
      </c>
      <c r="R5" s="116">
        <v>2.2507829036655701E-3</v>
      </c>
      <c r="S5" s="119">
        <v>1</v>
      </c>
      <c r="T5" s="114" t="s">
        <v>98</v>
      </c>
      <c r="U5" s="114" t="s">
        <v>99</v>
      </c>
      <c r="V5" s="118">
        <v>2518554</v>
      </c>
      <c r="W5" s="118">
        <v>3427686</v>
      </c>
      <c r="X5" s="118">
        <v>909132</v>
      </c>
      <c r="Y5" s="118">
        <v>3058879</v>
      </c>
      <c r="Z5" s="118">
        <v>3741507</v>
      </c>
      <c r="AA5" s="118">
        <v>682628</v>
      </c>
      <c r="AB5" s="118">
        <v>0</v>
      </c>
      <c r="AC5" s="118">
        <v>27414</v>
      </c>
      <c r="AD5" s="118">
        <v>7169193</v>
      </c>
      <c r="AE5" s="118">
        <v>7196607</v>
      </c>
      <c r="AF5" s="114" t="s">
        <v>100</v>
      </c>
      <c r="AG5" s="114" t="s">
        <v>100</v>
      </c>
      <c r="AH5" s="118">
        <v>20</v>
      </c>
      <c r="AI5" s="118">
        <v>16120</v>
      </c>
    </row>
    <row r="6" spans="1:35" x14ac:dyDescent="0.2">
      <c r="A6" s="120" t="s">
        <v>101</v>
      </c>
      <c r="B6" s="114" t="s">
        <v>102</v>
      </c>
      <c r="C6" s="114" t="s">
        <v>103</v>
      </c>
      <c r="D6" s="115">
        <v>1054150</v>
      </c>
      <c r="E6" s="115">
        <v>96316</v>
      </c>
      <c r="F6" s="115">
        <v>1150466</v>
      </c>
      <c r="G6" s="116">
        <v>-3.3913534175531494E-2</v>
      </c>
      <c r="H6" s="115">
        <v>527246</v>
      </c>
      <c r="I6" s="115">
        <v>17130</v>
      </c>
      <c r="J6" s="115">
        <v>544376</v>
      </c>
      <c r="K6" s="116">
        <v>-6.4427426340175703E-2</v>
      </c>
      <c r="L6" s="115">
        <v>73501</v>
      </c>
      <c r="M6" s="139">
        <v>-0.10961841308298</v>
      </c>
      <c r="N6" s="115">
        <v>1768343</v>
      </c>
      <c r="O6" s="116">
        <v>-4.6852041701836801E-2</v>
      </c>
      <c r="P6" s="115">
        <v>22362</v>
      </c>
      <c r="Q6" s="115">
        <v>1790705</v>
      </c>
      <c r="R6" s="116">
        <v>-5.8043247724413098E-2</v>
      </c>
      <c r="S6" s="121">
        <v>2</v>
      </c>
      <c r="T6" s="114" t="s">
        <v>98</v>
      </c>
      <c r="U6" s="114" t="s">
        <v>98</v>
      </c>
      <c r="V6" s="118">
        <v>1136354</v>
      </c>
      <c r="W6" s="118">
        <v>1190852</v>
      </c>
      <c r="X6" s="118">
        <v>54498</v>
      </c>
      <c r="Y6" s="118">
        <v>568674</v>
      </c>
      <c r="Z6" s="118">
        <v>581864</v>
      </c>
      <c r="AA6" s="118">
        <v>13190</v>
      </c>
      <c r="AB6" s="118">
        <v>82550</v>
      </c>
      <c r="AC6" s="118">
        <v>45782</v>
      </c>
      <c r="AD6" s="118">
        <v>1855266</v>
      </c>
      <c r="AE6" s="118">
        <v>1901048</v>
      </c>
      <c r="AF6" s="114" t="s">
        <v>104</v>
      </c>
      <c r="AG6" s="114" t="s">
        <v>105</v>
      </c>
      <c r="AH6" s="118">
        <v>20</v>
      </c>
      <c r="AI6" s="118">
        <v>16120</v>
      </c>
    </row>
    <row r="7" spans="1:35" x14ac:dyDescent="0.2">
      <c r="A7" s="122"/>
      <c r="B7" s="114" t="s">
        <v>106</v>
      </c>
      <c r="C7" s="114" t="s">
        <v>107</v>
      </c>
      <c r="D7" s="115">
        <v>754809</v>
      </c>
      <c r="E7" s="115">
        <v>21946</v>
      </c>
      <c r="F7" s="115">
        <v>776755</v>
      </c>
      <c r="G7" s="116">
        <v>-6.4854778028592908E-2</v>
      </c>
      <c r="H7" s="115">
        <v>498009</v>
      </c>
      <c r="I7" s="115">
        <v>19556</v>
      </c>
      <c r="J7" s="115">
        <v>517565</v>
      </c>
      <c r="K7" s="116">
        <v>-2.9897884974396303E-2</v>
      </c>
      <c r="L7" s="115">
        <v>79314</v>
      </c>
      <c r="M7" s="139">
        <v>-0.131224395907727</v>
      </c>
      <c r="N7" s="115">
        <v>1373634</v>
      </c>
      <c r="O7" s="116">
        <v>-5.6203815354172494E-2</v>
      </c>
      <c r="P7" s="115">
        <v>2266</v>
      </c>
      <c r="Q7" s="115">
        <v>1375900</v>
      </c>
      <c r="R7" s="116">
        <v>-5.6423915905898896E-2</v>
      </c>
      <c r="S7" s="123">
        <v>0</v>
      </c>
      <c r="T7" s="114" t="s">
        <v>98</v>
      </c>
      <c r="U7" s="114" t="s">
        <v>98</v>
      </c>
      <c r="V7" s="118">
        <v>811311</v>
      </c>
      <c r="W7" s="118">
        <v>830625</v>
      </c>
      <c r="X7" s="118">
        <v>19314</v>
      </c>
      <c r="Y7" s="118">
        <v>516710</v>
      </c>
      <c r="Z7" s="118">
        <v>533516</v>
      </c>
      <c r="AA7" s="118">
        <v>16806</v>
      </c>
      <c r="AB7" s="118">
        <v>91294</v>
      </c>
      <c r="AC7" s="118">
        <v>2741</v>
      </c>
      <c r="AD7" s="118">
        <v>1455435</v>
      </c>
      <c r="AE7" s="118">
        <v>1458176</v>
      </c>
      <c r="AF7" s="114" t="s">
        <v>108</v>
      </c>
      <c r="AG7" s="114" t="s">
        <v>105</v>
      </c>
      <c r="AH7" s="118">
        <v>20</v>
      </c>
      <c r="AI7" s="118">
        <v>16120</v>
      </c>
    </row>
    <row r="8" spans="1:35" x14ac:dyDescent="0.2">
      <c r="A8" s="124"/>
      <c r="B8" s="114" t="s">
        <v>109</v>
      </c>
      <c r="C8" s="114" t="s">
        <v>110</v>
      </c>
      <c r="D8" s="115">
        <v>942934</v>
      </c>
      <c r="E8" s="115">
        <v>143950</v>
      </c>
      <c r="F8" s="115">
        <v>1086884</v>
      </c>
      <c r="G8" s="116">
        <v>-1.5584766110764399E-2</v>
      </c>
      <c r="H8" s="115">
        <v>225522</v>
      </c>
      <c r="I8" s="115">
        <v>6270</v>
      </c>
      <c r="J8" s="115">
        <v>231792</v>
      </c>
      <c r="K8" s="116">
        <v>-0.10624761420028001</v>
      </c>
      <c r="L8" s="115">
        <v>0</v>
      </c>
      <c r="M8" s="139">
        <v>0</v>
      </c>
      <c r="N8" s="115">
        <v>1318676</v>
      </c>
      <c r="O8" s="116">
        <v>-3.2830242372590503E-2</v>
      </c>
      <c r="P8" s="115">
        <v>1071</v>
      </c>
      <c r="Q8" s="115">
        <v>1319747</v>
      </c>
      <c r="R8" s="116">
        <v>-3.2381121362668595E-2</v>
      </c>
      <c r="S8" s="123">
        <v>0</v>
      </c>
      <c r="T8" s="114" t="s">
        <v>98</v>
      </c>
      <c r="U8" s="114" t="s">
        <v>98</v>
      </c>
      <c r="V8" s="118">
        <v>973809</v>
      </c>
      <c r="W8" s="118">
        <v>1104091</v>
      </c>
      <c r="X8" s="118">
        <v>130282</v>
      </c>
      <c r="Y8" s="118">
        <v>253413</v>
      </c>
      <c r="Z8" s="118">
        <v>259347</v>
      </c>
      <c r="AA8" s="118">
        <v>5934</v>
      </c>
      <c r="AB8" s="118">
        <v>0</v>
      </c>
      <c r="AC8" s="118">
        <v>474</v>
      </c>
      <c r="AD8" s="118">
        <v>1363438</v>
      </c>
      <c r="AE8" s="118">
        <v>1363912</v>
      </c>
      <c r="AF8" s="114" t="s">
        <v>111</v>
      </c>
      <c r="AG8" s="114" t="s">
        <v>105</v>
      </c>
      <c r="AH8" s="118">
        <v>20</v>
      </c>
      <c r="AI8" s="118">
        <v>16120</v>
      </c>
    </row>
    <row r="9" spans="1:35" x14ac:dyDescent="0.2">
      <c r="A9" s="125" t="s">
        <v>112</v>
      </c>
      <c r="B9" s="125">
        <v>0</v>
      </c>
      <c r="C9" s="125">
        <v>0</v>
      </c>
      <c r="D9" s="126">
        <v>2751893</v>
      </c>
      <c r="E9" s="126">
        <v>262212</v>
      </c>
      <c r="F9" s="126">
        <v>3014105</v>
      </c>
      <c r="G9" s="127">
        <v>-3.5661678133382495E-2</v>
      </c>
      <c r="H9" s="126">
        <v>1250777</v>
      </c>
      <c r="I9" s="126">
        <v>42956</v>
      </c>
      <c r="J9" s="126">
        <v>1293733</v>
      </c>
      <c r="K9" s="127">
        <v>-5.8916424861081507E-2</v>
      </c>
      <c r="L9" s="126">
        <v>152815</v>
      </c>
      <c r="M9" s="140">
        <v>-0.12096477301488699</v>
      </c>
      <c r="N9" s="126">
        <v>4460653</v>
      </c>
      <c r="O9" s="127">
        <v>-4.56738663527122E-2</v>
      </c>
      <c r="P9" s="126">
        <v>25699</v>
      </c>
      <c r="Q9" s="126">
        <v>4486352</v>
      </c>
      <c r="R9" s="127">
        <v>-5.0132793127278107E-2</v>
      </c>
      <c r="S9" s="130">
        <v>0</v>
      </c>
      <c r="T9" s="131">
        <v>0</v>
      </c>
      <c r="U9" s="131">
        <v>0</v>
      </c>
      <c r="V9" s="132">
        <v>2921474</v>
      </c>
      <c r="W9" s="132">
        <v>3125568</v>
      </c>
      <c r="X9" s="132">
        <v>204094</v>
      </c>
      <c r="Y9" s="132">
        <v>1338797</v>
      </c>
      <c r="Z9" s="132">
        <v>1374727</v>
      </c>
      <c r="AA9" s="132">
        <v>35930</v>
      </c>
      <c r="AB9" s="132">
        <v>173844</v>
      </c>
      <c r="AC9" s="132">
        <v>48997</v>
      </c>
      <c r="AD9" s="132">
        <v>4674139</v>
      </c>
      <c r="AE9" s="132">
        <v>4723136</v>
      </c>
      <c r="AF9" s="131">
        <v>0</v>
      </c>
      <c r="AG9" s="131">
        <v>0</v>
      </c>
      <c r="AH9" s="132">
        <v>60</v>
      </c>
      <c r="AI9" s="132">
        <v>48360</v>
      </c>
    </row>
    <row r="10" spans="1:35" x14ac:dyDescent="0.2">
      <c r="A10" s="120" t="s">
        <v>113</v>
      </c>
      <c r="B10" s="114" t="s">
        <v>114</v>
      </c>
      <c r="C10" s="114" t="s">
        <v>115</v>
      </c>
      <c r="D10" s="115">
        <v>333816</v>
      </c>
      <c r="E10" s="115">
        <v>135528</v>
      </c>
      <c r="F10" s="115">
        <v>469344</v>
      </c>
      <c r="G10" s="116">
        <v>-1.3527260498549701E-2</v>
      </c>
      <c r="H10" s="115">
        <v>12015</v>
      </c>
      <c r="I10" s="115">
        <v>0</v>
      </c>
      <c r="J10" s="115">
        <v>12015</v>
      </c>
      <c r="K10" s="116">
        <v>0.50582779796966992</v>
      </c>
      <c r="L10" s="115">
        <v>0</v>
      </c>
      <c r="M10" s="139">
        <v>0</v>
      </c>
      <c r="N10" s="115">
        <v>481359</v>
      </c>
      <c r="O10" s="116">
        <v>-4.9611480096494309E-3</v>
      </c>
      <c r="P10" s="115">
        <v>39858</v>
      </c>
      <c r="Q10" s="115">
        <v>521217</v>
      </c>
      <c r="R10" s="116">
        <v>4.7595364223091E-3</v>
      </c>
      <c r="S10" s="121">
        <v>3</v>
      </c>
      <c r="T10" s="114" t="s">
        <v>98</v>
      </c>
      <c r="U10" s="114" t="s">
        <v>98</v>
      </c>
      <c r="V10" s="118">
        <v>350304</v>
      </c>
      <c r="W10" s="118">
        <v>475780</v>
      </c>
      <c r="X10" s="118">
        <v>125476</v>
      </c>
      <c r="Y10" s="118">
        <v>7975</v>
      </c>
      <c r="Z10" s="118">
        <v>7979</v>
      </c>
      <c r="AA10" s="118">
        <v>4</v>
      </c>
      <c r="AB10" s="118">
        <v>0</v>
      </c>
      <c r="AC10" s="118">
        <v>34989</v>
      </c>
      <c r="AD10" s="118">
        <v>483759</v>
      </c>
      <c r="AE10" s="118">
        <v>518748</v>
      </c>
      <c r="AF10" s="114" t="s">
        <v>116</v>
      </c>
      <c r="AG10" s="114" t="s">
        <v>117</v>
      </c>
      <c r="AH10" s="118">
        <v>20</v>
      </c>
      <c r="AI10" s="118">
        <v>16120</v>
      </c>
    </row>
    <row r="11" spans="1:35" x14ac:dyDescent="0.2">
      <c r="A11" s="122"/>
      <c r="B11" s="114" t="s">
        <v>118</v>
      </c>
      <c r="C11" s="114" t="s">
        <v>119</v>
      </c>
      <c r="D11" s="115">
        <v>227379</v>
      </c>
      <c r="E11" s="115">
        <v>1242</v>
      </c>
      <c r="F11" s="115">
        <v>228621</v>
      </c>
      <c r="G11" s="116">
        <v>-1.29990674863577E-2</v>
      </c>
      <c r="H11" s="115">
        <v>94231</v>
      </c>
      <c r="I11" s="115">
        <v>252</v>
      </c>
      <c r="J11" s="115">
        <v>94483</v>
      </c>
      <c r="K11" s="116">
        <v>-0.10087264352940099</v>
      </c>
      <c r="L11" s="115">
        <v>31</v>
      </c>
      <c r="M11" s="139">
        <v>0</v>
      </c>
      <c r="N11" s="115">
        <v>323135</v>
      </c>
      <c r="O11" s="116">
        <v>-4.0330843591761596E-2</v>
      </c>
      <c r="P11" s="115">
        <v>157</v>
      </c>
      <c r="Q11" s="115">
        <v>323292</v>
      </c>
      <c r="R11" s="116">
        <v>-4.0118288381373102E-2</v>
      </c>
      <c r="S11" s="123">
        <v>0</v>
      </c>
      <c r="T11" s="114" t="s">
        <v>98</v>
      </c>
      <c r="U11" s="114" t="s">
        <v>98</v>
      </c>
      <c r="V11" s="118">
        <v>230514</v>
      </c>
      <c r="W11" s="118">
        <v>231632</v>
      </c>
      <c r="X11" s="118">
        <v>1118</v>
      </c>
      <c r="Y11" s="118">
        <v>104873</v>
      </c>
      <c r="Z11" s="118">
        <v>105083</v>
      </c>
      <c r="AA11" s="118">
        <v>210</v>
      </c>
      <c r="AB11" s="118">
        <v>0</v>
      </c>
      <c r="AC11" s="118">
        <v>89</v>
      </c>
      <c r="AD11" s="118">
        <v>336715</v>
      </c>
      <c r="AE11" s="118">
        <v>336804</v>
      </c>
      <c r="AF11" s="114" t="s">
        <v>120</v>
      </c>
      <c r="AG11" s="114" t="s">
        <v>117</v>
      </c>
      <c r="AH11" s="118">
        <v>20</v>
      </c>
      <c r="AI11" s="118">
        <v>16120</v>
      </c>
    </row>
    <row r="12" spans="1:35" x14ac:dyDescent="0.2">
      <c r="A12" s="122"/>
      <c r="B12" s="114" t="s">
        <v>121</v>
      </c>
      <c r="C12" s="114" t="s">
        <v>122</v>
      </c>
      <c r="D12" s="115">
        <v>456663</v>
      </c>
      <c r="E12" s="115">
        <v>116468</v>
      </c>
      <c r="F12" s="115">
        <v>573131</v>
      </c>
      <c r="G12" s="116">
        <v>-3.0391053891506398E-2</v>
      </c>
      <c r="H12" s="115">
        <v>31516</v>
      </c>
      <c r="I12" s="115">
        <v>326</v>
      </c>
      <c r="J12" s="115">
        <v>31842</v>
      </c>
      <c r="K12" s="116">
        <v>2.4649247007336901E-2</v>
      </c>
      <c r="L12" s="115">
        <v>0</v>
      </c>
      <c r="M12" s="139">
        <v>-1</v>
      </c>
      <c r="N12" s="115">
        <v>604973</v>
      </c>
      <c r="O12" s="116">
        <v>-2.76450440633072E-2</v>
      </c>
      <c r="P12" s="115">
        <v>35984</v>
      </c>
      <c r="Q12" s="115">
        <v>640957</v>
      </c>
      <c r="R12" s="116">
        <v>-1.9080996288785998E-2</v>
      </c>
      <c r="S12" s="123">
        <v>0</v>
      </c>
      <c r="T12" s="114" t="s">
        <v>98</v>
      </c>
      <c r="U12" s="114" t="s">
        <v>98</v>
      </c>
      <c r="V12" s="118">
        <v>498577</v>
      </c>
      <c r="W12" s="118">
        <v>591095</v>
      </c>
      <c r="X12" s="118">
        <v>92518</v>
      </c>
      <c r="Y12" s="118">
        <v>30686</v>
      </c>
      <c r="Z12" s="118">
        <v>31076</v>
      </c>
      <c r="AA12" s="118">
        <v>390</v>
      </c>
      <c r="AB12" s="118">
        <v>2</v>
      </c>
      <c r="AC12" s="118">
        <v>31252</v>
      </c>
      <c r="AD12" s="118">
        <v>622173</v>
      </c>
      <c r="AE12" s="118">
        <v>653425</v>
      </c>
      <c r="AF12" s="114" t="s">
        <v>123</v>
      </c>
      <c r="AG12" s="114" t="s">
        <v>117</v>
      </c>
      <c r="AH12" s="118">
        <v>20</v>
      </c>
      <c r="AI12" s="118">
        <v>16120</v>
      </c>
    </row>
    <row r="13" spans="1:35" x14ac:dyDescent="0.2">
      <c r="A13" s="124"/>
      <c r="B13" s="114" t="s">
        <v>124</v>
      </c>
      <c r="C13" s="114" t="s">
        <v>125</v>
      </c>
      <c r="D13" s="115">
        <v>238274</v>
      </c>
      <c r="E13" s="115">
        <v>1064</v>
      </c>
      <c r="F13" s="115">
        <v>239338</v>
      </c>
      <c r="G13" s="116">
        <v>-4.7699004480236798E-2</v>
      </c>
      <c r="H13" s="115">
        <v>90545</v>
      </c>
      <c r="I13" s="115">
        <v>44</v>
      </c>
      <c r="J13" s="115">
        <v>90589</v>
      </c>
      <c r="K13" s="116">
        <v>8.1220758139979005E-2</v>
      </c>
      <c r="L13" s="115">
        <v>0</v>
      </c>
      <c r="M13" s="139">
        <v>0</v>
      </c>
      <c r="N13" s="115">
        <v>329927</v>
      </c>
      <c r="O13" s="116">
        <v>-1.5466563218047801E-2</v>
      </c>
      <c r="P13" s="115">
        <v>2280</v>
      </c>
      <c r="Q13" s="115">
        <v>332207</v>
      </c>
      <c r="R13" s="116">
        <v>-2.67335028652456E-2</v>
      </c>
      <c r="S13" s="123">
        <v>0</v>
      </c>
      <c r="T13" s="114" t="s">
        <v>98</v>
      </c>
      <c r="U13" s="114" t="s">
        <v>98</v>
      </c>
      <c r="V13" s="118">
        <v>249306</v>
      </c>
      <c r="W13" s="118">
        <v>251326</v>
      </c>
      <c r="X13" s="118">
        <v>2020</v>
      </c>
      <c r="Y13" s="118">
        <v>83698</v>
      </c>
      <c r="Z13" s="118">
        <v>83784</v>
      </c>
      <c r="AA13" s="118">
        <v>86</v>
      </c>
      <c r="AB13" s="118">
        <v>0</v>
      </c>
      <c r="AC13" s="118">
        <v>6222</v>
      </c>
      <c r="AD13" s="118">
        <v>335110</v>
      </c>
      <c r="AE13" s="118">
        <v>341332</v>
      </c>
      <c r="AF13" s="114" t="s">
        <v>126</v>
      </c>
      <c r="AG13" s="114" t="s">
        <v>117</v>
      </c>
      <c r="AH13" s="118">
        <v>20</v>
      </c>
      <c r="AI13" s="118">
        <v>16120</v>
      </c>
    </row>
    <row r="14" spans="1:35" x14ac:dyDescent="0.2">
      <c r="A14" s="125" t="s">
        <v>112</v>
      </c>
      <c r="B14" s="125">
        <v>0</v>
      </c>
      <c r="C14" s="125">
        <v>0</v>
      </c>
      <c r="D14" s="126">
        <v>1256132</v>
      </c>
      <c r="E14" s="126">
        <v>254302</v>
      </c>
      <c r="F14" s="126">
        <v>1510434</v>
      </c>
      <c r="G14" s="127">
        <v>-2.5421448633497899E-2</v>
      </c>
      <c r="H14" s="126">
        <v>228307</v>
      </c>
      <c r="I14" s="126">
        <v>622</v>
      </c>
      <c r="J14" s="126">
        <v>228929</v>
      </c>
      <c r="K14" s="127">
        <v>4.4181781486648903E-3</v>
      </c>
      <c r="L14" s="126">
        <v>31</v>
      </c>
      <c r="M14" s="140">
        <v>14.5</v>
      </c>
      <c r="N14" s="126">
        <v>1739394</v>
      </c>
      <c r="O14" s="127">
        <v>-2.1579439709701598E-2</v>
      </c>
      <c r="P14" s="126">
        <v>78279</v>
      </c>
      <c r="Q14" s="126">
        <v>1817673</v>
      </c>
      <c r="R14" s="127">
        <v>-1.7638135035823701E-2</v>
      </c>
      <c r="S14" s="130">
        <v>0</v>
      </c>
      <c r="T14" s="131">
        <v>0</v>
      </c>
      <c r="U14" s="131">
        <v>0</v>
      </c>
      <c r="V14" s="132">
        <v>1328701</v>
      </c>
      <c r="W14" s="132">
        <v>1549833</v>
      </c>
      <c r="X14" s="132">
        <v>221132</v>
      </c>
      <c r="Y14" s="132">
        <v>227232</v>
      </c>
      <c r="Z14" s="132">
        <v>227922</v>
      </c>
      <c r="AA14" s="132">
        <v>690</v>
      </c>
      <c r="AB14" s="132">
        <v>2</v>
      </c>
      <c r="AC14" s="132">
        <v>72552</v>
      </c>
      <c r="AD14" s="132">
        <v>1777757</v>
      </c>
      <c r="AE14" s="132">
        <v>1850309</v>
      </c>
      <c r="AF14" s="131">
        <v>0</v>
      </c>
      <c r="AG14" s="131">
        <v>0</v>
      </c>
      <c r="AH14" s="132">
        <v>80</v>
      </c>
      <c r="AI14" s="132">
        <v>64480</v>
      </c>
    </row>
    <row r="15" spans="1:35" x14ac:dyDescent="0.2">
      <c r="A15" s="120" t="s">
        <v>127</v>
      </c>
      <c r="B15" s="114" t="s">
        <v>128</v>
      </c>
      <c r="C15" s="114" t="s">
        <v>129</v>
      </c>
      <c r="D15" s="115">
        <v>101445</v>
      </c>
      <c r="E15" s="115">
        <v>5356</v>
      </c>
      <c r="F15" s="115">
        <v>106801</v>
      </c>
      <c r="G15" s="116">
        <v>5.1428965218504201E-2</v>
      </c>
      <c r="H15" s="115">
        <v>2</v>
      </c>
      <c r="I15" s="115">
        <v>0</v>
      </c>
      <c r="J15" s="115">
        <v>2</v>
      </c>
      <c r="K15" s="116">
        <v>-0.6</v>
      </c>
      <c r="L15" s="115">
        <v>322</v>
      </c>
      <c r="M15" s="139">
        <v>0</v>
      </c>
      <c r="N15" s="115">
        <v>107125</v>
      </c>
      <c r="O15" s="116">
        <v>5.4566753952471903E-2</v>
      </c>
      <c r="P15" s="115">
        <v>2704</v>
      </c>
      <c r="Q15" s="115">
        <v>109829</v>
      </c>
      <c r="R15" s="116">
        <v>5.19313839110404E-2</v>
      </c>
      <c r="S15" s="121">
        <v>4</v>
      </c>
      <c r="T15" s="114" t="s">
        <v>98</v>
      </c>
      <c r="U15" s="114" t="s">
        <v>98</v>
      </c>
      <c r="V15" s="118">
        <v>100255</v>
      </c>
      <c r="W15" s="118">
        <v>101577</v>
      </c>
      <c r="X15" s="118">
        <v>1322</v>
      </c>
      <c r="Y15" s="118">
        <v>5</v>
      </c>
      <c r="Z15" s="118">
        <v>5</v>
      </c>
      <c r="AA15" s="118">
        <v>0</v>
      </c>
      <c r="AB15" s="118">
        <v>0</v>
      </c>
      <c r="AC15" s="118">
        <v>2825</v>
      </c>
      <c r="AD15" s="118">
        <v>101582</v>
      </c>
      <c r="AE15" s="118">
        <v>104407</v>
      </c>
      <c r="AF15" s="114" t="s">
        <v>130</v>
      </c>
      <c r="AG15" s="114" t="s">
        <v>131</v>
      </c>
      <c r="AH15" s="118">
        <v>20</v>
      </c>
      <c r="AI15" s="118">
        <v>16120</v>
      </c>
    </row>
    <row r="16" spans="1:35" x14ac:dyDescent="0.2">
      <c r="A16" s="122"/>
      <c r="B16" s="114" t="s">
        <v>132</v>
      </c>
      <c r="C16" s="114" t="s">
        <v>133</v>
      </c>
      <c r="D16" s="115">
        <v>65842</v>
      </c>
      <c r="E16" s="115">
        <v>6</v>
      </c>
      <c r="F16" s="115">
        <v>65848</v>
      </c>
      <c r="G16" s="116">
        <v>-7.3265595320650004E-3</v>
      </c>
      <c r="H16" s="115">
        <v>0</v>
      </c>
      <c r="I16" s="115">
        <v>0</v>
      </c>
      <c r="J16" s="115">
        <v>0</v>
      </c>
      <c r="K16" s="116">
        <v>0</v>
      </c>
      <c r="L16" s="115">
        <v>0</v>
      </c>
      <c r="M16" s="139">
        <v>0</v>
      </c>
      <c r="N16" s="115">
        <v>65848</v>
      </c>
      <c r="O16" s="116">
        <v>-7.3265595320650004E-3</v>
      </c>
      <c r="P16" s="115">
        <v>218</v>
      </c>
      <c r="Q16" s="115">
        <v>66066</v>
      </c>
      <c r="R16" s="116">
        <v>-4.04016040039799E-3</v>
      </c>
      <c r="S16" s="123">
        <v>0</v>
      </c>
      <c r="T16" s="114" t="s">
        <v>98</v>
      </c>
      <c r="U16" s="114" t="s">
        <v>98</v>
      </c>
      <c r="V16" s="118">
        <v>66308</v>
      </c>
      <c r="W16" s="118">
        <v>66334</v>
      </c>
      <c r="X16" s="118">
        <v>26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66334</v>
      </c>
      <c r="AE16" s="118">
        <v>66334</v>
      </c>
      <c r="AF16" s="114" t="s">
        <v>134</v>
      </c>
      <c r="AG16" s="114" t="s">
        <v>131</v>
      </c>
      <c r="AH16" s="118">
        <v>20</v>
      </c>
      <c r="AI16" s="118">
        <v>16120</v>
      </c>
    </row>
    <row r="17" spans="1:35" x14ac:dyDescent="0.2">
      <c r="A17" s="122"/>
      <c r="B17" s="114" t="s">
        <v>135</v>
      </c>
      <c r="C17" s="114" t="s">
        <v>136</v>
      </c>
      <c r="D17" s="115">
        <v>177313</v>
      </c>
      <c r="E17" s="115">
        <v>1042</v>
      </c>
      <c r="F17" s="115">
        <v>178355</v>
      </c>
      <c r="G17" s="116">
        <v>-4.0199112067805701E-2</v>
      </c>
      <c r="H17" s="115">
        <v>11780</v>
      </c>
      <c r="I17" s="115">
        <v>6</v>
      </c>
      <c r="J17" s="115">
        <v>11786</v>
      </c>
      <c r="K17" s="116">
        <v>0.18595290802978498</v>
      </c>
      <c r="L17" s="115">
        <v>0</v>
      </c>
      <c r="M17" s="139">
        <v>0</v>
      </c>
      <c r="N17" s="115">
        <v>190141</v>
      </c>
      <c r="O17" s="116">
        <v>-2.8718399288936099E-2</v>
      </c>
      <c r="P17" s="115">
        <v>3732</v>
      </c>
      <c r="Q17" s="115">
        <v>193873</v>
      </c>
      <c r="R17" s="116">
        <v>-3.32934430316629E-2</v>
      </c>
      <c r="S17" s="123">
        <v>0</v>
      </c>
      <c r="T17" s="114" t="s">
        <v>98</v>
      </c>
      <c r="U17" s="114" t="s">
        <v>98</v>
      </c>
      <c r="V17" s="118">
        <v>184533</v>
      </c>
      <c r="W17" s="118">
        <v>185825</v>
      </c>
      <c r="X17" s="118">
        <v>1292</v>
      </c>
      <c r="Y17" s="118">
        <v>9938</v>
      </c>
      <c r="Z17" s="118">
        <v>9938</v>
      </c>
      <c r="AA17" s="118">
        <v>0</v>
      </c>
      <c r="AB17" s="118">
        <v>0</v>
      </c>
      <c r="AC17" s="118">
        <v>4787</v>
      </c>
      <c r="AD17" s="118">
        <v>195763</v>
      </c>
      <c r="AE17" s="118">
        <v>200550</v>
      </c>
      <c r="AF17" s="114" t="s">
        <v>137</v>
      </c>
      <c r="AG17" s="114" t="s">
        <v>131</v>
      </c>
      <c r="AH17" s="118">
        <v>20</v>
      </c>
      <c r="AI17" s="118">
        <v>16120</v>
      </c>
    </row>
    <row r="18" spans="1:35" x14ac:dyDescent="0.2">
      <c r="A18" s="122"/>
      <c r="B18" s="114" t="s">
        <v>138</v>
      </c>
      <c r="C18" s="114" t="s">
        <v>139</v>
      </c>
      <c r="D18" s="115">
        <v>146871</v>
      </c>
      <c r="E18" s="115">
        <v>164</v>
      </c>
      <c r="F18" s="115">
        <v>147035</v>
      </c>
      <c r="G18" s="116">
        <v>-1.5480726094263701E-2</v>
      </c>
      <c r="H18" s="115">
        <v>54555</v>
      </c>
      <c r="I18" s="115">
        <v>60</v>
      </c>
      <c r="J18" s="115">
        <v>54615</v>
      </c>
      <c r="K18" s="116">
        <v>2.1299274440870701E-2</v>
      </c>
      <c r="L18" s="115">
        <v>60</v>
      </c>
      <c r="M18" s="139">
        <v>0</v>
      </c>
      <c r="N18" s="115">
        <v>201710</v>
      </c>
      <c r="O18" s="116">
        <v>-5.4875433259541596E-3</v>
      </c>
      <c r="P18" s="115">
        <v>312</v>
      </c>
      <c r="Q18" s="115">
        <v>202022</v>
      </c>
      <c r="R18" s="116">
        <v>-5.49869793589611E-3</v>
      </c>
      <c r="S18" s="123">
        <v>0</v>
      </c>
      <c r="T18" s="114" t="s">
        <v>98</v>
      </c>
      <c r="U18" s="114" t="s">
        <v>98</v>
      </c>
      <c r="V18" s="118">
        <v>149135</v>
      </c>
      <c r="W18" s="118">
        <v>149347</v>
      </c>
      <c r="X18" s="118">
        <v>212</v>
      </c>
      <c r="Y18" s="118">
        <v>53450</v>
      </c>
      <c r="Z18" s="118">
        <v>53476</v>
      </c>
      <c r="AA18" s="118">
        <v>26</v>
      </c>
      <c r="AB18" s="118">
        <v>0</v>
      </c>
      <c r="AC18" s="118">
        <v>316</v>
      </c>
      <c r="AD18" s="118">
        <v>202823</v>
      </c>
      <c r="AE18" s="118">
        <v>203139</v>
      </c>
      <c r="AF18" s="114" t="s">
        <v>140</v>
      </c>
      <c r="AG18" s="114" t="s">
        <v>131</v>
      </c>
      <c r="AH18" s="118">
        <v>20</v>
      </c>
      <c r="AI18" s="118">
        <v>16120</v>
      </c>
    </row>
    <row r="19" spans="1:35" x14ac:dyDescent="0.2">
      <c r="A19" s="122"/>
      <c r="B19" s="114" t="s">
        <v>141</v>
      </c>
      <c r="C19" s="114" t="s">
        <v>142</v>
      </c>
      <c r="D19" s="115">
        <v>71299</v>
      </c>
      <c r="E19" s="115">
        <v>14782</v>
      </c>
      <c r="F19" s="115">
        <v>86081</v>
      </c>
      <c r="G19" s="116">
        <v>-2.0292725120641002E-2</v>
      </c>
      <c r="H19" s="115">
        <v>19</v>
      </c>
      <c r="I19" s="115">
        <v>0</v>
      </c>
      <c r="J19" s="115">
        <v>19</v>
      </c>
      <c r="K19" s="116">
        <v>-0.84800000000000009</v>
      </c>
      <c r="L19" s="115">
        <v>0</v>
      </c>
      <c r="M19" s="139">
        <v>0</v>
      </c>
      <c r="N19" s="115">
        <v>86100</v>
      </c>
      <c r="O19" s="116">
        <v>-2.1468592664992198E-2</v>
      </c>
      <c r="P19" s="115">
        <v>1802</v>
      </c>
      <c r="Q19" s="115">
        <v>87902</v>
      </c>
      <c r="R19" s="116">
        <v>-1.80522353046315E-2</v>
      </c>
      <c r="S19" s="123">
        <v>0</v>
      </c>
      <c r="T19" s="114" t="s">
        <v>98</v>
      </c>
      <c r="U19" s="114" t="s">
        <v>98</v>
      </c>
      <c r="V19" s="118">
        <v>80706</v>
      </c>
      <c r="W19" s="118">
        <v>87864</v>
      </c>
      <c r="X19" s="118">
        <v>7158</v>
      </c>
      <c r="Y19" s="118">
        <v>125</v>
      </c>
      <c r="Z19" s="118">
        <v>125</v>
      </c>
      <c r="AA19" s="118">
        <v>0</v>
      </c>
      <c r="AB19" s="118">
        <v>0</v>
      </c>
      <c r="AC19" s="118">
        <v>1529</v>
      </c>
      <c r="AD19" s="118">
        <v>87989</v>
      </c>
      <c r="AE19" s="118">
        <v>89518</v>
      </c>
      <c r="AF19" s="114" t="s">
        <v>143</v>
      </c>
      <c r="AG19" s="114" t="s">
        <v>131</v>
      </c>
      <c r="AH19" s="118">
        <v>20</v>
      </c>
      <c r="AI19" s="118">
        <v>16120</v>
      </c>
    </row>
    <row r="20" spans="1:35" x14ac:dyDescent="0.2">
      <c r="A20" s="122"/>
      <c r="B20" s="114" t="s">
        <v>144</v>
      </c>
      <c r="C20" s="114" t="s">
        <v>145</v>
      </c>
      <c r="D20" s="115">
        <v>88965</v>
      </c>
      <c r="E20" s="115">
        <v>620</v>
      </c>
      <c r="F20" s="115">
        <v>89585</v>
      </c>
      <c r="G20" s="116">
        <v>-5.9682379737800599E-2</v>
      </c>
      <c r="H20" s="115">
        <v>147</v>
      </c>
      <c r="I20" s="115">
        <v>0</v>
      </c>
      <c r="J20" s="115">
        <v>147</v>
      </c>
      <c r="K20" s="116">
        <v>-0.8668478260869571</v>
      </c>
      <c r="L20" s="115">
        <v>23677</v>
      </c>
      <c r="M20" s="139">
        <v>-8.3636504373403503E-2</v>
      </c>
      <c r="N20" s="115">
        <v>113409</v>
      </c>
      <c r="O20" s="116">
        <v>-7.2038162879562703E-2</v>
      </c>
      <c r="P20" s="115">
        <v>964</v>
      </c>
      <c r="Q20" s="115">
        <v>114373</v>
      </c>
      <c r="R20" s="116">
        <v>-7.0168449806510394E-2</v>
      </c>
      <c r="S20" s="123">
        <v>0</v>
      </c>
      <c r="T20" s="114" t="s">
        <v>98</v>
      </c>
      <c r="U20" s="114" t="s">
        <v>98</v>
      </c>
      <c r="V20" s="118">
        <v>94859</v>
      </c>
      <c r="W20" s="118">
        <v>95271</v>
      </c>
      <c r="X20" s="118">
        <v>412</v>
      </c>
      <c r="Y20" s="118">
        <v>1104</v>
      </c>
      <c r="Z20" s="118">
        <v>1104</v>
      </c>
      <c r="AA20" s="118">
        <v>0</v>
      </c>
      <c r="AB20" s="118">
        <v>25838</v>
      </c>
      <c r="AC20" s="118">
        <v>791</v>
      </c>
      <c r="AD20" s="118">
        <v>122213</v>
      </c>
      <c r="AE20" s="118">
        <v>123004</v>
      </c>
      <c r="AF20" s="114" t="s">
        <v>146</v>
      </c>
      <c r="AG20" s="114" t="s">
        <v>131</v>
      </c>
      <c r="AH20" s="118">
        <v>20</v>
      </c>
      <c r="AI20" s="118">
        <v>16120</v>
      </c>
    </row>
    <row r="21" spans="1:35" x14ac:dyDescent="0.2">
      <c r="A21" s="122"/>
      <c r="B21" s="114" t="s">
        <v>147</v>
      </c>
      <c r="C21" s="114" t="s">
        <v>148</v>
      </c>
      <c r="D21" s="115">
        <v>15494</v>
      </c>
      <c r="E21" s="115">
        <v>8</v>
      </c>
      <c r="F21" s="115">
        <v>15502</v>
      </c>
      <c r="G21" s="116">
        <v>-0.127287057366436</v>
      </c>
      <c r="H21" s="115">
        <v>0</v>
      </c>
      <c r="I21" s="115">
        <v>0</v>
      </c>
      <c r="J21" s="115">
        <v>0</v>
      </c>
      <c r="K21" s="116">
        <v>0</v>
      </c>
      <c r="L21" s="115">
        <v>0</v>
      </c>
      <c r="M21" s="139">
        <v>-1</v>
      </c>
      <c r="N21" s="115">
        <v>15502</v>
      </c>
      <c r="O21" s="116">
        <v>-0.12807244501940501</v>
      </c>
      <c r="P21" s="115">
        <v>1229</v>
      </c>
      <c r="Q21" s="115">
        <v>16731</v>
      </c>
      <c r="R21" s="116">
        <v>-9.7572815533980589E-2</v>
      </c>
      <c r="S21" s="123">
        <v>0</v>
      </c>
      <c r="T21" s="114" t="s">
        <v>98</v>
      </c>
      <c r="U21" s="114" t="s">
        <v>98</v>
      </c>
      <c r="V21" s="118">
        <v>17751</v>
      </c>
      <c r="W21" s="118">
        <v>17763</v>
      </c>
      <c r="X21" s="118">
        <v>12</v>
      </c>
      <c r="Y21" s="118">
        <v>0</v>
      </c>
      <c r="Z21" s="118">
        <v>0</v>
      </c>
      <c r="AA21" s="118">
        <v>0</v>
      </c>
      <c r="AB21" s="118">
        <v>16</v>
      </c>
      <c r="AC21" s="118">
        <v>761</v>
      </c>
      <c r="AD21" s="118">
        <v>17779</v>
      </c>
      <c r="AE21" s="118">
        <v>18540</v>
      </c>
      <c r="AF21" s="114" t="s">
        <v>149</v>
      </c>
      <c r="AG21" s="114" t="s">
        <v>131</v>
      </c>
      <c r="AH21" s="118">
        <v>20</v>
      </c>
      <c r="AI21" s="118">
        <v>16120</v>
      </c>
    </row>
    <row r="22" spans="1:35" x14ac:dyDescent="0.2">
      <c r="A22" s="122"/>
      <c r="B22" s="114" t="s">
        <v>150</v>
      </c>
      <c r="C22" s="114" t="s">
        <v>151</v>
      </c>
      <c r="D22" s="115">
        <v>136582</v>
      </c>
      <c r="E22" s="115">
        <v>490</v>
      </c>
      <c r="F22" s="115">
        <v>137072</v>
      </c>
      <c r="G22" s="116">
        <v>3.8809861236368003E-2</v>
      </c>
      <c r="H22" s="115">
        <v>7205</v>
      </c>
      <c r="I22" s="115">
        <v>0</v>
      </c>
      <c r="J22" s="115">
        <v>7205</v>
      </c>
      <c r="K22" s="116">
        <v>-0.19126725782916201</v>
      </c>
      <c r="L22" s="115">
        <v>34</v>
      </c>
      <c r="M22" s="139">
        <v>0</v>
      </c>
      <c r="N22" s="115">
        <v>144311</v>
      </c>
      <c r="O22" s="116">
        <v>2.44995030526764E-2</v>
      </c>
      <c r="P22" s="115">
        <v>1097</v>
      </c>
      <c r="Q22" s="115">
        <v>145408</v>
      </c>
      <c r="R22" s="116">
        <v>3.07068530437495E-2</v>
      </c>
      <c r="S22" s="123">
        <v>0</v>
      </c>
      <c r="T22" s="114" t="s">
        <v>98</v>
      </c>
      <c r="U22" s="114" t="s">
        <v>98</v>
      </c>
      <c r="V22" s="118">
        <v>131625</v>
      </c>
      <c r="W22" s="118">
        <v>131951</v>
      </c>
      <c r="X22" s="118">
        <v>326</v>
      </c>
      <c r="Y22" s="118">
        <v>8909</v>
      </c>
      <c r="Z22" s="118">
        <v>8909</v>
      </c>
      <c r="AA22" s="118">
        <v>0</v>
      </c>
      <c r="AB22" s="118">
        <v>0</v>
      </c>
      <c r="AC22" s="118">
        <v>216</v>
      </c>
      <c r="AD22" s="118">
        <v>140860</v>
      </c>
      <c r="AE22" s="118">
        <v>141076</v>
      </c>
      <c r="AF22" s="114" t="s">
        <v>152</v>
      </c>
      <c r="AG22" s="114" t="s">
        <v>131</v>
      </c>
      <c r="AH22" s="118">
        <v>20</v>
      </c>
      <c r="AI22" s="118">
        <v>16120</v>
      </c>
    </row>
    <row r="23" spans="1:35" x14ac:dyDescent="0.2">
      <c r="A23" s="124"/>
      <c r="B23" s="114" t="s">
        <v>153</v>
      </c>
      <c r="C23" s="114" t="s">
        <v>154</v>
      </c>
      <c r="D23" s="115">
        <v>51269</v>
      </c>
      <c r="E23" s="115">
        <v>4</v>
      </c>
      <c r="F23" s="115">
        <v>51273</v>
      </c>
      <c r="G23" s="116">
        <v>5.3634177917514299E-2</v>
      </c>
      <c r="H23" s="115">
        <v>1852</v>
      </c>
      <c r="I23" s="115">
        <v>0</v>
      </c>
      <c r="J23" s="115">
        <v>1852</v>
      </c>
      <c r="K23" s="116">
        <v>2.0611570247933901</v>
      </c>
      <c r="L23" s="115">
        <v>0</v>
      </c>
      <c r="M23" s="139">
        <v>0</v>
      </c>
      <c r="N23" s="115">
        <v>53125</v>
      </c>
      <c r="O23" s="116">
        <v>7.8286108630348294E-2</v>
      </c>
      <c r="P23" s="115">
        <v>0</v>
      </c>
      <c r="Q23" s="115">
        <v>53125</v>
      </c>
      <c r="R23" s="116">
        <v>7.8286108630348294E-2</v>
      </c>
      <c r="S23" s="123">
        <v>0</v>
      </c>
      <c r="T23" s="114" t="s">
        <v>98</v>
      </c>
      <c r="U23" s="114" t="s">
        <v>98</v>
      </c>
      <c r="V23" s="118">
        <v>48657</v>
      </c>
      <c r="W23" s="118">
        <v>48663</v>
      </c>
      <c r="X23" s="118">
        <v>6</v>
      </c>
      <c r="Y23" s="118">
        <v>605</v>
      </c>
      <c r="Z23" s="118">
        <v>605</v>
      </c>
      <c r="AA23" s="118">
        <v>0</v>
      </c>
      <c r="AB23" s="118">
        <v>0</v>
      </c>
      <c r="AC23" s="118">
        <v>0</v>
      </c>
      <c r="AD23" s="118">
        <v>49268</v>
      </c>
      <c r="AE23" s="118">
        <v>49268</v>
      </c>
      <c r="AF23" s="114" t="s">
        <v>155</v>
      </c>
      <c r="AG23" s="114" t="s">
        <v>131</v>
      </c>
      <c r="AH23" s="118">
        <v>20</v>
      </c>
      <c r="AI23" s="118">
        <v>16120</v>
      </c>
    </row>
    <row r="24" spans="1:35" x14ac:dyDescent="0.2">
      <c r="A24" s="125" t="s">
        <v>112</v>
      </c>
      <c r="B24" s="125">
        <v>0</v>
      </c>
      <c r="C24" s="125">
        <v>0</v>
      </c>
      <c r="D24" s="126">
        <v>855080</v>
      </c>
      <c r="E24" s="126">
        <v>22472</v>
      </c>
      <c r="F24" s="126">
        <v>877552</v>
      </c>
      <c r="G24" s="127">
        <v>-7.9618356422995785E-3</v>
      </c>
      <c r="H24" s="126">
        <v>75560</v>
      </c>
      <c r="I24" s="126">
        <v>66</v>
      </c>
      <c r="J24" s="126">
        <v>75626</v>
      </c>
      <c r="K24" s="127">
        <v>1.9740567945848303E-2</v>
      </c>
      <c r="L24" s="126">
        <v>24093</v>
      </c>
      <c r="M24" s="140">
        <v>-6.81132513344163E-2</v>
      </c>
      <c r="N24" s="126">
        <v>977271</v>
      </c>
      <c r="O24" s="127">
        <v>-7.4547206968031002E-3</v>
      </c>
      <c r="P24" s="126">
        <v>12058</v>
      </c>
      <c r="Q24" s="126">
        <v>989329</v>
      </c>
      <c r="R24" s="127">
        <v>-6.53420844396065E-3</v>
      </c>
      <c r="S24" s="130">
        <v>0</v>
      </c>
      <c r="T24" s="131">
        <v>0</v>
      </c>
      <c r="U24" s="131">
        <v>0</v>
      </c>
      <c r="V24" s="132">
        <v>873829</v>
      </c>
      <c r="W24" s="132">
        <v>884595</v>
      </c>
      <c r="X24" s="132">
        <v>10766</v>
      </c>
      <c r="Y24" s="132">
        <v>74136</v>
      </c>
      <c r="Z24" s="132">
        <v>74162</v>
      </c>
      <c r="AA24" s="132">
        <v>26</v>
      </c>
      <c r="AB24" s="132">
        <v>25854</v>
      </c>
      <c r="AC24" s="132">
        <v>11225</v>
      </c>
      <c r="AD24" s="132">
        <v>984611</v>
      </c>
      <c r="AE24" s="132">
        <v>995836</v>
      </c>
      <c r="AF24" s="131">
        <v>0</v>
      </c>
      <c r="AG24" s="131">
        <v>0</v>
      </c>
      <c r="AH24" s="132">
        <v>180</v>
      </c>
      <c r="AI24" s="132">
        <v>145080</v>
      </c>
    </row>
    <row r="25" spans="1:35" x14ac:dyDescent="0.2">
      <c r="A25" s="120" t="s">
        <v>156</v>
      </c>
      <c r="B25" s="114" t="s">
        <v>157</v>
      </c>
      <c r="C25" s="114" t="s">
        <v>158</v>
      </c>
      <c r="D25" s="115">
        <v>13548</v>
      </c>
      <c r="E25" s="115">
        <v>102</v>
      </c>
      <c r="F25" s="115">
        <v>13650</v>
      </c>
      <c r="G25" s="116">
        <v>-2.3605150214592304E-2</v>
      </c>
      <c r="H25" s="115">
        <v>0</v>
      </c>
      <c r="I25" s="115">
        <v>0</v>
      </c>
      <c r="J25" s="115">
        <v>0</v>
      </c>
      <c r="K25" s="116">
        <v>0</v>
      </c>
      <c r="L25" s="115">
        <v>0</v>
      </c>
      <c r="M25" s="139">
        <v>0</v>
      </c>
      <c r="N25" s="115">
        <v>13650</v>
      </c>
      <c r="O25" s="116">
        <v>-2.3605150214592304E-2</v>
      </c>
      <c r="P25" s="115">
        <v>3282</v>
      </c>
      <c r="Q25" s="115">
        <v>16932</v>
      </c>
      <c r="R25" s="116">
        <v>-2.77347114556417E-2</v>
      </c>
      <c r="S25" s="121">
        <v>5</v>
      </c>
      <c r="T25" s="114" t="s">
        <v>98</v>
      </c>
      <c r="U25" s="114" t="s">
        <v>98</v>
      </c>
      <c r="V25" s="118">
        <v>13966</v>
      </c>
      <c r="W25" s="118">
        <v>13980</v>
      </c>
      <c r="X25" s="118">
        <v>14</v>
      </c>
      <c r="Y25" s="118">
        <v>0</v>
      </c>
      <c r="Z25" s="118">
        <v>0</v>
      </c>
      <c r="AA25" s="118">
        <v>0</v>
      </c>
      <c r="AB25" s="118">
        <v>0</v>
      </c>
      <c r="AC25" s="118">
        <v>3435</v>
      </c>
      <c r="AD25" s="118">
        <v>13980</v>
      </c>
      <c r="AE25" s="118">
        <v>17415</v>
      </c>
      <c r="AF25" s="114" t="s">
        <v>159</v>
      </c>
      <c r="AG25" s="114" t="s">
        <v>160</v>
      </c>
      <c r="AH25" s="118">
        <v>20</v>
      </c>
      <c r="AI25" s="118">
        <v>16120</v>
      </c>
    </row>
    <row r="26" spans="1:35" x14ac:dyDescent="0.2">
      <c r="A26" s="122"/>
      <c r="B26" s="114" t="s">
        <v>161</v>
      </c>
      <c r="C26" s="114" t="s">
        <v>162</v>
      </c>
      <c r="D26" s="115">
        <v>1876</v>
      </c>
      <c r="E26" s="115">
        <v>34</v>
      </c>
      <c r="F26" s="115">
        <v>1910</v>
      </c>
      <c r="G26" s="116">
        <v>-2.3017902813299202E-2</v>
      </c>
      <c r="H26" s="115">
        <v>0</v>
      </c>
      <c r="I26" s="115">
        <v>0</v>
      </c>
      <c r="J26" s="115">
        <v>0</v>
      </c>
      <c r="K26" s="116">
        <v>0</v>
      </c>
      <c r="L26" s="115">
        <v>0</v>
      </c>
      <c r="M26" s="139">
        <v>0</v>
      </c>
      <c r="N26" s="115">
        <v>1910</v>
      </c>
      <c r="O26" s="116">
        <v>-2.3017902813299202E-2</v>
      </c>
      <c r="P26" s="115">
        <v>2720</v>
      </c>
      <c r="Q26" s="115">
        <v>4630</v>
      </c>
      <c r="R26" s="116">
        <v>4.7743055555555603E-3</v>
      </c>
      <c r="S26" s="123">
        <v>0</v>
      </c>
      <c r="T26" s="114" t="s">
        <v>98</v>
      </c>
      <c r="U26" s="114" t="s">
        <v>98</v>
      </c>
      <c r="V26" s="118">
        <v>1945</v>
      </c>
      <c r="W26" s="118">
        <v>1955</v>
      </c>
      <c r="X26" s="118">
        <v>10</v>
      </c>
      <c r="Y26" s="118">
        <v>0</v>
      </c>
      <c r="Z26" s="118">
        <v>0</v>
      </c>
      <c r="AA26" s="118">
        <v>0</v>
      </c>
      <c r="AB26" s="118">
        <v>0</v>
      </c>
      <c r="AC26" s="118">
        <v>2653</v>
      </c>
      <c r="AD26" s="118">
        <v>1955</v>
      </c>
      <c r="AE26" s="118">
        <v>4608</v>
      </c>
      <c r="AF26" s="114" t="s">
        <v>163</v>
      </c>
      <c r="AG26" s="114" t="s">
        <v>160</v>
      </c>
      <c r="AH26" s="118">
        <v>20</v>
      </c>
      <c r="AI26" s="118">
        <v>16120</v>
      </c>
    </row>
    <row r="27" spans="1:35" x14ac:dyDescent="0.2">
      <c r="A27" s="122"/>
      <c r="B27" s="114" t="s">
        <v>164</v>
      </c>
      <c r="C27" s="114" t="s">
        <v>165</v>
      </c>
      <c r="D27" s="115">
        <v>28123</v>
      </c>
      <c r="E27" s="115">
        <v>742</v>
      </c>
      <c r="F27" s="115">
        <v>28865</v>
      </c>
      <c r="G27" s="116">
        <v>-9.1752934143041393E-2</v>
      </c>
      <c r="H27" s="115">
        <v>0</v>
      </c>
      <c r="I27" s="115">
        <v>0</v>
      </c>
      <c r="J27" s="115">
        <v>0</v>
      </c>
      <c r="K27" s="116">
        <v>0</v>
      </c>
      <c r="L27" s="115">
        <v>4058</v>
      </c>
      <c r="M27" s="139">
        <v>-0.41068835318036606</v>
      </c>
      <c r="N27" s="115">
        <v>32923</v>
      </c>
      <c r="O27" s="116">
        <v>-0.14855044353065902</v>
      </c>
      <c r="P27" s="115">
        <v>7915</v>
      </c>
      <c r="Q27" s="115">
        <v>40838</v>
      </c>
      <c r="R27" s="116">
        <v>-0.119377237245008</v>
      </c>
      <c r="S27" s="123">
        <v>0</v>
      </c>
      <c r="T27" s="114" t="s">
        <v>98</v>
      </c>
      <c r="U27" s="114" t="s">
        <v>98</v>
      </c>
      <c r="V27" s="118">
        <v>31329</v>
      </c>
      <c r="W27" s="118">
        <v>31781</v>
      </c>
      <c r="X27" s="118">
        <v>452</v>
      </c>
      <c r="Y27" s="118">
        <v>0</v>
      </c>
      <c r="Z27" s="118">
        <v>0</v>
      </c>
      <c r="AA27" s="118">
        <v>0</v>
      </c>
      <c r="AB27" s="118">
        <v>6886</v>
      </c>
      <c r="AC27" s="118">
        <v>7707</v>
      </c>
      <c r="AD27" s="118">
        <v>38667</v>
      </c>
      <c r="AE27" s="118">
        <v>46374</v>
      </c>
      <c r="AF27" s="114" t="s">
        <v>166</v>
      </c>
      <c r="AG27" s="114" t="s">
        <v>160</v>
      </c>
      <c r="AH27" s="118">
        <v>20</v>
      </c>
      <c r="AI27" s="118">
        <v>16120</v>
      </c>
    </row>
    <row r="28" spans="1:35" x14ac:dyDescent="0.2">
      <c r="A28" s="122"/>
      <c r="B28" s="114" t="s">
        <v>167</v>
      </c>
      <c r="C28" s="114" t="s">
        <v>168</v>
      </c>
      <c r="D28" s="115">
        <v>3813</v>
      </c>
      <c r="E28" s="115">
        <v>68</v>
      </c>
      <c r="F28" s="115">
        <v>3881</v>
      </c>
      <c r="G28" s="116">
        <v>-6.5494823019503989E-2</v>
      </c>
      <c r="H28" s="115">
        <v>0</v>
      </c>
      <c r="I28" s="115">
        <v>0</v>
      </c>
      <c r="J28" s="115">
        <v>0</v>
      </c>
      <c r="K28" s="116">
        <v>0</v>
      </c>
      <c r="L28" s="115">
        <v>0</v>
      </c>
      <c r="M28" s="139">
        <v>0</v>
      </c>
      <c r="N28" s="115">
        <v>3881</v>
      </c>
      <c r="O28" s="116">
        <v>-6.5494823019503989E-2</v>
      </c>
      <c r="P28" s="115">
        <v>4110</v>
      </c>
      <c r="Q28" s="115">
        <v>7991</v>
      </c>
      <c r="R28" s="116">
        <v>-6.6907986921999105E-2</v>
      </c>
      <c r="S28" s="123">
        <v>0</v>
      </c>
      <c r="T28" s="114" t="s">
        <v>98</v>
      </c>
      <c r="U28" s="114" t="s">
        <v>98</v>
      </c>
      <c r="V28" s="118">
        <v>3969</v>
      </c>
      <c r="W28" s="118">
        <v>4153</v>
      </c>
      <c r="X28" s="118">
        <v>184</v>
      </c>
      <c r="Y28" s="118">
        <v>0</v>
      </c>
      <c r="Z28" s="118">
        <v>0</v>
      </c>
      <c r="AA28" s="118">
        <v>0</v>
      </c>
      <c r="AB28" s="118">
        <v>0</v>
      </c>
      <c r="AC28" s="118">
        <v>4411</v>
      </c>
      <c r="AD28" s="118">
        <v>4153</v>
      </c>
      <c r="AE28" s="118">
        <v>8564</v>
      </c>
      <c r="AF28" s="114" t="s">
        <v>169</v>
      </c>
      <c r="AG28" s="114" t="s">
        <v>160</v>
      </c>
      <c r="AH28" s="118">
        <v>20</v>
      </c>
      <c r="AI28" s="118">
        <v>16120</v>
      </c>
    </row>
    <row r="29" spans="1:35" x14ac:dyDescent="0.2">
      <c r="A29" s="122"/>
      <c r="B29" s="114" t="s">
        <v>170</v>
      </c>
      <c r="C29" s="114" t="s">
        <v>171</v>
      </c>
      <c r="D29" s="115">
        <v>1194</v>
      </c>
      <c r="E29" s="115">
        <v>0</v>
      </c>
      <c r="F29" s="115">
        <v>1194</v>
      </c>
      <c r="G29" s="116">
        <v>-0.157968970380818</v>
      </c>
      <c r="H29" s="115">
        <v>2182</v>
      </c>
      <c r="I29" s="115">
        <v>0</v>
      </c>
      <c r="J29" s="115">
        <v>2182</v>
      </c>
      <c r="K29" s="116">
        <v>-0.114807302231237</v>
      </c>
      <c r="L29" s="115">
        <v>0</v>
      </c>
      <c r="M29" s="139">
        <v>0</v>
      </c>
      <c r="N29" s="115">
        <v>3376</v>
      </c>
      <c r="O29" s="116">
        <v>-0.13056914756631502</v>
      </c>
      <c r="P29" s="115">
        <v>0</v>
      </c>
      <c r="Q29" s="115">
        <v>3376</v>
      </c>
      <c r="R29" s="116">
        <v>-0.13056914756631502</v>
      </c>
      <c r="S29" s="123">
        <v>0</v>
      </c>
      <c r="T29" s="114" t="s">
        <v>98</v>
      </c>
      <c r="U29" s="114" t="s">
        <v>98</v>
      </c>
      <c r="V29" s="118">
        <v>1418</v>
      </c>
      <c r="W29" s="118">
        <v>1418</v>
      </c>
      <c r="X29" s="118">
        <v>0</v>
      </c>
      <c r="Y29" s="118">
        <v>2465</v>
      </c>
      <c r="Z29" s="118">
        <v>2465</v>
      </c>
      <c r="AA29" s="118">
        <v>0</v>
      </c>
      <c r="AB29" s="118">
        <v>0</v>
      </c>
      <c r="AC29" s="118">
        <v>0</v>
      </c>
      <c r="AD29" s="118">
        <v>3883</v>
      </c>
      <c r="AE29" s="118">
        <v>3883</v>
      </c>
      <c r="AF29" s="114" t="s">
        <v>172</v>
      </c>
      <c r="AG29" s="114" t="s">
        <v>160</v>
      </c>
      <c r="AH29" s="118">
        <v>20</v>
      </c>
      <c r="AI29" s="118">
        <v>16120</v>
      </c>
    </row>
    <row r="30" spans="1:35" x14ac:dyDescent="0.2">
      <c r="A30" s="122"/>
      <c r="B30" s="114" t="s">
        <v>173</v>
      </c>
      <c r="C30" s="114" t="s">
        <v>174</v>
      </c>
      <c r="D30" s="115">
        <v>43506</v>
      </c>
      <c r="E30" s="115">
        <v>652</v>
      </c>
      <c r="F30" s="115">
        <v>44158</v>
      </c>
      <c r="G30" s="116">
        <v>-8.5661041515684905E-2</v>
      </c>
      <c r="H30" s="115">
        <v>0</v>
      </c>
      <c r="I30" s="115">
        <v>0</v>
      </c>
      <c r="J30" s="115">
        <v>0</v>
      </c>
      <c r="K30" s="116">
        <v>-1</v>
      </c>
      <c r="L30" s="115">
        <v>15159</v>
      </c>
      <c r="M30" s="139">
        <v>-0.13436500685244401</v>
      </c>
      <c r="N30" s="115">
        <v>59317</v>
      </c>
      <c r="O30" s="116">
        <v>-0.100194168866236</v>
      </c>
      <c r="P30" s="115">
        <v>1512</v>
      </c>
      <c r="Q30" s="115">
        <v>60829</v>
      </c>
      <c r="R30" s="116">
        <v>-9.9923056435145499E-2</v>
      </c>
      <c r="S30" s="123">
        <v>0</v>
      </c>
      <c r="T30" s="114" t="s">
        <v>98</v>
      </c>
      <c r="U30" s="114" t="s">
        <v>98</v>
      </c>
      <c r="V30" s="118">
        <v>47931</v>
      </c>
      <c r="W30" s="118">
        <v>48295</v>
      </c>
      <c r="X30" s="118">
        <v>364</v>
      </c>
      <c r="Y30" s="118">
        <v>115</v>
      </c>
      <c r="Z30" s="118">
        <v>115</v>
      </c>
      <c r="AA30" s="118">
        <v>0</v>
      </c>
      <c r="AB30" s="118">
        <v>17512</v>
      </c>
      <c r="AC30" s="118">
        <v>1660</v>
      </c>
      <c r="AD30" s="118">
        <v>65922</v>
      </c>
      <c r="AE30" s="118">
        <v>67582</v>
      </c>
      <c r="AF30" s="114" t="s">
        <v>175</v>
      </c>
      <c r="AG30" s="114" t="s">
        <v>160</v>
      </c>
      <c r="AH30" s="118">
        <v>20</v>
      </c>
      <c r="AI30" s="118">
        <v>16120</v>
      </c>
    </row>
    <row r="31" spans="1:35" x14ac:dyDescent="0.2">
      <c r="A31" s="122"/>
      <c r="B31" s="114" t="s">
        <v>176</v>
      </c>
      <c r="C31" s="114" t="s">
        <v>177</v>
      </c>
      <c r="D31" s="115">
        <v>26473</v>
      </c>
      <c r="E31" s="115">
        <v>130</v>
      </c>
      <c r="F31" s="115">
        <v>26603</v>
      </c>
      <c r="G31" s="116">
        <v>-2.3097826086956503E-2</v>
      </c>
      <c r="H31" s="115">
        <v>0</v>
      </c>
      <c r="I31" s="115">
        <v>0</v>
      </c>
      <c r="J31" s="115">
        <v>0</v>
      </c>
      <c r="K31" s="116">
        <v>0</v>
      </c>
      <c r="L31" s="115">
        <v>0</v>
      </c>
      <c r="M31" s="139">
        <v>0</v>
      </c>
      <c r="N31" s="115">
        <v>26603</v>
      </c>
      <c r="O31" s="116">
        <v>-2.3097826086956503E-2</v>
      </c>
      <c r="P31" s="115">
        <v>756</v>
      </c>
      <c r="Q31" s="115">
        <v>27359</v>
      </c>
      <c r="R31" s="116">
        <v>-4.0237143057601898E-2</v>
      </c>
      <c r="S31" s="123">
        <v>0</v>
      </c>
      <c r="T31" s="114" t="s">
        <v>98</v>
      </c>
      <c r="U31" s="114" t="s">
        <v>98</v>
      </c>
      <c r="V31" s="118">
        <v>27182</v>
      </c>
      <c r="W31" s="118">
        <v>27232</v>
      </c>
      <c r="X31" s="118">
        <v>50</v>
      </c>
      <c r="Y31" s="118">
        <v>0</v>
      </c>
      <c r="Z31" s="118">
        <v>0</v>
      </c>
      <c r="AA31" s="118">
        <v>0</v>
      </c>
      <c r="AB31" s="118">
        <v>0</v>
      </c>
      <c r="AC31" s="118">
        <v>1274</v>
      </c>
      <c r="AD31" s="118">
        <v>27232</v>
      </c>
      <c r="AE31" s="118">
        <v>28506</v>
      </c>
      <c r="AF31" s="114" t="s">
        <v>178</v>
      </c>
      <c r="AG31" s="114" t="s">
        <v>160</v>
      </c>
      <c r="AH31" s="118">
        <v>20</v>
      </c>
      <c r="AI31" s="118">
        <v>16120</v>
      </c>
    </row>
    <row r="32" spans="1:35" x14ac:dyDescent="0.2">
      <c r="A32" s="122"/>
      <c r="B32" s="114" t="s">
        <v>179</v>
      </c>
      <c r="C32" s="114" t="s">
        <v>180</v>
      </c>
      <c r="D32" s="115">
        <v>31031</v>
      </c>
      <c r="E32" s="115">
        <v>2878</v>
      </c>
      <c r="F32" s="115">
        <v>33909</v>
      </c>
      <c r="G32" s="116">
        <v>-0.220679828089449</v>
      </c>
      <c r="H32" s="115">
        <v>0</v>
      </c>
      <c r="I32" s="115">
        <v>0</v>
      </c>
      <c r="J32" s="115">
        <v>0</v>
      </c>
      <c r="K32" s="116">
        <v>0</v>
      </c>
      <c r="L32" s="115">
        <v>3596</v>
      </c>
      <c r="M32" s="139">
        <v>-0.46898995865327797</v>
      </c>
      <c r="N32" s="115">
        <v>37505</v>
      </c>
      <c r="O32" s="116">
        <v>-0.25412167134021402</v>
      </c>
      <c r="P32" s="115">
        <v>8311</v>
      </c>
      <c r="Q32" s="115">
        <v>45816</v>
      </c>
      <c r="R32" s="116">
        <v>-0.22289125973166901</v>
      </c>
      <c r="S32" s="123">
        <v>0</v>
      </c>
      <c r="T32" s="114" t="s">
        <v>98</v>
      </c>
      <c r="U32" s="114" t="s">
        <v>98</v>
      </c>
      <c r="V32" s="118">
        <v>39339</v>
      </c>
      <c r="W32" s="118">
        <v>43511</v>
      </c>
      <c r="X32" s="118">
        <v>4172</v>
      </c>
      <c r="Y32" s="118">
        <v>0</v>
      </c>
      <c r="Z32" s="118">
        <v>0</v>
      </c>
      <c r="AA32" s="118">
        <v>0</v>
      </c>
      <c r="AB32" s="118">
        <v>6772</v>
      </c>
      <c r="AC32" s="118">
        <v>8674</v>
      </c>
      <c r="AD32" s="118">
        <v>50283</v>
      </c>
      <c r="AE32" s="118">
        <v>58957</v>
      </c>
      <c r="AF32" s="114" t="s">
        <v>181</v>
      </c>
      <c r="AG32" s="114" t="s">
        <v>160</v>
      </c>
      <c r="AH32" s="118">
        <v>20</v>
      </c>
      <c r="AI32" s="118">
        <v>16120</v>
      </c>
    </row>
    <row r="33" spans="1:35" x14ac:dyDescent="0.2">
      <c r="A33" s="122"/>
      <c r="B33" s="114" t="s">
        <v>182</v>
      </c>
      <c r="C33" s="114" t="s">
        <v>183</v>
      </c>
      <c r="D33" s="115">
        <v>2220</v>
      </c>
      <c r="E33" s="115">
        <v>4</v>
      </c>
      <c r="F33" s="115">
        <v>2224</v>
      </c>
      <c r="G33" s="116">
        <v>1.9248395967002702E-2</v>
      </c>
      <c r="H33" s="115">
        <v>0</v>
      </c>
      <c r="I33" s="115">
        <v>0</v>
      </c>
      <c r="J33" s="115">
        <v>0</v>
      </c>
      <c r="K33" s="116">
        <v>0</v>
      </c>
      <c r="L33" s="115">
        <v>0</v>
      </c>
      <c r="M33" s="139">
        <v>0</v>
      </c>
      <c r="N33" s="115">
        <v>2224</v>
      </c>
      <c r="O33" s="116">
        <v>1.9248395967002702E-2</v>
      </c>
      <c r="P33" s="115">
        <v>2112</v>
      </c>
      <c r="Q33" s="115">
        <v>4336</v>
      </c>
      <c r="R33" s="116">
        <v>-6.3094209161624906E-2</v>
      </c>
      <c r="S33" s="123">
        <v>0</v>
      </c>
      <c r="T33" s="114" t="s">
        <v>98</v>
      </c>
      <c r="U33" s="114" t="s">
        <v>98</v>
      </c>
      <c r="V33" s="118">
        <v>2182</v>
      </c>
      <c r="W33" s="118">
        <v>2182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2446</v>
      </c>
      <c r="AD33" s="118">
        <v>2182</v>
      </c>
      <c r="AE33" s="118">
        <v>4628</v>
      </c>
      <c r="AF33" s="114" t="s">
        <v>184</v>
      </c>
      <c r="AG33" s="114" t="s">
        <v>160</v>
      </c>
      <c r="AH33" s="118">
        <v>20</v>
      </c>
      <c r="AI33" s="118">
        <v>16120</v>
      </c>
    </row>
    <row r="34" spans="1:35" x14ac:dyDescent="0.2">
      <c r="A34" s="122"/>
      <c r="B34" s="114" t="s">
        <v>185</v>
      </c>
      <c r="C34" s="114" t="s">
        <v>186</v>
      </c>
      <c r="D34" s="115">
        <v>3054</v>
      </c>
      <c r="E34" s="115">
        <v>32</v>
      </c>
      <c r="F34" s="115">
        <v>3086</v>
      </c>
      <c r="G34" s="116">
        <v>-0.2265664160401</v>
      </c>
      <c r="H34" s="115">
        <v>0</v>
      </c>
      <c r="I34" s="115">
        <v>0</v>
      </c>
      <c r="J34" s="115">
        <v>0</v>
      </c>
      <c r="K34" s="116">
        <v>0</v>
      </c>
      <c r="L34" s="115">
        <v>0</v>
      </c>
      <c r="M34" s="139">
        <v>0</v>
      </c>
      <c r="N34" s="115">
        <v>3086</v>
      </c>
      <c r="O34" s="116">
        <v>-0.2265664160401</v>
      </c>
      <c r="P34" s="115">
        <v>3243</v>
      </c>
      <c r="Q34" s="115">
        <v>6329</v>
      </c>
      <c r="R34" s="116">
        <v>-0.185666495110654</v>
      </c>
      <c r="S34" s="123">
        <v>0</v>
      </c>
      <c r="T34" s="114" t="s">
        <v>98</v>
      </c>
      <c r="U34" s="114" t="s">
        <v>98</v>
      </c>
      <c r="V34" s="118">
        <v>3882</v>
      </c>
      <c r="W34" s="118">
        <v>3990</v>
      </c>
      <c r="X34" s="118">
        <v>108</v>
      </c>
      <c r="Y34" s="118">
        <v>0</v>
      </c>
      <c r="Z34" s="118">
        <v>0</v>
      </c>
      <c r="AA34" s="118">
        <v>0</v>
      </c>
      <c r="AB34" s="118">
        <v>0</v>
      </c>
      <c r="AC34" s="118">
        <v>3782</v>
      </c>
      <c r="AD34" s="118">
        <v>3990</v>
      </c>
      <c r="AE34" s="118">
        <v>7772</v>
      </c>
      <c r="AF34" s="114" t="s">
        <v>187</v>
      </c>
      <c r="AG34" s="114" t="s">
        <v>160</v>
      </c>
      <c r="AH34" s="118">
        <v>20</v>
      </c>
      <c r="AI34" s="118">
        <v>16120</v>
      </c>
    </row>
    <row r="35" spans="1:35" x14ac:dyDescent="0.2">
      <c r="A35" s="122"/>
      <c r="B35" s="114" t="s">
        <v>188</v>
      </c>
      <c r="C35" s="114" t="s">
        <v>189</v>
      </c>
      <c r="D35" s="115">
        <v>30938</v>
      </c>
      <c r="E35" s="115">
        <v>144</v>
      </c>
      <c r="F35" s="115">
        <v>31082</v>
      </c>
      <c r="G35" s="116">
        <v>-4.1004597204652701E-2</v>
      </c>
      <c r="H35" s="115">
        <v>0</v>
      </c>
      <c r="I35" s="115">
        <v>0</v>
      </c>
      <c r="J35" s="115">
        <v>0</v>
      </c>
      <c r="K35" s="116">
        <v>0</v>
      </c>
      <c r="L35" s="115">
        <v>0</v>
      </c>
      <c r="M35" s="139">
        <v>0</v>
      </c>
      <c r="N35" s="115">
        <v>31082</v>
      </c>
      <c r="O35" s="116">
        <v>-4.1004597204652701E-2</v>
      </c>
      <c r="P35" s="115">
        <v>1398</v>
      </c>
      <c r="Q35" s="115">
        <v>32480</v>
      </c>
      <c r="R35" s="116">
        <v>-4.3749631984926096E-2</v>
      </c>
      <c r="S35" s="123">
        <v>0</v>
      </c>
      <c r="T35" s="114" t="s">
        <v>98</v>
      </c>
      <c r="U35" s="114" t="s">
        <v>98</v>
      </c>
      <c r="V35" s="118">
        <v>32311</v>
      </c>
      <c r="W35" s="118">
        <v>32411</v>
      </c>
      <c r="X35" s="118">
        <v>100</v>
      </c>
      <c r="Y35" s="118">
        <v>0</v>
      </c>
      <c r="Z35" s="118">
        <v>0</v>
      </c>
      <c r="AA35" s="118">
        <v>0</v>
      </c>
      <c r="AB35" s="118">
        <v>0</v>
      </c>
      <c r="AC35" s="118">
        <v>1555</v>
      </c>
      <c r="AD35" s="118">
        <v>32411</v>
      </c>
      <c r="AE35" s="118">
        <v>33966</v>
      </c>
      <c r="AF35" s="114" t="s">
        <v>190</v>
      </c>
      <c r="AG35" s="114" t="s">
        <v>160</v>
      </c>
      <c r="AH35" s="118">
        <v>20</v>
      </c>
      <c r="AI35" s="118">
        <v>16120</v>
      </c>
    </row>
    <row r="36" spans="1:35" x14ac:dyDescent="0.2">
      <c r="A36" s="122"/>
      <c r="B36" s="114" t="s">
        <v>191</v>
      </c>
      <c r="C36" s="114" t="s">
        <v>192</v>
      </c>
      <c r="D36" s="115">
        <v>4258</v>
      </c>
      <c r="E36" s="115">
        <v>24</v>
      </c>
      <c r="F36" s="115">
        <v>4282</v>
      </c>
      <c r="G36" s="116">
        <v>-0.14616151545363901</v>
      </c>
      <c r="H36" s="115">
        <v>0</v>
      </c>
      <c r="I36" s="115">
        <v>0</v>
      </c>
      <c r="J36" s="115">
        <v>0</v>
      </c>
      <c r="K36" s="116">
        <v>0</v>
      </c>
      <c r="L36" s="115">
        <v>0</v>
      </c>
      <c r="M36" s="139">
        <v>0</v>
      </c>
      <c r="N36" s="115">
        <v>4282</v>
      </c>
      <c r="O36" s="116">
        <v>-0.14616151545363901</v>
      </c>
      <c r="P36" s="115">
        <v>2842</v>
      </c>
      <c r="Q36" s="115">
        <v>7124</v>
      </c>
      <c r="R36" s="116">
        <v>-0.115360735129765</v>
      </c>
      <c r="S36" s="123">
        <v>0</v>
      </c>
      <c r="T36" s="114" t="s">
        <v>98</v>
      </c>
      <c r="U36" s="114" t="s">
        <v>98</v>
      </c>
      <c r="V36" s="118">
        <v>5015</v>
      </c>
      <c r="W36" s="118">
        <v>5015</v>
      </c>
      <c r="X36" s="118">
        <v>0</v>
      </c>
      <c r="Y36" s="118">
        <v>0</v>
      </c>
      <c r="Z36" s="118">
        <v>0</v>
      </c>
      <c r="AA36" s="118">
        <v>0</v>
      </c>
      <c r="AB36" s="118">
        <v>0</v>
      </c>
      <c r="AC36" s="118">
        <v>3038</v>
      </c>
      <c r="AD36" s="118">
        <v>5015</v>
      </c>
      <c r="AE36" s="118">
        <v>8053</v>
      </c>
      <c r="AF36" s="114" t="s">
        <v>193</v>
      </c>
      <c r="AG36" s="114" t="s">
        <v>160</v>
      </c>
      <c r="AH36" s="118">
        <v>20</v>
      </c>
      <c r="AI36" s="118">
        <v>16120</v>
      </c>
    </row>
    <row r="37" spans="1:35" x14ac:dyDescent="0.2">
      <c r="A37" s="122"/>
      <c r="B37" s="114" t="s">
        <v>194</v>
      </c>
      <c r="C37" s="114" t="s">
        <v>195</v>
      </c>
      <c r="D37" s="115">
        <v>30737</v>
      </c>
      <c r="E37" s="115">
        <v>434</v>
      </c>
      <c r="F37" s="115">
        <v>31171</v>
      </c>
      <c r="G37" s="116">
        <v>-0.10053383350165901</v>
      </c>
      <c r="H37" s="115">
        <v>0</v>
      </c>
      <c r="I37" s="115">
        <v>0</v>
      </c>
      <c r="J37" s="115">
        <v>0</v>
      </c>
      <c r="K37" s="116">
        <v>-1</v>
      </c>
      <c r="L37" s="115">
        <v>0</v>
      </c>
      <c r="M37" s="139">
        <v>0</v>
      </c>
      <c r="N37" s="115">
        <v>31171</v>
      </c>
      <c r="O37" s="116">
        <v>-0.100611691384385</v>
      </c>
      <c r="P37" s="115">
        <v>4531</v>
      </c>
      <c r="Q37" s="115">
        <v>35702</v>
      </c>
      <c r="R37" s="116">
        <v>-0.107003501750875</v>
      </c>
      <c r="S37" s="123">
        <v>0</v>
      </c>
      <c r="T37" s="114" t="s">
        <v>98</v>
      </c>
      <c r="U37" s="114" t="s">
        <v>98</v>
      </c>
      <c r="V37" s="118">
        <v>34575</v>
      </c>
      <c r="W37" s="118">
        <v>34655</v>
      </c>
      <c r="X37" s="118">
        <v>80</v>
      </c>
      <c r="Y37" s="118">
        <v>3</v>
      </c>
      <c r="Z37" s="118">
        <v>3</v>
      </c>
      <c r="AA37" s="118">
        <v>0</v>
      </c>
      <c r="AB37" s="118">
        <v>0</v>
      </c>
      <c r="AC37" s="118">
        <v>5322</v>
      </c>
      <c r="AD37" s="118">
        <v>34658</v>
      </c>
      <c r="AE37" s="118">
        <v>39980</v>
      </c>
      <c r="AF37" s="114" t="s">
        <v>196</v>
      </c>
      <c r="AG37" s="114" t="s">
        <v>160</v>
      </c>
      <c r="AH37" s="118">
        <v>20</v>
      </c>
      <c r="AI37" s="118">
        <v>16120</v>
      </c>
    </row>
    <row r="38" spans="1:35" x14ac:dyDescent="0.2">
      <c r="A38" s="122"/>
      <c r="B38" s="114" t="s">
        <v>197</v>
      </c>
      <c r="C38" s="114" t="s">
        <v>198</v>
      </c>
      <c r="D38" s="115">
        <v>18316</v>
      </c>
      <c r="E38" s="115">
        <v>80</v>
      </c>
      <c r="F38" s="115">
        <v>18396</v>
      </c>
      <c r="G38" s="116">
        <v>-0.121867392238293</v>
      </c>
      <c r="H38" s="115">
        <v>0</v>
      </c>
      <c r="I38" s="115">
        <v>0</v>
      </c>
      <c r="J38" s="115">
        <v>0</v>
      </c>
      <c r="K38" s="116">
        <v>0</v>
      </c>
      <c r="L38" s="115">
        <v>0</v>
      </c>
      <c r="M38" s="139">
        <v>0</v>
      </c>
      <c r="N38" s="115">
        <v>18396</v>
      </c>
      <c r="O38" s="116">
        <v>-0.121867392238293</v>
      </c>
      <c r="P38" s="115">
        <v>7490</v>
      </c>
      <c r="Q38" s="115">
        <v>25886</v>
      </c>
      <c r="R38" s="116">
        <v>-9.8676880222841212E-2</v>
      </c>
      <c r="S38" s="123">
        <v>0</v>
      </c>
      <c r="T38" s="114" t="s">
        <v>98</v>
      </c>
      <c r="U38" s="114" t="s">
        <v>98</v>
      </c>
      <c r="V38" s="118">
        <v>20925</v>
      </c>
      <c r="W38" s="118">
        <v>20949</v>
      </c>
      <c r="X38" s="118">
        <v>24</v>
      </c>
      <c r="Y38" s="118">
        <v>0</v>
      </c>
      <c r="Z38" s="118">
        <v>0</v>
      </c>
      <c r="AA38" s="118">
        <v>0</v>
      </c>
      <c r="AB38" s="118">
        <v>0</v>
      </c>
      <c r="AC38" s="118">
        <v>7771</v>
      </c>
      <c r="AD38" s="118">
        <v>20949</v>
      </c>
      <c r="AE38" s="118">
        <v>28720</v>
      </c>
      <c r="AF38" s="114" t="s">
        <v>199</v>
      </c>
      <c r="AG38" s="114" t="s">
        <v>160</v>
      </c>
      <c r="AH38" s="118">
        <v>20</v>
      </c>
      <c r="AI38" s="118">
        <v>16120</v>
      </c>
    </row>
    <row r="39" spans="1:35" x14ac:dyDescent="0.2">
      <c r="A39" s="122"/>
      <c r="B39" s="114" t="s">
        <v>200</v>
      </c>
      <c r="C39" s="114" t="s">
        <v>201</v>
      </c>
      <c r="D39" s="115">
        <v>8978</v>
      </c>
      <c r="E39" s="115">
        <v>106</v>
      </c>
      <c r="F39" s="115">
        <v>9084</v>
      </c>
      <c r="G39" s="116">
        <v>-2.2805507745266799E-2</v>
      </c>
      <c r="H39" s="115">
        <v>0</v>
      </c>
      <c r="I39" s="115">
        <v>0</v>
      </c>
      <c r="J39" s="115">
        <v>0</v>
      </c>
      <c r="K39" s="116">
        <v>0</v>
      </c>
      <c r="L39" s="115">
        <v>0</v>
      </c>
      <c r="M39" s="139">
        <v>0</v>
      </c>
      <c r="N39" s="115">
        <v>9084</v>
      </c>
      <c r="O39" s="116">
        <v>-2.2805507745266799E-2</v>
      </c>
      <c r="P39" s="115">
        <v>5452</v>
      </c>
      <c r="Q39" s="115">
        <v>14536</v>
      </c>
      <c r="R39" s="116">
        <v>-1.2902349585766701E-2</v>
      </c>
      <c r="S39" s="123">
        <v>0</v>
      </c>
      <c r="T39" s="114" t="s">
        <v>98</v>
      </c>
      <c r="U39" s="114" t="s">
        <v>98</v>
      </c>
      <c r="V39" s="118">
        <v>9252</v>
      </c>
      <c r="W39" s="118">
        <v>9296</v>
      </c>
      <c r="X39" s="118">
        <v>44</v>
      </c>
      <c r="Y39" s="118">
        <v>0</v>
      </c>
      <c r="Z39" s="118">
        <v>0</v>
      </c>
      <c r="AA39" s="118">
        <v>0</v>
      </c>
      <c r="AB39" s="118">
        <v>0</v>
      </c>
      <c r="AC39" s="118">
        <v>5430</v>
      </c>
      <c r="AD39" s="118">
        <v>9296</v>
      </c>
      <c r="AE39" s="118">
        <v>14726</v>
      </c>
      <c r="AF39" s="114" t="s">
        <v>202</v>
      </c>
      <c r="AG39" s="114" t="s">
        <v>160</v>
      </c>
      <c r="AH39" s="118">
        <v>20</v>
      </c>
      <c r="AI39" s="118">
        <v>16120</v>
      </c>
    </row>
    <row r="40" spans="1:35" x14ac:dyDescent="0.2">
      <c r="A40" s="122"/>
      <c r="B40" s="114" t="s">
        <v>203</v>
      </c>
      <c r="C40" s="114" t="s">
        <v>204</v>
      </c>
      <c r="D40" s="115">
        <v>8860</v>
      </c>
      <c r="E40" s="115">
        <v>0</v>
      </c>
      <c r="F40" s="115">
        <v>8860</v>
      </c>
      <c r="G40" s="116">
        <v>-8.9226973684210509E-2</v>
      </c>
      <c r="H40" s="115">
        <v>0</v>
      </c>
      <c r="I40" s="115">
        <v>0</v>
      </c>
      <c r="J40" s="115">
        <v>0</v>
      </c>
      <c r="K40" s="116">
        <v>0</v>
      </c>
      <c r="L40" s="115">
        <v>0</v>
      </c>
      <c r="M40" s="139">
        <v>0</v>
      </c>
      <c r="N40" s="115">
        <v>8860</v>
      </c>
      <c r="O40" s="116">
        <v>-8.9226973684210509E-2</v>
      </c>
      <c r="P40" s="115">
        <v>19</v>
      </c>
      <c r="Q40" s="115">
        <v>8879</v>
      </c>
      <c r="R40" s="116">
        <v>-8.8023829087921099E-2</v>
      </c>
      <c r="S40" s="123">
        <v>0</v>
      </c>
      <c r="T40" s="114" t="s">
        <v>98</v>
      </c>
      <c r="U40" s="114" t="s">
        <v>98</v>
      </c>
      <c r="V40" s="118">
        <v>9702</v>
      </c>
      <c r="W40" s="118">
        <v>9728</v>
      </c>
      <c r="X40" s="118">
        <v>26</v>
      </c>
      <c r="Y40" s="118">
        <v>0</v>
      </c>
      <c r="Z40" s="118">
        <v>0</v>
      </c>
      <c r="AA40" s="118">
        <v>0</v>
      </c>
      <c r="AB40" s="118">
        <v>0</v>
      </c>
      <c r="AC40" s="118">
        <v>8</v>
      </c>
      <c r="AD40" s="118">
        <v>9728</v>
      </c>
      <c r="AE40" s="118">
        <v>9736</v>
      </c>
      <c r="AF40" s="114" t="s">
        <v>205</v>
      </c>
      <c r="AG40" s="114" t="s">
        <v>160</v>
      </c>
      <c r="AH40" s="118">
        <v>20</v>
      </c>
      <c r="AI40" s="118">
        <v>16120</v>
      </c>
    </row>
    <row r="41" spans="1:35" x14ac:dyDescent="0.2">
      <c r="A41" s="122"/>
      <c r="B41" s="114" t="s">
        <v>206</v>
      </c>
      <c r="C41" s="114" t="s">
        <v>207</v>
      </c>
      <c r="D41" s="115">
        <v>7819</v>
      </c>
      <c r="E41" s="115">
        <v>0</v>
      </c>
      <c r="F41" s="115">
        <v>7819</v>
      </c>
      <c r="G41" s="116">
        <v>-1.4742943548387099E-2</v>
      </c>
      <c r="H41" s="115">
        <v>0</v>
      </c>
      <c r="I41" s="115">
        <v>0</v>
      </c>
      <c r="J41" s="115">
        <v>0</v>
      </c>
      <c r="K41" s="116">
        <v>-1</v>
      </c>
      <c r="L41" s="115">
        <v>0</v>
      </c>
      <c r="M41" s="139">
        <v>0</v>
      </c>
      <c r="N41" s="115">
        <v>7819</v>
      </c>
      <c r="O41" s="116">
        <v>-5.2472127968977204E-2</v>
      </c>
      <c r="P41" s="115">
        <v>0</v>
      </c>
      <c r="Q41" s="115">
        <v>7819</v>
      </c>
      <c r="R41" s="116">
        <v>-5.2472127968977204E-2</v>
      </c>
      <c r="S41" s="123">
        <v>0</v>
      </c>
      <c r="T41" s="114" t="s">
        <v>98</v>
      </c>
      <c r="U41" s="114" t="s">
        <v>98</v>
      </c>
      <c r="V41" s="118">
        <v>7930</v>
      </c>
      <c r="W41" s="118">
        <v>7936</v>
      </c>
      <c r="X41" s="118">
        <v>6</v>
      </c>
      <c r="Y41" s="118">
        <v>316</v>
      </c>
      <c r="Z41" s="118">
        <v>316</v>
      </c>
      <c r="AA41" s="118">
        <v>0</v>
      </c>
      <c r="AB41" s="118">
        <v>0</v>
      </c>
      <c r="AC41" s="118">
        <v>0</v>
      </c>
      <c r="AD41" s="118">
        <v>8252</v>
      </c>
      <c r="AE41" s="118">
        <v>8252</v>
      </c>
      <c r="AF41" s="114" t="s">
        <v>208</v>
      </c>
      <c r="AG41" s="114" t="s">
        <v>160</v>
      </c>
      <c r="AH41" s="118">
        <v>20</v>
      </c>
      <c r="AI41" s="118">
        <v>16120</v>
      </c>
    </row>
    <row r="42" spans="1:35" x14ac:dyDescent="0.2">
      <c r="A42" s="122"/>
      <c r="B42" s="114" t="s">
        <v>209</v>
      </c>
      <c r="C42" s="114" t="s">
        <v>210</v>
      </c>
      <c r="D42" s="115">
        <v>10571</v>
      </c>
      <c r="E42" s="115">
        <v>32</v>
      </c>
      <c r="F42" s="115">
        <v>10603</v>
      </c>
      <c r="G42" s="116">
        <v>-6.4655172413793103E-3</v>
      </c>
      <c r="H42" s="115">
        <v>0</v>
      </c>
      <c r="I42" s="115">
        <v>0</v>
      </c>
      <c r="J42" s="115">
        <v>0</v>
      </c>
      <c r="K42" s="116">
        <v>0</v>
      </c>
      <c r="L42" s="115">
        <v>0</v>
      </c>
      <c r="M42" s="139">
        <v>0</v>
      </c>
      <c r="N42" s="115">
        <v>10603</v>
      </c>
      <c r="O42" s="116">
        <v>-6.4655172413793103E-3</v>
      </c>
      <c r="P42" s="115">
        <v>4761</v>
      </c>
      <c r="Q42" s="115">
        <v>15364</v>
      </c>
      <c r="R42" s="116">
        <v>-3.37714609144079E-2</v>
      </c>
      <c r="S42" s="123">
        <v>0</v>
      </c>
      <c r="T42" s="114" t="s">
        <v>98</v>
      </c>
      <c r="U42" s="114" t="s">
        <v>98</v>
      </c>
      <c r="V42" s="118">
        <v>10666</v>
      </c>
      <c r="W42" s="118">
        <v>10672</v>
      </c>
      <c r="X42" s="118">
        <v>6</v>
      </c>
      <c r="Y42" s="118">
        <v>0</v>
      </c>
      <c r="Z42" s="118">
        <v>0</v>
      </c>
      <c r="AA42" s="118">
        <v>0</v>
      </c>
      <c r="AB42" s="118">
        <v>0</v>
      </c>
      <c r="AC42" s="118">
        <v>5229</v>
      </c>
      <c r="AD42" s="118">
        <v>10672</v>
      </c>
      <c r="AE42" s="118">
        <v>15901</v>
      </c>
      <c r="AF42" s="114" t="s">
        <v>211</v>
      </c>
      <c r="AG42" s="114" t="s">
        <v>160</v>
      </c>
      <c r="AH42" s="118">
        <v>20</v>
      </c>
      <c r="AI42" s="118">
        <v>16120</v>
      </c>
    </row>
    <row r="43" spans="1:35" x14ac:dyDescent="0.2">
      <c r="A43" s="122"/>
      <c r="B43" s="114" t="s">
        <v>212</v>
      </c>
      <c r="C43" s="114" t="s">
        <v>213</v>
      </c>
      <c r="D43" s="115">
        <v>2952</v>
      </c>
      <c r="E43" s="115">
        <v>0</v>
      </c>
      <c r="F43" s="115">
        <v>2952</v>
      </c>
      <c r="G43" s="116">
        <v>-0.16586606385984701</v>
      </c>
      <c r="H43" s="115">
        <v>0</v>
      </c>
      <c r="I43" s="115">
        <v>0</v>
      </c>
      <c r="J43" s="115">
        <v>0</v>
      </c>
      <c r="K43" s="116">
        <v>0</v>
      </c>
      <c r="L43" s="115">
        <v>0</v>
      </c>
      <c r="M43" s="139">
        <v>0</v>
      </c>
      <c r="N43" s="115">
        <v>2952</v>
      </c>
      <c r="O43" s="116">
        <v>-0.16586606385984701</v>
      </c>
      <c r="P43" s="115">
        <v>1765</v>
      </c>
      <c r="Q43" s="115">
        <v>4717</v>
      </c>
      <c r="R43" s="116">
        <v>-0.104933586337761</v>
      </c>
      <c r="S43" s="123">
        <v>0</v>
      </c>
      <c r="T43" s="114" t="s">
        <v>98</v>
      </c>
      <c r="U43" s="114" t="s">
        <v>98</v>
      </c>
      <c r="V43" s="118">
        <v>3535</v>
      </c>
      <c r="W43" s="118">
        <v>3539</v>
      </c>
      <c r="X43" s="118">
        <v>4</v>
      </c>
      <c r="Y43" s="118">
        <v>0</v>
      </c>
      <c r="Z43" s="118">
        <v>0</v>
      </c>
      <c r="AA43" s="118">
        <v>0</v>
      </c>
      <c r="AB43" s="118">
        <v>0</v>
      </c>
      <c r="AC43" s="118">
        <v>1731</v>
      </c>
      <c r="AD43" s="118">
        <v>3539</v>
      </c>
      <c r="AE43" s="118">
        <v>5270</v>
      </c>
      <c r="AF43" s="114" t="s">
        <v>214</v>
      </c>
      <c r="AG43" s="114" t="s">
        <v>160</v>
      </c>
      <c r="AH43" s="118">
        <v>20</v>
      </c>
      <c r="AI43" s="118">
        <v>16120</v>
      </c>
    </row>
    <row r="44" spans="1:35" x14ac:dyDescent="0.2">
      <c r="A44" s="122"/>
      <c r="B44" s="114" t="s">
        <v>215</v>
      </c>
      <c r="C44" s="114" t="s">
        <v>216</v>
      </c>
      <c r="D44" s="115">
        <v>10219</v>
      </c>
      <c r="E44" s="115">
        <v>44</v>
      </c>
      <c r="F44" s="115">
        <v>10263</v>
      </c>
      <c r="G44" s="116">
        <v>-0.15662749609663901</v>
      </c>
      <c r="H44" s="115">
        <v>0</v>
      </c>
      <c r="I44" s="115">
        <v>0</v>
      </c>
      <c r="J44" s="115">
        <v>0</v>
      </c>
      <c r="K44" s="116">
        <v>0</v>
      </c>
      <c r="L44" s="115">
        <v>0</v>
      </c>
      <c r="M44" s="139">
        <v>0</v>
      </c>
      <c r="N44" s="115">
        <v>10263</v>
      </c>
      <c r="O44" s="116">
        <v>-0.15662749609663901</v>
      </c>
      <c r="P44" s="115">
        <v>1868</v>
      </c>
      <c r="Q44" s="115">
        <v>12131</v>
      </c>
      <c r="R44" s="116">
        <v>-0.15510516785067599</v>
      </c>
      <c r="S44" s="123">
        <v>0</v>
      </c>
      <c r="T44" s="114" t="s">
        <v>98</v>
      </c>
      <c r="U44" s="114" t="s">
        <v>98</v>
      </c>
      <c r="V44" s="118">
        <v>12153</v>
      </c>
      <c r="W44" s="118">
        <v>12169</v>
      </c>
      <c r="X44" s="118">
        <v>16</v>
      </c>
      <c r="Y44" s="118">
        <v>0</v>
      </c>
      <c r="Z44" s="118">
        <v>0</v>
      </c>
      <c r="AA44" s="118">
        <v>0</v>
      </c>
      <c r="AB44" s="118">
        <v>0</v>
      </c>
      <c r="AC44" s="118">
        <v>2189</v>
      </c>
      <c r="AD44" s="118">
        <v>12169</v>
      </c>
      <c r="AE44" s="118">
        <v>14358</v>
      </c>
      <c r="AF44" s="114" t="s">
        <v>217</v>
      </c>
      <c r="AG44" s="114" t="s">
        <v>160</v>
      </c>
      <c r="AH44" s="118">
        <v>20</v>
      </c>
      <c r="AI44" s="118">
        <v>16120</v>
      </c>
    </row>
    <row r="45" spans="1:35" x14ac:dyDescent="0.2">
      <c r="A45" s="122"/>
      <c r="B45" s="114" t="s">
        <v>218</v>
      </c>
      <c r="C45" s="114" t="s">
        <v>219</v>
      </c>
      <c r="D45" s="115">
        <v>22224</v>
      </c>
      <c r="E45" s="115">
        <v>200</v>
      </c>
      <c r="F45" s="115">
        <v>22424</v>
      </c>
      <c r="G45" s="116">
        <v>-5.2346730547422598E-3</v>
      </c>
      <c r="H45" s="115">
        <v>0</v>
      </c>
      <c r="I45" s="115">
        <v>0</v>
      </c>
      <c r="J45" s="115">
        <v>0</v>
      </c>
      <c r="K45" s="116">
        <v>0</v>
      </c>
      <c r="L45" s="115">
        <v>0</v>
      </c>
      <c r="M45" s="139">
        <v>0</v>
      </c>
      <c r="N45" s="115">
        <v>22424</v>
      </c>
      <c r="O45" s="116">
        <v>-5.2346730547422598E-3</v>
      </c>
      <c r="P45" s="115">
        <v>7524</v>
      </c>
      <c r="Q45" s="115">
        <v>29948</v>
      </c>
      <c r="R45" s="116">
        <v>-1.12582125524118E-2</v>
      </c>
      <c r="S45" s="123">
        <v>0</v>
      </c>
      <c r="T45" s="114" t="s">
        <v>98</v>
      </c>
      <c r="U45" s="114" t="s">
        <v>98</v>
      </c>
      <c r="V45" s="118">
        <v>22392</v>
      </c>
      <c r="W45" s="118">
        <v>22542</v>
      </c>
      <c r="X45" s="118">
        <v>150</v>
      </c>
      <c r="Y45" s="118">
        <v>0</v>
      </c>
      <c r="Z45" s="118">
        <v>0</v>
      </c>
      <c r="AA45" s="118">
        <v>0</v>
      </c>
      <c r="AB45" s="118">
        <v>0</v>
      </c>
      <c r="AC45" s="118">
        <v>7747</v>
      </c>
      <c r="AD45" s="118">
        <v>22542</v>
      </c>
      <c r="AE45" s="118">
        <v>30289</v>
      </c>
      <c r="AF45" s="114" t="s">
        <v>220</v>
      </c>
      <c r="AG45" s="114" t="s">
        <v>160</v>
      </c>
      <c r="AH45" s="118">
        <v>20</v>
      </c>
      <c r="AI45" s="118">
        <v>16120</v>
      </c>
    </row>
    <row r="46" spans="1:35" x14ac:dyDescent="0.2">
      <c r="A46" s="122"/>
      <c r="B46" s="114" t="s">
        <v>221</v>
      </c>
      <c r="C46" s="114" t="s">
        <v>222</v>
      </c>
      <c r="D46" s="115">
        <v>16996</v>
      </c>
      <c r="E46" s="115">
        <v>3258</v>
      </c>
      <c r="F46" s="115">
        <v>20254</v>
      </c>
      <c r="G46" s="116">
        <v>-0.14576128215942599</v>
      </c>
      <c r="H46" s="115">
        <v>0</v>
      </c>
      <c r="I46" s="115">
        <v>0</v>
      </c>
      <c r="J46" s="115">
        <v>0</v>
      </c>
      <c r="K46" s="116">
        <v>0</v>
      </c>
      <c r="L46" s="115">
        <v>0</v>
      </c>
      <c r="M46" s="139">
        <v>0</v>
      </c>
      <c r="N46" s="115">
        <v>20254</v>
      </c>
      <c r="O46" s="116">
        <v>-0.14576128215942599</v>
      </c>
      <c r="P46" s="115">
        <v>5914</v>
      </c>
      <c r="Q46" s="115">
        <v>26168</v>
      </c>
      <c r="R46" s="116">
        <v>-0.15127140633108499</v>
      </c>
      <c r="S46" s="123">
        <v>0</v>
      </c>
      <c r="T46" s="114" t="s">
        <v>98</v>
      </c>
      <c r="U46" s="114" t="s">
        <v>98</v>
      </c>
      <c r="V46" s="118">
        <v>20060</v>
      </c>
      <c r="W46" s="118">
        <v>23710</v>
      </c>
      <c r="X46" s="118">
        <v>3650</v>
      </c>
      <c r="Y46" s="118">
        <v>0</v>
      </c>
      <c r="Z46" s="118">
        <v>0</v>
      </c>
      <c r="AA46" s="118">
        <v>0</v>
      </c>
      <c r="AB46" s="118">
        <v>0</v>
      </c>
      <c r="AC46" s="118">
        <v>7122</v>
      </c>
      <c r="AD46" s="118">
        <v>23710</v>
      </c>
      <c r="AE46" s="118">
        <v>30832</v>
      </c>
      <c r="AF46" s="114" t="s">
        <v>223</v>
      </c>
      <c r="AG46" s="114" t="s">
        <v>160</v>
      </c>
      <c r="AH46" s="118">
        <v>20</v>
      </c>
      <c r="AI46" s="118">
        <v>16120</v>
      </c>
    </row>
    <row r="47" spans="1:35" x14ac:dyDescent="0.2">
      <c r="A47" s="122"/>
      <c r="B47" s="114" t="s">
        <v>224</v>
      </c>
      <c r="C47" s="114" t="s">
        <v>225</v>
      </c>
      <c r="D47" s="115">
        <v>32289</v>
      </c>
      <c r="E47" s="115">
        <v>542</v>
      </c>
      <c r="F47" s="115">
        <v>32831</v>
      </c>
      <c r="G47" s="116">
        <v>-3.8482940401230001E-2</v>
      </c>
      <c r="H47" s="115">
        <v>0</v>
      </c>
      <c r="I47" s="115">
        <v>0</v>
      </c>
      <c r="J47" s="115">
        <v>0</v>
      </c>
      <c r="K47" s="116">
        <v>0</v>
      </c>
      <c r="L47" s="115">
        <v>0</v>
      </c>
      <c r="M47" s="139">
        <v>0</v>
      </c>
      <c r="N47" s="115">
        <v>32831</v>
      </c>
      <c r="O47" s="116">
        <v>-3.8482940401230001E-2</v>
      </c>
      <c r="P47" s="115">
        <v>3837</v>
      </c>
      <c r="Q47" s="115">
        <v>36668</v>
      </c>
      <c r="R47" s="116">
        <v>-2.7967022771253604E-2</v>
      </c>
      <c r="S47" s="123">
        <v>0</v>
      </c>
      <c r="T47" s="114" t="s">
        <v>98</v>
      </c>
      <c r="U47" s="114" t="s">
        <v>98</v>
      </c>
      <c r="V47" s="118">
        <v>33811</v>
      </c>
      <c r="W47" s="118">
        <v>34145</v>
      </c>
      <c r="X47" s="118">
        <v>334</v>
      </c>
      <c r="Y47" s="118">
        <v>0</v>
      </c>
      <c r="Z47" s="118">
        <v>0</v>
      </c>
      <c r="AA47" s="118">
        <v>0</v>
      </c>
      <c r="AB47" s="118">
        <v>0</v>
      </c>
      <c r="AC47" s="118">
        <v>3578</v>
      </c>
      <c r="AD47" s="118">
        <v>34145</v>
      </c>
      <c r="AE47" s="118">
        <v>37723</v>
      </c>
      <c r="AF47" s="114" t="s">
        <v>226</v>
      </c>
      <c r="AG47" s="114" t="s">
        <v>160</v>
      </c>
      <c r="AH47" s="118">
        <v>20</v>
      </c>
      <c r="AI47" s="118">
        <v>16120</v>
      </c>
    </row>
    <row r="48" spans="1:35" x14ac:dyDescent="0.2">
      <c r="A48" s="122"/>
      <c r="B48" s="114" t="s">
        <v>227</v>
      </c>
      <c r="C48" s="114" t="s">
        <v>228</v>
      </c>
      <c r="D48" s="115">
        <v>24212</v>
      </c>
      <c r="E48" s="115">
        <v>58</v>
      </c>
      <c r="F48" s="115">
        <v>24270</v>
      </c>
      <c r="G48" s="116">
        <v>1.2642383277005901E-2</v>
      </c>
      <c r="H48" s="115">
        <v>0</v>
      </c>
      <c r="I48" s="115">
        <v>0</v>
      </c>
      <c r="J48" s="115">
        <v>0</v>
      </c>
      <c r="K48" s="116">
        <v>0</v>
      </c>
      <c r="L48" s="115">
        <v>0</v>
      </c>
      <c r="M48" s="139">
        <v>0</v>
      </c>
      <c r="N48" s="115">
        <v>24270</v>
      </c>
      <c r="O48" s="116">
        <v>1.2642383277005901E-2</v>
      </c>
      <c r="P48" s="115">
        <v>1181</v>
      </c>
      <c r="Q48" s="115">
        <v>25451</v>
      </c>
      <c r="R48" s="116">
        <v>8.7194324442154518E-3</v>
      </c>
      <c r="S48" s="123">
        <v>0</v>
      </c>
      <c r="T48" s="114" t="s">
        <v>98</v>
      </c>
      <c r="U48" s="114" t="s">
        <v>98</v>
      </c>
      <c r="V48" s="118">
        <v>23963</v>
      </c>
      <c r="W48" s="118">
        <v>23967</v>
      </c>
      <c r="X48" s="118">
        <v>4</v>
      </c>
      <c r="Y48" s="118">
        <v>0</v>
      </c>
      <c r="Z48" s="118">
        <v>0</v>
      </c>
      <c r="AA48" s="118">
        <v>0</v>
      </c>
      <c r="AB48" s="118">
        <v>0</v>
      </c>
      <c r="AC48" s="118">
        <v>1264</v>
      </c>
      <c r="AD48" s="118">
        <v>23967</v>
      </c>
      <c r="AE48" s="118">
        <v>25231</v>
      </c>
      <c r="AF48" s="114" t="s">
        <v>229</v>
      </c>
      <c r="AG48" s="114" t="s">
        <v>160</v>
      </c>
      <c r="AH48" s="118">
        <v>20</v>
      </c>
      <c r="AI48" s="118">
        <v>16120</v>
      </c>
    </row>
    <row r="49" spans="1:35" x14ac:dyDescent="0.2">
      <c r="A49" s="122"/>
      <c r="B49" s="114" t="s">
        <v>230</v>
      </c>
      <c r="C49" s="114" t="s">
        <v>231</v>
      </c>
      <c r="D49" s="115">
        <v>4253</v>
      </c>
      <c r="E49" s="115">
        <v>14</v>
      </c>
      <c r="F49" s="115">
        <v>4267</v>
      </c>
      <c r="G49" s="116">
        <v>-0.20525237474390001</v>
      </c>
      <c r="H49" s="115">
        <v>0</v>
      </c>
      <c r="I49" s="115">
        <v>0</v>
      </c>
      <c r="J49" s="115">
        <v>0</v>
      </c>
      <c r="K49" s="116">
        <v>0</v>
      </c>
      <c r="L49" s="115">
        <v>0</v>
      </c>
      <c r="M49" s="139">
        <v>0</v>
      </c>
      <c r="N49" s="115">
        <v>4267</v>
      </c>
      <c r="O49" s="116">
        <v>-0.20525237474390001</v>
      </c>
      <c r="P49" s="115">
        <v>3208</v>
      </c>
      <c r="Q49" s="115">
        <v>7475</v>
      </c>
      <c r="R49" s="116">
        <v>-0.23396187743390001</v>
      </c>
      <c r="S49" s="123">
        <v>0</v>
      </c>
      <c r="T49" s="114" t="s">
        <v>98</v>
      </c>
      <c r="U49" s="114" t="s">
        <v>98</v>
      </c>
      <c r="V49" s="118">
        <v>5345</v>
      </c>
      <c r="W49" s="118">
        <v>5369</v>
      </c>
      <c r="X49" s="118">
        <v>24</v>
      </c>
      <c r="Y49" s="118">
        <v>0</v>
      </c>
      <c r="Z49" s="118">
        <v>0</v>
      </c>
      <c r="AA49" s="118">
        <v>0</v>
      </c>
      <c r="AB49" s="118">
        <v>0</v>
      </c>
      <c r="AC49" s="118">
        <v>4389</v>
      </c>
      <c r="AD49" s="118">
        <v>5369</v>
      </c>
      <c r="AE49" s="118">
        <v>9758</v>
      </c>
      <c r="AF49" s="114" t="s">
        <v>232</v>
      </c>
      <c r="AG49" s="114" t="s">
        <v>160</v>
      </c>
      <c r="AH49" s="118">
        <v>20</v>
      </c>
      <c r="AI49" s="118">
        <v>16120</v>
      </c>
    </row>
    <row r="50" spans="1:35" x14ac:dyDescent="0.2">
      <c r="A50" s="122"/>
      <c r="B50" s="114" t="s">
        <v>233</v>
      </c>
      <c r="C50" s="114" t="s">
        <v>234</v>
      </c>
      <c r="D50" s="115">
        <v>19931</v>
      </c>
      <c r="E50" s="115">
        <v>4572</v>
      </c>
      <c r="F50" s="115">
        <v>24503</v>
      </c>
      <c r="G50" s="116">
        <v>-2.6461122809805702E-2</v>
      </c>
      <c r="H50" s="115">
        <v>0</v>
      </c>
      <c r="I50" s="115">
        <v>0</v>
      </c>
      <c r="J50" s="115">
        <v>0</v>
      </c>
      <c r="K50" s="116">
        <v>0</v>
      </c>
      <c r="L50" s="115">
        <v>0</v>
      </c>
      <c r="M50" s="139">
        <v>0</v>
      </c>
      <c r="N50" s="115">
        <v>24503</v>
      </c>
      <c r="O50" s="116">
        <v>-2.6461122809805702E-2</v>
      </c>
      <c r="P50" s="115">
        <v>8038</v>
      </c>
      <c r="Q50" s="115">
        <v>32541</v>
      </c>
      <c r="R50" s="116">
        <v>-1.4148085312651501E-2</v>
      </c>
      <c r="S50" s="123">
        <v>0</v>
      </c>
      <c r="T50" s="114" t="s">
        <v>98</v>
      </c>
      <c r="U50" s="114" t="s">
        <v>98</v>
      </c>
      <c r="V50" s="118">
        <v>20503</v>
      </c>
      <c r="W50" s="118">
        <v>25169</v>
      </c>
      <c r="X50" s="118">
        <v>4666</v>
      </c>
      <c r="Y50" s="118">
        <v>0</v>
      </c>
      <c r="Z50" s="118">
        <v>0</v>
      </c>
      <c r="AA50" s="118">
        <v>0</v>
      </c>
      <c r="AB50" s="118">
        <v>0</v>
      </c>
      <c r="AC50" s="118">
        <v>7839</v>
      </c>
      <c r="AD50" s="118">
        <v>25169</v>
      </c>
      <c r="AE50" s="118">
        <v>33008</v>
      </c>
      <c r="AF50" s="114" t="s">
        <v>235</v>
      </c>
      <c r="AG50" s="114" t="s">
        <v>160</v>
      </c>
      <c r="AH50" s="118">
        <v>20</v>
      </c>
      <c r="AI50" s="118">
        <v>16120</v>
      </c>
    </row>
    <row r="51" spans="1:35" x14ac:dyDescent="0.2">
      <c r="A51" s="122"/>
      <c r="B51" s="114" t="s">
        <v>236</v>
      </c>
      <c r="C51" s="114" t="s">
        <v>237</v>
      </c>
      <c r="D51" s="115">
        <v>3739</v>
      </c>
      <c r="E51" s="115">
        <v>78</v>
      </c>
      <c r="F51" s="115">
        <v>3817</v>
      </c>
      <c r="G51" s="116">
        <v>-0.27722022344253006</v>
      </c>
      <c r="H51" s="115">
        <v>0</v>
      </c>
      <c r="I51" s="115">
        <v>0</v>
      </c>
      <c r="J51" s="115">
        <v>0</v>
      </c>
      <c r="K51" s="116">
        <v>0</v>
      </c>
      <c r="L51" s="115">
        <v>0</v>
      </c>
      <c r="M51" s="139">
        <v>0</v>
      </c>
      <c r="N51" s="115">
        <v>3817</v>
      </c>
      <c r="O51" s="116">
        <v>-0.27722022344253006</v>
      </c>
      <c r="P51" s="115">
        <v>5370</v>
      </c>
      <c r="Q51" s="115">
        <v>9187</v>
      </c>
      <c r="R51" s="116">
        <v>-0.11390817901234601</v>
      </c>
      <c r="S51" s="123">
        <v>0</v>
      </c>
      <c r="T51" s="114" t="s">
        <v>98</v>
      </c>
      <c r="U51" s="114" t="s">
        <v>98</v>
      </c>
      <c r="V51" s="118">
        <v>5261</v>
      </c>
      <c r="W51" s="118">
        <v>5281</v>
      </c>
      <c r="X51" s="118">
        <v>20</v>
      </c>
      <c r="Y51" s="118">
        <v>0</v>
      </c>
      <c r="Z51" s="118">
        <v>0</v>
      </c>
      <c r="AA51" s="118">
        <v>0</v>
      </c>
      <c r="AB51" s="118">
        <v>0</v>
      </c>
      <c r="AC51" s="118">
        <v>5087</v>
      </c>
      <c r="AD51" s="118">
        <v>5281</v>
      </c>
      <c r="AE51" s="118">
        <v>10368</v>
      </c>
      <c r="AF51" s="114" t="s">
        <v>238</v>
      </c>
      <c r="AG51" s="114" t="s">
        <v>160</v>
      </c>
      <c r="AH51" s="118">
        <v>20</v>
      </c>
      <c r="AI51" s="118">
        <v>16120</v>
      </c>
    </row>
    <row r="52" spans="1:35" x14ac:dyDescent="0.2">
      <c r="A52" s="122"/>
      <c r="B52" s="114" t="s">
        <v>239</v>
      </c>
      <c r="C52" s="114" t="s">
        <v>240</v>
      </c>
      <c r="D52" s="115">
        <v>2871</v>
      </c>
      <c r="E52" s="115">
        <v>0</v>
      </c>
      <c r="F52" s="115">
        <v>2871</v>
      </c>
      <c r="G52" s="116">
        <v>3.4594594594594595E-2</v>
      </c>
      <c r="H52" s="115">
        <v>0</v>
      </c>
      <c r="I52" s="115">
        <v>0</v>
      </c>
      <c r="J52" s="115">
        <v>0</v>
      </c>
      <c r="K52" s="116">
        <v>0</v>
      </c>
      <c r="L52" s="115">
        <v>0</v>
      </c>
      <c r="M52" s="139">
        <v>0</v>
      </c>
      <c r="N52" s="115">
        <v>2871</v>
      </c>
      <c r="O52" s="116">
        <v>3.4594594594594595E-2</v>
      </c>
      <c r="P52" s="115">
        <v>0</v>
      </c>
      <c r="Q52" s="115">
        <v>2871</v>
      </c>
      <c r="R52" s="116">
        <v>3.4594594594594595E-2</v>
      </c>
      <c r="S52" s="123">
        <v>0</v>
      </c>
      <c r="T52" s="114" t="s">
        <v>98</v>
      </c>
      <c r="U52" s="114" t="s">
        <v>98</v>
      </c>
      <c r="V52" s="118">
        <v>2775</v>
      </c>
      <c r="W52" s="118">
        <v>2775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2775</v>
      </c>
      <c r="AE52" s="118">
        <v>2775</v>
      </c>
      <c r="AF52" s="114" t="s">
        <v>241</v>
      </c>
      <c r="AG52" s="114" t="s">
        <v>160</v>
      </c>
      <c r="AH52" s="118">
        <v>20</v>
      </c>
      <c r="AI52" s="118">
        <v>16120</v>
      </c>
    </row>
    <row r="53" spans="1:35" x14ac:dyDescent="0.2">
      <c r="A53" s="124"/>
      <c r="B53" s="114" t="s">
        <v>242</v>
      </c>
      <c r="C53" s="114" t="s">
        <v>243</v>
      </c>
      <c r="D53" s="115">
        <v>37026</v>
      </c>
      <c r="E53" s="115">
        <v>294</v>
      </c>
      <c r="F53" s="115">
        <v>37320</v>
      </c>
      <c r="G53" s="116">
        <v>-6.3441076089138695E-2</v>
      </c>
      <c r="H53" s="115">
        <v>0</v>
      </c>
      <c r="I53" s="115">
        <v>0</v>
      </c>
      <c r="J53" s="115">
        <v>0</v>
      </c>
      <c r="K53" s="116">
        <v>0</v>
      </c>
      <c r="L53" s="115">
        <v>0</v>
      </c>
      <c r="M53" s="139">
        <v>0</v>
      </c>
      <c r="N53" s="115">
        <v>37320</v>
      </c>
      <c r="O53" s="116">
        <v>-6.3441076089138695E-2</v>
      </c>
      <c r="P53" s="115">
        <v>529</v>
      </c>
      <c r="Q53" s="115">
        <v>37849</v>
      </c>
      <c r="R53" s="116">
        <v>-6.7597861700293194E-2</v>
      </c>
      <c r="S53" s="123">
        <v>0</v>
      </c>
      <c r="T53" s="114" t="s">
        <v>98</v>
      </c>
      <c r="U53" s="114" t="s">
        <v>98</v>
      </c>
      <c r="V53" s="118">
        <v>39816</v>
      </c>
      <c r="W53" s="118">
        <v>39848</v>
      </c>
      <c r="X53" s="118">
        <v>32</v>
      </c>
      <c r="Y53" s="118">
        <v>0</v>
      </c>
      <c r="Z53" s="118">
        <v>0</v>
      </c>
      <c r="AA53" s="118">
        <v>0</v>
      </c>
      <c r="AB53" s="118">
        <v>0</v>
      </c>
      <c r="AC53" s="118">
        <v>745</v>
      </c>
      <c r="AD53" s="118">
        <v>39848</v>
      </c>
      <c r="AE53" s="118">
        <v>40593</v>
      </c>
      <c r="AF53" s="114" t="s">
        <v>244</v>
      </c>
      <c r="AG53" s="114" t="s">
        <v>160</v>
      </c>
      <c r="AH53" s="118">
        <v>20</v>
      </c>
      <c r="AI53" s="118">
        <v>16120</v>
      </c>
    </row>
    <row r="54" spans="1:35" x14ac:dyDescent="0.2">
      <c r="A54" s="125" t="s">
        <v>112</v>
      </c>
      <c r="B54" s="125">
        <v>0</v>
      </c>
      <c r="C54" s="125">
        <v>0</v>
      </c>
      <c r="D54" s="126">
        <v>452027</v>
      </c>
      <c r="E54" s="126">
        <v>14522</v>
      </c>
      <c r="F54" s="126">
        <v>466549</v>
      </c>
      <c r="G54" s="127">
        <v>-8.1004898822667301E-2</v>
      </c>
      <c r="H54" s="126">
        <v>2182</v>
      </c>
      <c r="I54" s="126">
        <v>0</v>
      </c>
      <c r="J54" s="126">
        <v>2182</v>
      </c>
      <c r="K54" s="127">
        <v>-0.247326664367023</v>
      </c>
      <c r="L54" s="126">
        <v>22813</v>
      </c>
      <c r="M54" s="140">
        <v>-0.26811036252807202</v>
      </c>
      <c r="N54" s="126">
        <v>491544</v>
      </c>
      <c r="O54" s="127">
        <v>-9.2660343853716312E-2</v>
      </c>
      <c r="P54" s="126">
        <v>99688</v>
      </c>
      <c r="Q54" s="126">
        <v>591232</v>
      </c>
      <c r="R54" s="127">
        <v>-8.7362695036336813E-2</v>
      </c>
      <c r="S54" s="130">
        <v>0</v>
      </c>
      <c r="T54" s="131">
        <v>0</v>
      </c>
      <c r="U54" s="131">
        <v>0</v>
      </c>
      <c r="V54" s="132">
        <v>493133</v>
      </c>
      <c r="W54" s="132">
        <v>507673</v>
      </c>
      <c r="X54" s="132">
        <v>14540</v>
      </c>
      <c r="Y54" s="132">
        <v>2899</v>
      </c>
      <c r="Z54" s="132">
        <v>2899</v>
      </c>
      <c r="AA54" s="132">
        <v>0</v>
      </c>
      <c r="AB54" s="132">
        <v>31170</v>
      </c>
      <c r="AC54" s="132">
        <v>106086</v>
      </c>
      <c r="AD54" s="132">
        <v>541742</v>
      </c>
      <c r="AE54" s="132">
        <v>647828</v>
      </c>
      <c r="AF54" s="131">
        <v>0</v>
      </c>
      <c r="AG54" s="131">
        <v>0</v>
      </c>
      <c r="AH54" s="132">
        <v>580</v>
      </c>
      <c r="AI54" s="132">
        <v>467480</v>
      </c>
    </row>
    <row r="55" spans="1:35" s="137" customFormat="1" ht="22.5" x14ac:dyDescent="0.2">
      <c r="A55" s="133" t="s">
        <v>245</v>
      </c>
      <c r="B55" s="134"/>
      <c r="C55" s="134"/>
      <c r="D55" s="135">
        <f>D54+D24+D14</f>
        <v>2563239</v>
      </c>
      <c r="E55" s="135">
        <f>E54+E24+E14</f>
        <v>291296</v>
      </c>
      <c r="F55" s="135">
        <f>F54+F24+F14</f>
        <v>2854535</v>
      </c>
      <c r="G55" s="136">
        <f>((F54+F24+F14)-(W54+W24+W14))/(W54+W24+W14)</f>
        <v>-2.9763084272089912E-2</v>
      </c>
      <c r="H55" s="135">
        <f>H54+H24+H14</f>
        <v>306049</v>
      </c>
      <c r="I55" s="135">
        <f>I54+I24+I14</f>
        <v>688</v>
      </c>
      <c r="J55" s="135">
        <f>J54+J24+J14</f>
        <v>306737</v>
      </c>
      <c r="K55" s="136">
        <f>((J54+J24+J14)-(Z54+Z24+Z14))/(Z54+Z24+Z14)</f>
        <v>5.7511402274880892E-3</v>
      </c>
      <c r="L55" s="135">
        <f>L54+L24+L14</f>
        <v>46937</v>
      </c>
      <c r="M55" s="136">
        <f>((L54+L24+L14)-(AB54+AB24+AB14))/(AB54+AB24+AB14)</f>
        <v>-0.17691929996843545</v>
      </c>
      <c r="N55" s="135">
        <f>N54+N24+N14</f>
        <v>3208209</v>
      </c>
      <c r="O55" s="136">
        <f>((N54+N24+N14)-(AD54+AD24+AD14))/(AD54+AD24+AD14)</f>
        <v>-2.9024760071547254E-2</v>
      </c>
      <c r="P55" s="135">
        <f>P54+P24+P14</f>
        <v>190025</v>
      </c>
      <c r="Q55" s="135">
        <f>Q54+Q24+Q14</f>
        <v>3398234</v>
      </c>
      <c r="R55" s="136">
        <f>((Q54+Q24+Q14)-(AE54+AE24+AE14))/(AE54+AE24+AE14)</f>
        <v>-2.7401184840294988E-2</v>
      </c>
    </row>
    <row r="56" spans="1:35" s="137" customFormat="1" x14ac:dyDescent="0.2">
      <c r="A56" s="133" t="s">
        <v>246</v>
      </c>
      <c r="B56" s="134"/>
      <c r="C56" s="134"/>
      <c r="D56" s="135">
        <f>D54+D24+D14+D9</f>
        <v>5315132</v>
      </c>
      <c r="E56" s="135">
        <f t="shared" ref="E56:Q56" si="0">E54+E24+E14+E9</f>
        <v>553508</v>
      </c>
      <c r="F56" s="135">
        <f t="shared" si="0"/>
        <v>5868640</v>
      </c>
      <c r="G56" s="136">
        <f>((F54+F24+F14+F9)-(W54+W24+W14+W9))/(W54+W24+W14+W9)</f>
        <v>-3.2801558555682585E-2</v>
      </c>
      <c r="H56" s="135">
        <f t="shared" si="0"/>
        <v>1556826</v>
      </c>
      <c r="I56" s="135">
        <f t="shared" si="0"/>
        <v>43644</v>
      </c>
      <c r="J56" s="135">
        <f t="shared" si="0"/>
        <v>1600470</v>
      </c>
      <c r="K56" s="136">
        <f>((J54+J24+J14+J9)-(Z54+Z24+Z14+Z9))/(Z54+Z24+Z14+Z9)</f>
        <v>-4.7174809937429674E-2</v>
      </c>
      <c r="L56" s="135">
        <f t="shared" si="0"/>
        <v>199752</v>
      </c>
      <c r="M56" s="136">
        <f>((L54+L24+L14+L9)-(AB54+AB24+AB14+AB9))/(AB54+AB24+AB14+AB9)</f>
        <v>-0.13478581019621433</v>
      </c>
      <c r="N56" s="135">
        <f t="shared" si="0"/>
        <v>7668862</v>
      </c>
      <c r="O56" s="136">
        <f>((N54+N24+N14+N9)-(AD54+AD24+AD14+AD9))/(AD54+AD24+AD14+AD9)</f>
        <v>-3.8778809736321841E-2</v>
      </c>
      <c r="P56" s="135">
        <f t="shared" si="0"/>
        <v>215724</v>
      </c>
      <c r="Q56" s="135">
        <f t="shared" si="0"/>
        <v>7884586</v>
      </c>
      <c r="R56" s="136">
        <f>((Q54+Q24+Q14+Q9)-(AE54+AE24+AE14+AE9))/(AE54+AE24+AE14+AE9)</f>
        <v>-4.046715213343282E-2</v>
      </c>
    </row>
    <row r="57" spans="1:35" s="137" customFormat="1" x14ac:dyDescent="0.2">
      <c r="A57" s="133" t="s">
        <v>247</v>
      </c>
      <c r="B57" s="134"/>
      <c r="C57" s="134"/>
      <c r="D57" s="135">
        <f>D54+D24+D14+D9+D5</f>
        <v>7768071</v>
      </c>
      <c r="E57" s="135">
        <f t="shared" ref="E57:Q57" si="1">E54+E24+E14+E9+E5</f>
        <v>1475256</v>
      </c>
      <c r="F57" s="135">
        <f t="shared" si="1"/>
        <v>9243327</v>
      </c>
      <c r="G57" s="136">
        <f>((F54+F24+F14+F9+F5)-(W54+W24+W14+W9+W5))/(W54+W24+W14+W9+W5)</f>
        <v>-2.6542240916742975E-2</v>
      </c>
      <c r="H57" s="135">
        <f t="shared" si="1"/>
        <v>4663675</v>
      </c>
      <c r="I57" s="135">
        <f t="shared" si="1"/>
        <v>765666</v>
      </c>
      <c r="J57" s="135">
        <f t="shared" si="1"/>
        <v>5429341</v>
      </c>
      <c r="K57" s="136">
        <f>((J54+J24+J14+J9+J5)-(Z54+Z24+Z14+Z9+Z5))/(Z54+Z24+Z14+Z9+Z5)</f>
        <v>1.4985565049323796E-3</v>
      </c>
      <c r="L57" s="135">
        <f t="shared" si="1"/>
        <v>199752</v>
      </c>
      <c r="M57" s="136">
        <f>((L54+L24+L14+L9+L5)-(AB54+AB24+AB14+AB9+AB5))/(AB54+AB24+AB14+AB9+AB5)</f>
        <v>-0.13478581019621433</v>
      </c>
      <c r="N57" s="135">
        <f t="shared" si="1"/>
        <v>14872420</v>
      </c>
      <c r="O57" s="136">
        <f>((N54+N24+N14+N9+N5)-(AD54+AD24+AD14+AD9+AD5))/(AD54+AD24+AD14+AD9+AD5)</f>
        <v>-1.8156332930669084E-2</v>
      </c>
      <c r="P57" s="135">
        <f t="shared" si="1"/>
        <v>224971</v>
      </c>
      <c r="Q57" s="135">
        <f t="shared" si="1"/>
        <v>15097391</v>
      </c>
      <c r="R57" s="136">
        <f>((Q54+Q24+Q14+Q9+Q5)-(AE54+AE24+AE14+AE9+AE5))/(AE54+AE24+AE14+AE9+AE5)</f>
        <v>-2.052230623686073E-2</v>
      </c>
    </row>
    <row r="58" spans="1:35" x14ac:dyDescent="0.2">
      <c r="A58" s="120" t="s">
        <v>248</v>
      </c>
      <c r="B58" s="114" t="s">
        <v>249</v>
      </c>
      <c r="C58" s="114" t="s">
        <v>250</v>
      </c>
      <c r="D58" s="115">
        <v>169</v>
      </c>
      <c r="E58" s="115">
        <v>0</v>
      </c>
      <c r="F58" s="115">
        <v>169</v>
      </c>
      <c r="G58" s="116">
        <v>0</v>
      </c>
      <c r="H58" s="115">
        <v>456044</v>
      </c>
      <c r="I58" s="115">
        <v>0</v>
      </c>
      <c r="J58" s="115">
        <v>456044</v>
      </c>
      <c r="K58" s="116">
        <v>-8.5743383305199913E-2</v>
      </c>
      <c r="L58" s="115">
        <v>0</v>
      </c>
      <c r="M58" s="139">
        <v>0</v>
      </c>
      <c r="N58" s="115">
        <v>456213</v>
      </c>
      <c r="O58" s="116">
        <v>-8.54045796629605E-2</v>
      </c>
      <c r="P58" s="115">
        <v>0</v>
      </c>
      <c r="Q58" s="115">
        <v>456213</v>
      </c>
      <c r="R58" s="116">
        <v>-8.54045796629605E-2</v>
      </c>
      <c r="S58" s="121">
        <v>6</v>
      </c>
      <c r="T58" s="114" t="s">
        <v>99</v>
      </c>
      <c r="U58" s="114" t="s">
        <v>99</v>
      </c>
      <c r="V58" s="118">
        <v>0</v>
      </c>
      <c r="W58" s="118">
        <v>0</v>
      </c>
      <c r="X58" s="118">
        <v>0</v>
      </c>
      <c r="Y58" s="118">
        <v>498814</v>
      </c>
      <c r="Z58" s="118">
        <v>498814</v>
      </c>
      <c r="AA58" s="118">
        <v>0</v>
      </c>
      <c r="AB58" s="118">
        <v>0</v>
      </c>
      <c r="AC58" s="118">
        <v>0</v>
      </c>
      <c r="AD58" s="118">
        <v>498814</v>
      </c>
      <c r="AE58" s="118">
        <v>498814</v>
      </c>
      <c r="AF58" s="114" t="s">
        <v>251</v>
      </c>
      <c r="AG58" s="114" t="s">
        <v>252</v>
      </c>
      <c r="AH58" s="118">
        <v>20</v>
      </c>
      <c r="AI58" s="118">
        <v>16120</v>
      </c>
    </row>
    <row r="59" spans="1:35" x14ac:dyDescent="0.2">
      <c r="A59" s="122"/>
      <c r="B59" s="114" t="s">
        <v>253</v>
      </c>
      <c r="C59" s="114" t="s">
        <v>254</v>
      </c>
      <c r="D59" s="115">
        <v>1855</v>
      </c>
      <c r="E59" s="115">
        <v>0</v>
      </c>
      <c r="F59" s="115">
        <v>1855</v>
      </c>
      <c r="G59" s="116">
        <v>-0.15987318840579698</v>
      </c>
      <c r="H59" s="115">
        <v>0</v>
      </c>
      <c r="I59" s="115">
        <v>0</v>
      </c>
      <c r="J59" s="115">
        <v>0</v>
      </c>
      <c r="K59" s="116">
        <v>-1</v>
      </c>
      <c r="L59" s="115">
        <v>0</v>
      </c>
      <c r="M59" s="139">
        <v>0</v>
      </c>
      <c r="N59" s="115">
        <v>1855</v>
      </c>
      <c r="O59" s="116">
        <v>-0.16441441441441401</v>
      </c>
      <c r="P59" s="115">
        <v>0</v>
      </c>
      <c r="Q59" s="115">
        <v>1855</v>
      </c>
      <c r="R59" s="116">
        <v>-0.16441441441441401</v>
      </c>
      <c r="S59" s="123">
        <v>0</v>
      </c>
      <c r="T59" s="114" t="s">
        <v>99</v>
      </c>
      <c r="U59" s="114" t="s">
        <v>99</v>
      </c>
      <c r="V59" s="118">
        <v>2208</v>
      </c>
      <c r="W59" s="118">
        <v>2208</v>
      </c>
      <c r="X59" s="118">
        <v>0</v>
      </c>
      <c r="Y59" s="118">
        <v>12</v>
      </c>
      <c r="Z59" s="118">
        <v>12</v>
      </c>
      <c r="AA59" s="118">
        <v>0</v>
      </c>
      <c r="AB59" s="118">
        <v>0</v>
      </c>
      <c r="AC59" s="118">
        <v>0</v>
      </c>
      <c r="AD59" s="118">
        <v>2220</v>
      </c>
      <c r="AE59" s="118">
        <v>2220</v>
      </c>
      <c r="AF59" s="114" t="s">
        <v>255</v>
      </c>
      <c r="AG59" s="114" t="s">
        <v>252</v>
      </c>
      <c r="AH59" s="118">
        <v>20</v>
      </c>
      <c r="AI59" s="118">
        <v>16120</v>
      </c>
    </row>
    <row r="60" spans="1:35" x14ac:dyDescent="0.2">
      <c r="A60" s="122"/>
      <c r="B60" s="114" t="s">
        <v>256</v>
      </c>
      <c r="C60" s="114" t="s">
        <v>257</v>
      </c>
      <c r="D60" s="115">
        <v>172333</v>
      </c>
      <c r="E60" s="115">
        <v>758</v>
      </c>
      <c r="F60" s="115">
        <v>173091</v>
      </c>
      <c r="G60" s="116">
        <v>-0.16353681402586401</v>
      </c>
      <c r="H60" s="115">
        <v>310507</v>
      </c>
      <c r="I60" s="115">
        <v>374</v>
      </c>
      <c r="J60" s="115">
        <v>310881</v>
      </c>
      <c r="K60" s="116">
        <v>-6.217513889510461E-3</v>
      </c>
      <c r="L60" s="115">
        <v>0</v>
      </c>
      <c r="M60" s="139">
        <v>0</v>
      </c>
      <c r="N60" s="115">
        <v>483972</v>
      </c>
      <c r="O60" s="116">
        <v>-6.8851273092477697E-2</v>
      </c>
      <c r="P60" s="115">
        <v>1448</v>
      </c>
      <c r="Q60" s="115">
        <v>485420</v>
      </c>
      <c r="R60" s="116">
        <v>-6.8804708346841589E-2</v>
      </c>
      <c r="S60" s="123">
        <v>0</v>
      </c>
      <c r="T60" s="114" t="s">
        <v>99</v>
      </c>
      <c r="U60" s="114" t="s">
        <v>99</v>
      </c>
      <c r="V60" s="118">
        <v>206318</v>
      </c>
      <c r="W60" s="118">
        <v>206932</v>
      </c>
      <c r="X60" s="118">
        <v>614</v>
      </c>
      <c r="Y60" s="118">
        <v>312734</v>
      </c>
      <c r="Z60" s="118">
        <v>312826</v>
      </c>
      <c r="AA60" s="118">
        <v>92</v>
      </c>
      <c r="AB60" s="118">
        <v>0</v>
      </c>
      <c r="AC60" s="118">
        <v>1529</v>
      </c>
      <c r="AD60" s="118">
        <v>519758</v>
      </c>
      <c r="AE60" s="118">
        <v>521287</v>
      </c>
      <c r="AF60" s="114" t="s">
        <v>258</v>
      </c>
      <c r="AG60" s="114" t="s">
        <v>252</v>
      </c>
      <c r="AH60" s="118">
        <v>20</v>
      </c>
      <c r="AI60" s="118">
        <v>16120</v>
      </c>
    </row>
    <row r="61" spans="1:35" x14ac:dyDescent="0.2">
      <c r="A61" s="122"/>
      <c r="B61" s="114" t="s">
        <v>259</v>
      </c>
      <c r="C61" s="114" t="s">
        <v>260</v>
      </c>
      <c r="D61" s="115">
        <v>8957</v>
      </c>
      <c r="E61" s="115">
        <v>0</v>
      </c>
      <c r="F61" s="115">
        <v>8957</v>
      </c>
      <c r="G61" s="116">
        <v>-0.14556901650290902</v>
      </c>
      <c r="H61" s="115">
        <v>0</v>
      </c>
      <c r="I61" s="115">
        <v>0</v>
      </c>
      <c r="J61" s="115">
        <v>0</v>
      </c>
      <c r="K61" s="116">
        <v>0</v>
      </c>
      <c r="L61" s="115">
        <v>0</v>
      </c>
      <c r="M61" s="139">
        <v>0</v>
      </c>
      <c r="N61" s="115">
        <v>8957</v>
      </c>
      <c r="O61" s="116">
        <v>-0.14556901650290902</v>
      </c>
      <c r="P61" s="115">
        <v>0</v>
      </c>
      <c r="Q61" s="115">
        <v>8957</v>
      </c>
      <c r="R61" s="116">
        <v>-0.14556901650290902</v>
      </c>
      <c r="S61" s="123">
        <v>0</v>
      </c>
      <c r="T61" s="114" t="s">
        <v>99</v>
      </c>
      <c r="U61" s="114" t="s">
        <v>99</v>
      </c>
      <c r="V61" s="118">
        <v>10483</v>
      </c>
      <c r="W61" s="118">
        <v>10483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10483</v>
      </c>
      <c r="AE61" s="118">
        <v>10483</v>
      </c>
      <c r="AF61" s="114" t="s">
        <v>261</v>
      </c>
      <c r="AG61" s="114" t="s">
        <v>252</v>
      </c>
      <c r="AH61" s="118">
        <v>20</v>
      </c>
      <c r="AI61" s="118">
        <v>16120</v>
      </c>
    </row>
    <row r="62" spans="1:35" x14ac:dyDescent="0.2">
      <c r="A62" s="122"/>
      <c r="B62" s="114" t="s">
        <v>262</v>
      </c>
      <c r="C62" s="114" t="s">
        <v>263</v>
      </c>
      <c r="D62" s="115">
        <v>15919</v>
      </c>
      <c r="E62" s="115">
        <v>0</v>
      </c>
      <c r="F62" s="115">
        <v>15919</v>
      </c>
      <c r="G62" s="116">
        <v>0.33638347884486203</v>
      </c>
      <c r="H62" s="115">
        <v>0</v>
      </c>
      <c r="I62" s="115">
        <v>0</v>
      </c>
      <c r="J62" s="115">
        <v>0</v>
      </c>
      <c r="K62" s="116">
        <v>-1</v>
      </c>
      <c r="L62" s="115">
        <v>0</v>
      </c>
      <c r="M62" s="139">
        <v>0</v>
      </c>
      <c r="N62" s="115">
        <v>15919</v>
      </c>
      <c r="O62" s="116">
        <v>0.27678857876162999</v>
      </c>
      <c r="P62" s="115">
        <v>0</v>
      </c>
      <c r="Q62" s="115">
        <v>15919</v>
      </c>
      <c r="R62" s="116">
        <v>0.24943097088140601</v>
      </c>
      <c r="S62" s="123">
        <v>0</v>
      </c>
      <c r="T62" s="114" t="s">
        <v>99</v>
      </c>
      <c r="U62" s="114" t="s">
        <v>99</v>
      </c>
      <c r="V62" s="118">
        <v>11912</v>
      </c>
      <c r="W62" s="118">
        <v>11912</v>
      </c>
      <c r="X62" s="118">
        <v>0</v>
      </c>
      <c r="Y62" s="118">
        <v>556</v>
      </c>
      <c r="Z62" s="118">
        <v>556</v>
      </c>
      <c r="AA62" s="118">
        <v>0</v>
      </c>
      <c r="AB62" s="118">
        <v>0</v>
      </c>
      <c r="AC62" s="118">
        <v>273</v>
      </c>
      <c r="AD62" s="118">
        <v>12468</v>
      </c>
      <c r="AE62" s="118">
        <v>12741</v>
      </c>
      <c r="AF62" s="114" t="s">
        <v>264</v>
      </c>
      <c r="AG62" s="114" t="s">
        <v>252</v>
      </c>
      <c r="AH62" s="118">
        <v>20</v>
      </c>
      <c r="AI62" s="118">
        <v>16120</v>
      </c>
    </row>
    <row r="63" spans="1:35" x14ac:dyDescent="0.2">
      <c r="A63" s="124"/>
      <c r="B63" s="114" t="s">
        <v>265</v>
      </c>
      <c r="C63" s="114" t="s">
        <v>266</v>
      </c>
      <c r="D63" s="115">
        <v>1543</v>
      </c>
      <c r="E63" s="115">
        <v>0</v>
      </c>
      <c r="F63" s="115">
        <v>1543</v>
      </c>
      <c r="G63" s="116">
        <v>-0.17043010752688201</v>
      </c>
      <c r="H63" s="115">
        <v>0</v>
      </c>
      <c r="I63" s="115">
        <v>0</v>
      </c>
      <c r="J63" s="115">
        <v>0</v>
      </c>
      <c r="K63" s="116">
        <v>0</v>
      </c>
      <c r="L63" s="115">
        <v>0</v>
      </c>
      <c r="M63" s="139">
        <v>0</v>
      </c>
      <c r="N63" s="115">
        <v>1543</v>
      </c>
      <c r="O63" s="116">
        <v>-0.17043010752688201</v>
      </c>
      <c r="P63" s="115">
        <v>0</v>
      </c>
      <c r="Q63" s="115">
        <v>1543</v>
      </c>
      <c r="R63" s="116">
        <v>-0.17043010752688201</v>
      </c>
      <c r="S63" s="123">
        <v>0</v>
      </c>
      <c r="T63" s="114" t="s">
        <v>99</v>
      </c>
      <c r="U63" s="114" t="s">
        <v>99</v>
      </c>
      <c r="V63" s="118">
        <v>1860</v>
      </c>
      <c r="W63" s="118">
        <v>1860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1860</v>
      </c>
      <c r="AE63" s="118">
        <v>1860</v>
      </c>
      <c r="AF63" s="114" t="s">
        <v>267</v>
      </c>
      <c r="AG63" s="114" t="s">
        <v>252</v>
      </c>
      <c r="AH63" s="118">
        <v>20</v>
      </c>
      <c r="AI63" s="118">
        <v>16120</v>
      </c>
    </row>
    <row r="64" spans="1:35" x14ac:dyDescent="0.2">
      <c r="A64" s="125" t="s">
        <v>112</v>
      </c>
      <c r="B64" s="125">
        <v>0</v>
      </c>
      <c r="C64" s="125">
        <v>0</v>
      </c>
      <c r="D64" s="126">
        <v>200776</v>
      </c>
      <c r="E64" s="126">
        <v>758</v>
      </c>
      <c r="F64" s="126">
        <v>201534</v>
      </c>
      <c r="G64" s="127">
        <v>-0.13651106493283899</v>
      </c>
      <c r="H64" s="126">
        <v>766551</v>
      </c>
      <c r="I64" s="126">
        <v>374</v>
      </c>
      <c r="J64" s="126">
        <v>766925</v>
      </c>
      <c r="K64" s="127">
        <v>-5.57529598329492E-2</v>
      </c>
      <c r="L64" s="126">
        <v>0</v>
      </c>
      <c r="M64" s="140">
        <v>0</v>
      </c>
      <c r="N64" s="126">
        <v>968459</v>
      </c>
      <c r="O64" s="127">
        <v>-7.3779436363514611E-2</v>
      </c>
      <c r="P64" s="126">
        <v>1448</v>
      </c>
      <c r="Q64" s="126">
        <v>969907</v>
      </c>
      <c r="R64" s="127">
        <v>-7.3990481236961794E-2</v>
      </c>
      <c r="S64" s="130">
        <v>0</v>
      </c>
      <c r="T64" s="131">
        <v>0</v>
      </c>
      <c r="U64" s="131">
        <v>0</v>
      </c>
      <c r="V64" s="132">
        <v>232781</v>
      </c>
      <c r="W64" s="132">
        <v>233395</v>
      </c>
      <c r="X64" s="132">
        <v>614</v>
      </c>
      <c r="Y64" s="132">
        <v>812116</v>
      </c>
      <c r="Z64" s="132">
        <v>812208</v>
      </c>
      <c r="AA64" s="132">
        <v>92</v>
      </c>
      <c r="AB64" s="132">
        <v>0</v>
      </c>
      <c r="AC64" s="132">
        <v>1802</v>
      </c>
      <c r="AD64" s="132">
        <v>1045603</v>
      </c>
      <c r="AE64" s="132">
        <v>1047405</v>
      </c>
      <c r="AF64" s="131">
        <v>0</v>
      </c>
      <c r="AG64" s="131">
        <v>0</v>
      </c>
      <c r="AH64" s="132">
        <v>120</v>
      </c>
      <c r="AI64" s="132">
        <v>96720</v>
      </c>
    </row>
    <row r="65" spans="1:35" x14ac:dyDescent="0.2">
      <c r="A65" s="125" t="s">
        <v>268</v>
      </c>
      <c r="B65" s="125">
        <v>0</v>
      </c>
      <c r="C65" s="125">
        <v>0</v>
      </c>
      <c r="D65" s="126">
        <v>7968847</v>
      </c>
      <c r="E65" s="126">
        <v>1476014</v>
      </c>
      <c r="F65" s="126">
        <v>9444861</v>
      </c>
      <c r="G65" s="127">
        <v>-2.9180418861621499E-2</v>
      </c>
      <c r="H65" s="126">
        <v>5430226</v>
      </c>
      <c r="I65" s="126">
        <v>766040</v>
      </c>
      <c r="J65" s="126">
        <v>6196266</v>
      </c>
      <c r="K65" s="127">
        <v>-5.9612492329658307E-3</v>
      </c>
      <c r="L65" s="126">
        <v>199752</v>
      </c>
      <c r="M65" s="140">
        <v>-0.134785810196214</v>
      </c>
      <c r="N65" s="126">
        <v>15840879</v>
      </c>
      <c r="O65" s="127">
        <v>-2.1747978839063303E-2</v>
      </c>
      <c r="P65" s="126">
        <v>226419</v>
      </c>
      <c r="Q65" s="126">
        <v>16067298</v>
      </c>
      <c r="R65" s="127">
        <v>-2.3924433821973599E-2</v>
      </c>
      <c r="S65" s="138">
        <v>0</v>
      </c>
      <c r="T65" s="131">
        <v>0</v>
      </c>
      <c r="U65" s="131">
        <v>0</v>
      </c>
      <c r="V65" s="132">
        <v>8368472</v>
      </c>
      <c r="W65" s="132">
        <v>9728750</v>
      </c>
      <c r="X65" s="132">
        <v>1360278</v>
      </c>
      <c r="Y65" s="132">
        <v>5514059</v>
      </c>
      <c r="Z65" s="132">
        <v>6233425</v>
      </c>
      <c r="AA65" s="132">
        <v>719366</v>
      </c>
      <c r="AB65" s="132">
        <v>230870</v>
      </c>
      <c r="AC65" s="132">
        <v>268076</v>
      </c>
      <c r="AD65" s="132">
        <v>16193045</v>
      </c>
      <c r="AE65" s="132">
        <v>16461121</v>
      </c>
      <c r="AF65" s="131">
        <v>0</v>
      </c>
      <c r="AG65" s="131">
        <v>0</v>
      </c>
      <c r="AH65" s="132">
        <v>1040</v>
      </c>
      <c r="AI65" s="132">
        <v>838240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6" zoomScaleSheetLayoutView="55488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5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270</v>
      </c>
    </row>
    <row r="4" spans="1:26" ht="22.5" x14ac:dyDescent="0.2">
      <c r="A4" s="141" t="s">
        <v>60</v>
      </c>
      <c r="B4" s="141" t="s">
        <v>61</v>
      </c>
      <c r="C4" s="141" t="s">
        <v>62</v>
      </c>
      <c r="D4" s="141" t="s">
        <v>271</v>
      </c>
      <c r="E4" s="141" t="s">
        <v>272</v>
      </c>
      <c r="F4" s="141" t="s">
        <v>273</v>
      </c>
      <c r="G4" s="141" t="s">
        <v>274</v>
      </c>
      <c r="H4" s="141" t="s">
        <v>275</v>
      </c>
      <c r="I4" s="141" t="s">
        <v>276</v>
      </c>
      <c r="J4" s="141" t="s">
        <v>277</v>
      </c>
      <c r="K4" s="141" t="s">
        <v>278</v>
      </c>
      <c r="L4" s="141" t="s">
        <v>31</v>
      </c>
      <c r="M4" s="141" t="s">
        <v>279</v>
      </c>
      <c r="N4" s="141" t="s">
        <v>76</v>
      </c>
      <c r="O4" s="141" t="s">
        <v>77</v>
      </c>
      <c r="P4" s="142" t="s">
        <v>78</v>
      </c>
      <c r="Q4" s="142" t="s">
        <v>79</v>
      </c>
      <c r="R4" s="142" t="s">
        <v>80</v>
      </c>
      <c r="S4" s="142" t="s">
        <v>280</v>
      </c>
      <c r="T4" s="142" t="s">
        <v>281</v>
      </c>
      <c r="U4" s="142" t="s">
        <v>87</v>
      </c>
      <c r="V4" s="142" t="s">
        <v>282</v>
      </c>
      <c r="W4" s="142" t="s">
        <v>283</v>
      </c>
      <c r="X4" s="142" t="s">
        <v>90</v>
      </c>
      <c r="Y4" s="142" t="s">
        <v>91</v>
      </c>
      <c r="Z4" s="142" t="s">
        <v>92</v>
      </c>
    </row>
    <row r="5" spans="1:26" x14ac:dyDescent="0.2">
      <c r="A5" s="114" t="s">
        <v>95</v>
      </c>
      <c r="B5" s="114" t="s">
        <v>96</v>
      </c>
      <c r="C5" s="114" t="s">
        <v>97</v>
      </c>
      <c r="D5" s="115">
        <v>10030</v>
      </c>
      <c r="E5" s="116">
        <v>2.7032561949621101E-2</v>
      </c>
      <c r="F5" s="115">
        <v>10008</v>
      </c>
      <c r="G5" s="116">
        <v>1.4008405043025801E-3</v>
      </c>
      <c r="H5" s="115">
        <v>0</v>
      </c>
      <c r="I5" s="116" t="s">
        <v>284</v>
      </c>
      <c r="J5" s="115">
        <v>20038</v>
      </c>
      <c r="K5" s="116">
        <v>1.4068825910931202E-2</v>
      </c>
      <c r="L5" s="115">
        <v>620</v>
      </c>
      <c r="M5" s="116">
        <v>-4.02476780185759E-2</v>
      </c>
      <c r="N5" s="115">
        <v>20658</v>
      </c>
      <c r="O5" s="116">
        <v>1.2349309026756801E-2</v>
      </c>
      <c r="P5" s="119">
        <v>1</v>
      </c>
      <c r="Q5" s="114" t="s">
        <v>98</v>
      </c>
      <c r="R5" s="114" t="s">
        <v>99</v>
      </c>
      <c r="S5" s="118">
        <v>9766</v>
      </c>
      <c r="T5" s="118">
        <v>9994</v>
      </c>
      <c r="U5" s="118">
        <v>0</v>
      </c>
      <c r="V5" s="118">
        <v>19760</v>
      </c>
      <c r="W5" s="118">
        <v>646</v>
      </c>
      <c r="X5" s="118">
        <v>20406</v>
      </c>
      <c r="Y5" s="114" t="s">
        <v>100</v>
      </c>
      <c r="Z5" s="114" t="s">
        <v>100</v>
      </c>
    </row>
    <row r="6" spans="1:26" x14ac:dyDescent="0.2">
      <c r="A6" s="120" t="s">
        <v>101</v>
      </c>
      <c r="B6" s="114" t="s">
        <v>102</v>
      </c>
      <c r="C6" s="114" t="s">
        <v>103</v>
      </c>
      <c r="D6" s="115">
        <v>4630</v>
      </c>
      <c r="E6" s="116">
        <v>-3.0146425495262701E-3</v>
      </c>
      <c r="F6" s="115">
        <v>1733</v>
      </c>
      <c r="G6" s="116">
        <v>-5.1664753157290499E-3</v>
      </c>
      <c r="H6" s="115">
        <v>1417</v>
      </c>
      <c r="I6" s="116">
        <v>-7.2643979057591596E-2</v>
      </c>
      <c r="J6" s="115">
        <v>7780</v>
      </c>
      <c r="K6" s="116">
        <v>-1.6932019206469501E-2</v>
      </c>
      <c r="L6" s="115">
        <v>809</v>
      </c>
      <c r="M6" s="116">
        <v>-3.6904761904761899E-2</v>
      </c>
      <c r="N6" s="115">
        <v>8589</v>
      </c>
      <c r="O6" s="116">
        <v>-1.8848526387936902E-2</v>
      </c>
      <c r="P6" s="121">
        <v>2</v>
      </c>
      <c r="Q6" s="114" t="s">
        <v>98</v>
      </c>
      <c r="R6" s="114" t="s">
        <v>98</v>
      </c>
      <c r="S6" s="118">
        <v>4644</v>
      </c>
      <c r="T6" s="118">
        <v>1742</v>
      </c>
      <c r="U6" s="118">
        <v>1528</v>
      </c>
      <c r="V6" s="118">
        <v>7914</v>
      </c>
      <c r="W6" s="118">
        <v>840</v>
      </c>
      <c r="X6" s="118">
        <v>8754</v>
      </c>
      <c r="Y6" s="114" t="s">
        <v>104</v>
      </c>
      <c r="Z6" s="114" t="s">
        <v>105</v>
      </c>
    </row>
    <row r="7" spans="1:26" x14ac:dyDescent="0.2">
      <c r="A7" s="122"/>
      <c r="B7" s="114" t="s">
        <v>106</v>
      </c>
      <c r="C7" s="114" t="s">
        <v>107</v>
      </c>
      <c r="D7" s="115">
        <v>2828</v>
      </c>
      <c r="E7" s="116">
        <v>2.1676300578034699E-2</v>
      </c>
      <c r="F7" s="115">
        <v>1971</v>
      </c>
      <c r="G7" s="116">
        <v>-7.0721357850070707E-2</v>
      </c>
      <c r="H7" s="115">
        <v>1417</v>
      </c>
      <c r="I7" s="116">
        <v>-0.20749440715883699</v>
      </c>
      <c r="J7" s="115">
        <v>6216</v>
      </c>
      <c r="K7" s="116">
        <v>-6.90429833757676E-2</v>
      </c>
      <c r="L7" s="115">
        <v>925</v>
      </c>
      <c r="M7" s="116">
        <v>-0.23044925124791998</v>
      </c>
      <c r="N7" s="115">
        <v>7141</v>
      </c>
      <c r="O7" s="116">
        <v>-9.3666708973220006E-2</v>
      </c>
      <c r="P7" s="123"/>
      <c r="Q7" s="114" t="s">
        <v>98</v>
      </c>
      <c r="R7" s="114" t="s">
        <v>98</v>
      </c>
      <c r="S7" s="118">
        <v>2768</v>
      </c>
      <c r="T7" s="118">
        <v>2121</v>
      </c>
      <c r="U7" s="118">
        <v>1788</v>
      </c>
      <c r="V7" s="118">
        <v>6677</v>
      </c>
      <c r="W7" s="118">
        <v>1202</v>
      </c>
      <c r="X7" s="118">
        <v>7879</v>
      </c>
      <c r="Y7" s="114" t="s">
        <v>108</v>
      </c>
      <c r="Z7" s="114" t="s">
        <v>105</v>
      </c>
    </row>
    <row r="8" spans="1:26" x14ac:dyDescent="0.2">
      <c r="A8" s="124"/>
      <c r="B8" s="114" t="s">
        <v>109</v>
      </c>
      <c r="C8" s="114" t="s">
        <v>110</v>
      </c>
      <c r="D8" s="115">
        <v>3799</v>
      </c>
      <c r="E8" s="116">
        <v>6.8635724331926898E-2</v>
      </c>
      <c r="F8" s="115">
        <v>641</v>
      </c>
      <c r="G8" s="116">
        <v>-0.133783783783784</v>
      </c>
      <c r="H8" s="115">
        <v>0</v>
      </c>
      <c r="I8" s="116" t="s">
        <v>284</v>
      </c>
      <c r="J8" s="115">
        <v>4440</v>
      </c>
      <c r="K8" s="116">
        <v>3.3760186263096598E-2</v>
      </c>
      <c r="L8" s="115">
        <v>515</v>
      </c>
      <c r="M8" s="116">
        <v>-0.13006756756756799</v>
      </c>
      <c r="N8" s="115">
        <v>4955</v>
      </c>
      <c r="O8" s="116">
        <v>1.3914466953141E-2</v>
      </c>
      <c r="P8" s="123"/>
      <c r="Q8" s="114" t="s">
        <v>98</v>
      </c>
      <c r="R8" s="114" t="s">
        <v>98</v>
      </c>
      <c r="S8" s="118">
        <v>3555</v>
      </c>
      <c r="T8" s="118">
        <v>740</v>
      </c>
      <c r="U8" s="118">
        <v>0</v>
      </c>
      <c r="V8" s="118">
        <v>4295</v>
      </c>
      <c r="W8" s="118">
        <v>592</v>
      </c>
      <c r="X8" s="118">
        <v>4887</v>
      </c>
      <c r="Y8" s="114" t="s">
        <v>111</v>
      </c>
      <c r="Z8" s="114" t="s">
        <v>105</v>
      </c>
    </row>
    <row r="9" spans="1:26" x14ac:dyDescent="0.2">
      <c r="A9" s="125" t="s">
        <v>112</v>
      </c>
      <c r="B9" s="125"/>
      <c r="C9" s="125"/>
      <c r="D9" s="126">
        <v>11257</v>
      </c>
      <c r="E9" s="127">
        <v>2.64429652594146E-2</v>
      </c>
      <c r="F9" s="126">
        <v>4345</v>
      </c>
      <c r="G9" s="127">
        <v>-5.60504019117967E-2</v>
      </c>
      <c r="H9" s="126">
        <v>2834</v>
      </c>
      <c r="I9" s="127">
        <v>-0.14535585042219501</v>
      </c>
      <c r="J9" s="126">
        <v>18436</v>
      </c>
      <c r="K9" s="127">
        <v>-2.3827173567722102E-2</v>
      </c>
      <c r="L9" s="126">
        <v>2249</v>
      </c>
      <c r="M9" s="127">
        <v>-0.14616552771450297</v>
      </c>
      <c r="N9" s="126">
        <v>20685</v>
      </c>
      <c r="O9" s="127">
        <v>-3.8801115241635695E-2</v>
      </c>
      <c r="P9" s="130"/>
      <c r="Q9" s="131"/>
      <c r="R9" s="131"/>
      <c r="S9" s="132">
        <v>10967</v>
      </c>
      <c r="T9" s="132">
        <v>4603</v>
      </c>
      <c r="U9" s="132">
        <v>3316</v>
      </c>
      <c r="V9" s="132">
        <v>18886</v>
      </c>
      <c r="W9" s="132">
        <v>2634</v>
      </c>
      <c r="X9" s="132">
        <v>21520</v>
      </c>
      <c r="Y9" s="131"/>
      <c r="Z9" s="131"/>
    </row>
    <row r="10" spans="1:26" x14ac:dyDescent="0.2">
      <c r="A10" s="120" t="s">
        <v>113</v>
      </c>
      <c r="B10" s="114" t="s">
        <v>114</v>
      </c>
      <c r="C10" s="114" t="s">
        <v>115</v>
      </c>
      <c r="D10" s="115">
        <v>2920</v>
      </c>
      <c r="E10" s="116">
        <v>2.0979020979021001E-2</v>
      </c>
      <c r="F10" s="115">
        <v>16</v>
      </c>
      <c r="G10" s="116">
        <v>-5.8823529411764705E-2</v>
      </c>
      <c r="H10" s="115">
        <v>0</v>
      </c>
      <c r="I10" s="116" t="s">
        <v>284</v>
      </c>
      <c r="J10" s="115">
        <v>2936</v>
      </c>
      <c r="K10" s="116">
        <v>2.0507473062217601E-2</v>
      </c>
      <c r="L10" s="115">
        <v>447</v>
      </c>
      <c r="M10" s="116">
        <v>-0.12865497076023402</v>
      </c>
      <c r="N10" s="115">
        <v>3383</v>
      </c>
      <c r="O10" s="116">
        <v>-2.0648967551622401E-3</v>
      </c>
      <c r="P10" s="121">
        <v>3</v>
      </c>
      <c r="Q10" s="114" t="s">
        <v>98</v>
      </c>
      <c r="R10" s="114" t="s">
        <v>98</v>
      </c>
      <c r="S10" s="118">
        <v>2860</v>
      </c>
      <c r="T10" s="118">
        <v>17</v>
      </c>
      <c r="U10" s="118">
        <v>0</v>
      </c>
      <c r="V10" s="118">
        <v>2877</v>
      </c>
      <c r="W10" s="118">
        <v>513</v>
      </c>
      <c r="X10" s="118">
        <v>3390</v>
      </c>
      <c r="Y10" s="114" t="s">
        <v>116</v>
      </c>
      <c r="Z10" s="114" t="s">
        <v>117</v>
      </c>
    </row>
    <row r="11" spans="1:26" x14ac:dyDescent="0.2">
      <c r="A11" s="122"/>
      <c r="B11" s="114" t="s">
        <v>118</v>
      </c>
      <c r="C11" s="114" t="s">
        <v>119</v>
      </c>
      <c r="D11" s="115">
        <v>929</v>
      </c>
      <c r="E11" s="116">
        <v>4.9717514124293795E-2</v>
      </c>
      <c r="F11" s="115">
        <v>442</v>
      </c>
      <c r="G11" s="116">
        <v>-7.5313807531380797E-2</v>
      </c>
      <c r="H11" s="115">
        <v>0</v>
      </c>
      <c r="I11" s="116">
        <v>-1</v>
      </c>
      <c r="J11" s="115">
        <v>1371</v>
      </c>
      <c r="K11" s="116">
        <v>4.3956043956044008E-3</v>
      </c>
      <c r="L11" s="115">
        <v>262</v>
      </c>
      <c r="M11" s="116">
        <v>-9.6551724137931005E-2</v>
      </c>
      <c r="N11" s="115">
        <v>1633</v>
      </c>
      <c r="O11" s="116">
        <v>-1.3293051359516601E-2</v>
      </c>
      <c r="P11" s="123"/>
      <c r="Q11" s="114" t="s">
        <v>98</v>
      </c>
      <c r="R11" s="114" t="s">
        <v>98</v>
      </c>
      <c r="S11" s="118">
        <v>885</v>
      </c>
      <c r="T11" s="118">
        <v>478</v>
      </c>
      <c r="U11" s="118">
        <v>2</v>
      </c>
      <c r="V11" s="118">
        <v>1365</v>
      </c>
      <c r="W11" s="118">
        <v>290</v>
      </c>
      <c r="X11" s="118">
        <v>1655</v>
      </c>
      <c r="Y11" s="114" t="s">
        <v>120</v>
      </c>
      <c r="Z11" s="114" t="s">
        <v>117</v>
      </c>
    </row>
    <row r="12" spans="1:26" x14ac:dyDescent="0.2">
      <c r="A12" s="122"/>
      <c r="B12" s="114" t="s">
        <v>121</v>
      </c>
      <c r="C12" s="114" t="s">
        <v>122</v>
      </c>
      <c r="D12" s="115">
        <v>2620</v>
      </c>
      <c r="E12" s="116">
        <v>-1.4667168108311401E-2</v>
      </c>
      <c r="F12" s="115">
        <v>74</v>
      </c>
      <c r="G12" s="116">
        <v>0.104477611940299</v>
      </c>
      <c r="H12" s="115">
        <v>2</v>
      </c>
      <c r="I12" s="116">
        <v>0</v>
      </c>
      <c r="J12" s="115">
        <v>2696</v>
      </c>
      <c r="K12" s="116">
        <v>-1.17302052785924E-2</v>
      </c>
      <c r="L12" s="115">
        <v>661</v>
      </c>
      <c r="M12" s="116">
        <v>-2.6509572901325499E-2</v>
      </c>
      <c r="N12" s="115">
        <v>3357</v>
      </c>
      <c r="O12" s="116">
        <v>-1.4675667742882301E-2</v>
      </c>
      <c r="P12" s="123"/>
      <c r="Q12" s="114" t="s">
        <v>98</v>
      </c>
      <c r="R12" s="114" t="s">
        <v>98</v>
      </c>
      <c r="S12" s="118">
        <v>2659</v>
      </c>
      <c r="T12" s="118">
        <v>67</v>
      </c>
      <c r="U12" s="118">
        <v>2</v>
      </c>
      <c r="V12" s="118">
        <v>2728</v>
      </c>
      <c r="W12" s="118">
        <v>679</v>
      </c>
      <c r="X12" s="118">
        <v>3407</v>
      </c>
      <c r="Y12" s="114" t="s">
        <v>123</v>
      </c>
      <c r="Z12" s="114" t="s">
        <v>117</v>
      </c>
    </row>
    <row r="13" spans="1:26" x14ac:dyDescent="0.2">
      <c r="A13" s="124"/>
      <c r="B13" s="114" t="s">
        <v>124</v>
      </c>
      <c r="C13" s="114" t="s">
        <v>125</v>
      </c>
      <c r="D13" s="115">
        <v>876</v>
      </c>
      <c r="E13" s="116">
        <v>5.5421686746987997E-2</v>
      </c>
      <c r="F13" s="115">
        <v>266</v>
      </c>
      <c r="G13" s="116">
        <v>-3.7453183520599303E-3</v>
      </c>
      <c r="H13" s="115">
        <v>0</v>
      </c>
      <c r="I13" s="116" t="s">
        <v>284</v>
      </c>
      <c r="J13" s="115">
        <v>1142</v>
      </c>
      <c r="K13" s="116">
        <v>4.102096627165E-2</v>
      </c>
      <c r="L13" s="115">
        <v>261</v>
      </c>
      <c r="M13" s="116">
        <v>-3.6900369003690002E-2</v>
      </c>
      <c r="N13" s="115">
        <v>1403</v>
      </c>
      <c r="O13" s="116">
        <v>2.5584795321637401E-2</v>
      </c>
      <c r="P13" s="123"/>
      <c r="Q13" s="114" t="s">
        <v>98</v>
      </c>
      <c r="R13" s="114" t="s">
        <v>98</v>
      </c>
      <c r="S13" s="118">
        <v>830</v>
      </c>
      <c r="T13" s="118">
        <v>267</v>
      </c>
      <c r="U13" s="118">
        <v>0</v>
      </c>
      <c r="V13" s="118">
        <v>1097</v>
      </c>
      <c r="W13" s="118">
        <v>271</v>
      </c>
      <c r="X13" s="118">
        <v>1368</v>
      </c>
      <c r="Y13" s="114" t="s">
        <v>126</v>
      </c>
      <c r="Z13" s="114" t="s">
        <v>117</v>
      </c>
    </row>
    <row r="14" spans="1:26" x14ac:dyDescent="0.2">
      <c r="A14" s="125" t="s">
        <v>112</v>
      </c>
      <c r="B14" s="125"/>
      <c r="C14" s="125"/>
      <c r="D14" s="126">
        <v>7345</v>
      </c>
      <c r="E14" s="127">
        <v>1.5344207907105301E-2</v>
      </c>
      <c r="F14" s="126">
        <v>798</v>
      </c>
      <c r="G14" s="127">
        <v>-3.7394451145958997E-2</v>
      </c>
      <c r="H14" s="126">
        <v>2</v>
      </c>
      <c r="I14" s="127">
        <v>-0.5</v>
      </c>
      <c r="J14" s="126">
        <v>8145</v>
      </c>
      <c r="K14" s="127">
        <v>9.6690219412420998E-3</v>
      </c>
      <c r="L14" s="126">
        <v>1631</v>
      </c>
      <c r="M14" s="127">
        <v>-6.9594980034226997E-2</v>
      </c>
      <c r="N14" s="126">
        <v>9776</v>
      </c>
      <c r="O14" s="127">
        <v>-4.4806517311609005E-3</v>
      </c>
      <c r="P14" s="130"/>
      <c r="Q14" s="131"/>
      <c r="R14" s="131"/>
      <c r="S14" s="132">
        <v>7234</v>
      </c>
      <c r="T14" s="132">
        <v>829</v>
      </c>
      <c r="U14" s="132">
        <v>4</v>
      </c>
      <c r="V14" s="132">
        <v>8067</v>
      </c>
      <c r="W14" s="132">
        <v>1753</v>
      </c>
      <c r="X14" s="132">
        <v>9820</v>
      </c>
      <c r="Y14" s="131"/>
      <c r="Z14" s="131"/>
    </row>
    <row r="15" spans="1:26" x14ac:dyDescent="0.2">
      <c r="A15" s="120" t="s">
        <v>127</v>
      </c>
      <c r="B15" s="114" t="s">
        <v>128</v>
      </c>
      <c r="C15" s="114" t="s">
        <v>129</v>
      </c>
      <c r="D15" s="115">
        <v>603</v>
      </c>
      <c r="E15" s="116">
        <v>-1.3093289689034402E-2</v>
      </c>
      <c r="F15" s="115">
        <v>3</v>
      </c>
      <c r="G15" s="116">
        <v>0</v>
      </c>
      <c r="H15" s="115">
        <v>65</v>
      </c>
      <c r="I15" s="116" t="s">
        <v>284</v>
      </c>
      <c r="J15" s="115">
        <v>671</v>
      </c>
      <c r="K15" s="116">
        <v>9.2833876221498399E-2</v>
      </c>
      <c r="L15" s="115">
        <v>336</v>
      </c>
      <c r="M15" s="116">
        <v>0.27272727272727298</v>
      </c>
      <c r="N15" s="115">
        <v>1007</v>
      </c>
      <c r="O15" s="116">
        <v>0.146924829157175</v>
      </c>
      <c r="P15" s="121">
        <v>4</v>
      </c>
      <c r="Q15" s="114" t="s">
        <v>98</v>
      </c>
      <c r="R15" s="114" t="s">
        <v>98</v>
      </c>
      <c r="S15" s="118">
        <v>611</v>
      </c>
      <c r="T15" s="118">
        <v>3</v>
      </c>
      <c r="U15" s="118">
        <v>0</v>
      </c>
      <c r="V15" s="118">
        <v>614</v>
      </c>
      <c r="W15" s="118">
        <v>264</v>
      </c>
      <c r="X15" s="118">
        <v>878</v>
      </c>
      <c r="Y15" s="114" t="s">
        <v>130</v>
      </c>
      <c r="Z15" s="114" t="s">
        <v>131</v>
      </c>
    </row>
    <row r="16" spans="1:26" x14ac:dyDescent="0.2">
      <c r="A16" s="122"/>
      <c r="B16" s="114" t="s">
        <v>132</v>
      </c>
      <c r="C16" s="114" t="s">
        <v>133</v>
      </c>
      <c r="D16" s="115">
        <v>165</v>
      </c>
      <c r="E16" s="116">
        <v>-6.25E-2</v>
      </c>
      <c r="F16" s="115">
        <v>2</v>
      </c>
      <c r="G16" s="116">
        <v>0</v>
      </c>
      <c r="H16" s="115">
        <v>0</v>
      </c>
      <c r="I16" s="116" t="s">
        <v>284</v>
      </c>
      <c r="J16" s="115">
        <v>167</v>
      </c>
      <c r="K16" s="116">
        <v>-6.1797752808988797E-2</v>
      </c>
      <c r="L16" s="115">
        <v>328</v>
      </c>
      <c r="M16" s="116">
        <v>0.32258064516129004</v>
      </c>
      <c r="N16" s="115">
        <v>495</v>
      </c>
      <c r="O16" s="116">
        <v>0.16197183098591503</v>
      </c>
      <c r="P16" s="123"/>
      <c r="Q16" s="114" t="s">
        <v>98</v>
      </c>
      <c r="R16" s="114" t="s">
        <v>98</v>
      </c>
      <c r="S16" s="118">
        <v>176</v>
      </c>
      <c r="T16" s="118">
        <v>2</v>
      </c>
      <c r="U16" s="118">
        <v>0</v>
      </c>
      <c r="V16" s="118">
        <v>178</v>
      </c>
      <c r="W16" s="118">
        <v>248</v>
      </c>
      <c r="X16" s="118">
        <v>426</v>
      </c>
      <c r="Y16" s="114" t="s">
        <v>134</v>
      </c>
      <c r="Z16" s="114" t="s">
        <v>131</v>
      </c>
    </row>
    <row r="17" spans="1:26" x14ac:dyDescent="0.2">
      <c r="A17" s="122"/>
      <c r="B17" s="114" t="s">
        <v>135</v>
      </c>
      <c r="C17" s="114" t="s">
        <v>136</v>
      </c>
      <c r="D17" s="115">
        <v>674</v>
      </c>
      <c r="E17" s="116">
        <v>-0.10846560846560799</v>
      </c>
      <c r="F17" s="115">
        <v>20</v>
      </c>
      <c r="G17" s="116">
        <v>-9.0909090909090898E-2</v>
      </c>
      <c r="H17" s="115">
        <v>0</v>
      </c>
      <c r="I17" s="116" t="s">
        <v>284</v>
      </c>
      <c r="J17" s="115">
        <v>694</v>
      </c>
      <c r="K17" s="116">
        <v>-0.107969151670951</v>
      </c>
      <c r="L17" s="115">
        <v>100</v>
      </c>
      <c r="M17" s="116">
        <v>-0.36305732484076403</v>
      </c>
      <c r="N17" s="115">
        <v>794</v>
      </c>
      <c r="O17" s="116">
        <v>-0.150802139037433</v>
      </c>
      <c r="P17" s="123"/>
      <c r="Q17" s="114" t="s">
        <v>98</v>
      </c>
      <c r="R17" s="114" t="s">
        <v>98</v>
      </c>
      <c r="S17" s="118">
        <v>756</v>
      </c>
      <c r="T17" s="118">
        <v>22</v>
      </c>
      <c r="U17" s="118">
        <v>0</v>
      </c>
      <c r="V17" s="118">
        <v>778</v>
      </c>
      <c r="W17" s="118">
        <v>157</v>
      </c>
      <c r="X17" s="118">
        <v>935</v>
      </c>
      <c r="Y17" s="114" t="s">
        <v>137</v>
      </c>
      <c r="Z17" s="114" t="s">
        <v>131</v>
      </c>
    </row>
    <row r="18" spans="1:26" x14ac:dyDescent="0.2">
      <c r="A18" s="122"/>
      <c r="B18" s="114" t="s">
        <v>138</v>
      </c>
      <c r="C18" s="114" t="s">
        <v>139</v>
      </c>
      <c r="D18" s="115">
        <v>472</v>
      </c>
      <c r="E18" s="116">
        <v>6.3063063063063099E-2</v>
      </c>
      <c r="F18" s="115">
        <v>185</v>
      </c>
      <c r="G18" s="116">
        <v>-0.11483253588516699</v>
      </c>
      <c r="H18" s="115">
        <v>2</v>
      </c>
      <c r="I18" s="116" t="s">
        <v>284</v>
      </c>
      <c r="J18" s="115">
        <v>659</v>
      </c>
      <c r="K18" s="116">
        <v>9.1883614088820818E-3</v>
      </c>
      <c r="L18" s="115">
        <v>203</v>
      </c>
      <c r="M18" s="116">
        <v>-0.15062761506276198</v>
      </c>
      <c r="N18" s="115">
        <v>862</v>
      </c>
      <c r="O18" s="116">
        <v>-3.3632286995515695E-2</v>
      </c>
      <c r="P18" s="123"/>
      <c r="Q18" s="114" t="s">
        <v>98</v>
      </c>
      <c r="R18" s="114" t="s">
        <v>98</v>
      </c>
      <c r="S18" s="118">
        <v>444</v>
      </c>
      <c r="T18" s="118">
        <v>209</v>
      </c>
      <c r="U18" s="118">
        <v>0</v>
      </c>
      <c r="V18" s="118">
        <v>653</v>
      </c>
      <c r="W18" s="118">
        <v>239</v>
      </c>
      <c r="X18" s="118">
        <v>892</v>
      </c>
      <c r="Y18" s="114" t="s">
        <v>140</v>
      </c>
      <c r="Z18" s="114" t="s">
        <v>131</v>
      </c>
    </row>
    <row r="19" spans="1:26" x14ac:dyDescent="0.2">
      <c r="A19" s="122"/>
      <c r="B19" s="114" t="s">
        <v>141</v>
      </c>
      <c r="C19" s="114" t="s">
        <v>142</v>
      </c>
      <c r="D19" s="115">
        <v>502</v>
      </c>
      <c r="E19" s="116">
        <v>8.0321285140562207E-3</v>
      </c>
      <c r="F19" s="115">
        <v>3</v>
      </c>
      <c r="G19" s="116">
        <v>-0.72727272727272696</v>
      </c>
      <c r="H19" s="115">
        <v>0</v>
      </c>
      <c r="I19" s="116" t="s">
        <v>284</v>
      </c>
      <c r="J19" s="115">
        <v>505</v>
      </c>
      <c r="K19" s="116">
        <v>-7.8585461689587403E-3</v>
      </c>
      <c r="L19" s="115">
        <v>128</v>
      </c>
      <c r="M19" s="116">
        <v>-0.11724137931034499</v>
      </c>
      <c r="N19" s="115">
        <v>633</v>
      </c>
      <c r="O19" s="116">
        <v>-3.2110091743119296E-2</v>
      </c>
      <c r="P19" s="123"/>
      <c r="Q19" s="114" t="s">
        <v>98</v>
      </c>
      <c r="R19" s="114" t="s">
        <v>98</v>
      </c>
      <c r="S19" s="118">
        <v>498</v>
      </c>
      <c r="T19" s="118">
        <v>11</v>
      </c>
      <c r="U19" s="118">
        <v>0</v>
      </c>
      <c r="V19" s="118">
        <v>509</v>
      </c>
      <c r="W19" s="118">
        <v>145</v>
      </c>
      <c r="X19" s="118">
        <v>654</v>
      </c>
      <c r="Y19" s="114" t="s">
        <v>143</v>
      </c>
      <c r="Z19" s="114" t="s">
        <v>131</v>
      </c>
    </row>
    <row r="20" spans="1:26" x14ac:dyDescent="0.2">
      <c r="A20" s="122"/>
      <c r="B20" s="114" t="s">
        <v>144</v>
      </c>
      <c r="C20" s="114" t="s">
        <v>145</v>
      </c>
      <c r="D20" s="115">
        <v>524</v>
      </c>
      <c r="E20" s="116">
        <v>-3.6764705882352901E-2</v>
      </c>
      <c r="F20" s="115">
        <v>0</v>
      </c>
      <c r="G20" s="116">
        <v>-1</v>
      </c>
      <c r="H20" s="115">
        <v>515</v>
      </c>
      <c r="I20" s="116">
        <v>1.9455252918287901E-3</v>
      </c>
      <c r="J20" s="115">
        <v>1039</v>
      </c>
      <c r="K20" s="116">
        <v>-4.8534798534798501E-2</v>
      </c>
      <c r="L20" s="115">
        <v>91</v>
      </c>
      <c r="M20" s="116">
        <v>-0.208695652173913</v>
      </c>
      <c r="N20" s="115">
        <v>1130</v>
      </c>
      <c r="O20" s="116">
        <v>-6.3794531897265902E-2</v>
      </c>
      <c r="P20" s="123"/>
      <c r="Q20" s="114" t="s">
        <v>98</v>
      </c>
      <c r="R20" s="114" t="s">
        <v>98</v>
      </c>
      <c r="S20" s="118">
        <v>544</v>
      </c>
      <c r="T20" s="118">
        <v>34</v>
      </c>
      <c r="U20" s="118">
        <v>514</v>
      </c>
      <c r="V20" s="118">
        <v>1092</v>
      </c>
      <c r="W20" s="118">
        <v>115</v>
      </c>
      <c r="X20" s="118">
        <v>1207</v>
      </c>
      <c r="Y20" s="114" t="s">
        <v>146</v>
      </c>
      <c r="Z20" s="114" t="s">
        <v>131</v>
      </c>
    </row>
    <row r="21" spans="1:26" x14ac:dyDescent="0.2">
      <c r="A21" s="122"/>
      <c r="B21" s="114" t="s">
        <v>147</v>
      </c>
      <c r="C21" s="114" t="s">
        <v>148</v>
      </c>
      <c r="D21" s="115">
        <v>207</v>
      </c>
      <c r="E21" s="116">
        <v>1.9704433497536901E-2</v>
      </c>
      <c r="F21" s="115">
        <v>4</v>
      </c>
      <c r="G21" s="116" t="s">
        <v>284</v>
      </c>
      <c r="H21" s="115">
        <v>0</v>
      </c>
      <c r="I21" s="116" t="s">
        <v>284</v>
      </c>
      <c r="J21" s="115">
        <v>211</v>
      </c>
      <c r="K21" s="116">
        <v>3.9408866995073899E-2</v>
      </c>
      <c r="L21" s="115">
        <v>46</v>
      </c>
      <c r="M21" s="116">
        <v>0.64285714285714302</v>
      </c>
      <c r="N21" s="115">
        <v>257</v>
      </c>
      <c r="O21" s="116">
        <v>0.112554112554113</v>
      </c>
      <c r="P21" s="123"/>
      <c r="Q21" s="114" t="s">
        <v>98</v>
      </c>
      <c r="R21" s="114" t="s">
        <v>98</v>
      </c>
      <c r="S21" s="118">
        <v>203</v>
      </c>
      <c r="T21" s="118">
        <v>0</v>
      </c>
      <c r="U21" s="118">
        <v>0</v>
      </c>
      <c r="V21" s="118">
        <v>203</v>
      </c>
      <c r="W21" s="118">
        <v>28</v>
      </c>
      <c r="X21" s="118">
        <v>231</v>
      </c>
      <c r="Y21" s="114" t="s">
        <v>149</v>
      </c>
      <c r="Z21" s="114" t="s">
        <v>131</v>
      </c>
    </row>
    <row r="22" spans="1:26" x14ac:dyDescent="0.2">
      <c r="A22" s="122"/>
      <c r="B22" s="114" t="s">
        <v>150</v>
      </c>
      <c r="C22" s="114" t="s">
        <v>151</v>
      </c>
      <c r="D22" s="115">
        <v>636</v>
      </c>
      <c r="E22" s="116">
        <v>9.6551724137931005E-2</v>
      </c>
      <c r="F22" s="115">
        <v>20</v>
      </c>
      <c r="G22" s="116">
        <v>-0.39393939393939403</v>
      </c>
      <c r="H22" s="115">
        <v>2</v>
      </c>
      <c r="I22" s="116" t="s">
        <v>284</v>
      </c>
      <c r="J22" s="115">
        <v>658</v>
      </c>
      <c r="K22" s="116">
        <v>7.3409461663947795E-2</v>
      </c>
      <c r="L22" s="115">
        <v>80</v>
      </c>
      <c r="M22" s="116">
        <v>-0.32203389830508494</v>
      </c>
      <c r="N22" s="115">
        <v>738</v>
      </c>
      <c r="O22" s="116">
        <v>9.5759233926128607E-3</v>
      </c>
      <c r="P22" s="123"/>
      <c r="Q22" s="114" t="s">
        <v>98</v>
      </c>
      <c r="R22" s="114" t="s">
        <v>98</v>
      </c>
      <c r="S22" s="118">
        <v>580</v>
      </c>
      <c r="T22" s="118">
        <v>33</v>
      </c>
      <c r="U22" s="118">
        <v>0</v>
      </c>
      <c r="V22" s="118">
        <v>613</v>
      </c>
      <c r="W22" s="118">
        <v>118</v>
      </c>
      <c r="X22" s="118">
        <v>731</v>
      </c>
      <c r="Y22" s="114" t="s">
        <v>152</v>
      </c>
      <c r="Z22" s="114" t="s">
        <v>131</v>
      </c>
    </row>
    <row r="23" spans="1:26" x14ac:dyDescent="0.2">
      <c r="A23" s="124"/>
      <c r="B23" s="114" t="s">
        <v>153</v>
      </c>
      <c r="C23" s="114" t="s">
        <v>154</v>
      </c>
      <c r="D23" s="115">
        <v>460</v>
      </c>
      <c r="E23" s="116">
        <v>0.220159151193634</v>
      </c>
      <c r="F23" s="115">
        <v>37</v>
      </c>
      <c r="G23" s="116">
        <v>3.625</v>
      </c>
      <c r="H23" s="115">
        <v>0</v>
      </c>
      <c r="I23" s="116" t="s">
        <v>284</v>
      </c>
      <c r="J23" s="115">
        <v>497</v>
      </c>
      <c r="K23" s="116">
        <v>0.29090909090909101</v>
      </c>
      <c r="L23" s="115">
        <v>278</v>
      </c>
      <c r="M23" s="116">
        <v>0.35609756097561002</v>
      </c>
      <c r="N23" s="115">
        <v>775</v>
      </c>
      <c r="O23" s="116">
        <v>0.31355932203389808</v>
      </c>
      <c r="P23" s="123"/>
      <c r="Q23" s="114" t="s">
        <v>98</v>
      </c>
      <c r="R23" s="114" t="s">
        <v>98</v>
      </c>
      <c r="S23" s="118">
        <v>377</v>
      </c>
      <c r="T23" s="118">
        <v>8</v>
      </c>
      <c r="U23" s="118">
        <v>0</v>
      </c>
      <c r="V23" s="118">
        <v>385</v>
      </c>
      <c r="W23" s="118">
        <v>205</v>
      </c>
      <c r="X23" s="118">
        <v>590</v>
      </c>
      <c r="Y23" s="114" t="s">
        <v>155</v>
      </c>
      <c r="Z23" s="114" t="s">
        <v>131</v>
      </c>
    </row>
    <row r="24" spans="1:26" x14ac:dyDescent="0.2">
      <c r="A24" s="125" t="s">
        <v>112</v>
      </c>
      <c r="B24" s="125"/>
      <c r="C24" s="125"/>
      <c r="D24" s="126">
        <v>4243</v>
      </c>
      <c r="E24" s="127">
        <v>1.2890904750537101E-2</v>
      </c>
      <c r="F24" s="126">
        <v>274</v>
      </c>
      <c r="G24" s="127">
        <v>-0.14906832298136602</v>
      </c>
      <c r="H24" s="126">
        <v>584</v>
      </c>
      <c r="I24" s="127">
        <v>0.13618677042801602</v>
      </c>
      <c r="J24" s="126">
        <v>5101</v>
      </c>
      <c r="K24" s="127">
        <v>1.5124378109452699E-2</v>
      </c>
      <c r="L24" s="126">
        <v>1590</v>
      </c>
      <c r="M24" s="127">
        <v>4.6741277156023699E-2</v>
      </c>
      <c r="N24" s="126">
        <v>6691</v>
      </c>
      <c r="O24" s="127">
        <v>2.2463325183374103E-2</v>
      </c>
      <c r="P24" s="130"/>
      <c r="Q24" s="131"/>
      <c r="R24" s="131"/>
      <c r="S24" s="132">
        <v>4189</v>
      </c>
      <c r="T24" s="132">
        <v>322</v>
      </c>
      <c r="U24" s="132">
        <v>514</v>
      </c>
      <c r="V24" s="132">
        <v>5025</v>
      </c>
      <c r="W24" s="132">
        <v>1519</v>
      </c>
      <c r="X24" s="132">
        <v>6544</v>
      </c>
      <c r="Y24" s="131"/>
      <c r="Z24" s="131"/>
    </row>
    <row r="25" spans="1:26" x14ac:dyDescent="0.2">
      <c r="A25" s="120" t="s">
        <v>156</v>
      </c>
      <c r="B25" s="114" t="s">
        <v>157</v>
      </c>
      <c r="C25" s="114" t="s">
        <v>158</v>
      </c>
      <c r="D25" s="115">
        <v>240</v>
      </c>
      <c r="E25" s="116">
        <v>1.26582278481013E-2</v>
      </c>
      <c r="F25" s="115">
        <v>0</v>
      </c>
      <c r="G25" s="116">
        <v>-1</v>
      </c>
      <c r="H25" s="115">
        <v>0</v>
      </c>
      <c r="I25" s="116" t="s">
        <v>284</v>
      </c>
      <c r="J25" s="115">
        <v>240</v>
      </c>
      <c r="K25" s="116">
        <v>8.40336134453782E-3</v>
      </c>
      <c r="L25" s="115">
        <v>3</v>
      </c>
      <c r="M25" s="116">
        <v>-0.4</v>
      </c>
      <c r="N25" s="115">
        <v>243</v>
      </c>
      <c r="O25" s="116">
        <v>0</v>
      </c>
      <c r="P25" s="121">
        <v>5</v>
      </c>
      <c r="Q25" s="114" t="s">
        <v>98</v>
      </c>
      <c r="R25" s="114" t="s">
        <v>98</v>
      </c>
      <c r="S25" s="118">
        <v>237</v>
      </c>
      <c r="T25" s="118">
        <v>1</v>
      </c>
      <c r="U25" s="118">
        <v>0</v>
      </c>
      <c r="V25" s="118">
        <v>238</v>
      </c>
      <c r="W25" s="118">
        <v>5</v>
      </c>
      <c r="X25" s="118">
        <v>243</v>
      </c>
      <c r="Y25" s="114" t="s">
        <v>159</v>
      </c>
      <c r="Z25" s="114" t="s">
        <v>160</v>
      </c>
    </row>
    <row r="26" spans="1:26" x14ac:dyDescent="0.2">
      <c r="A26" s="122"/>
      <c r="B26" s="114" t="s">
        <v>161</v>
      </c>
      <c r="C26" s="114" t="s">
        <v>162</v>
      </c>
      <c r="D26" s="115">
        <v>142</v>
      </c>
      <c r="E26" s="116">
        <v>4.4117647058823498E-2</v>
      </c>
      <c r="F26" s="115">
        <v>0</v>
      </c>
      <c r="G26" s="116" t="s">
        <v>284</v>
      </c>
      <c r="H26" s="115">
        <v>0</v>
      </c>
      <c r="I26" s="116" t="s">
        <v>284</v>
      </c>
      <c r="J26" s="115">
        <v>142</v>
      </c>
      <c r="K26" s="116">
        <v>4.4117647058823498E-2</v>
      </c>
      <c r="L26" s="115">
        <v>8</v>
      </c>
      <c r="M26" s="116">
        <v>1</v>
      </c>
      <c r="N26" s="115">
        <v>150</v>
      </c>
      <c r="O26" s="116">
        <v>7.1428571428571397E-2</v>
      </c>
      <c r="P26" s="123"/>
      <c r="Q26" s="114" t="s">
        <v>98</v>
      </c>
      <c r="R26" s="114" t="s">
        <v>98</v>
      </c>
      <c r="S26" s="118">
        <v>136</v>
      </c>
      <c r="T26" s="118">
        <v>0</v>
      </c>
      <c r="U26" s="118">
        <v>0</v>
      </c>
      <c r="V26" s="118">
        <v>136</v>
      </c>
      <c r="W26" s="118">
        <v>4</v>
      </c>
      <c r="X26" s="118">
        <v>140</v>
      </c>
      <c r="Y26" s="114" t="s">
        <v>163</v>
      </c>
      <c r="Z26" s="114" t="s">
        <v>160</v>
      </c>
    </row>
    <row r="27" spans="1:26" x14ac:dyDescent="0.2">
      <c r="A27" s="122"/>
      <c r="B27" s="114" t="s">
        <v>164</v>
      </c>
      <c r="C27" s="114" t="s">
        <v>165</v>
      </c>
      <c r="D27" s="115">
        <v>504</v>
      </c>
      <c r="E27" s="116">
        <v>-4.7258979206049101E-2</v>
      </c>
      <c r="F27" s="115">
        <v>0</v>
      </c>
      <c r="G27" s="116" t="s">
        <v>284</v>
      </c>
      <c r="H27" s="115">
        <v>82</v>
      </c>
      <c r="I27" s="116">
        <v>-0.42253521126760596</v>
      </c>
      <c r="J27" s="115">
        <v>586</v>
      </c>
      <c r="K27" s="116">
        <v>-0.12667660208643799</v>
      </c>
      <c r="L27" s="115">
        <v>200</v>
      </c>
      <c r="M27" s="116">
        <v>0.123595505617978</v>
      </c>
      <c r="N27" s="115">
        <v>786</v>
      </c>
      <c r="O27" s="116">
        <v>-7.4204946996466403E-2</v>
      </c>
      <c r="P27" s="123"/>
      <c r="Q27" s="114" t="s">
        <v>98</v>
      </c>
      <c r="R27" s="114" t="s">
        <v>98</v>
      </c>
      <c r="S27" s="118">
        <v>529</v>
      </c>
      <c r="T27" s="118">
        <v>0</v>
      </c>
      <c r="U27" s="118">
        <v>142</v>
      </c>
      <c r="V27" s="118">
        <v>671</v>
      </c>
      <c r="W27" s="118">
        <v>178</v>
      </c>
      <c r="X27" s="118">
        <v>849</v>
      </c>
      <c r="Y27" s="114" t="s">
        <v>166</v>
      </c>
      <c r="Z27" s="114" t="s">
        <v>160</v>
      </c>
    </row>
    <row r="28" spans="1:26" x14ac:dyDescent="0.2">
      <c r="A28" s="122"/>
      <c r="B28" s="114" t="s">
        <v>167</v>
      </c>
      <c r="C28" s="114" t="s">
        <v>168</v>
      </c>
      <c r="D28" s="115">
        <v>188</v>
      </c>
      <c r="E28" s="116">
        <v>4.4444444444444405E-2</v>
      </c>
      <c r="F28" s="115">
        <v>0</v>
      </c>
      <c r="G28" s="116" t="s">
        <v>284</v>
      </c>
      <c r="H28" s="115">
        <v>0</v>
      </c>
      <c r="I28" s="116" t="s">
        <v>284</v>
      </c>
      <c r="J28" s="115">
        <v>188</v>
      </c>
      <c r="K28" s="116">
        <v>4.4444444444444405E-2</v>
      </c>
      <c r="L28" s="115">
        <v>18</v>
      </c>
      <c r="M28" s="116">
        <v>-0.35714285714285698</v>
      </c>
      <c r="N28" s="115">
        <v>206</v>
      </c>
      <c r="O28" s="116">
        <v>-9.6153846153846211E-3</v>
      </c>
      <c r="P28" s="123"/>
      <c r="Q28" s="114" t="s">
        <v>98</v>
      </c>
      <c r="R28" s="114" t="s">
        <v>98</v>
      </c>
      <c r="S28" s="118">
        <v>180</v>
      </c>
      <c r="T28" s="118">
        <v>0</v>
      </c>
      <c r="U28" s="118">
        <v>0</v>
      </c>
      <c r="V28" s="118">
        <v>180</v>
      </c>
      <c r="W28" s="118">
        <v>28</v>
      </c>
      <c r="X28" s="118">
        <v>208</v>
      </c>
      <c r="Y28" s="114" t="s">
        <v>169</v>
      </c>
      <c r="Z28" s="114" t="s">
        <v>160</v>
      </c>
    </row>
    <row r="29" spans="1:26" x14ac:dyDescent="0.2">
      <c r="A29" s="122"/>
      <c r="B29" s="114" t="s">
        <v>170</v>
      </c>
      <c r="C29" s="114" t="s">
        <v>171</v>
      </c>
      <c r="D29" s="115">
        <v>82</v>
      </c>
      <c r="E29" s="116">
        <v>2.5000000000000001E-2</v>
      </c>
      <c r="F29" s="115">
        <v>2</v>
      </c>
      <c r="G29" s="116" t="s">
        <v>284</v>
      </c>
      <c r="H29" s="115">
        <v>0</v>
      </c>
      <c r="I29" s="116" t="s">
        <v>284</v>
      </c>
      <c r="J29" s="115">
        <v>84</v>
      </c>
      <c r="K29" s="116">
        <v>0.05</v>
      </c>
      <c r="L29" s="115">
        <v>75</v>
      </c>
      <c r="M29" s="116">
        <v>0</v>
      </c>
      <c r="N29" s="115">
        <v>159</v>
      </c>
      <c r="O29" s="116">
        <v>2.5806451612903201E-2</v>
      </c>
      <c r="P29" s="123"/>
      <c r="Q29" s="114" t="s">
        <v>98</v>
      </c>
      <c r="R29" s="114" t="s">
        <v>98</v>
      </c>
      <c r="S29" s="118">
        <v>80</v>
      </c>
      <c r="T29" s="118">
        <v>0</v>
      </c>
      <c r="U29" s="118">
        <v>0</v>
      </c>
      <c r="V29" s="118">
        <v>80</v>
      </c>
      <c r="W29" s="118">
        <v>75</v>
      </c>
      <c r="X29" s="118">
        <v>155</v>
      </c>
      <c r="Y29" s="114" t="s">
        <v>172</v>
      </c>
      <c r="Z29" s="114" t="s">
        <v>160</v>
      </c>
    </row>
    <row r="30" spans="1:26" x14ac:dyDescent="0.2">
      <c r="A30" s="122"/>
      <c r="B30" s="114" t="s">
        <v>173</v>
      </c>
      <c r="C30" s="114" t="s">
        <v>174</v>
      </c>
      <c r="D30" s="115">
        <v>594</v>
      </c>
      <c r="E30" s="116">
        <v>-1.4925373134328401E-2</v>
      </c>
      <c r="F30" s="115">
        <v>1</v>
      </c>
      <c r="G30" s="116">
        <v>-0.66666666666666696</v>
      </c>
      <c r="H30" s="115">
        <v>261</v>
      </c>
      <c r="I30" s="116">
        <v>-0.21148036253776401</v>
      </c>
      <c r="J30" s="115">
        <v>856</v>
      </c>
      <c r="K30" s="116">
        <v>-8.6446104589114198E-2</v>
      </c>
      <c r="L30" s="115">
        <v>40</v>
      </c>
      <c r="M30" s="116">
        <v>0.33333333333333298</v>
      </c>
      <c r="N30" s="115">
        <v>896</v>
      </c>
      <c r="O30" s="116">
        <v>-7.3422957600827302E-2</v>
      </c>
      <c r="P30" s="123"/>
      <c r="Q30" s="114" t="s">
        <v>98</v>
      </c>
      <c r="R30" s="114" t="s">
        <v>98</v>
      </c>
      <c r="S30" s="118">
        <v>603</v>
      </c>
      <c r="T30" s="118">
        <v>3</v>
      </c>
      <c r="U30" s="118">
        <v>331</v>
      </c>
      <c r="V30" s="118">
        <v>937</v>
      </c>
      <c r="W30" s="118">
        <v>30</v>
      </c>
      <c r="X30" s="118">
        <v>967</v>
      </c>
      <c r="Y30" s="114" t="s">
        <v>175</v>
      </c>
      <c r="Z30" s="114" t="s">
        <v>160</v>
      </c>
    </row>
    <row r="31" spans="1:26" x14ac:dyDescent="0.2">
      <c r="A31" s="122"/>
      <c r="B31" s="114" t="s">
        <v>176</v>
      </c>
      <c r="C31" s="114" t="s">
        <v>177</v>
      </c>
      <c r="D31" s="115">
        <v>311</v>
      </c>
      <c r="E31" s="116">
        <v>-6.8862275449101798E-2</v>
      </c>
      <c r="F31" s="115">
        <v>0</v>
      </c>
      <c r="G31" s="116" t="s">
        <v>284</v>
      </c>
      <c r="H31" s="115">
        <v>0</v>
      </c>
      <c r="I31" s="116" t="s">
        <v>284</v>
      </c>
      <c r="J31" s="115">
        <v>311</v>
      </c>
      <c r="K31" s="116">
        <v>-6.8862275449101798E-2</v>
      </c>
      <c r="L31" s="115">
        <v>198</v>
      </c>
      <c r="M31" s="116">
        <v>-0.48302872062663205</v>
      </c>
      <c r="N31" s="115">
        <v>509</v>
      </c>
      <c r="O31" s="116">
        <v>-0.29009762900976299</v>
      </c>
      <c r="P31" s="123"/>
      <c r="Q31" s="114" t="s">
        <v>98</v>
      </c>
      <c r="R31" s="114" t="s">
        <v>98</v>
      </c>
      <c r="S31" s="118">
        <v>334</v>
      </c>
      <c r="T31" s="118">
        <v>0</v>
      </c>
      <c r="U31" s="118">
        <v>0</v>
      </c>
      <c r="V31" s="118">
        <v>334</v>
      </c>
      <c r="W31" s="118">
        <v>383</v>
      </c>
      <c r="X31" s="118">
        <v>717</v>
      </c>
      <c r="Y31" s="114" t="s">
        <v>178</v>
      </c>
      <c r="Z31" s="114" t="s">
        <v>160</v>
      </c>
    </row>
    <row r="32" spans="1:26" x14ac:dyDescent="0.2">
      <c r="A32" s="122"/>
      <c r="B32" s="114" t="s">
        <v>179</v>
      </c>
      <c r="C32" s="114" t="s">
        <v>180</v>
      </c>
      <c r="D32" s="115">
        <v>700</v>
      </c>
      <c r="E32" s="116">
        <v>-6.4171122994652399E-2</v>
      </c>
      <c r="F32" s="115">
        <v>0</v>
      </c>
      <c r="G32" s="116">
        <v>-1</v>
      </c>
      <c r="H32" s="115">
        <v>243</v>
      </c>
      <c r="I32" s="116">
        <v>0.48170731707317099</v>
      </c>
      <c r="J32" s="115">
        <v>943</v>
      </c>
      <c r="K32" s="116">
        <v>3.2858707557502698E-2</v>
      </c>
      <c r="L32" s="115">
        <v>329</v>
      </c>
      <c r="M32" s="116">
        <v>0.20072992700729902</v>
      </c>
      <c r="N32" s="115">
        <v>1272</v>
      </c>
      <c r="O32" s="116">
        <v>7.1609098567817997E-2</v>
      </c>
      <c r="P32" s="123"/>
      <c r="Q32" s="114" t="s">
        <v>98</v>
      </c>
      <c r="R32" s="114" t="s">
        <v>98</v>
      </c>
      <c r="S32" s="118">
        <v>748</v>
      </c>
      <c r="T32" s="118">
        <v>1</v>
      </c>
      <c r="U32" s="118">
        <v>164</v>
      </c>
      <c r="V32" s="118">
        <v>913</v>
      </c>
      <c r="W32" s="118">
        <v>274</v>
      </c>
      <c r="X32" s="118">
        <v>1187</v>
      </c>
      <c r="Y32" s="114" t="s">
        <v>181</v>
      </c>
      <c r="Z32" s="114" t="s">
        <v>160</v>
      </c>
    </row>
    <row r="33" spans="1:26" x14ac:dyDescent="0.2">
      <c r="A33" s="122"/>
      <c r="B33" s="114" t="s">
        <v>182</v>
      </c>
      <c r="C33" s="114" t="s">
        <v>183</v>
      </c>
      <c r="D33" s="115">
        <v>88</v>
      </c>
      <c r="E33" s="116">
        <v>2.3255813953488403E-2</v>
      </c>
      <c r="F33" s="115">
        <v>0</v>
      </c>
      <c r="G33" s="116" t="s">
        <v>284</v>
      </c>
      <c r="H33" s="115">
        <v>0</v>
      </c>
      <c r="I33" s="116" t="s">
        <v>284</v>
      </c>
      <c r="J33" s="115">
        <v>88</v>
      </c>
      <c r="K33" s="116">
        <v>2.3255813953488403E-2</v>
      </c>
      <c r="L33" s="115">
        <v>20</v>
      </c>
      <c r="M33" s="116">
        <v>1</v>
      </c>
      <c r="N33" s="115">
        <v>108</v>
      </c>
      <c r="O33" s="116">
        <v>0.125</v>
      </c>
      <c r="P33" s="123"/>
      <c r="Q33" s="114" t="s">
        <v>98</v>
      </c>
      <c r="R33" s="114" t="s">
        <v>98</v>
      </c>
      <c r="S33" s="118">
        <v>86</v>
      </c>
      <c r="T33" s="118">
        <v>0</v>
      </c>
      <c r="U33" s="118">
        <v>0</v>
      </c>
      <c r="V33" s="118">
        <v>86</v>
      </c>
      <c r="W33" s="118">
        <v>10</v>
      </c>
      <c r="X33" s="118">
        <v>96</v>
      </c>
      <c r="Y33" s="114" t="s">
        <v>184</v>
      </c>
      <c r="Z33" s="114" t="s">
        <v>160</v>
      </c>
    </row>
    <row r="34" spans="1:26" x14ac:dyDescent="0.2">
      <c r="A34" s="122"/>
      <c r="B34" s="114" t="s">
        <v>185</v>
      </c>
      <c r="C34" s="114" t="s">
        <v>186</v>
      </c>
      <c r="D34" s="115">
        <v>190</v>
      </c>
      <c r="E34" s="116">
        <v>7.9545454545454503E-2</v>
      </c>
      <c r="F34" s="115">
        <v>0</v>
      </c>
      <c r="G34" s="116" t="s">
        <v>284</v>
      </c>
      <c r="H34" s="115">
        <v>0</v>
      </c>
      <c r="I34" s="116" t="s">
        <v>284</v>
      </c>
      <c r="J34" s="115">
        <v>190</v>
      </c>
      <c r="K34" s="116">
        <v>7.9545454545454503E-2</v>
      </c>
      <c r="L34" s="115">
        <v>6</v>
      </c>
      <c r="M34" s="116">
        <v>5</v>
      </c>
      <c r="N34" s="115">
        <v>196</v>
      </c>
      <c r="O34" s="116">
        <v>0.10734463276836199</v>
      </c>
      <c r="P34" s="123"/>
      <c r="Q34" s="114" t="s">
        <v>98</v>
      </c>
      <c r="R34" s="114" t="s">
        <v>98</v>
      </c>
      <c r="S34" s="118">
        <v>176</v>
      </c>
      <c r="T34" s="118">
        <v>0</v>
      </c>
      <c r="U34" s="118">
        <v>0</v>
      </c>
      <c r="V34" s="118">
        <v>176</v>
      </c>
      <c r="W34" s="118">
        <v>1</v>
      </c>
      <c r="X34" s="118">
        <v>177</v>
      </c>
      <c r="Y34" s="114" t="s">
        <v>187</v>
      </c>
      <c r="Z34" s="114" t="s">
        <v>160</v>
      </c>
    </row>
    <row r="35" spans="1:26" x14ac:dyDescent="0.2">
      <c r="A35" s="122"/>
      <c r="B35" s="114" t="s">
        <v>188</v>
      </c>
      <c r="C35" s="114" t="s">
        <v>189</v>
      </c>
      <c r="D35" s="115">
        <v>372</v>
      </c>
      <c r="E35" s="116">
        <v>-2.6178010471204202E-2</v>
      </c>
      <c r="F35" s="115">
        <v>0</v>
      </c>
      <c r="G35" s="116" t="s">
        <v>284</v>
      </c>
      <c r="H35" s="115">
        <v>0</v>
      </c>
      <c r="I35" s="116" t="s">
        <v>284</v>
      </c>
      <c r="J35" s="115">
        <v>372</v>
      </c>
      <c r="K35" s="116">
        <v>-2.6178010471204202E-2</v>
      </c>
      <c r="L35" s="115">
        <v>90</v>
      </c>
      <c r="M35" s="116">
        <v>0.139240506329114</v>
      </c>
      <c r="N35" s="115">
        <v>462</v>
      </c>
      <c r="O35" s="116">
        <v>2.1691973969631198E-3</v>
      </c>
      <c r="P35" s="123"/>
      <c r="Q35" s="114" t="s">
        <v>98</v>
      </c>
      <c r="R35" s="114" t="s">
        <v>98</v>
      </c>
      <c r="S35" s="118">
        <v>382</v>
      </c>
      <c r="T35" s="118">
        <v>0</v>
      </c>
      <c r="U35" s="118">
        <v>0</v>
      </c>
      <c r="V35" s="118">
        <v>382</v>
      </c>
      <c r="W35" s="118">
        <v>79</v>
      </c>
      <c r="X35" s="118">
        <v>461</v>
      </c>
      <c r="Y35" s="114" t="s">
        <v>190</v>
      </c>
      <c r="Z35" s="114" t="s">
        <v>160</v>
      </c>
    </row>
    <row r="36" spans="1:26" x14ac:dyDescent="0.2">
      <c r="A36" s="122"/>
      <c r="B36" s="114" t="s">
        <v>191</v>
      </c>
      <c r="C36" s="114" t="s">
        <v>192</v>
      </c>
      <c r="D36" s="115">
        <v>192</v>
      </c>
      <c r="E36" s="116">
        <v>6.0773480662983402E-2</v>
      </c>
      <c r="F36" s="115">
        <v>0</v>
      </c>
      <c r="G36" s="116" t="s">
        <v>284</v>
      </c>
      <c r="H36" s="115">
        <v>0</v>
      </c>
      <c r="I36" s="116" t="s">
        <v>284</v>
      </c>
      <c r="J36" s="115">
        <v>192</v>
      </c>
      <c r="K36" s="116">
        <v>6.0773480662983402E-2</v>
      </c>
      <c r="L36" s="115">
        <v>34</v>
      </c>
      <c r="M36" s="116">
        <v>0.21428571428571402</v>
      </c>
      <c r="N36" s="115">
        <v>226</v>
      </c>
      <c r="O36" s="116">
        <v>8.1339712918660295E-2</v>
      </c>
      <c r="P36" s="123"/>
      <c r="Q36" s="114" t="s">
        <v>98</v>
      </c>
      <c r="R36" s="114" t="s">
        <v>98</v>
      </c>
      <c r="S36" s="118">
        <v>181</v>
      </c>
      <c r="T36" s="118">
        <v>0</v>
      </c>
      <c r="U36" s="118">
        <v>0</v>
      </c>
      <c r="V36" s="118">
        <v>181</v>
      </c>
      <c r="W36" s="118">
        <v>28</v>
      </c>
      <c r="X36" s="118">
        <v>209</v>
      </c>
      <c r="Y36" s="114" t="s">
        <v>193</v>
      </c>
      <c r="Z36" s="114" t="s">
        <v>160</v>
      </c>
    </row>
    <row r="37" spans="1:26" x14ac:dyDescent="0.2">
      <c r="A37" s="122"/>
      <c r="B37" s="114" t="s">
        <v>194</v>
      </c>
      <c r="C37" s="114" t="s">
        <v>195</v>
      </c>
      <c r="D37" s="115">
        <v>453</v>
      </c>
      <c r="E37" s="116">
        <v>-5.8212058212058201E-2</v>
      </c>
      <c r="F37" s="115">
        <v>0</v>
      </c>
      <c r="G37" s="116" t="s">
        <v>284</v>
      </c>
      <c r="H37" s="115">
        <v>0</v>
      </c>
      <c r="I37" s="116" t="s">
        <v>284</v>
      </c>
      <c r="J37" s="115">
        <v>453</v>
      </c>
      <c r="K37" s="116">
        <v>-5.8212058212058201E-2</v>
      </c>
      <c r="L37" s="115">
        <v>82</v>
      </c>
      <c r="M37" s="116">
        <v>-0.26126126126126098</v>
      </c>
      <c r="N37" s="115">
        <v>535</v>
      </c>
      <c r="O37" s="116">
        <v>-9.62837837837838E-2</v>
      </c>
      <c r="P37" s="123"/>
      <c r="Q37" s="114" t="s">
        <v>98</v>
      </c>
      <c r="R37" s="114" t="s">
        <v>98</v>
      </c>
      <c r="S37" s="118">
        <v>481</v>
      </c>
      <c r="T37" s="118">
        <v>0</v>
      </c>
      <c r="U37" s="118">
        <v>0</v>
      </c>
      <c r="V37" s="118">
        <v>481</v>
      </c>
      <c r="W37" s="118">
        <v>111</v>
      </c>
      <c r="X37" s="118">
        <v>592</v>
      </c>
      <c r="Y37" s="114" t="s">
        <v>196</v>
      </c>
      <c r="Z37" s="114" t="s">
        <v>160</v>
      </c>
    </row>
    <row r="38" spans="1:26" x14ac:dyDescent="0.2">
      <c r="A38" s="122"/>
      <c r="B38" s="114" t="s">
        <v>197</v>
      </c>
      <c r="C38" s="114" t="s">
        <v>198</v>
      </c>
      <c r="D38" s="115">
        <v>410</v>
      </c>
      <c r="E38" s="116">
        <v>-5.9633027522935797E-2</v>
      </c>
      <c r="F38" s="115">
        <v>0</v>
      </c>
      <c r="G38" s="116" t="s">
        <v>284</v>
      </c>
      <c r="H38" s="115">
        <v>0</v>
      </c>
      <c r="I38" s="116" t="s">
        <v>284</v>
      </c>
      <c r="J38" s="115">
        <v>410</v>
      </c>
      <c r="K38" s="116">
        <v>-5.9633027522935797E-2</v>
      </c>
      <c r="L38" s="115">
        <v>45</v>
      </c>
      <c r="M38" s="116">
        <v>-0.15094339622641501</v>
      </c>
      <c r="N38" s="115">
        <v>455</v>
      </c>
      <c r="O38" s="116">
        <v>-6.9529652351738191E-2</v>
      </c>
      <c r="P38" s="123"/>
      <c r="Q38" s="114" t="s">
        <v>98</v>
      </c>
      <c r="R38" s="114" t="s">
        <v>98</v>
      </c>
      <c r="S38" s="118">
        <v>436</v>
      </c>
      <c r="T38" s="118">
        <v>0</v>
      </c>
      <c r="U38" s="118">
        <v>0</v>
      </c>
      <c r="V38" s="118">
        <v>436</v>
      </c>
      <c r="W38" s="118">
        <v>53</v>
      </c>
      <c r="X38" s="118">
        <v>489</v>
      </c>
      <c r="Y38" s="114" t="s">
        <v>199</v>
      </c>
      <c r="Z38" s="114" t="s">
        <v>160</v>
      </c>
    </row>
    <row r="39" spans="1:26" x14ac:dyDescent="0.2">
      <c r="A39" s="122"/>
      <c r="B39" s="114" t="s">
        <v>200</v>
      </c>
      <c r="C39" s="114" t="s">
        <v>201</v>
      </c>
      <c r="D39" s="115">
        <v>232</v>
      </c>
      <c r="E39" s="116">
        <v>-8.5470085470085496E-3</v>
      </c>
      <c r="F39" s="115">
        <v>0</v>
      </c>
      <c r="G39" s="116" t="s">
        <v>284</v>
      </c>
      <c r="H39" s="115">
        <v>0</v>
      </c>
      <c r="I39" s="116" t="s">
        <v>284</v>
      </c>
      <c r="J39" s="115">
        <v>232</v>
      </c>
      <c r="K39" s="116">
        <v>-8.5470085470085496E-3</v>
      </c>
      <c r="L39" s="115">
        <v>69</v>
      </c>
      <c r="M39" s="116">
        <v>1.2258064516128999</v>
      </c>
      <c r="N39" s="115">
        <v>301</v>
      </c>
      <c r="O39" s="116">
        <v>0.135849056603774</v>
      </c>
      <c r="P39" s="123"/>
      <c r="Q39" s="114" t="s">
        <v>98</v>
      </c>
      <c r="R39" s="114" t="s">
        <v>98</v>
      </c>
      <c r="S39" s="118">
        <v>234</v>
      </c>
      <c r="T39" s="118">
        <v>0</v>
      </c>
      <c r="U39" s="118">
        <v>0</v>
      </c>
      <c r="V39" s="118">
        <v>234</v>
      </c>
      <c r="W39" s="118">
        <v>31</v>
      </c>
      <c r="X39" s="118">
        <v>265</v>
      </c>
      <c r="Y39" s="114" t="s">
        <v>202</v>
      </c>
      <c r="Z39" s="114" t="s">
        <v>160</v>
      </c>
    </row>
    <row r="40" spans="1:26" x14ac:dyDescent="0.2">
      <c r="A40" s="122"/>
      <c r="B40" s="114" t="s">
        <v>203</v>
      </c>
      <c r="C40" s="114" t="s">
        <v>204</v>
      </c>
      <c r="D40" s="115">
        <v>136</v>
      </c>
      <c r="E40" s="116">
        <v>-9.333333333333331E-2</v>
      </c>
      <c r="F40" s="115">
        <v>0</v>
      </c>
      <c r="G40" s="116" t="s">
        <v>284</v>
      </c>
      <c r="H40" s="115">
        <v>0</v>
      </c>
      <c r="I40" s="116" t="s">
        <v>284</v>
      </c>
      <c r="J40" s="115">
        <v>136</v>
      </c>
      <c r="K40" s="116">
        <v>-9.333333333333331E-2</v>
      </c>
      <c r="L40" s="115">
        <v>45</v>
      </c>
      <c r="M40" s="116">
        <v>-0.21052631578947398</v>
      </c>
      <c r="N40" s="115">
        <v>181</v>
      </c>
      <c r="O40" s="116">
        <v>-0.12560386473430002</v>
      </c>
      <c r="P40" s="123"/>
      <c r="Q40" s="114" t="s">
        <v>98</v>
      </c>
      <c r="R40" s="114" t="s">
        <v>98</v>
      </c>
      <c r="S40" s="118">
        <v>150</v>
      </c>
      <c r="T40" s="118">
        <v>0</v>
      </c>
      <c r="U40" s="118">
        <v>0</v>
      </c>
      <c r="V40" s="118">
        <v>150</v>
      </c>
      <c r="W40" s="118">
        <v>57</v>
      </c>
      <c r="X40" s="118">
        <v>207</v>
      </c>
      <c r="Y40" s="114" t="s">
        <v>205</v>
      </c>
      <c r="Z40" s="114" t="s">
        <v>160</v>
      </c>
    </row>
    <row r="41" spans="1:26" x14ac:dyDescent="0.2">
      <c r="A41" s="122"/>
      <c r="B41" s="114" t="s">
        <v>206</v>
      </c>
      <c r="C41" s="114" t="s">
        <v>207</v>
      </c>
      <c r="D41" s="115">
        <v>98</v>
      </c>
      <c r="E41" s="116">
        <v>0</v>
      </c>
      <c r="F41" s="115">
        <v>8</v>
      </c>
      <c r="G41" s="116">
        <v>1</v>
      </c>
      <c r="H41" s="115">
        <v>0</v>
      </c>
      <c r="I41" s="116" t="s">
        <v>284</v>
      </c>
      <c r="J41" s="115">
        <v>106</v>
      </c>
      <c r="K41" s="116">
        <v>3.9215686274509803E-2</v>
      </c>
      <c r="L41" s="115">
        <v>144</v>
      </c>
      <c r="M41" s="116">
        <v>-0.28358208955223901</v>
      </c>
      <c r="N41" s="115">
        <v>250</v>
      </c>
      <c r="O41" s="116">
        <v>-0.17491749174917501</v>
      </c>
      <c r="P41" s="123"/>
      <c r="Q41" s="114" t="s">
        <v>98</v>
      </c>
      <c r="R41" s="114" t="s">
        <v>98</v>
      </c>
      <c r="S41" s="118">
        <v>98</v>
      </c>
      <c r="T41" s="118">
        <v>4</v>
      </c>
      <c r="U41" s="118">
        <v>0</v>
      </c>
      <c r="V41" s="118">
        <v>102</v>
      </c>
      <c r="W41" s="118">
        <v>201</v>
      </c>
      <c r="X41" s="118">
        <v>303</v>
      </c>
      <c r="Y41" s="114" t="s">
        <v>208</v>
      </c>
      <c r="Z41" s="114" t="s">
        <v>160</v>
      </c>
    </row>
    <row r="42" spans="1:26" x14ac:dyDescent="0.2">
      <c r="A42" s="122"/>
      <c r="B42" s="114" t="s">
        <v>209</v>
      </c>
      <c r="C42" s="114" t="s">
        <v>210</v>
      </c>
      <c r="D42" s="115">
        <v>228</v>
      </c>
      <c r="E42" s="116">
        <v>-1.72413793103448E-2</v>
      </c>
      <c r="F42" s="115">
        <v>0</v>
      </c>
      <c r="G42" s="116" t="s">
        <v>284</v>
      </c>
      <c r="H42" s="115">
        <v>0</v>
      </c>
      <c r="I42" s="116" t="s">
        <v>284</v>
      </c>
      <c r="J42" s="115">
        <v>228</v>
      </c>
      <c r="K42" s="116">
        <v>-1.72413793103448E-2</v>
      </c>
      <c r="L42" s="115">
        <v>35</v>
      </c>
      <c r="M42" s="116">
        <v>1.9166666666666701</v>
      </c>
      <c r="N42" s="115">
        <v>263</v>
      </c>
      <c r="O42" s="116">
        <v>7.7868852459016397E-2</v>
      </c>
      <c r="P42" s="123"/>
      <c r="Q42" s="114" t="s">
        <v>98</v>
      </c>
      <c r="R42" s="114" t="s">
        <v>98</v>
      </c>
      <c r="S42" s="118">
        <v>232</v>
      </c>
      <c r="T42" s="118">
        <v>0</v>
      </c>
      <c r="U42" s="118">
        <v>0</v>
      </c>
      <c r="V42" s="118">
        <v>232</v>
      </c>
      <c r="W42" s="118">
        <v>12</v>
      </c>
      <c r="X42" s="118">
        <v>244</v>
      </c>
      <c r="Y42" s="114" t="s">
        <v>211</v>
      </c>
      <c r="Z42" s="114" t="s">
        <v>160</v>
      </c>
    </row>
    <row r="43" spans="1:26" x14ac:dyDescent="0.2">
      <c r="A43" s="122"/>
      <c r="B43" s="114" t="s">
        <v>212</v>
      </c>
      <c r="C43" s="114" t="s">
        <v>213</v>
      </c>
      <c r="D43" s="115">
        <v>92</v>
      </c>
      <c r="E43" s="116">
        <v>-4.1666666666666699E-2</v>
      </c>
      <c r="F43" s="115">
        <v>0</v>
      </c>
      <c r="G43" s="116" t="s">
        <v>284</v>
      </c>
      <c r="H43" s="115">
        <v>0</v>
      </c>
      <c r="I43" s="116" t="s">
        <v>284</v>
      </c>
      <c r="J43" s="115">
        <v>92</v>
      </c>
      <c r="K43" s="116">
        <v>-4.1666666666666699E-2</v>
      </c>
      <c r="L43" s="115">
        <v>26</v>
      </c>
      <c r="M43" s="116">
        <v>0.625</v>
      </c>
      <c r="N43" s="115">
        <v>118</v>
      </c>
      <c r="O43" s="116">
        <v>5.3571428571428596E-2</v>
      </c>
      <c r="P43" s="123"/>
      <c r="Q43" s="114" t="s">
        <v>98</v>
      </c>
      <c r="R43" s="114" t="s">
        <v>98</v>
      </c>
      <c r="S43" s="118">
        <v>96</v>
      </c>
      <c r="T43" s="118">
        <v>0</v>
      </c>
      <c r="U43" s="118">
        <v>0</v>
      </c>
      <c r="V43" s="118">
        <v>96</v>
      </c>
      <c r="W43" s="118">
        <v>16</v>
      </c>
      <c r="X43" s="118">
        <v>112</v>
      </c>
      <c r="Y43" s="114" t="s">
        <v>214</v>
      </c>
      <c r="Z43" s="114" t="s">
        <v>160</v>
      </c>
    </row>
    <row r="44" spans="1:26" x14ac:dyDescent="0.2">
      <c r="A44" s="122"/>
      <c r="B44" s="114" t="s">
        <v>215</v>
      </c>
      <c r="C44" s="114" t="s">
        <v>216</v>
      </c>
      <c r="D44" s="115">
        <v>193</v>
      </c>
      <c r="E44" s="116">
        <v>2.1164021164021204E-2</v>
      </c>
      <c r="F44" s="115">
        <v>4</v>
      </c>
      <c r="G44" s="116" t="s">
        <v>284</v>
      </c>
      <c r="H44" s="115">
        <v>0</v>
      </c>
      <c r="I44" s="116" t="s">
        <v>284</v>
      </c>
      <c r="J44" s="115">
        <v>197</v>
      </c>
      <c r="K44" s="116">
        <v>4.2328042328042305E-2</v>
      </c>
      <c r="L44" s="115">
        <v>33</v>
      </c>
      <c r="M44" s="116">
        <v>-0.72950819672131095</v>
      </c>
      <c r="N44" s="115">
        <v>230</v>
      </c>
      <c r="O44" s="116">
        <v>-0.26045016077170396</v>
      </c>
      <c r="P44" s="123"/>
      <c r="Q44" s="114" t="s">
        <v>98</v>
      </c>
      <c r="R44" s="114" t="s">
        <v>98</v>
      </c>
      <c r="S44" s="118">
        <v>189</v>
      </c>
      <c r="T44" s="118">
        <v>0</v>
      </c>
      <c r="U44" s="118">
        <v>0</v>
      </c>
      <c r="V44" s="118">
        <v>189</v>
      </c>
      <c r="W44" s="118">
        <v>122</v>
      </c>
      <c r="X44" s="118">
        <v>311</v>
      </c>
      <c r="Y44" s="114" t="s">
        <v>217</v>
      </c>
      <c r="Z44" s="114" t="s">
        <v>160</v>
      </c>
    </row>
    <row r="45" spans="1:26" x14ac:dyDescent="0.2">
      <c r="A45" s="122"/>
      <c r="B45" s="114" t="s">
        <v>218</v>
      </c>
      <c r="C45" s="114" t="s">
        <v>219</v>
      </c>
      <c r="D45" s="115">
        <v>500</v>
      </c>
      <c r="E45" s="116">
        <v>5.0420168067226899E-2</v>
      </c>
      <c r="F45" s="115">
        <v>0</v>
      </c>
      <c r="G45" s="116" t="s">
        <v>284</v>
      </c>
      <c r="H45" s="115">
        <v>0</v>
      </c>
      <c r="I45" s="116" t="s">
        <v>284</v>
      </c>
      <c r="J45" s="115">
        <v>500</v>
      </c>
      <c r="K45" s="116">
        <v>5.0420168067226899E-2</v>
      </c>
      <c r="L45" s="115">
        <v>82</v>
      </c>
      <c r="M45" s="116">
        <v>-0.13684210526315799</v>
      </c>
      <c r="N45" s="115">
        <v>582</v>
      </c>
      <c r="O45" s="116">
        <v>1.92644483362522E-2</v>
      </c>
      <c r="P45" s="123"/>
      <c r="Q45" s="114" t="s">
        <v>98</v>
      </c>
      <c r="R45" s="114" t="s">
        <v>98</v>
      </c>
      <c r="S45" s="118">
        <v>476</v>
      </c>
      <c r="T45" s="118">
        <v>0</v>
      </c>
      <c r="U45" s="118">
        <v>0</v>
      </c>
      <c r="V45" s="118">
        <v>476</v>
      </c>
      <c r="W45" s="118">
        <v>95</v>
      </c>
      <c r="X45" s="118">
        <v>571</v>
      </c>
      <c r="Y45" s="114" t="s">
        <v>220</v>
      </c>
      <c r="Z45" s="114" t="s">
        <v>160</v>
      </c>
    </row>
    <row r="46" spans="1:26" x14ac:dyDescent="0.2">
      <c r="A46" s="122"/>
      <c r="B46" s="114" t="s">
        <v>221</v>
      </c>
      <c r="C46" s="114" t="s">
        <v>222</v>
      </c>
      <c r="D46" s="115">
        <v>399</v>
      </c>
      <c r="E46" s="116">
        <v>-6.9930069930069907E-2</v>
      </c>
      <c r="F46" s="115">
        <v>0</v>
      </c>
      <c r="G46" s="116" t="s">
        <v>284</v>
      </c>
      <c r="H46" s="115">
        <v>0</v>
      </c>
      <c r="I46" s="116" t="s">
        <v>284</v>
      </c>
      <c r="J46" s="115">
        <v>399</v>
      </c>
      <c r="K46" s="116">
        <v>-6.9930069930069907E-2</v>
      </c>
      <c r="L46" s="115">
        <v>47</v>
      </c>
      <c r="M46" s="116">
        <v>-0.24193548387096803</v>
      </c>
      <c r="N46" s="115">
        <v>446</v>
      </c>
      <c r="O46" s="116">
        <v>-9.16496945010183E-2</v>
      </c>
      <c r="P46" s="123"/>
      <c r="Q46" s="114" t="s">
        <v>98</v>
      </c>
      <c r="R46" s="114" t="s">
        <v>98</v>
      </c>
      <c r="S46" s="118">
        <v>429</v>
      </c>
      <c r="T46" s="118">
        <v>0</v>
      </c>
      <c r="U46" s="118">
        <v>0</v>
      </c>
      <c r="V46" s="118">
        <v>429</v>
      </c>
      <c r="W46" s="118">
        <v>62</v>
      </c>
      <c r="X46" s="118">
        <v>491</v>
      </c>
      <c r="Y46" s="114" t="s">
        <v>223</v>
      </c>
      <c r="Z46" s="114" t="s">
        <v>160</v>
      </c>
    </row>
    <row r="47" spans="1:26" x14ac:dyDescent="0.2">
      <c r="A47" s="122"/>
      <c r="B47" s="114" t="s">
        <v>224</v>
      </c>
      <c r="C47" s="114" t="s">
        <v>225</v>
      </c>
      <c r="D47" s="115">
        <v>404</v>
      </c>
      <c r="E47" s="116">
        <v>-1.46341463414634E-2</v>
      </c>
      <c r="F47" s="115">
        <v>0</v>
      </c>
      <c r="G47" s="116" t="s">
        <v>284</v>
      </c>
      <c r="H47" s="115">
        <v>0</v>
      </c>
      <c r="I47" s="116" t="s">
        <v>284</v>
      </c>
      <c r="J47" s="115">
        <v>404</v>
      </c>
      <c r="K47" s="116">
        <v>-1.46341463414634E-2</v>
      </c>
      <c r="L47" s="115">
        <v>74</v>
      </c>
      <c r="M47" s="116">
        <v>-7.4999999999999997E-2</v>
      </c>
      <c r="N47" s="115">
        <v>478</v>
      </c>
      <c r="O47" s="116">
        <v>-2.4489795918367301E-2</v>
      </c>
      <c r="P47" s="123"/>
      <c r="Q47" s="114" t="s">
        <v>98</v>
      </c>
      <c r="R47" s="114" t="s">
        <v>98</v>
      </c>
      <c r="S47" s="118">
        <v>410</v>
      </c>
      <c r="T47" s="118">
        <v>0</v>
      </c>
      <c r="U47" s="118">
        <v>0</v>
      </c>
      <c r="V47" s="118">
        <v>410</v>
      </c>
      <c r="W47" s="118">
        <v>80</v>
      </c>
      <c r="X47" s="118">
        <v>490</v>
      </c>
      <c r="Y47" s="114" t="s">
        <v>226</v>
      </c>
      <c r="Z47" s="114" t="s">
        <v>160</v>
      </c>
    </row>
    <row r="48" spans="1:26" x14ac:dyDescent="0.2">
      <c r="A48" s="122"/>
      <c r="B48" s="114" t="s">
        <v>227</v>
      </c>
      <c r="C48" s="114" t="s">
        <v>228</v>
      </c>
      <c r="D48" s="115">
        <v>292</v>
      </c>
      <c r="E48" s="116">
        <v>-3.3112582781456998E-2</v>
      </c>
      <c r="F48" s="115">
        <v>0</v>
      </c>
      <c r="G48" s="116" t="s">
        <v>284</v>
      </c>
      <c r="H48" s="115">
        <v>0</v>
      </c>
      <c r="I48" s="116" t="s">
        <v>284</v>
      </c>
      <c r="J48" s="115">
        <v>292</v>
      </c>
      <c r="K48" s="116">
        <v>-3.3112582781456998E-2</v>
      </c>
      <c r="L48" s="115">
        <v>13</v>
      </c>
      <c r="M48" s="116">
        <v>-0.71739130434782605</v>
      </c>
      <c r="N48" s="115">
        <v>305</v>
      </c>
      <c r="O48" s="116">
        <v>-0.123563218390805</v>
      </c>
      <c r="P48" s="123"/>
      <c r="Q48" s="114" t="s">
        <v>98</v>
      </c>
      <c r="R48" s="114" t="s">
        <v>98</v>
      </c>
      <c r="S48" s="118">
        <v>302</v>
      </c>
      <c r="T48" s="118">
        <v>0</v>
      </c>
      <c r="U48" s="118">
        <v>0</v>
      </c>
      <c r="V48" s="118">
        <v>302</v>
      </c>
      <c r="W48" s="118">
        <v>46</v>
      </c>
      <c r="X48" s="118">
        <v>348</v>
      </c>
      <c r="Y48" s="114" t="s">
        <v>229</v>
      </c>
      <c r="Z48" s="114" t="s">
        <v>160</v>
      </c>
    </row>
    <row r="49" spans="1:26" x14ac:dyDescent="0.2">
      <c r="A49" s="122"/>
      <c r="B49" s="114" t="s">
        <v>230</v>
      </c>
      <c r="C49" s="114" t="s">
        <v>231</v>
      </c>
      <c r="D49" s="115">
        <v>164</v>
      </c>
      <c r="E49" s="116">
        <v>1.2345679012345701E-2</v>
      </c>
      <c r="F49" s="115">
        <v>0</v>
      </c>
      <c r="G49" s="116" t="s">
        <v>284</v>
      </c>
      <c r="H49" s="115">
        <v>0</v>
      </c>
      <c r="I49" s="116" t="s">
        <v>284</v>
      </c>
      <c r="J49" s="115">
        <v>164</v>
      </c>
      <c r="K49" s="116">
        <v>1.2345679012345701E-2</v>
      </c>
      <c r="L49" s="115">
        <v>29</v>
      </c>
      <c r="M49" s="116">
        <v>0.31818181818181801</v>
      </c>
      <c r="N49" s="115">
        <v>193</v>
      </c>
      <c r="O49" s="116">
        <v>4.8913043478260892E-2</v>
      </c>
      <c r="P49" s="123"/>
      <c r="Q49" s="114" t="s">
        <v>98</v>
      </c>
      <c r="R49" s="114" t="s">
        <v>98</v>
      </c>
      <c r="S49" s="118">
        <v>162</v>
      </c>
      <c r="T49" s="118">
        <v>0</v>
      </c>
      <c r="U49" s="118">
        <v>0</v>
      </c>
      <c r="V49" s="118">
        <v>162</v>
      </c>
      <c r="W49" s="118">
        <v>22</v>
      </c>
      <c r="X49" s="118">
        <v>184</v>
      </c>
      <c r="Y49" s="114" t="s">
        <v>232</v>
      </c>
      <c r="Z49" s="114" t="s">
        <v>160</v>
      </c>
    </row>
    <row r="50" spans="1:26" x14ac:dyDescent="0.2">
      <c r="A50" s="122"/>
      <c r="B50" s="114" t="s">
        <v>233</v>
      </c>
      <c r="C50" s="114" t="s">
        <v>234</v>
      </c>
      <c r="D50" s="115">
        <v>521</v>
      </c>
      <c r="E50" s="116">
        <v>2.1568627450980402E-2</v>
      </c>
      <c r="F50" s="115">
        <v>0</v>
      </c>
      <c r="G50" s="116" t="s">
        <v>284</v>
      </c>
      <c r="H50" s="115">
        <v>0</v>
      </c>
      <c r="I50" s="116" t="s">
        <v>284</v>
      </c>
      <c r="J50" s="115">
        <v>521</v>
      </c>
      <c r="K50" s="116">
        <v>2.1568627450980402E-2</v>
      </c>
      <c r="L50" s="115">
        <v>61</v>
      </c>
      <c r="M50" s="116">
        <v>0.69444444444444398</v>
      </c>
      <c r="N50" s="115">
        <v>582</v>
      </c>
      <c r="O50" s="116">
        <v>6.5934065934065908E-2</v>
      </c>
      <c r="P50" s="123"/>
      <c r="Q50" s="114" t="s">
        <v>98</v>
      </c>
      <c r="R50" s="114" t="s">
        <v>98</v>
      </c>
      <c r="S50" s="118">
        <v>510</v>
      </c>
      <c r="T50" s="118">
        <v>0</v>
      </c>
      <c r="U50" s="118">
        <v>0</v>
      </c>
      <c r="V50" s="118">
        <v>510</v>
      </c>
      <c r="W50" s="118">
        <v>36</v>
      </c>
      <c r="X50" s="118">
        <v>546</v>
      </c>
      <c r="Y50" s="114" t="s">
        <v>235</v>
      </c>
      <c r="Z50" s="114" t="s">
        <v>160</v>
      </c>
    </row>
    <row r="51" spans="1:26" x14ac:dyDescent="0.2">
      <c r="A51" s="122"/>
      <c r="B51" s="114" t="s">
        <v>236</v>
      </c>
      <c r="C51" s="114" t="s">
        <v>237</v>
      </c>
      <c r="D51" s="115">
        <v>186</v>
      </c>
      <c r="E51" s="116">
        <v>4.49438202247191E-2</v>
      </c>
      <c r="F51" s="115">
        <v>0</v>
      </c>
      <c r="G51" s="116" t="s">
        <v>284</v>
      </c>
      <c r="H51" s="115">
        <v>0</v>
      </c>
      <c r="I51" s="116" t="s">
        <v>284</v>
      </c>
      <c r="J51" s="115">
        <v>186</v>
      </c>
      <c r="K51" s="116">
        <v>4.49438202247191E-2</v>
      </c>
      <c r="L51" s="115">
        <v>18</v>
      </c>
      <c r="M51" s="116">
        <v>-0.1</v>
      </c>
      <c r="N51" s="115">
        <v>204</v>
      </c>
      <c r="O51" s="116">
        <v>3.03030303030303E-2</v>
      </c>
      <c r="P51" s="123"/>
      <c r="Q51" s="114" t="s">
        <v>98</v>
      </c>
      <c r="R51" s="114" t="s">
        <v>98</v>
      </c>
      <c r="S51" s="118">
        <v>178</v>
      </c>
      <c r="T51" s="118">
        <v>0</v>
      </c>
      <c r="U51" s="118">
        <v>0</v>
      </c>
      <c r="V51" s="118">
        <v>178</v>
      </c>
      <c r="W51" s="118">
        <v>20</v>
      </c>
      <c r="X51" s="118">
        <v>198</v>
      </c>
      <c r="Y51" s="114" t="s">
        <v>238</v>
      </c>
      <c r="Z51" s="114" t="s">
        <v>160</v>
      </c>
    </row>
    <row r="52" spans="1:26" x14ac:dyDescent="0.2">
      <c r="A52" s="122"/>
      <c r="B52" s="114" t="s">
        <v>239</v>
      </c>
      <c r="C52" s="114" t="s">
        <v>240</v>
      </c>
      <c r="D52" s="115">
        <v>98</v>
      </c>
      <c r="E52" s="116">
        <v>0</v>
      </c>
      <c r="F52" s="115">
        <v>0</v>
      </c>
      <c r="G52" s="116" t="s">
        <v>284</v>
      </c>
      <c r="H52" s="115">
        <v>0</v>
      </c>
      <c r="I52" s="116" t="s">
        <v>284</v>
      </c>
      <c r="J52" s="115">
        <v>98</v>
      </c>
      <c r="K52" s="116">
        <v>0</v>
      </c>
      <c r="L52" s="115">
        <v>0</v>
      </c>
      <c r="M52" s="116">
        <v>-1</v>
      </c>
      <c r="N52" s="115">
        <v>98</v>
      </c>
      <c r="O52" s="116">
        <v>-0.02</v>
      </c>
      <c r="P52" s="123"/>
      <c r="Q52" s="114" t="s">
        <v>98</v>
      </c>
      <c r="R52" s="114" t="s">
        <v>98</v>
      </c>
      <c r="S52" s="118">
        <v>98</v>
      </c>
      <c r="T52" s="118">
        <v>0</v>
      </c>
      <c r="U52" s="118">
        <v>0</v>
      </c>
      <c r="V52" s="118">
        <v>98</v>
      </c>
      <c r="W52" s="118">
        <v>2</v>
      </c>
      <c r="X52" s="118">
        <v>100</v>
      </c>
      <c r="Y52" s="114" t="s">
        <v>241</v>
      </c>
      <c r="Z52" s="114" t="s">
        <v>160</v>
      </c>
    </row>
    <row r="53" spans="1:26" x14ac:dyDescent="0.2">
      <c r="A53" s="124"/>
      <c r="B53" s="114" t="s">
        <v>242</v>
      </c>
      <c r="C53" s="114" t="s">
        <v>243</v>
      </c>
      <c r="D53" s="115">
        <v>387</v>
      </c>
      <c r="E53" s="116">
        <v>1.3089005235602101E-2</v>
      </c>
      <c r="F53" s="115">
        <v>0</v>
      </c>
      <c r="G53" s="116" t="s">
        <v>284</v>
      </c>
      <c r="H53" s="115">
        <v>0</v>
      </c>
      <c r="I53" s="116" t="s">
        <v>284</v>
      </c>
      <c r="J53" s="115">
        <v>387</v>
      </c>
      <c r="K53" s="116">
        <v>1.3089005235602101E-2</v>
      </c>
      <c r="L53" s="115">
        <v>217</v>
      </c>
      <c r="M53" s="116">
        <v>-0.22775800711743802</v>
      </c>
      <c r="N53" s="115">
        <v>604</v>
      </c>
      <c r="O53" s="116">
        <v>-8.8989441930618404E-2</v>
      </c>
      <c r="P53" s="123"/>
      <c r="Q53" s="114" t="s">
        <v>98</v>
      </c>
      <c r="R53" s="114" t="s">
        <v>98</v>
      </c>
      <c r="S53" s="118">
        <v>382</v>
      </c>
      <c r="T53" s="118">
        <v>0</v>
      </c>
      <c r="U53" s="118">
        <v>0</v>
      </c>
      <c r="V53" s="118">
        <v>382</v>
      </c>
      <c r="W53" s="118">
        <v>281</v>
      </c>
      <c r="X53" s="118">
        <v>663</v>
      </c>
      <c r="Y53" s="114" t="s">
        <v>244</v>
      </c>
      <c r="Z53" s="114" t="s">
        <v>160</v>
      </c>
    </row>
    <row r="54" spans="1:26" x14ac:dyDescent="0.2">
      <c r="A54" s="125" t="s">
        <v>112</v>
      </c>
      <c r="B54" s="125"/>
      <c r="C54" s="125"/>
      <c r="D54" s="126">
        <v>8396</v>
      </c>
      <c r="E54" s="127">
        <v>-1.6285881663737598E-2</v>
      </c>
      <c r="F54" s="126">
        <v>15</v>
      </c>
      <c r="G54" s="127">
        <v>0.66666666666666696</v>
      </c>
      <c r="H54" s="126">
        <v>586</v>
      </c>
      <c r="I54" s="127">
        <v>-8.006279434850859E-2</v>
      </c>
      <c r="J54" s="126">
        <v>8997</v>
      </c>
      <c r="K54" s="127">
        <v>-2.0041389826816303E-2</v>
      </c>
      <c r="L54" s="126">
        <v>2041</v>
      </c>
      <c r="M54" s="127">
        <v>-0.12852263023057198</v>
      </c>
      <c r="N54" s="126">
        <v>11038</v>
      </c>
      <c r="O54" s="127">
        <v>-4.2089733576325596E-2</v>
      </c>
      <c r="P54" s="130"/>
      <c r="Q54" s="131"/>
      <c r="R54" s="131"/>
      <c r="S54" s="132">
        <v>8535</v>
      </c>
      <c r="T54" s="132">
        <v>9</v>
      </c>
      <c r="U54" s="132">
        <v>637</v>
      </c>
      <c r="V54" s="132">
        <v>9181</v>
      </c>
      <c r="W54" s="132">
        <v>2342</v>
      </c>
      <c r="X54" s="132">
        <v>11523</v>
      </c>
      <c r="Y54" s="131"/>
      <c r="Z54" s="131"/>
    </row>
    <row r="55" spans="1:26" s="137" customFormat="1" ht="22.5" x14ac:dyDescent="0.2">
      <c r="A55" s="133" t="s">
        <v>245</v>
      </c>
      <c r="B55" s="134"/>
      <c r="C55" s="134"/>
      <c r="D55" s="135">
        <f>D54+D24+D14</f>
        <v>19984</v>
      </c>
      <c r="E55" s="136">
        <f>((D54+D24+D14)-(S54+S24+S14))/(S54+S24+S14)</f>
        <v>1.3027357450646358E-3</v>
      </c>
      <c r="F55" s="135">
        <f>F54+F24+F14</f>
        <v>1087</v>
      </c>
      <c r="G55" s="136">
        <f>((F54+F24+F14)-(T54+T24+T14))/(T54+T24+T14)</f>
        <v>-6.2931034482758622E-2</v>
      </c>
      <c r="H55" s="135">
        <f>H54+H24+H14</f>
        <v>1172</v>
      </c>
      <c r="I55" s="136">
        <f>((H54+H24+H14)-(U54+U24+U14))/(U54+U24+U14)</f>
        <v>1.4718614718614719E-2</v>
      </c>
      <c r="J55" s="135">
        <f>J54+J24+J14</f>
        <v>22243</v>
      </c>
      <c r="K55" s="136">
        <f>((J54+J24+J14)-(V54+V24+V14))/(V54+V24+V14)</f>
        <v>-1.3469222825842949E-3</v>
      </c>
      <c r="L55" s="135">
        <f>L54+L24+L14</f>
        <v>5262</v>
      </c>
      <c r="M55" s="136">
        <f>((L54+L24+L14)-(W54+W24+W14))/(W54+W24+W14)</f>
        <v>-6.2700391877449232E-2</v>
      </c>
      <c r="N55" s="135">
        <f>N54+N24+N14</f>
        <v>27505</v>
      </c>
      <c r="O55" s="136">
        <f>((N54+N24+N14)-(X54+X24+X14))/(X54+X24+X14)</f>
        <v>-1.3698138917775307E-2</v>
      </c>
      <c r="P55" s="143"/>
      <c r="Q55" s="143"/>
      <c r="R55" s="144"/>
      <c r="S55" s="144"/>
      <c r="T55" s="144"/>
      <c r="U55" s="144"/>
      <c r="V55" s="144"/>
      <c r="W55" s="144"/>
      <c r="X55" s="144"/>
    </row>
    <row r="56" spans="1:26" s="137" customFormat="1" x14ac:dyDescent="0.2">
      <c r="A56" s="133" t="s">
        <v>246</v>
      </c>
      <c r="B56" s="134"/>
      <c r="C56" s="134"/>
      <c r="D56" s="135">
        <f>D54+D24+D14+D9</f>
        <v>31241</v>
      </c>
      <c r="E56" s="136">
        <f>((D54+D24+D14+D9)-(S54+S24+S14+S9))/(S54+S24+S14+S9)</f>
        <v>1.0218270008084075E-2</v>
      </c>
      <c r="F56" s="135">
        <f>F54+F24+F14+F9</f>
        <v>5432</v>
      </c>
      <c r="G56" s="136">
        <f>((F54+F24+F14+F9)-(T54+T24+T14+T9))/(T54+T24+T14+T9)</f>
        <v>-5.7435363525941349E-2</v>
      </c>
      <c r="H56" s="135">
        <f>H54+H24+H14+H9</f>
        <v>4006</v>
      </c>
      <c r="I56" s="136">
        <f>((H54+H24+H14+H9)-(U54+U24+U14+U9))/(U54+U24+U14+U9)</f>
        <v>-0.10400357861775889</v>
      </c>
      <c r="J56" s="135">
        <f>J54+J24+J14+J9</f>
        <v>40679</v>
      </c>
      <c r="K56" s="136">
        <f>((J54+J24+J14+J9)-(V54+V24+V14+V9))/(V54+V24+V14+V9)</f>
        <v>-1.1662090915717098E-2</v>
      </c>
      <c r="L56" s="135">
        <f>L54+L24+L14+L9</f>
        <v>7511</v>
      </c>
      <c r="M56" s="136">
        <f>((L54+L24+L14+L9)-(W54+W24+W14+W9))/(W54+W24+W14+W9)</f>
        <v>-8.935499515033947E-2</v>
      </c>
      <c r="N56" s="135">
        <f>N54+N24+N14+N9</f>
        <v>48190</v>
      </c>
      <c r="O56" s="136">
        <f>((N54+N24+N14+N9)-(X54+X24+X14+X9))/(X54+X24+X14+X9)</f>
        <v>-2.4632137146558181E-2</v>
      </c>
      <c r="P56" s="143"/>
      <c r="Q56" s="143"/>
      <c r="R56" s="144"/>
      <c r="S56" s="144"/>
      <c r="T56" s="144"/>
      <c r="U56" s="144"/>
      <c r="V56" s="144"/>
      <c r="W56" s="144"/>
      <c r="X56" s="144"/>
    </row>
    <row r="57" spans="1:26" s="137" customFormat="1" x14ac:dyDescent="0.2">
      <c r="A57" s="133" t="s">
        <v>247</v>
      </c>
      <c r="B57" s="134"/>
      <c r="C57" s="134"/>
      <c r="D57" s="135">
        <f>D54+D24+D14+D9+D5</f>
        <v>41271</v>
      </c>
      <c r="E57" s="136">
        <f>((D54+D24+D14+D9+D5)-(S54+S24+S14+S9+S5))/(S54+S24+S14+S9+S5)</f>
        <v>1.4253766189083581E-2</v>
      </c>
      <c r="F57" s="135">
        <f>F54+F24+F14+F9+F5</f>
        <v>15440</v>
      </c>
      <c r="G57" s="136">
        <f>((F54+F24+F14+F9+F5)-(T54+T24+T14+T9+T5))/(T54+T24+T14+T9+T5)</f>
        <v>-2.0118042774639841E-2</v>
      </c>
      <c r="H57" s="135">
        <f>H54+H24+H14+H9+H5</f>
        <v>4006</v>
      </c>
      <c r="I57" s="136">
        <f>((H54+H24+H14+H9+H5)-(U54+U24+U14+U9+U5))/(U54+U24+U14+U9+U5)</f>
        <v>-0.10400357861775889</v>
      </c>
      <c r="J57" s="135">
        <f>J54+J24+J14+J9+J5</f>
        <v>60717</v>
      </c>
      <c r="K57" s="136">
        <f>((J54+J24+J14+J9+J5)-(V54+V24+V14+V9+V5))/(V54+V24+V14+V9+V5)</f>
        <v>-3.3158784615637156E-3</v>
      </c>
      <c r="L57" s="135">
        <f>L54+L24+L14+L9+L5</f>
        <v>8131</v>
      </c>
      <c r="M57" s="136">
        <f>((L54+L24+L14+L9+L5)-(W54+W24+W14+W9+W5))/(W54+W24+W14+W9+W5)</f>
        <v>-8.57881718012143E-2</v>
      </c>
      <c r="N57" s="135">
        <f>N54+N24+N14+N9+N5</f>
        <v>68848</v>
      </c>
      <c r="O57" s="136">
        <f>((N54+N24+N14+N9+N5)-(X54+X24+X14+X9+X5))/(X54+X24+X14+X9+X5)</f>
        <v>-1.3822640482431639E-2</v>
      </c>
      <c r="P57" s="143"/>
      <c r="Q57" s="143"/>
      <c r="R57" s="144"/>
      <c r="S57" s="144"/>
      <c r="T57" s="144"/>
      <c r="U57" s="144"/>
      <c r="V57" s="144"/>
      <c r="W57" s="144"/>
      <c r="X57" s="144"/>
    </row>
    <row r="58" spans="1:26" x14ac:dyDescent="0.2">
      <c r="A58" s="120" t="s">
        <v>248</v>
      </c>
      <c r="B58" s="114" t="s">
        <v>249</v>
      </c>
      <c r="C58" s="114" t="s">
        <v>250</v>
      </c>
      <c r="D58" s="115">
        <v>10</v>
      </c>
      <c r="E58" s="116">
        <v>2.3333333333333299</v>
      </c>
      <c r="F58" s="115">
        <v>1000</v>
      </c>
      <c r="G58" s="116">
        <v>-0.19419822723610003</v>
      </c>
      <c r="H58" s="115">
        <v>0</v>
      </c>
      <c r="I58" s="116" t="s">
        <v>284</v>
      </c>
      <c r="J58" s="115">
        <v>1010</v>
      </c>
      <c r="K58" s="116">
        <v>-0.188102893890675</v>
      </c>
      <c r="L58" s="115">
        <v>530</v>
      </c>
      <c r="M58" s="116">
        <v>0.137339055793991</v>
      </c>
      <c r="N58" s="115">
        <v>1540</v>
      </c>
      <c r="O58" s="116">
        <v>-9.9415204678362595E-2</v>
      </c>
      <c r="P58" s="121">
        <v>6</v>
      </c>
      <c r="Q58" s="114" t="s">
        <v>99</v>
      </c>
      <c r="R58" s="114" t="s">
        <v>99</v>
      </c>
      <c r="S58" s="118">
        <v>3</v>
      </c>
      <c r="T58" s="118">
        <v>1241</v>
      </c>
      <c r="U58" s="118">
        <v>0</v>
      </c>
      <c r="V58" s="118">
        <v>1244</v>
      </c>
      <c r="W58" s="118">
        <v>466</v>
      </c>
      <c r="X58" s="118">
        <v>1710</v>
      </c>
      <c r="Y58" s="114" t="s">
        <v>251</v>
      </c>
      <c r="Z58" s="114" t="s">
        <v>252</v>
      </c>
    </row>
    <row r="59" spans="1:26" x14ac:dyDescent="0.2">
      <c r="A59" s="122"/>
      <c r="B59" s="114" t="s">
        <v>253</v>
      </c>
      <c r="C59" s="114" t="s">
        <v>254</v>
      </c>
      <c r="D59" s="115">
        <v>81</v>
      </c>
      <c r="E59" s="116">
        <v>-4.7058823529411799E-2</v>
      </c>
      <c r="F59" s="115">
        <v>0</v>
      </c>
      <c r="G59" s="116" t="s">
        <v>284</v>
      </c>
      <c r="H59" s="115">
        <v>0</v>
      </c>
      <c r="I59" s="116" t="s">
        <v>284</v>
      </c>
      <c r="J59" s="115">
        <v>81</v>
      </c>
      <c r="K59" s="116">
        <v>-4.7058823529411799E-2</v>
      </c>
      <c r="L59" s="115">
        <v>640</v>
      </c>
      <c r="M59" s="116">
        <v>-0.27846674182638098</v>
      </c>
      <c r="N59" s="115">
        <v>721</v>
      </c>
      <c r="O59" s="116">
        <v>-0.25823045267489697</v>
      </c>
      <c r="P59" s="123"/>
      <c r="Q59" s="114" t="s">
        <v>99</v>
      </c>
      <c r="R59" s="114" t="s">
        <v>99</v>
      </c>
      <c r="S59" s="118">
        <v>85</v>
      </c>
      <c r="T59" s="118">
        <v>0</v>
      </c>
      <c r="U59" s="118">
        <v>0</v>
      </c>
      <c r="V59" s="118">
        <v>85</v>
      </c>
      <c r="W59" s="118">
        <v>887</v>
      </c>
      <c r="X59" s="118">
        <v>972</v>
      </c>
      <c r="Y59" s="114" t="s">
        <v>255</v>
      </c>
      <c r="Z59" s="114" t="s">
        <v>252</v>
      </c>
    </row>
    <row r="60" spans="1:26" x14ac:dyDescent="0.2">
      <c r="A60" s="122"/>
      <c r="B60" s="114" t="s">
        <v>256</v>
      </c>
      <c r="C60" s="114" t="s">
        <v>257</v>
      </c>
      <c r="D60" s="115">
        <v>850</v>
      </c>
      <c r="E60" s="116">
        <v>-2.96803652968037E-2</v>
      </c>
      <c r="F60" s="115">
        <v>823</v>
      </c>
      <c r="G60" s="116">
        <v>-0.116004296455424</v>
      </c>
      <c r="H60" s="115">
        <v>0</v>
      </c>
      <c r="I60" s="116" t="s">
        <v>284</v>
      </c>
      <c r="J60" s="115">
        <v>1673</v>
      </c>
      <c r="K60" s="116">
        <v>-7.4156059767570601E-2</v>
      </c>
      <c r="L60" s="115">
        <v>1752</v>
      </c>
      <c r="M60" s="116">
        <v>-2.9362880886426603E-2</v>
      </c>
      <c r="N60" s="115">
        <v>3425</v>
      </c>
      <c r="O60" s="116">
        <v>-5.1771871539313404E-2</v>
      </c>
      <c r="P60" s="123"/>
      <c r="Q60" s="114" t="s">
        <v>99</v>
      </c>
      <c r="R60" s="114" t="s">
        <v>99</v>
      </c>
      <c r="S60" s="118">
        <v>876</v>
      </c>
      <c r="T60" s="118">
        <v>931</v>
      </c>
      <c r="U60" s="118">
        <v>0</v>
      </c>
      <c r="V60" s="118">
        <v>1807</v>
      </c>
      <c r="W60" s="118">
        <v>1805</v>
      </c>
      <c r="X60" s="118">
        <v>3612</v>
      </c>
      <c r="Y60" s="114" t="s">
        <v>258</v>
      </c>
      <c r="Z60" s="114" t="s">
        <v>252</v>
      </c>
    </row>
    <row r="61" spans="1:26" x14ac:dyDescent="0.2">
      <c r="A61" s="122"/>
      <c r="B61" s="114" t="s">
        <v>259</v>
      </c>
      <c r="C61" s="114" t="s">
        <v>260</v>
      </c>
      <c r="D61" s="115">
        <v>88</v>
      </c>
      <c r="E61" s="116">
        <v>-0.23478260869565198</v>
      </c>
      <c r="F61" s="115">
        <v>0</v>
      </c>
      <c r="G61" s="116" t="s">
        <v>284</v>
      </c>
      <c r="H61" s="115">
        <v>0</v>
      </c>
      <c r="I61" s="116" t="s">
        <v>284</v>
      </c>
      <c r="J61" s="115">
        <v>88</v>
      </c>
      <c r="K61" s="116">
        <v>-0.23478260869565198</v>
      </c>
      <c r="L61" s="115">
        <v>510</v>
      </c>
      <c r="M61" s="116">
        <v>-7.2727272727272696E-2</v>
      </c>
      <c r="N61" s="115">
        <v>598</v>
      </c>
      <c r="O61" s="116">
        <v>-0.10075187969924801</v>
      </c>
      <c r="P61" s="123"/>
      <c r="Q61" s="114" t="s">
        <v>99</v>
      </c>
      <c r="R61" s="114" t="s">
        <v>99</v>
      </c>
      <c r="S61" s="118">
        <v>115</v>
      </c>
      <c r="T61" s="118">
        <v>0</v>
      </c>
      <c r="U61" s="118">
        <v>0</v>
      </c>
      <c r="V61" s="118">
        <v>115</v>
      </c>
      <c r="W61" s="118">
        <v>550</v>
      </c>
      <c r="X61" s="118">
        <v>665</v>
      </c>
      <c r="Y61" s="114" t="s">
        <v>261</v>
      </c>
      <c r="Z61" s="114" t="s">
        <v>252</v>
      </c>
    </row>
    <row r="62" spans="1:26" x14ac:dyDescent="0.2">
      <c r="A62" s="122"/>
      <c r="B62" s="114" t="s">
        <v>262</v>
      </c>
      <c r="C62" s="114" t="s">
        <v>263</v>
      </c>
      <c r="D62" s="115">
        <v>141</v>
      </c>
      <c r="E62" s="116">
        <v>0.17500000000000002</v>
      </c>
      <c r="F62" s="115">
        <v>0</v>
      </c>
      <c r="G62" s="116" t="s">
        <v>284</v>
      </c>
      <c r="H62" s="115">
        <v>0</v>
      </c>
      <c r="I62" s="116" t="s">
        <v>284</v>
      </c>
      <c r="J62" s="115">
        <v>141</v>
      </c>
      <c r="K62" s="116">
        <v>0.17500000000000002</v>
      </c>
      <c r="L62" s="115">
        <v>154</v>
      </c>
      <c r="M62" s="116">
        <v>-0.28037383177570102</v>
      </c>
      <c r="N62" s="115">
        <v>295</v>
      </c>
      <c r="O62" s="116">
        <v>-0.116766467065868</v>
      </c>
      <c r="P62" s="123"/>
      <c r="Q62" s="114" t="s">
        <v>99</v>
      </c>
      <c r="R62" s="114" t="s">
        <v>99</v>
      </c>
      <c r="S62" s="118">
        <v>120</v>
      </c>
      <c r="T62" s="118">
        <v>0</v>
      </c>
      <c r="U62" s="118">
        <v>0</v>
      </c>
      <c r="V62" s="118">
        <v>120</v>
      </c>
      <c r="W62" s="118">
        <v>214</v>
      </c>
      <c r="X62" s="118">
        <v>334</v>
      </c>
      <c r="Y62" s="114" t="s">
        <v>264</v>
      </c>
      <c r="Z62" s="114" t="s">
        <v>252</v>
      </c>
    </row>
    <row r="63" spans="1:26" x14ac:dyDescent="0.2">
      <c r="A63" s="124"/>
      <c r="B63" s="114" t="s">
        <v>265</v>
      </c>
      <c r="C63" s="114" t="s">
        <v>266</v>
      </c>
      <c r="D63" s="115">
        <v>50</v>
      </c>
      <c r="E63" s="116">
        <v>0.25</v>
      </c>
      <c r="F63" s="115">
        <v>8</v>
      </c>
      <c r="G63" s="116" t="s">
        <v>284</v>
      </c>
      <c r="H63" s="115">
        <v>0</v>
      </c>
      <c r="I63" s="116" t="s">
        <v>284</v>
      </c>
      <c r="J63" s="115">
        <v>58</v>
      </c>
      <c r="K63" s="116">
        <v>0.45</v>
      </c>
      <c r="L63" s="115">
        <v>53</v>
      </c>
      <c r="M63" s="116">
        <v>0.06</v>
      </c>
      <c r="N63" s="115">
        <v>111</v>
      </c>
      <c r="O63" s="116">
        <v>0.233333333333333</v>
      </c>
      <c r="P63" s="123"/>
      <c r="Q63" s="114" t="s">
        <v>99</v>
      </c>
      <c r="R63" s="114" t="s">
        <v>99</v>
      </c>
      <c r="S63" s="118">
        <v>40</v>
      </c>
      <c r="T63" s="118">
        <v>0</v>
      </c>
      <c r="U63" s="118">
        <v>0</v>
      </c>
      <c r="V63" s="118">
        <v>40</v>
      </c>
      <c r="W63" s="118">
        <v>50</v>
      </c>
      <c r="X63" s="118">
        <v>90</v>
      </c>
      <c r="Y63" s="114" t="s">
        <v>267</v>
      </c>
      <c r="Z63" s="114" t="s">
        <v>252</v>
      </c>
    </row>
    <row r="64" spans="1:26" x14ac:dyDescent="0.2">
      <c r="A64" s="125" t="s">
        <v>112</v>
      </c>
      <c r="B64" s="125"/>
      <c r="C64" s="125"/>
      <c r="D64" s="126">
        <v>1220</v>
      </c>
      <c r="E64" s="127">
        <v>-1.5334947538337401E-2</v>
      </c>
      <c r="F64" s="126">
        <v>1831</v>
      </c>
      <c r="G64" s="127">
        <v>-0.156998158379374</v>
      </c>
      <c r="H64" s="126">
        <v>0</v>
      </c>
      <c r="I64" s="127"/>
      <c r="J64" s="126">
        <v>3051</v>
      </c>
      <c r="K64" s="127">
        <v>-0.105540897097625</v>
      </c>
      <c r="L64" s="126">
        <v>3639</v>
      </c>
      <c r="M64" s="127">
        <v>-8.3836858006042306E-2</v>
      </c>
      <c r="N64" s="126">
        <v>6690</v>
      </c>
      <c r="O64" s="127">
        <v>-9.386428281186511E-2</v>
      </c>
      <c r="P64" s="130"/>
      <c r="Q64" s="131"/>
      <c r="R64" s="131"/>
      <c r="S64" s="132">
        <v>1239</v>
      </c>
      <c r="T64" s="132">
        <v>2172</v>
      </c>
      <c r="U64" s="132">
        <v>0</v>
      </c>
      <c r="V64" s="132">
        <v>3411</v>
      </c>
      <c r="W64" s="132">
        <v>3972</v>
      </c>
      <c r="X64" s="132">
        <v>7383</v>
      </c>
      <c r="Y64" s="131"/>
      <c r="Z64" s="131"/>
    </row>
    <row r="65" spans="1:26" x14ac:dyDescent="0.2">
      <c r="A65" s="125" t="s">
        <v>268</v>
      </c>
      <c r="B65" s="125"/>
      <c r="C65" s="125"/>
      <c r="D65" s="126">
        <v>42491</v>
      </c>
      <c r="E65" s="127">
        <v>1.3379441927021202E-2</v>
      </c>
      <c r="F65" s="126">
        <v>17271</v>
      </c>
      <c r="G65" s="127">
        <v>-3.6700317920687196E-2</v>
      </c>
      <c r="H65" s="126">
        <v>4006</v>
      </c>
      <c r="I65" s="127">
        <v>-0.104003578617759</v>
      </c>
      <c r="J65" s="126">
        <v>63768</v>
      </c>
      <c r="K65" s="127">
        <v>-8.7362039483911101E-3</v>
      </c>
      <c r="L65" s="126">
        <v>11770</v>
      </c>
      <c r="M65" s="127">
        <v>-8.5185760920254899E-2</v>
      </c>
      <c r="N65" s="126">
        <v>75538</v>
      </c>
      <c r="O65" s="127">
        <v>-2.14777967770351E-2</v>
      </c>
      <c r="P65" s="138"/>
      <c r="Q65" s="131"/>
      <c r="R65" s="131"/>
      <c r="S65" s="132">
        <v>41930</v>
      </c>
      <c r="T65" s="132">
        <v>17929</v>
      </c>
      <c r="U65" s="132">
        <v>4471</v>
      </c>
      <c r="V65" s="132">
        <v>64330</v>
      </c>
      <c r="W65" s="132">
        <v>12866</v>
      </c>
      <c r="X65" s="132">
        <v>77196</v>
      </c>
      <c r="Y65" s="131"/>
      <c r="Z65" s="131"/>
    </row>
  </sheetData>
  <pageMargins left="0.25" right="0.25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57" zoomScaleSheetLayoutView="52092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5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285</v>
      </c>
    </row>
    <row r="2" spans="1:26" ht="11.25" customHeight="1" x14ac:dyDescent="0.2"/>
    <row r="3" spans="1:26" ht="11.25" customHeight="1" x14ac:dyDescent="0.2"/>
    <row r="4" spans="1:26" ht="22.5" x14ac:dyDescent="0.2">
      <c r="A4" s="112" t="s">
        <v>60</v>
      </c>
      <c r="B4" s="112" t="s">
        <v>61</v>
      </c>
      <c r="C4" s="112" t="s">
        <v>62</v>
      </c>
      <c r="D4" s="112" t="s">
        <v>271</v>
      </c>
      <c r="E4" s="112" t="s">
        <v>272</v>
      </c>
      <c r="F4" s="112" t="s">
        <v>273</v>
      </c>
      <c r="G4" s="112" t="s">
        <v>274</v>
      </c>
      <c r="H4" s="112" t="s">
        <v>275</v>
      </c>
      <c r="I4" s="112" t="s">
        <v>276</v>
      </c>
      <c r="J4" s="112" t="s">
        <v>277</v>
      </c>
      <c r="K4" s="112" t="s">
        <v>278</v>
      </c>
      <c r="L4" s="112" t="s">
        <v>31</v>
      </c>
      <c r="M4" s="112" t="s">
        <v>279</v>
      </c>
      <c r="N4" s="112" t="s">
        <v>76</v>
      </c>
      <c r="O4" s="112" t="s">
        <v>77</v>
      </c>
      <c r="P4" s="142" t="s">
        <v>78</v>
      </c>
      <c r="Q4" s="142" t="s">
        <v>79</v>
      </c>
      <c r="R4" s="142" t="s">
        <v>80</v>
      </c>
      <c r="S4" s="142" t="s">
        <v>280</v>
      </c>
      <c r="T4" s="142" t="s">
        <v>281</v>
      </c>
      <c r="U4" s="142" t="s">
        <v>87</v>
      </c>
      <c r="V4" s="142" t="s">
        <v>282</v>
      </c>
      <c r="W4" s="142" t="s">
        <v>283</v>
      </c>
      <c r="X4" s="142" t="s">
        <v>90</v>
      </c>
      <c r="Y4" s="142" t="s">
        <v>91</v>
      </c>
      <c r="Z4" s="142" t="s">
        <v>92</v>
      </c>
    </row>
    <row r="5" spans="1:26" x14ac:dyDescent="0.2">
      <c r="A5" s="114" t="s">
        <v>95</v>
      </c>
      <c r="B5" s="114" t="s">
        <v>96</v>
      </c>
      <c r="C5" s="114" t="s">
        <v>97</v>
      </c>
      <c r="D5" s="115">
        <v>37405</v>
      </c>
      <c r="E5" s="116">
        <v>-4.7079204137263402E-2</v>
      </c>
      <c r="F5" s="115">
        <v>35396</v>
      </c>
      <c r="G5" s="116">
        <v>-4.1615899060460801E-2</v>
      </c>
      <c r="H5" s="115">
        <v>0</v>
      </c>
      <c r="I5" s="116" t="s">
        <v>284</v>
      </c>
      <c r="J5" s="115">
        <v>72801</v>
      </c>
      <c r="K5" s="116">
        <v>-4.4430735305699201E-2</v>
      </c>
      <c r="L5" s="115">
        <v>2630</v>
      </c>
      <c r="M5" s="116">
        <v>6.1339790153349498E-2</v>
      </c>
      <c r="N5" s="115">
        <v>75431</v>
      </c>
      <c r="O5" s="116">
        <v>-4.1098850808501994E-2</v>
      </c>
      <c r="P5" s="119">
        <v>1</v>
      </c>
      <c r="Q5" s="114" t="s">
        <v>98</v>
      </c>
      <c r="R5" s="114" t="s">
        <v>99</v>
      </c>
      <c r="S5" s="118">
        <v>39253</v>
      </c>
      <c r="T5" s="118">
        <v>36933</v>
      </c>
      <c r="U5" s="118">
        <v>0</v>
      </c>
      <c r="V5" s="118">
        <v>76186</v>
      </c>
      <c r="W5" s="118">
        <v>2478</v>
      </c>
      <c r="X5" s="118">
        <v>78664</v>
      </c>
      <c r="Y5" s="114" t="s">
        <v>100</v>
      </c>
      <c r="Z5" s="114" t="s">
        <v>100</v>
      </c>
    </row>
    <row r="6" spans="1:26" x14ac:dyDescent="0.2">
      <c r="A6" s="120" t="s">
        <v>101</v>
      </c>
      <c r="B6" s="114" t="s">
        <v>102</v>
      </c>
      <c r="C6" s="114" t="s">
        <v>103</v>
      </c>
      <c r="D6" s="115">
        <v>18006</v>
      </c>
      <c r="E6" s="116">
        <v>-3.9065001601024697E-2</v>
      </c>
      <c r="F6" s="115">
        <v>5640</v>
      </c>
      <c r="G6" s="116">
        <v>-8.2777687428850208E-2</v>
      </c>
      <c r="H6" s="115">
        <v>5204</v>
      </c>
      <c r="I6" s="116">
        <v>-0.114815444803538</v>
      </c>
      <c r="J6" s="115">
        <v>28850</v>
      </c>
      <c r="K6" s="116">
        <v>-6.2276539036598806E-2</v>
      </c>
      <c r="L6" s="115">
        <v>2784</v>
      </c>
      <c r="M6" s="116">
        <v>2.6170291190564E-2</v>
      </c>
      <c r="N6" s="115">
        <v>31634</v>
      </c>
      <c r="O6" s="116">
        <v>-5.51091729143642E-2</v>
      </c>
      <c r="P6" s="121">
        <v>2</v>
      </c>
      <c r="Q6" s="114" t="s">
        <v>98</v>
      </c>
      <c r="R6" s="114" t="s">
        <v>98</v>
      </c>
      <c r="S6" s="118">
        <v>18738</v>
      </c>
      <c r="T6" s="118">
        <v>6149</v>
      </c>
      <c r="U6" s="118">
        <v>5879</v>
      </c>
      <c r="V6" s="118">
        <v>30766</v>
      </c>
      <c r="W6" s="118">
        <v>2713</v>
      </c>
      <c r="X6" s="118">
        <v>33479</v>
      </c>
      <c r="Y6" s="114" t="s">
        <v>104</v>
      </c>
      <c r="Z6" s="114" t="s">
        <v>105</v>
      </c>
    </row>
    <row r="7" spans="1:26" x14ac:dyDescent="0.2">
      <c r="A7" s="122"/>
      <c r="B7" s="114" t="s">
        <v>106</v>
      </c>
      <c r="C7" s="114" t="s">
        <v>107</v>
      </c>
      <c r="D7" s="115">
        <v>10451</v>
      </c>
      <c r="E7" s="116">
        <v>-4.8265185320098394E-2</v>
      </c>
      <c r="F7" s="115">
        <v>7754</v>
      </c>
      <c r="G7" s="116">
        <v>-5.3466796875E-2</v>
      </c>
      <c r="H7" s="115">
        <v>5986</v>
      </c>
      <c r="I7" s="116">
        <v>-0.11107811107811101</v>
      </c>
      <c r="J7" s="115">
        <v>24191</v>
      </c>
      <c r="K7" s="116">
        <v>-6.6236924383371296E-2</v>
      </c>
      <c r="L7" s="115">
        <v>2942</v>
      </c>
      <c r="M7" s="116">
        <v>-6.2758840395030296E-2</v>
      </c>
      <c r="N7" s="115">
        <v>27133</v>
      </c>
      <c r="O7" s="116">
        <v>-6.58610479928389E-2</v>
      </c>
      <c r="P7" s="123"/>
      <c r="Q7" s="114" t="s">
        <v>98</v>
      </c>
      <c r="R7" s="114" t="s">
        <v>98</v>
      </c>
      <c r="S7" s="118">
        <v>10981</v>
      </c>
      <c r="T7" s="118">
        <v>8192</v>
      </c>
      <c r="U7" s="118">
        <v>6734</v>
      </c>
      <c r="V7" s="118">
        <v>25907</v>
      </c>
      <c r="W7" s="118">
        <v>3139</v>
      </c>
      <c r="X7" s="118">
        <v>29046</v>
      </c>
      <c r="Y7" s="114" t="s">
        <v>108</v>
      </c>
      <c r="Z7" s="114" t="s">
        <v>105</v>
      </c>
    </row>
    <row r="8" spans="1:26" x14ac:dyDescent="0.2">
      <c r="A8" s="124"/>
      <c r="B8" s="114" t="s">
        <v>109</v>
      </c>
      <c r="C8" s="114" t="s">
        <v>110</v>
      </c>
      <c r="D8" s="115">
        <v>14644</v>
      </c>
      <c r="E8" s="116">
        <v>-4.6220772158781899E-3</v>
      </c>
      <c r="F8" s="115">
        <v>2344</v>
      </c>
      <c r="G8" s="116">
        <v>-0.12667660208643799</v>
      </c>
      <c r="H8" s="115">
        <v>0</v>
      </c>
      <c r="I8" s="116">
        <v>-1</v>
      </c>
      <c r="J8" s="115">
        <v>16988</v>
      </c>
      <c r="K8" s="116">
        <v>-2.35659271180595E-2</v>
      </c>
      <c r="L8" s="115">
        <v>1864</v>
      </c>
      <c r="M8" s="116">
        <v>1.9693654266958401E-2</v>
      </c>
      <c r="N8" s="115">
        <v>18852</v>
      </c>
      <c r="O8" s="116">
        <v>-1.94528243004265E-2</v>
      </c>
      <c r="P8" s="123"/>
      <c r="Q8" s="114" t="s">
        <v>98</v>
      </c>
      <c r="R8" s="114" t="s">
        <v>98</v>
      </c>
      <c r="S8" s="118">
        <v>14712</v>
      </c>
      <c r="T8" s="118">
        <v>2684</v>
      </c>
      <c r="U8" s="118">
        <v>2</v>
      </c>
      <c r="V8" s="118">
        <v>17398</v>
      </c>
      <c r="W8" s="118">
        <v>1828</v>
      </c>
      <c r="X8" s="118">
        <v>19226</v>
      </c>
      <c r="Y8" s="114" t="s">
        <v>111</v>
      </c>
      <c r="Z8" s="114" t="s">
        <v>105</v>
      </c>
    </row>
    <row r="9" spans="1:26" x14ac:dyDescent="0.2">
      <c r="A9" s="125" t="s">
        <v>112</v>
      </c>
      <c r="B9" s="125"/>
      <c r="C9" s="125"/>
      <c r="D9" s="126">
        <v>43101</v>
      </c>
      <c r="E9" s="127">
        <v>-2.99340550516531E-2</v>
      </c>
      <c r="F9" s="126">
        <v>15738</v>
      </c>
      <c r="G9" s="127">
        <v>-7.5594713656387688E-2</v>
      </c>
      <c r="H9" s="126">
        <v>11190</v>
      </c>
      <c r="I9" s="127">
        <v>-0.112960760998811</v>
      </c>
      <c r="J9" s="126">
        <v>70029</v>
      </c>
      <c r="K9" s="127">
        <v>-5.4569264624481903E-2</v>
      </c>
      <c r="L9" s="126">
        <v>7590</v>
      </c>
      <c r="M9" s="127">
        <v>-1.171875E-2</v>
      </c>
      <c r="N9" s="126">
        <v>77619</v>
      </c>
      <c r="O9" s="127">
        <v>-5.0543724235789199E-2</v>
      </c>
      <c r="P9" s="130"/>
      <c r="Q9" s="131"/>
      <c r="R9" s="131"/>
      <c r="S9" s="132">
        <v>44431</v>
      </c>
      <c r="T9" s="132">
        <v>17025</v>
      </c>
      <c r="U9" s="132">
        <v>12615</v>
      </c>
      <c r="V9" s="132">
        <v>74071</v>
      </c>
      <c r="W9" s="132">
        <v>7680</v>
      </c>
      <c r="X9" s="132">
        <v>81751</v>
      </c>
      <c r="Y9" s="131"/>
      <c r="Z9" s="131"/>
    </row>
    <row r="10" spans="1:26" x14ac:dyDescent="0.2">
      <c r="A10" s="120" t="s">
        <v>113</v>
      </c>
      <c r="B10" s="114" t="s">
        <v>114</v>
      </c>
      <c r="C10" s="114" t="s">
        <v>115</v>
      </c>
      <c r="D10" s="115">
        <v>11543</v>
      </c>
      <c r="E10" s="116">
        <v>-1.7449778685733702E-2</v>
      </c>
      <c r="F10" s="115">
        <v>94</v>
      </c>
      <c r="G10" s="116">
        <v>0.49206349206349198</v>
      </c>
      <c r="H10" s="115">
        <v>4</v>
      </c>
      <c r="I10" s="116" t="s">
        <v>284</v>
      </c>
      <c r="J10" s="115">
        <v>11641</v>
      </c>
      <c r="K10" s="116">
        <v>-1.4393362120057601E-2</v>
      </c>
      <c r="L10" s="115">
        <v>1737</v>
      </c>
      <c r="M10" s="116">
        <v>7.5406032482598596E-3</v>
      </c>
      <c r="N10" s="115">
        <v>13378</v>
      </c>
      <c r="O10" s="116">
        <v>-1.15995567048393E-2</v>
      </c>
      <c r="P10" s="121">
        <v>3</v>
      </c>
      <c r="Q10" s="114" t="s">
        <v>98</v>
      </c>
      <c r="R10" s="114" t="s">
        <v>98</v>
      </c>
      <c r="S10" s="118">
        <v>11748</v>
      </c>
      <c r="T10" s="118">
        <v>63</v>
      </c>
      <c r="U10" s="118">
        <v>0</v>
      </c>
      <c r="V10" s="118">
        <v>11811</v>
      </c>
      <c r="W10" s="118">
        <v>1724</v>
      </c>
      <c r="X10" s="118">
        <v>13535</v>
      </c>
      <c r="Y10" s="114" t="s">
        <v>116</v>
      </c>
      <c r="Z10" s="114" t="s">
        <v>117</v>
      </c>
    </row>
    <row r="11" spans="1:26" x14ac:dyDescent="0.2">
      <c r="A11" s="122"/>
      <c r="B11" s="114" t="s">
        <v>118</v>
      </c>
      <c r="C11" s="114" t="s">
        <v>119</v>
      </c>
      <c r="D11" s="115">
        <v>3702</v>
      </c>
      <c r="E11" s="116">
        <v>3.3500837520938E-2</v>
      </c>
      <c r="F11" s="115">
        <v>1614</v>
      </c>
      <c r="G11" s="116">
        <v>-0.1008356545961</v>
      </c>
      <c r="H11" s="115">
        <v>4</v>
      </c>
      <c r="I11" s="116">
        <v>1</v>
      </c>
      <c r="J11" s="115">
        <v>5320</v>
      </c>
      <c r="K11" s="116">
        <v>-1.09685815207288E-2</v>
      </c>
      <c r="L11" s="115">
        <v>823</v>
      </c>
      <c r="M11" s="116">
        <v>0.17739628040057201</v>
      </c>
      <c r="N11" s="115">
        <v>6143</v>
      </c>
      <c r="O11" s="116">
        <v>1.06943073379401E-2</v>
      </c>
      <c r="P11" s="123"/>
      <c r="Q11" s="114" t="s">
        <v>98</v>
      </c>
      <c r="R11" s="114" t="s">
        <v>98</v>
      </c>
      <c r="S11" s="118">
        <v>3582</v>
      </c>
      <c r="T11" s="118">
        <v>1795</v>
      </c>
      <c r="U11" s="118">
        <v>2</v>
      </c>
      <c r="V11" s="118">
        <v>5379</v>
      </c>
      <c r="W11" s="118">
        <v>699</v>
      </c>
      <c r="X11" s="118">
        <v>6078</v>
      </c>
      <c r="Y11" s="114" t="s">
        <v>120</v>
      </c>
      <c r="Z11" s="114" t="s">
        <v>117</v>
      </c>
    </row>
    <row r="12" spans="1:26" x14ac:dyDescent="0.2">
      <c r="A12" s="122"/>
      <c r="B12" s="114" t="s">
        <v>121</v>
      </c>
      <c r="C12" s="114" t="s">
        <v>122</v>
      </c>
      <c r="D12" s="115">
        <v>10342</v>
      </c>
      <c r="E12" s="116">
        <v>-5.8534365043240798E-2</v>
      </c>
      <c r="F12" s="115">
        <v>479</v>
      </c>
      <c r="G12" s="116">
        <v>0.12177985948477801</v>
      </c>
      <c r="H12" s="115">
        <v>5</v>
      </c>
      <c r="I12" s="116">
        <v>0.25</v>
      </c>
      <c r="J12" s="115">
        <v>10826</v>
      </c>
      <c r="K12" s="116">
        <v>-5.1681850035038501E-2</v>
      </c>
      <c r="L12" s="115">
        <v>2396</v>
      </c>
      <c r="M12" s="116">
        <v>-9.5849056603773602E-2</v>
      </c>
      <c r="N12" s="115">
        <v>13222</v>
      </c>
      <c r="O12" s="116">
        <v>-6.0002843736669996E-2</v>
      </c>
      <c r="P12" s="123"/>
      <c r="Q12" s="114" t="s">
        <v>98</v>
      </c>
      <c r="R12" s="114" t="s">
        <v>98</v>
      </c>
      <c r="S12" s="118">
        <v>10985</v>
      </c>
      <c r="T12" s="118">
        <v>427</v>
      </c>
      <c r="U12" s="118">
        <v>4</v>
      </c>
      <c r="V12" s="118">
        <v>11416</v>
      </c>
      <c r="W12" s="118">
        <v>2650</v>
      </c>
      <c r="X12" s="118">
        <v>14066</v>
      </c>
      <c r="Y12" s="114" t="s">
        <v>123</v>
      </c>
      <c r="Z12" s="114" t="s">
        <v>117</v>
      </c>
    </row>
    <row r="13" spans="1:26" x14ac:dyDescent="0.2">
      <c r="A13" s="124"/>
      <c r="B13" s="114" t="s">
        <v>124</v>
      </c>
      <c r="C13" s="114" t="s">
        <v>125</v>
      </c>
      <c r="D13" s="115">
        <v>3424</v>
      </c>
      <c r="E13" s="116">
        <v>8.1832543443917896E-2</v>
      </c>
      <c r="F13" s="115">
        <v>1118</v>
      </c>
      <c r="G13" s="116">
        <v>1.82149362477231E-2</v>
      </c>
      <c r="H13" s="115">
        <v>0</v>
      </c>
      <c r="I13" s="116" t="s">
        <v>284</v>
      </c>
      <c r="J13" s="115">
        <v>4542</v>
      </c>
      <c r="K13" s="116">
        <v>6.5446868402533401E-2</v>
      </c>
      <c r="L13" s="115">
        <v>978</v>
      </c>
      <c r="M13" s="116">
        <v>1.2422360248447201E-2</v>
      </c>
      <c r="N13" s="115">
        <v>5520</v>
      </c>
      <c r="O13" s="116">
        <v>5.5651176133103802E-2</v>
      </c>
      <c r="P13" s="123"/>
      <c r="Q13" s="114" t="s">
        <v>98</v>
      </c>
      <c r="R13" s="114" t="s">
        <v>98</v>
      </c>
      <c r="S13" s="118">
        <v>3165</v>
      </c>
      <c r="T13" s="118">
        <v>1098</v>
      </c>
      <c r="U13" s="118">
        <v>0</v>
      </c>
      <c r="V13" s="118">
        <v>4263</v>
      </c>
      <c r="W13" s="118">
        <v>966</v>
      </c>
      <c r="X13" s="118">
        <v>5229</v>
      </c>
      <c r="Y13" s="114" t="s">
        <v>126</v>
      </c>
      <c r="Z13" s="114" t="s">
        <v>117</v>
      </c>
    </row>
    <row r="14" spans="1:26" x14ac:dyDescent="0.2">
      <c r="A14" s="125" t="s">
        <v>112</v>
      </c>
      <c r="B14" s="125"/>
      <c r="C14" s="125"/>
      <c r="D14" s="126">
        <v>29011</v>
      </c>
      <c r="E14" s="127">
        <v>-1.5909090909090901E-2</v>
      </c>
      <c r="F14" s="126">
        <v>3305</v>
      </c>
      <c r="G14" s="127">
        <v>-2.3056458764410301E-2</v>
      </c>
      <c r="H14" s="126">
        <v>13</v>
      </c>
      <c r="I14" s="127">
        <v>1.1666666666666701</v>
      </c>
      <c r="J14" s="126">
        <v>32329</v>
      </c>
      <c r="K14" s="127">
        <v>-1.6428853935319003E-2</v>
      </c>
      <c r="L14" s="126">
        <v>5934</v>
      </c>
      <c r="M14" s="127">
        <v>-1.7386984600099402E-2</v>
      </c>
      <c r="N14" s="126">
        <v>38263</v>
      </c>
      <c r="O14" s="127">
        <v>-1.6577567595353102E-2</v>
      </c>
      <c r="P14" s="130"/>
      <c r="Q14" s="131"/>
      <c r="R14" s="131"/>
      <c r="S14" s="132">
        <v>29480</v>
      </c>
      <c r="T14" s="132">
        <v>3383</v>
      </c>
      <c r="U14" s="132">
        <v>6</v>
      </c>
      <c r="V14" s="132">
        <v>32869</v>
      </c>
      <c r="W14" s="132">
        <v>6039</v>
      </c>
      <c r="X14" s="132">
        <v>38908</v>
      </c>
      <c r="Y14" s="131"/>
      <c r="Z14" s="131"/>
    </row>
    <row r="15" spans="1:26" x14ac:dyDescent="0.2">
      <c r="A15" s="120" t="s">
        <v>127</v>
      </c>
      <c r="B15" s="114" t="s">
        <v>128</v>
      </c>
      <c r="C15" s="114" t="s">
        <v>129</v>
      </c>
      <c r="D15" s="115">
        <v>2194</v>
      </c>
      <c r="E15" s="116">
        <v>-2.31522707034728E-2</v>
      </c>
      <c r="F15" s="115">
        <v>8</v>
      </c>
      <c r="G15" s="116">
        <v>1</v>
      </c>
      <c r="H15" s="115">
        <v>95</v>
      </c>
      <c r="I15" s="116" t="s">
        <v>284</v>
      </c>
      <c r="J15" s="115">
        <v>2297</v>
      </c>
      <c r="K15" s="116">
        <v>2.0888888888888901E-2</v>
      </c>
      <c r="L15" s="115">
        <v>1048</v>
      </c>
      <c r="M15" s="116">
        <v>0.13913043478260897</v>
      </c>
      <c r="N15" s="115">
        <v>3345</v>
      </c>
      <c r="O15" s="116">
        <v>5.5205047318611998E-2</v>
      </c>
      <c r="P15" s="121">
        <v>4</v>
      </c>
      <c r="Q15" s="114" t="s">
        <v>98</v>
      </c>
      <c r="R15" s="114" t="s">
        <v>98</v>
      </c>
      <c r="S15" s="118">
        <v>2246</v>
      </c>
      <c r="T15" s="118">
        <v>4</v>
      </c>
      <c r="U15" s="118">
        <v>0</v>
      </c>
      <c r="V15" s="118">
        <v>2250</v>
      </c>
      <c r="W15" s="118">
        <v>920</v>
      </c>
      <c r="X15" s="118">
        <v>3170</v>
      </c>
      <c r="Y15" s="114" t="s">
        <v>130</v>
      </c>
      <c r="Z15" s="114" t="s">
        <v>131</v>
      </c>
    </row>
    <row r="16" spans="1:26" x14ac:dyDescent="0.2">
      <c r="A16" s="122"/>
      <c r="B16" s="114" t="s">
        <v>132</v>
      </c>
      <c r="C16" s="114" t="s">
        <v>133</v>
      </c>
      <c r="D16" s="115">
        <v>673</v>
      </c>
      <c r="E16" s="116">
        <v>-3.3045977011494296E-2</v>
      </c>
      <c r="F16" s="115">
        <v>7</v>
      </c>
      <c r="G16" s="116">
        <v>1.3333333333333299</v>
      </c>
      <c r="H16" s="115">
        <v>0</v>
      </c>
      <c r="I16" s="116" t="s">
        <v>284</v>
      </c>
      <c r="J16" s="115">
        <v>680</v>
      </c>
      <c r="K16" s="116">
        <v>-2.71816881258941E-2</v>
      </c>
      <c r="L16" s="115">
        <v>1030</v>
      </c>
      <c r="M16" s="116">
        <v>-7.2072072072072099E-2</v>
      </c>
      <c r="N16" s="115">
        <v>1710</v>
      </c>
      <c r="O16" s="116">
        <v>-5.4726368159204002E-2</v>
      </c>
      <c r="P16" s="123"/>
      <c r="Q16" s="114" t="s">
        <v>98</v>
      </c>
      <c r="R16" s="114" t="s">
        <v>98</v>
      </c>
      <c r="S16" s="118">
        <v>696</v>
      </c>
      <c r="T16" s="118">
        <v>3</v>
      </c>
      <c r="U16" s="118">
        <v>0</v>
      </c>
      <c r="V16" s="118">
        <v>699</v>
      </c>
      <c r="W16" s="118">
        <v>1110</v>
      </c>
      <c r="X16" s="118">
        <v>1809</v>
      </c>
      <c r="Y16" s="114" t="s">
        <v>134</v>
      </c>
      <c r="Z16" s="114" t="s">
        <v>131</v>
      </c>
    </row>
    <row r="17" spans="1:26" x14ac:dyDescent="0.2">
      <c r="A17" s="122"/>
      <c r="B17" s="114" t="s">
        <v>135</v>
      </c>
      <c r="C17" s="114" t="s">
        <v>136</v>
      </c>
      <c r="D17" s="115">
        <v>2499</v>
      </c>
      <c r="E17" s="116">
        <v>-0.16477272727272702</v>
      </c>
      <c r="F17" s="115">
        <v>103</v>
      </c>
      <c r="G17" s="116">
        <v>-0.11965811965812</v>
      </c>
      <c r="H17" s="115">
        <v>0</v>
      </c>
      <c r="I17" s="116" t="s">
        <v>284</v>
      </c>
      <c r="J17" s="115">
        <v>2602</v>
      </c>
      <c r="K17" s="116">
        <v>-0.163074943711804</v>
      </c>
      <c r="L17" s="115">
        <v>358</v>
      </c>
      <c r="M17" s="116">
        <v>-0.19004524886877802</v>
      </c>
      <c r="N17" s="115">
        <v>2960</v>
      </c>
      <c r="O17" s="116">
        <v>-0.16643199098845401</v>
      </c>
      <c r="P17" s="123"/>
      <c r="Q17" s="114" t="s">
        <v>98</v>
      </c>
      <c r="R17" s="114" t="s">
        <v>98</v>
      </c>
      <c r="S17" s="118">
        <v>2992</v>
      </c>
      <c r="T17" s="118">
        <v>117</v>
      </c>
      <c r="U17" s="118">
        <v>0</v>
      </c>
      <c r="V17" s="118">
        <v>3109</v>
      </c>
      <c r="W17" s="118">
        <v>442</v>
      </c>
      <c r="X17" s="118">
        <v>3551</v>
      </c>
      <c r="Y17" s="114" t="s">
        <v>137</v>
      </c>
      <c r="Z17" s="114" t="s">
        <v>131</v>
      </c>
    </row>
    <row r="18" spans="1:26" x14ac:dyDescent="0.2">
      <c r="A18" s="122"/>
      <c r="B18" s="114" t="s">
        <v>138</v>
      </c>
      <c r="C18" s="114" t="s">
        <v>139</v>
      </c>
      <c r="D18" s="115">
        <v>1755</v>
      </c>
      <c r="E18" s="116">
        <v>-4.6713742531233005E-2</v>
      </c>
      <c r="F18" s="115">
        <v>628</v>
      </c>
      <c r="G18" s="116">
        <v>-1.7214397496087601E-2</v>
      </c>
      <c r="H18" s="115">
        <v>8</v>
      </c>
      <c r="I18" s="116" t="s">
        <v>284</v>
      </c>
      <c r="J18" s="115">
        <v>2391</v>
      </c>
      <c r="K18" s="116">
        <v>-3.5887096774193501E-2</v>
      </c>
      <c r="L18" s="115">
        <v>648</v>
      </c>
      <c r="M18" s="116">
        <v>0.16129032258064499</v>
      </c>
      <c r="N18" s="115">
        <v>3039</v>
      </c>
      <c r="O18" s="116">
        <v>3.2916392363397003E-4</v>
      </c>
      <c r="P18" s="123"/>
      <c r="Q18" s="114" t="s">
        <v>98</v>
      </c>
      <c r="R18" s="114" t="s">
        <v>98</v>
      </c>
      <c r="S18" s="118">
        <v>1841</v>
      </c>
      <c r="T18" s="118">
        <v>639</v>
      </c>
      <c r="U18" s="118">
        <v>0</v>
      </c>
      <c r="V18" s="118">
        <v>2480</v>
      </c>
      <c r="W18" s="118">
        <v>558</v>
      </c>
      <c r="X18" s="118">
        <v>3038</v>
      </c>
      <c r="Y18" s="114" t="s">
        <v>140</v>
      </c>
      <c r="Z18" s="114" t="s">
        <v>131</v>
      </c>
    </row>
    <row r="19" spans="1:26" x14ac:dyDescent="0.2">
      <c r="A19" s="122"/>
      <c r="B19" s="114" t="s">
        <v>141</v>
      </c>
      <c r="C19" s="114" t="s">
        <v>142</v>
      </c>
      <c r="D19" s="115">
        <v>1949</v>
      </c>
      <c r="E19" s="116">
        <v>-5.3423992229237501E-2</v>
      </c>
      <c r="F19" s="115">
        <v>6</v>
      </c>
      <c r="G19" s="116">
        <v>-0.68421052631578905</v>
      </c>
      <c r="H19" s="115">
        <v>0</v>
      </c>
      <c r="I19" s="116" t="s">
        <v>284</v>
      </c>
      <c r="J19" s="115">
        <v>1955</v>
      </c>
      <c r="K19" s="116">
        <v>-5.9191530317613095E-2</v>
      </c>
      <c r="L19" s="115">
        <v>507</v>
      </c>
      <c r="M19" s="116">
        <v>-0.119791666666667</v>
      </c>
      <c r="N19" s="115">
        <v>2462</v>
      </c>
      <c r="O19" s="116">
        <v>-7.23436322532027E-2</v>
      </c>
      <c r="P19" s="123"/>
      <c r="Q19" s="114" t="s">
        <v>98</v>
      </c>
      <c r="R19" s="114" t="s">
        <v>98</v>
      </c>
      <c r="S19" s="118">
        <v>2059</v>
      </c>
      <c r="T19" s="118">
        <v>19</v>
      </c>
      <c r="U19" s="118">
        <v>0</v>
      </c>
      <c r="V19" s="118">
        <v>2078</v>
      </c>
      <c r="W19" s="118">
        <v>576</v>
      </c>
      <c r="X19" s="118">
        <v>2654</v>
      </c>
      <c r="Y19" s="114" t="s">
        <v>143</v>
      </c>
      <c r="Z19" s="114" t="s">
        <v>131</v>
      </c>
    </row>
    <row r="20" spans="1:26" x14ac:dyDescent="0.2">
      <c r="A20" s="122"/>
      <c r="B20" s="114" t="s">
        <v>144</v>
      </c>
      <c r="C20" s="114" t="s">
        <v>145</v>
      </c>
      <c r="D20" s="115">
        <v>2087</v>
      </c>
      <c r="E20" s="116">
        <v>-7.2032014228546007E-2</v>
      </c>
      <c r="F20" s="115">
        <v>4</v>
      </c>
      <c r="G20" s="116">
        <v>-0.97350993377483397</v>
      </c>
      <c r="H20" s="115">
        <v>1948</v>
      </c>
      <c r="I20" s="116">
        <v>-1.665825340737E-2</v>
      </c>
      <c r="J20" s="115">
        <v>4039</v>
      </c>
      <c r="K20" s="116">
        <v>-7.8064368865555803E-2</v>
      </c>
      <c r="L20" s="115">
        <v>360</v>
      </c>
      <c r="M20" s="116">
        <v>-0.124087591240876</v>
      </c>
      <c r="N20" s="115">
        <v>4399</v>
      </c>
      <c r="O20" s="116">
        <v>-8.2011686143572599E-2</v>
      </c>
      <c r="P20" s="123"/>
      <c r="Q20" s="114" t="s">
        <v>98</v>
      </c>
      <c r="R20" s="114" t="s">
        <v>98</v>
      </c>
      <c r="S20" s="118">
        <v>2249</v>
      </c>
      <c r="T20" s="118">
        <v>151</v>
      </c>
      <c r="U20" s="118">
        <v>1981</v>
      </c>
      <c r="V20" s="118">
        <v>4381</v>
      </c>
      <c r="W20" s="118">
        <v>411</v>
      </c>
      <c r="X20" s="118">
        <v>4792</v>
      </c>
      <c r="Y20" s="114" t="s">
        <v>146</v>
      </c>
      <c r="Z20" s="114" t="s">
        <v>131</v>
      </c>
    </row>
    <row r="21" spans="1:26" x14ac:dyDescent="0.2">
      <c r="A21" s="122"/>
      <c r="B21" s="114" t="s">
        <v>147</v>
      </c>
      <c r="C21" s="114" t="s">
        <v>148</v>
      </c>
      <c r="D21" s="115">
        <v>868</v>
      </c>
      <c r="E21" s="116">
        <v>2.11764705882353E-2</v>
      </c>
      <c r="F21" s="115">
        <v>11</v>
      </c>
      <c r="G21" s="116">
        <v>-8.3333333333333301E-2</v>
      </c>
      <c r="H21" s="115">
        <v>0</v>
      </c>
      <c r="I21" s="116">
        <v>-1</v>
      </c>
      <c r="J21" s="115">
        <v>879</v>
      </c>
      <c r="K21" s="116">
        <v>1.7361111111111098E-2</v>
      </c>
      <c r="L21" s="115">
        <v>143</v>
      </c>
      <c r="M21" s="116">
        <v>0.20168067226890801</v>
      </c>
      <c r="N21" s="115">
        <v>1022</v>
      </c>
      <c r="O21" s="116">
        <v>3.9674465920651096E-2</v>
      </c>
      <c r="P21" s="123"/>
      <c r="Q21" s="114" t="s">
        <v>98</v>
      </c>
      <c r="R21" s="114" t="s">
        <v>98</v>
      </c>
      <c r="S21" s="118">
        <v>850</v>
      </c>
      <c r="T21" s="118">
        <v>12</v>
      </c>
      <c r="U21" s="118">
        <v>2</v>
      </c>
      <c r="V21" s="118">
        <v>864</v>
      </c>
      <c r="W21" s="118">
        <v>119</v>
      </c>
      <c r="X21" s="118">
        <v>983</v>
      </c>
      <c r="Y21" s="114" t="s">
        <v>149</v>
      </c>
      <c r="Z21" s="114" t="s">
        <v>131</v>
      </c>
    </row>
    <row r="22" spans="1:26" x14ac:dyDescent="0.2">
      <c r="A22" s="122"/>
      <c r="B22" s="114" t="s">
        <v>150</v>
      </c>
      <c r="C22" s="114" t="s">
        <v>151</v>
      </c>
      <c r="D22" s="115">
        <v>2415</v>
      </c>
      <c r="E22" s="116">
        <v>2.7222458528285802E-2</v>
      </c>
      <c r="F22" s="115">
        <v>52</v>
      </c>
      <c r="G22" s="116">
        <v>-0.56302521008403406</v>
      </c>
      <c r="H22" s="115">
        <v>2</v>
      </c>
      <c r="I22" s="116">
        <v>-0.75</v>
      </c>
      <c r="J22" s="115">
        <v>2469</v>
      </c>
      <c r="K22" s="116">
        <v>-3.6319612590798999E-3</v>
      </c>
      <c r="L22" s="115">
        <v>338</v>
      </c>
      <c r="M22" s="116">
        <v>-0.1875</v>
      </c>
      <c r="N22" s="115">
        <v>2807</v>
      </c>
      <c r="O22" s="116">
        <v>-3.0062197650310998E-2</v>
      </c>
      <c r="P22" s="123"/>
      <c r="Q22" s="114" t="s">
        <v>98</v>
      </c>
      <c r="R22" s="114" t="s">
        <v>98</v>
      </c>
      <c r="S22" s="118">
        <v>2351</v>
      </c>
      <c r="T22" s="118">
        <v>119</v>
      </c>
      <c r="U22" s="118">
        <v>8</v>
      </c>
      <c r="V22" s="118">
        <v>2478</v>
      </c>
      <c r="W22" s="118">
        <v>416</v>
      </c>
      <c r="X22" s="118">
        <v>2894</v>
      </c>
      <c r="Y22" s="114" t="s">
        <v>152</v>
      </c>
      <c r="Z22" s="114" t="s">
        <v>131</v>
      </c>
    </row>
    <row r="23" spans="1:26" x14ac:dyDescent="0.2">
      <c r="A23" s="124"/>
      <c r="B23" s="114" t="s">
        <v>153</v>
      </c>
      <c r="C23" s="114" t="s">
        <v>154</v>
      </c>
      <c r="D23" s="115">
        <v>1304</v>
      </c>
      <c r="E23" s="116">
        <v>-3.1203566121842503E-2</v>
      </c>
      <c r="F23" s="115">
        <v>56</v>
      </c>
      <c r="G23" s="116">
        <v>3</v>
      </c>
      <c r="H23" s="115">
        <v>0</v>
      </c>
      <c r="I23" s="116" t="s">
        <v>284</v>
      </c>
      <c r="J23" s="115">
        <v>1360</v>
      </c>
      <c r="K23" s="116">
        <v>0</v>
      </c>
      <c r="L23" s="115">
        <v>827</v>
      </c>
      <c r="M23" s="116">
        <v>0.24548192771084298</v>
      </c>
      <c r="N23" s="115">
        <v>2187</v>
      </c>
      <c r="O23" s="116">
        <v>8.0533596837944699E-2</v>
      </c>
      <c r="P23" s="123"/>
      <c r="Q23" s="114" t="s">
        <v>98</v>
      </c>
      <c r="R23" s="114" t="s">
        <v>98</v>
      </c>
      <c r="S23" s="118">
        <v>1346</v>
      </c>
      <c r="T23" s="118">
        <v>14</v>
      </c>
      <c r="U23" s="118">
        <v>0</v>
      </c>
      <c r="V23" s="118">
        <v>1360</v>
      </c>
      <c r="W23" s="118">
        <v>664</v>
      </c>
      <c r="X23" s="118">
        <v>2024</v>
      </c>
      <c r="Y23" s="114" t="s">
        <v>155</v>
      </c>
      <c r="Z23" s="114" t="s">
        <v>131</v>
      </c>
    </row>
    <row r="24" spans="1:26" x14ac:dyDescent="0.2">
      <c r="A24" s="125" t="s">
        <v>112</v>
      </c>
      <c r="B24" s="125"/>
      <c r="C24" s="125"/>
      <c r="D24" s="126">
        <v>15744</v>
      </c>
      <c r="E24" s="127">
        <v>-5.3277209861695707E-2</v>
      </c>
      <c r="F24" s="126">
        <v>875</v>
      </c>
      <c r="G24" s="127">
        <v>-0.18831168831168801</v>
      </c>
      <c r="H24" s="126">
        <v>2053</v>
      </c>
      <c r="I24" s="127">
        <v>3.1140130587644404E-2</v>
      </c>
      <c r="J24" s="126">
        <v>18672</v>
      </c>
      <c r="K24" s="127">
        <v>-5.2134626123153498E-2</v>
      </c>
      <c r="L24" s="126">
        <v>5259</v>
      </c>
      <c r="M24" s="127">
        <v>8.2438650306748493E-3</v>
      </c>
      <c r="N24" s="126">
        <v>23931</v>
      </c>
      <c r="O24" s="127">
        <v>-3.9494280553883203E-2</v>
      </c>
      <c r="P24" s="130"/>
      <c r="Q24" s="131"/>
      <c r="R24" s="131"/>
      <c r="S24" s="132">
        <v>16630</v>
      </c>
      <c r="T24" s="132">
        <v>1078</v>
      </c>
      <c r="U24" s="132">
        <v>1991</v>
      </c>
      <c r="V24" s="132">
        <v>19699</v>
      </c>
      <c r="W24" s="132">
        <v>5216</v>
      </c>
      <c r="X24" s="132">
        <v>24915</v>
      </c>
      <c r="Y24" s="131"/>
      <c r="Z24" s="131"/>
    </row>
    <row r="25" spans="1:26" x14ac:dyDescent="0.2">
      <c r="A25" s="120" t="s">
        <v>156</v>
      </c>
      <c r="B25" s="114" t="s">
        <v>157</v>
      </c>
      <c r="C25" s="114" t="s">
        <v>158</v>
      </c>
      <c r="D25" s="115">
        <v>985</v>
      </c>
      <c r="E25" s="116">
        <v>5.1020408163265302E-3</v>
      </c>
      <c r="F25" s="115">
        <v>2</v>
      </c>
      <c r="G25" s="116">
        <v>0</v>
      </c>
      <c r="H25" s="115">
        <v>0</v>
      </c>
      <c r="I25" s="116" t="s">
        <v>284</v>
      </c>
      <c r="J25" s="115">
        <v>987</v>
      </c>
      <c r="K25" s="116">
        <v>5.0916496945010202E-3</v>
      </c>
      <c r="L25" s="115">
        <v>21</v>
      </c>
      <c r="M25" s="116">
        <v>-0.22222222222222202</v>
      </c>
      <c r="N25" s="115">
        <v>1008</v>
      </c>
      <c r="O25" s="116">
        <v>-9.9108027750247811E-4</v>
      </c>
      <c r="P25" s="121">
        <v>5</v>
      </c>
      <c r="Q25" s="114" t="s">
        <v>98</v>
      </c>
      <c r="R25" s="114" t="s">
        <v>98</v>
      </c>
      <c r="S25" s="118">
        <v>980</v>
      </c>
      <c r="T25" s="118">
        <v>2</v>
      </c>
      <c r="U25" s="118">
        <v>0</v>
      </c>
      <c r="V25" s="118">
        <v>982</v>
      </c>
      <c r="W25" s="118">
        <v>27</v>
      </c>
      <c r="X25" s="118">
        <v>1009</v>
      </c>
      <c r="Y25" s="114" t="s">
        <v>159</v>
      </c>
      <c r="Z25" s="114" t="s">
        <v>160</v>
      </c>
    </row>
    <row r="26" spans="1:26" x14ac:dyDescent="0.2">
      <c r="A26" s="122"/>
      <c r="B26" s="114" t="s">
        <v>161</v>
      </c>
      <c r="C26" s="114" t="s">
        <v>162</v>
      </c>
      <c r="D26" s="115">
        <v>573</v>
      </c>
      <c r="E26" s="116">
        <v>-3.4782608695652201E-3</v>
      </c>
      <c r="F26" s="115">
        <v>0</v>
      </c>
      <c r="G26" s="116" t="s">
        <v>284</v>
      </c>
      <c r="H26" s="115">
        <v>0</v>
      </c>
      <c r="I26" s="116" t="s">
        <v>284</v>
      </c>
      <c r="J26" s="115">
        <v>573</v>
      </c>
      <c r="K26" s="116">
        <v>-3.4782608695652201E-3</v>
      </c>
      <c r="L26" s="115">
        <v>33</v>
      </c>
      <c r="M26" s="116">
        <v>0.65</v>
      </c>
      <c r="N26" s="115">
        <v>606</v>
      </c>
      <c r="O26" s="116">
        <v>1.84873949579832E-2</v>
      </c>
      <c r="P26" s="123"/>
      <c r="Q26" s="114" t="s">
        <v>98</v>
      </c>
      <c r="R26" s="114" t="s">
        <v>98</v>
      </c>
      <c r="S26" s="118">
        <v>575</v>
      </c>
      <c r="T26" s="118">
        <v>0</v>
      </c>
      <c r="U26" s="118">
        <v>0</v>
      </c>
      <c r="V26" s="118">
        <v>575</v>
      </c>
      <c r="W26" s="118">
        <v>20</v>
      </c>
      <c r="X26" s="118">
        <v>595</v>
      </c>
      <c r="Y26" s="114" t="s">
        <v>163</v>
      </c>
      <c r="Z26" s="114" t="s">
        <v>160</v>
      </c>
    </row>
    <row r="27" spans="1:26" x14ac:dyDescent="0.2">
      <c r="A27" s="122"/>
      <c r="B27" s="114" t="s">
        <v>164</v>
      </c>
      <c r="C27" s="114" t="s">
        <v>165</v>
      </c>
      <c r="D27" s="115">
        <v>2052</v>
      </c>
      <c r="E27" s="116">
        <v>-6.980961015412511E-2</v>
      </c>
      <c r="F27" s="115">
        <v>0</v>
      </c>
      <c r="G27" s="116" t="s">
        <v>284</v>
      </c>
      <c r="H27" s="115">
        <v>334</v>
      </c>
      <c r="I27" s="116">
        <v>-0.31697341513292404</v>
      </c>
      <c r="J27" s="115">
        <v>2386</v>
      </c>
      <c r="K27" s="116">
        <v>-0.11465677179962901</v>
      </c>
      <c r="L27" s="115">
        <v>762</v>
      </c>
      <c r="M27" s="116">
        <v>6.4245810055865896E-2</v>
      </c>
      <c r="N27" s="115">
        <v>3148</v>
      </c>
      <c r="O27" s="116">
        <v>-7.7103488712987403E-2</v>
      </c>
      <c r="P27" s="123"/>
      <c r="Q27" s="114" t="s">
        <v>98</v>
      </c>
      <c r="R27" s="114" t="s">
        <v>98</v>
      </c>
      <c r="S27" s="118">
        <v>2206</v>
      </c>
      <c r="T27" s="118">
        <v>0</v>
      </c>
      <c r="U27" s="118">
        <v>489</v>
      </c>
      <c r="V27" s="118">
        <v>2695</v>
      </c>
      <c r="W27" s="118">
        <v>716</v>
      </c>
      <c r="X27" s="118">
        <v>3411</v>
      </c>
      <c r="Y27" s="114" t="s">
        <v>166</v>
      </c>
      <c r="Z27" s="114" t="s">
        <v>160</v>
      </c>
    </row>
    <row r="28" spans="1:26" x14ac:dyDescent="0.2">
      <c r="A28" s="122"/>
      <c r="B28" s="114" t="s">
        <v>167</v>
      </c>
      <c r="C28" s="114" t="s">
        <v>168</v>
      </c>
      <c r="D28" s="115">
        <v>749</v>
      </c>
      <c r="E28" s="116">
        <v>-2.9792746113989601E-2</v>
      </c>
      <c r="F28" s="115">
        <v>0</v>
      </c>
      <c r="G28" s="116" t="s">
        <v>284</v>
      </c>
      <c r="H28" s="115">
        <v>0</v>
      </c>
      <c r="I28" s="116" t="s">
        <v>284</v>
      </c>
      <c r="J28" s="115">
        <v>749</v>
      </c>
      <c r="K28" s="116">
        <v>-2.9792746113989601E-2</v>
      </c>
      <c r="L28" s="115">
        <v>64</v>
      </c>
      <c r="M28" s="116">
        <v>0</v>
      </c>
      <c r="N28" s="115">
        <v>813</v>
      </c>
      <c r="O28" s="116">
        <v>-2.7511961722488001E-2</v>
      </c>
      <c r="P28" s="123"/>
      <c r="Q28" s="114" t="s">
        <v>98</v>
      </c>
      <c r="R28" s="114" t="s">
        <v>98</v>
      </c>
      <c r="S28" s="118">
        <v>772</v>
      </c>
      <c r="T28" s="118">
        <v>0</v>
      </c>
      <c r="U28" s="118">
        <v>0</v>
      </c>
      <c r="V28" s="118">
        <v>772</v>
      </c>
      <c r="W28" s="118">
        <v>64</v>
      </c>
      <c r="X28" s="118">
        <v>836</v>
      </c>
      <c r="Y28" s="114" t="s">
        <v>169</v>
      </c>
      <c r="Z28" s="114" t="s">
        <v>160</v>
      </c>
    </row>
    <row r="29" spans="1:26" x14ac:dyDescent="0.2">
      <c r="A29" s="122"/>
      <c r="B29" s="114" t="s">
        <v>170</v>
      </c>
      <c r="C29" s="114" t="s">
        <v>171</v>
      </c>
      <c r="D29" s="115">
        <v>350</v>
      </c>
      <c r="E29" s="116">
        <v>2.63929618768328E-2</v>
      </c>
      <c r="F29" s="115">
        <v>25</v>
      </c>
      <c r="G29" s="116">
        <v>-3.8461538461538498E-2</v>
      </c>
      <c r="H29" s="115">
        <v>0</v>
      </c>
      <c r="I29" s="116" t="s">
        <v>284</v>
      </c>
      <c r="J29" s="115">
        <v>375</v>
      </c>
      <c r="K29" s="116">
        <v>2.17983651226158E-2</v>
      </c>
      <c r="L29" s="115">
        <v>264</v>
      </c>
      <c r="M29" s="116">
        <v>0.32663316582914603</v>
      </c>
      <c r="N29" s="115">
        <v>639</v>
      </c>
      <c r="O29" s="116">
        <v>0.12897526501766801</v>
      </c>
      <c r="P29" s="123"/>
      <c r="Q29" s="114" t="s">
        <v>98</v>
      </c>
      <c r="R29" s="114" t="s">
        <v>98</v>
      </c>
      <c r="S29" s="118">
        <v>341</v>
      </c>
      <c r="T29" s="118">
        <v>26</v>
      </c>
      <c r="U29" s="118">
        <v>0</v>
      </c>
      <c r="V29" s="118">
        <v>367</v>
      </c>
      <c r="W29" s="118">
        <v>199</v>
      </c>
      <c r="X29" s="118">
        <v>566</v>
      </c>
      <c r="Y29" s="114" t="s">
        <v>172</v>
      </c>
      <c r="Z29" s="114" t="s">
        <v>160</v>
      </c>
    </row>
    <row r="30" spans="1:26" x14ac:dyDescent="0.2">
      <c r="A30" s="122"/>
      <c r="B30" s="114" t="s">
        <v>173</v>
      </c>
      <c r="C30" s="114" t="s">
        <v>174</v>
      </c>
      <c r="D30" s="115">
        <v>2450</v>
      </c>
      <c r="E30" s="116">
        <v>-3.4292471422940493E-2</v>
      </c>
      <c r="F30" s="115">
        <v>1</v>
      </c>
      <c r="G30" s="116">
        <v>-0.83333333333333293</v>
      </c>
      <c r="H30" s="115">
        <v>1073</v>
      </c>
      <c r="I30" s="116">
        <v>-0.131877022653722</v>
      </c>
      <c r="J30" s="115">
        <v>3524</v>
      </c>
      <c r="K30" s="116">
        <v>-6.7478168827732193E-2</v>
      </c>
      <c r="L30" s="115">
        <v>135</v>
      </c>
      <c r="M30" s="116">
        <v>-6.25E-2</v>
      </c>
      <c r="N30" s="115">
        <v>3659</v>
      </c>
      <c r="O30" s="116">
        <v>-6.729543716543461E-2</v>
      </c>
      <c r="P30" s="123"/>
      <c r="Q30" s="114" t="s">
        <v>98</v>
      </c>
      <c r="R30" s="114" t="s">
        <v>98</v>
      </c>
      <c r="S30" s="118">
        <v>2537</v>
      </c>
      <c r="T30" s="118">
        <v>6</v>
      </c>
      <c r="U30" s="118">
        <v>1236</v>
      </c>
      <c r="V30" s="118">
        <v>3779</v>
      </c>
      <c r="W30" s="118">
        <v>144</v>
      </c>
      <c r="X30" s="118">
        <v>3923</v>
      </c>
      <c r="Y30" s="114" t="s">
        <v>175</v>
      </c>
      <c r="Z30" s="114" t="s">
        <v>160</v>
      </c>
    </row>
    <row r="31" spans="1:26" x14ac:dyDescent="0.2">
      <c r="A31" s="122"/>
      <c r="B31" s="114" t="s">
        <v>176</v>
      </c>
      <c r="C31" s="114" t="s">
        <v>177</v>
      </c>
      <c r="D31" s="115">
        <v>1312</v>
      </c>
      <c r="E31" s="116">
        <v>-4.9963794351918896E-2</v>
      </c>
      <c r="F31" s="115">
        <v>0</v>
      </c>
      <c r="G31" s="116" t="s">
        <v>284</v>
      </c>
      <c r="H31" s="115">
        <v>0</v>
      </c>
      <c r="I31" s="116">
        <v>-1</v>
      </c>
      <c r="J31" s="115">
        <v>1312</v>
      </c>
      <c r="K31" s="116">
        <v>-5.0651230101302493E-2</v>
      </c>
      <c r="L31" s="115">
        <v>797</v>
      </c>
      <c r="M31" s="116">
        <v>-0.170655567117586</v>
      </c>
      <c r="N31" s="115">
        <v>2109</v>
      </c>
      <c r="O31" s="116">
        <v>-9.9871959026888599E-2</v>
      </c>
      <c r="P31" s="123"/>
      <c r="Q31" s="114" t="s">
        <v>98</v>
      </c>
      <c r="R31" s="114" t="s">
        <v>98</v>
      </c>
      <c r="S31" s="118">
        <v>1381</v>
      </c>
      <c r="T31" s="118">
        <v>0</v>
      </c>
      <c r="U31" s="118">
        <v>1</v>
      </c>
      <c r="V31" s="118">
        <v>1382</v>
      </c>
      <c r="W31" s="118">
        <v>961</v>
      </c>
      <c r="X31" s="118">
        <v>2343</v>
      </c>
      <c r="Y31" s="114" t="s">
        <v>178</v>
      </c>
      <c r="Z31" s="114" t="s">
        <v>160</v>
      </c>
    </row>
    <row r="32" spans="1:26" x14ac:dyDescent="0.2">
      <c r="A32" s="122"/>
      <c r="B32" s="114" t="s">
        <v>179</v>
      </c>
      <c r="C32" s="114" t="s">
        <v>180</v>
      </c>
      <c r="D32" s="115">
        <v>2595</v>
      </c>
      <c r="E32" s="116">
        <v>-0.12331081081081099</v>
      </c>
      <c r="F32" s="115">
        <v>0</v>
      </c>
      <c r="G32" s="116">
        <v>-1</v>
      </c>
      <c r="H32" s="115">
        <v>438</v>
      </c>
      <c r="I32" s="116">
        <v>-0.248713550600343</v>
      </c>
      <c r="J32" s="115">
        <v>3033</v>
      </c>
      <c r="K32" s="116">
        <v>-0.14467005076142098</v>
      </c>
      <c r="L32" s="115">
        <v>978</v>
      </c>
      <c r="M32" s="116">
        <v>-6.8571428571428603E-2</v>
      </c>
      <c r="N32" s="115">
        <v>4011</v>
      </c>
      <c r="O32" s="116">
        <v>-0.12728459530026101</v>
      </c>
      <c r="P32" s="123"/>
      <c r="Q32" s="114" t="s">
        <v>98</v>
      </c>
      <c r="R32" s="114" t="s">
        <v>98</v>
      </c>
      <c r="S32" s="118">
        <v>2960</v>
      </c>
      <c r="T32" s="118">
        <v>3</v>
      </c>
      <c r="U32" s="118">
        <v>583</v>
      </c>
      <c r="V32" s="118">
        <v>3546</v>
      </c>
      <c r="W32" s="118">
        <v>1050</v>
      </c>
      <c r="X32" s="118">
        <v>4596</v>
      </c>
      <c r="Y32" s="114" t="s">
        <v>181</v>
      </c>
      <c r="Z32" s="114" t="s">
        <v>160</v>
      </c>
    </row>
    <row r="33" spans="1:26" x14ac:dyDescent="0.2">
      <c r="A33" s="122"/>
      <c r="B33" s="114" t="s">
        <v>182</v>
      </c>
      <c r="C33" s="114" t="s">
        <v>183</v>
      </c>
      <c r="D33" s="115">
        <v>356</v>
      </c>
      <c r="E33" s="116">
        <v>-1.1111111111111101E-2</v>
      </c>
      <c r="F33" s="115">
        <v>0</v>
      </c>
      <c r="G33" s="116" t="s">
        <v>284</v>
      </c>
      <c r="H33" s="115">
        <v>0</v>
      </c>
      <c r="I33" s="116" t="s">
        <v>284</v>
      </c>
      <c r="J33" s="115">
        <v>356</v>
      </c>
      <c r="K33" s="116">
        <v>-1.1111111111111101E-2</v>
      </c>
      <c r="L33" s="115">
        <v>42</v>
      </c>
      <c r="M33" s="116">
        <v>-0.14285714285714299</v>
      </c>
      <c r="N33" s="115">
        <v>398</v>
      </c>
      <c r="O33" s="116">
        <v>-2.6894865525672402E-2</v>
      </c>
      <c r="P33" s="123"/>
      <c r="Q33" s="114" t="s">
        <v>98</v>
      </c>
      <c r="R33" s="114" t="s">
        <v>98</v>
      </c>
      <c r="S33" s="118">
        <v>360</v>
      </c>
      <c r="T33" s="118">
        <v>0</v>
      </c>
      <c r="U33" s="118">
        <v>0</v>
      </c>
      <c r="V33" s="118">
        <v>360</v>
      </c>
      <c r="W33" s="118">
        <v>49</v>
      </c>
      <c r="X33" s="118">
        <v>409</v>
      </c>
      <c r="Y33" s="114" t="s">
        <v>184</v>
      </c>
      <c r="Z33" s="114" t="s">
        <v>160</v>
      </c>
    </row>
    <row r="34" spans="1:26" x14ac:dyDescent="0.2">
      <c r="A34" s="122"/>
      <c r="B34" s="114" t="s">
        <v>185</v>
      </c>
      <c r="C34" s="114" t="s">
        <v>186</v>
      </c>
      <c r="D34" s="115">
        <v>621</v>
      </c>
      <c r="E34" s="116">
        <v>-5.9090909090909097E-2</v>
      </c>
      <c r="F34" s="115">
        <v>0</v>
      </c>
      <c r="G34" s="116" t="s">
        <v>284</v>
      </c>
      <c r="H34" s="115">
        <v>0</v>
      </c>
      <c r="I34" s="116" t="s">
        <v>284</v>
      </c>
      <c r="J34" s="115">
        <v>621</v>
      </c>
      <c r="K34" s="116">
        <v>-5.9090909090909097E-2</v>
      </c>
      <c r="L34" s="115">
        <v>31</v>
      </c>
      <c r="M34" s="116">
        <v>0.55000000000000004</v>
      </c>
      <c r="N34" s="115">
        <v>652</v>
      </c>
      <c r="O34" s="116">
        <v>-4.1176470588235294E-2</v>
      </c>
      <c r="P34" s="123"/>
      <c r="Q34" s="114" t="s">
        <v>98</v>
      </c>
      <c r="R34" s="114" t="s">
        <v>98</v>
      </c>
      <c r="S34" s="118">
        <v>660</v>
      </c>
      <c r="T34" s="118">
        <v>0</v>
      </c>
      <c r="U34" s="118">
        <v>0</v>
      </c>
      <c r="V34" s="118">
        <v>660</v>
      </c>
      <c r="W34" s="118">
        <v>20</v>
      </c>
      <c r="X34" s="118">
        <v>680</v>
      </c>
      <c r="Y34" s="114" t="s">
        <v>187</v>
      </c>
      <c r="Z34" s="114" t="s">
        <v>160</v>
      </c>
    </row>
    <row r="35" spans="1:26" x14ac:dyDescent="0.2">
      <c r="A35" s="122"/>
      <c r="B35" s="114" t="s">
        <v>188</v>
      </c>
      <c r="C35" s="114" t="s">
        <v>189</v>
      </c>
      <c r="D35" s="115">
        <v>1518</v>
      </c>
      <c r="E35" s="116">
        <v>-3.5578144853875497E-2</v>
      </c>
      <c r="F35" s="115">
        <v>0</v>
      </c>
      <c r="G35" s="116" t="s">
        <v>284</v>
      </c>
      <c r="H35" s="115">
        <v>0</v>
      </c>
      <c r="I35" s="116" t="s">
        <v>284</v>
      </c>
      <c r="J35" s="115">
        <v>1518</v>
      </c>
      <c r="K35" s="116">
        <v>-3.5578144853875497E-2</v>
      </c>
      <c r="L35" s="115">
        <v>333</v>
      </c>
      <c r="M35" s="116">
        <v>2.4615384615384598E-2</v>
      </c>
      <c r="N35" s="115">
        <v>1851</v>
      </c>
      <c r="O35" s="116">
        <v>-2.5276461295418599E-2</v>
      </c>
      <c r="P35" s="123"/>
      <c r="Q35" s="114" t="s">
        <v>98</v>
      </c>
      <c r="R35" s="114" t="s">
        <v>98</v>
      </c>
      <c r="S35" s="118">
        <v>1574</v>
      </c>
      <c r="T35" s="118">
        <v>0</v>
      </c>
      <c r="U35" s="118">
        <v>0</v>
      </c>
      <c r="V35" s="118">
        <v>1574</v>
      </c>
      <c r="W35" s="118">
        <v>325</v>
      </c>
      <c r="X35" s="118">
        <v>1899</v>
      </c>
      <c r="Y35" s="114" t="s">
        <v>190</v>
      </c>
      <c r="Z35" s="114" t="s">
        <v>160</v>
      </c>
    </row>
    <row r="36" spans="1:26" x14ac:dyDescent="0.2">
      <c r="A36" s="122"/>
      <c r="B36" s="114" t="s">
        <v>191</v>
      </c>
      <c r="C36" s="114" t="s">
        <v>192</v>
      </c>
      <c r="D36" s="115">
        <v>737</v>
      </c>
      <c r="E36" s="116">
        <v>-5.1480051480051497E-2</v>
      </c>
      <c r="F36" s="115">
        <v>0</v>
      </c>
      <c r="G36" s="116" t="s">
        <v>284</v>
      </c>
      <c r="H36" s="115">
        <v>1</v>
      </c>
      <c r="I36" s="116" t="s">
        <v>284</v>
      </c>
      <c r="J36" s="115">
        <v>738</v>
      </c>
      <c r="K36" s="116">
        <v>-5.0193050193050197E-2</v>
      </c>
      <c r="L36" s="115">
        <v>151</v>
      </c>
      <c r="M36" s="116">
        <v>2.0270270270270299E-2</v>
      </c>
      <c r="N36" s="115">
        <v>889</v>
      </c>
      <c r="O36" s="116">
        <v>-3.8918918918918903E-2</v>
      </c>
      <c r="P36" s="123"/>
      <c r="Q36" s="114" t="s">
        <v>98</v>
      </c>
      <c r="R36" s="114" t="s">
        <v>98</v>
      </c>
      <c r="S36" s="118">
        <v>777</v>
      </c>
      <c r="T36" s="118">
        <v>0</v>
      </c>
      <c r="U36" s="118">
        <v>0</v>
      </c>
      <c r="V36" s="118">
        <v>777</v>
      </c>
      <c r="W36" s="118">
        <v>148</v>
      </c>
      <c r="X36" s="118">
        <v>925</v>
      </c>
      <c r="Y36" s="114" t="s">
        <v>193</v>
      </c>
      <c r="Z36" s="114" t="s">
        <v>160</v>
      </c>
    </row>
    <row r="37" spans="1:26" x14ac:dyDescent="0.2">
      <c r="A37" s="122"/>
      <c r="B37" s="114" t="s">
        <v>194</v>
      </c>
      <c r="C37" s="114" t="s">
        <v>195</v>
      </c>
      <c r="D37" s="115">
        <v>1885</v>
      </c>
      <c r="E37" s="116">
        <v>-6.0787244643746893E-2</v>
      </c>
      <c r="F37" s="115">
        <v>0</v>
      </c>
      <c r="G37" s="116">
        <v>-1</v>
      </c>
      <c r="H37" s="115">
        <v>0</v>
      </c>
      <c r="I37" s="116" t="s">
        <v>284</v>
      </c>
      <c r="J37" s="115">
        <v>1885</v>
      </c>
      <c r="K37" s="116">
        <v>-6.1722249875559999E-2</v>
      </c>
      <c r="L37" s="115">
        <v>405</v>
      </c>
      <c r="M37" s="116">
        <v>5.1948051948051903E-2</v>
      </c>
      <c r="N37" s="115">
        <v>2290</v>
      </c>
      <c r="O37" s="116">
        <v>-4.3441938178780302E-2</v>
      </c>
      <c r="P37" s="123"/>
      <c r="Q37" s="114" t="s">
        <v>98</v>
      </c>
      <c r="R37" s="114" t="s">
        <v>98</v>
      </c>
      <c r="S37" s="118">
        <v>2007</v>
      </c>
      <c r="T37" s="118">
        <v>2</v>
      </c>
      <c r="U37" s="118">
        <v>0</v>
      </c>
      <c r="V37" s="118">
        <v>2009</v>
      </c>
      <c r="W37" s="118">
        <v>385</v>
      </c>
      <c r="X37" s="118">
        <v>2394</v>
      </c>
      <c r="Y37" s="114" t="s">
        <v>196</v>
      </c>
      <c r="Z37" s="114" t="s">
        <v>160</v>
      </c>
    </row>
    <row r="38" spans="1:26" x14ac:dyDescent="0.2">
      <c r="A38" s="122"/>
      <c r="B38" s="114" t="s">
        <v>197</v>
      </c>
      <c r="C38" s="114" t="s">
        <v>198</v>
      </c>
      <c r="D38" s="115">
        <v>1797</v>
      </c>
      <c r="E38" s="116">
        <v>-3.8008565310492501E-2</v>
      </c>
      <c r="F38" s="115">
        <v>0</v>
      </c>
      <c r="G38" s="116" t="s">
        <v>284</v>
      </c>
      <c r="H38" s="115">
        <v>0</v>
      </c>
      <c r="I38" s="116" t="s">
        <v>284</v>
      </c>
      <c r="J38" s="115">
        <v>1797</v>
      </c>
      <c r="K38" s="116">
        <v>-3.8008565310492501E-2</v>
      </c>
      <c r="L38" s="115">
        <v>169</v>
      </c>
      <c r="M38" s="116">
        <v>-0.13775510204081598</v>
      </c>
      <c r="N38" s="115">
        <v>1966</v>
      </c>
      <c r="O38" s="116">
        <v>-4.7480620155038795E-2</v>
      </c>
      <c r="P38" s="123"/>
      <c r="Q38" s="114" t="s">
        <v>98</v>
      </c>
      <c r="R38" s="114" t="s">
        <v>98</v>
      </c>
      <c r="S38" s="118">
        <v>1868</v>
      </c>
      <c r="T38" s="118">
        <v>0</v>
      </c>
      <c r="U38" s="118">
        <v>0</v>
      </c>
      <c r="V38" s="118">
        <v>1868</v>
      </c>
      <c r="W38" s="118">
        <v>196</v>
      </c>
      <c r="X38" s="118">
        <v>2064</v>
      </c>
      <c r="Y38" s="114" t="s">
        <v>199</v>
      </c>
      <c r="Z38" s="114" t="s">
        <v>160</v>
      </c>
    </row>
    <row r="39" spans="1:26" x14ac:dyDescent="0.2">
      <c r="A39" s="122"/>
      <c r="B39" s="114" t="s">
        <v>200</v>
      </c>
      <c r="C39" s="114" t="s">
        <v>201</v>
      </c>
      <c r="D39" s="115">
        <v>953</v>
      </c>
      <c r="E39" s="116">
        <v>-1.5495867768595E-2</v>
      </c>
      <c r="F39" s="115">
        <v>0</v>
      </c>
      <c r="G39" s="116">
        <v>-1</v>
      </c>
      <c r="H39" s="115">
        <v>0</v>
      </c>
      <c r="I39" s="116" t="s">
        <v>284</v>
      </c>
      <c r="J39" s="115">
        <v>953</v>
      </c>
      <c r="K39" s="116">
        <v>-1.7525773195876299E-2</v>
      </c>
      <c r="L39" s="115">
        <v>187</v>
      </c>
      <c r="M39" s="116">
        <v>1.63380281690141</v>
      </c>
      <c r="N39" s="115">
        <v>1140</v>
      </c>
      <c r="O39" s="116">
        <v>9.5100864553314096E-2</v>
      </c>
      <c r="P39" s="123"/>
      <c r="Q39" s="114" t="s">
        <v>98</v>
      </c>
      <c r="R39" s="114" t="s">
        <v>98</v>
      </c>
      <c r="S39" s="118">
        <v>968</v>
      </c>
      <c r="T39" s="118">
        <v>2</v>
      </c>
      <c r="U39" s="118">
        <v>0</v>
      </c>
      <c r="V39" s="118">
        <v>970</v>
      </c>
      <c r="W39" s="118">
        <v>71</v>
      </c>
      <c r="X39" s="118">
        <v>1041</v>
      </c>
      <c r="Y39" s="114" t="s">
        <v>202</v>
      </c>
      <c r="Z39" s="114" t="s">
        <v>160</v>
      </c>
    </row>
    <row r="40" spans="1:26" x14ac:dyDescent="0.2">
      <c r="A40" s="122"/>
      <c r="B40" s="114" t="s">
        <v>203</v>
      </c>
      <c r="C40" s="114" t="s">
        <v>204</v>
      </c>
      <c r="D40" s="115">
        <v>572</v>
      </c>
      <c r="E40" s="116">
        <v>-8.48E-2</v>
      </c>
      <c r="F40" s="115">
        <v>0</v>
      </c>
      <c r="G40" s="116" t="s">
        <v>284</v>
      </c>
      <c r="H40" s="115">
        <v>0</v>
      </c>
      <c r="I40" s="116" t="s">
        <v>284</v>
      </c>
      <c r="J40" s="115">
        <v>572</v>
      </c>
      <c r="K40" s="116">
        <v>-8.48E-2</v>
      </c>
      <c r="L40" s="115">
        <v>199</v>
      </c>
      <c r="M40" s="116">
        <v>-0.10762331838565001</v>
      </c>
      <c r="N40" s="115">
        <v>771</v>
      </c>
      <c r="O40" s="116">
        <v>-9.0801886792452796E-2</v>
      </c>
      <c r="P40" s="123"/>
      <c r="Q40" s="114" t="s">
        <v>98</v>
      </c>
      <c r="R40" s="114" t="s">
        <v>98</v>
      </c>
      <c r="S40" s="118">
        <v>625</v>
      </c>
      <c r="T40" s="118">
        <v>0</v>
      </c>
      <c r="U40" s="118">
        <v>0</v>
      </c>
      <c r="V40" s="118">
        <v>625</v>
      </c>
      <c r="W40" s="118">
        <v>223</v>
      </c>
      <c r="X40" s="118">
        <v>848</v>
      </c>
      <c r="Y40" s="114" t="s">
        <v>205</v>
      </c>
      <c r="Z40" s="114" t="s">
        <v>160</v>
      </c>
    </row>
    <row r="41" spans="1:26" x14ac:dyDescent="0.2">
      <c r="A41" s="122"/>
      <c r="B41" s="114" t="s">
        <v>206</v>
      </c>
      <c r="C41" s="114" t="s">
        <v>207</v>
      </c>
      <c r="D41" s="115">
        <v>409</v>
      </c>
      <c r="E41" s="116">
        <v>9.8765432098765395E-3</v>
      </c>
      <c r="F41" s="115">
        <v>31</v>
      </c>
      <c r="G41" s="116">
        <v>0.55000000000000004</v>
      </c>
      <c r="H41" s="115">
        <v>0</v>
      </c>
      <c r="I41" s="116" t="s">
        <v>284</v>
      </c>
      <c r="J41" s="115">
        <v>440</v>
      </c>
      <c r="K41" s="116">
        <v>3.5294117647058802E-2</v>
      </c>
      <c r="L41" s="115">
        <v>508</v>
      </c>
      <c r="M41" s="116">
        <v>0.11894273127753299</v>
      </c>
      <c r="N41" s="115">
        <v>948</v>
      </c>
      <c r="O41" s="116">
        <v>7.8498293515358392E-2</v>
      </c>
      <c r="P41" s="123"/>
      <c r="Q41" s="114" t="s">
        <v>98</v>
      </c>
      <c r="R41" s="114" t="s">
        <v>98</v>
      </c>
      <c r="S41" s="118">
        <v>405</v>
      </c>
      <c r="T41" s="118">
        <v>20</v>
      </c>
      <c r="U41" s="118">
        <v>0</v>
      </c>
      <c r="V41" s="118">
        <v>425</v>
      </c>
      <c r="W41" s="118">
        <v>454</v>
      </c>
      <c r="X41" s="118">
        <v>879</v>
      </c>
      <c r="Y41" s="114" t="s">
        <v>208</v>
      </c>
      <c r="Z41" s="114" t="s">
        <v>160</v>
      </c>
    </row>
    <row r="42" spans="1:26" x14ac:dyDescent="0.2">
      <c r="A42" s="122"/>
      <c r="B42" s="114" t="s">
        <v>209</v>
      </c>
      <c r="C42" s="114" t="s">
        <v>210</v>
      </c>
      <c r="D42" s="115">
        <v>950</v>
      </c>
      <c r="E42" s="116">
        <v>-2.7635619242579301E-2</v>
      </c>
      <c r="F42" s="115">
        <v>0</v>
      </c>
      <c r="G42" s="116" t="s">
        <v>284</v>
      </c>
      <c r="H42" s="115">
        <v>0</v>
      </c>
      <c r="I42" s="116" t="s">
        <v>284</v>
      </c>
      <c r="J42" s="115">
        <v>950</v>
      </c>
      <c r="K42" s="116">
        <v>-2.7635619242579301E-2</v>
      </c>
      <c r="L42" s="115">
        <v>79</v>
      </c>
      <c r="M42" s="116">
        <v>0.75555555555555598</v>
      </c>
      <c r="N42" s="115">
        <v>1029</v>
      </c>
      <c r="O42" s="116">
        <v>6.8493150684931503E-3</v>
      </c>
      <c r="P42" s="123"/>
      <c r="Q42" s="114" t="s">
        <v>98</v>
      </c>
      <c r="R42" s="114" t="s">
        <v>98</v>
      </c>
      <c r="S42" s="118">
        <v>977</v>
      </c>
      <c r="T42" s="118">
        <v>0</v>
      </c>
      <c r="U42" s="118">
        <v>0</v>
      </c>
      <c r="V42" s="118">
        <v>977</v>
      </c>
      <c r="W42" s="118">
        <v>45</v>
      </c>
      <c r="X42" s="118">
        <v>1022</v>
      </c>
      <c r="Y42" s="114" t="s">
        <v>211</v>
      </c>
      <c r="Z42" s="114" t="s">
        <v>160</v>
      </c>
    </row>
    <row r="43" spans="1:26" x14ac:dyDescent="0.2">
      <c r="A43" s="122"/>
      <c r="B43" s="114" t="s">
        <v>212</v>
      </c>
      <c r="C43" s="114" t="s">
        <v>213</v>
      </c>
      <c r="D43" s="115">
        <v>382</v>
      </c>
      <c r="E43" s="116">
        <v>-4.5000000000000005E-2</v>
      </c>
      <c r="F43" s="115">
        <v>0</v>
      </c>
      <c r="G43" s="116" t="s">
        <v>284</v>
      </c>
      <c r="H43" s="115">
        <v>0</v>
      </c>
      <c r="I43" s="116" t="s">
        <v>284</v>
      </c>
      <c r="J43" s="115">
        <v>382</v>
      </c>
      <c r="K43" s="116">
        <v>-4.5000000000000005E-2</v>
      </c>
      <c r="L43" s="115">
        <v>72</v>
      </c>
      <c r="M43" s="116">
        <v>0.35849056603773605</v>
      </c>
      <c r="N43" s="115">
        <v>454</v>
      </c>
      <c r="O43" s="116">
        <v>2.2075055187637999E-3</v>
      </c>
      <c r="P43" s="123"/>
      <c r="Q43" s="114" t="s">
        <v>98</v>
      </c>
      <c r="R43" s="114" t="s">
        <v>98</v>
      </c>
      <c r="S43" s="118">
        <v>400</v>
      </c>
      <c r="T43" s="118">
        <v>0</v>
      </c>
      <c r="U43" s="118">
        <v>0</v>
      </c>
      <c r="V43" s="118">
        <v>400</v>
      </c>
      <c r="W43" s="118">
        <v>53</v>
      </c>
      <c r="X43" s="118">
        <v>453</v>
      </c>
      <c r="Y43" s="114" t="s">
        <v>214</v>
      </c>
      <c r="Z43" s="114" t="s">
        <v>160</v>
      </c>
    </row>
    <row r="44" spans="1:26" x14ac:dyDescent="0.2">
      <c r="A44" s="122"/>
      <c r="B44" s="114" t="s">
        <v>215</v>
      </c>
      <c r="C44" s="114" t="s">
        <v>216</v>
      </c>
      <c r="D44" s="115">
        <v>763</v>
      </c>
      <c r="E44" s="116">
        <v>7.9260237780713304E-3</v>
      </c>
      <c r="F44" s="115">
        <v>6</v>
      </c>
      <c r="G44" s="116" t="s">
        <v>284</v>
      </c>
      <c r="H44" s="115">
        <v>0</v>
      </c>
      <c r="I44" s="116" t="s">
        <v>284</v>
      </c>
      <c r="J44" s="115">
        <v>769</v>
      </c>
      <c r="K44" s="116">
        <v>1.5852047556142702E-2</v>
      </c>
      <c r="L44" s="115">
        <v>110</v>
      </c>
      <c r="M44" s="116">
        <v>-0.48598130841121501</v>
      </c>
      <c r="N44" s="115">
        <v>879</v>
      </c>
      <c r="O44" s="116">
        <v>-9.47476828012358E-2</v>
      </c>
      <c r="P44" s="123"/>
      <c r="Q44" s="114" t="s">
        <v>98</v>
      </c>
      <c r="R44" s="114" t="s">
        <v>98</v>
      </c>
      <c r="S44" s="118">
        <v>757</v>
      </c>
      <c r="T44" s="118">
        <v>0</v>
      </c>
      <c r="U44" s="118">
        <v>0</v>
      </c>
      <c r="V44" s="118">
        <v>757</v>
      </c>
      <c r="W44" s="118">
        <v>214</v>
      </c>
      <c r="X44" s="118">
        <v>971</v>
      </c>
      <c r="Y44" s="114" t="s">
        <v>217</v>
      </c>
      <c r="Z44" s="114" t="s">
        <v>160</v>
      </c>
    </row>
    <row r="45" spans="1:26" x14ac:dyDescent="0.2">
      <c r="A45" s="122"/>
      <c r="B45" s="114" t="s">
        <v>218</v>
      </c>
      <c r="C45" s="114" t="s">
        <v>219</v>
      </c>
      <c r="D45" s="115">
        <v>1875</v>
      </c>
      <c r="E45" s="116">
        <v>-2.1287919105907396E-3</v>
      </c>
      <c r="F45" s="115">
        <v>0</v>
      </c>
      <c r="G45" s="116" t="s">
        <v>284</v>
      </c>
      <c r="H45" s="115">
        <v>0</v>
      </c>
      <c r="I45" s="116">
        <v>-1</v>
      </c>
      <c r="J45" s="115">
        <v>1875</v>
      </c>
      <c r="K45" s="116">
        <v>-3.1897926634768701E-3</v>
      </c>
      <c r="L45" s="115">
        <v>264</v>
      </c>
      <c r="M45" s="116">
        <v>7.3170731707317097E-2</v>
      </c>
      <c r="N45" s="115">
        <v>2139</v>
      </c>
      <c r="O45" s="116">
        <v>5.6417489421720706E-3</v>
      </c>
      <c r="P45" s="123"/>
      <c r="Q45" s="114" t="s">
        <v>98</v>
      </c>
      <c r="R45" s="114" t="s">
        <v>98</v>
      </c>
      <c r="S45" s="118">
        <v>1879</v>
      </c>
      <c r="T45" s="118">
        <v>0</v>
      </c>
      <c r="U45" s="118">
        <v>2</v>
      </c>
      <c r="V45" s="118">
        <v>1881</v>
      </c>
      <c r="W45" s="118">
        <v>246</v>
      </c>
      <c r="X45" s="118">
        <v>2127</v>
      </c>
      <c r="Y45" s="114" t="s">
        <v>220</v>
      </c>
      <c r="Z45" s="114" t="s">
        <v>160</v>
      </c>
    </row>
    <row r="46" spans="1:26" x14ac:dyDescent="0.2">
      <c r="A46" s="122"/>
      <c r="B46" s="114" t="s">
        <v>221</v>
      </c>
      <c r="C46" s="114" t="s">
        <v>222</v>
      </c>
      <c r="D46" s="115">
        <v>1644</v>
      </c>
      <c r="E46" s="116">
        <v>-5.4629097182288693E-2</v>
      </c>
      <c r="F46" s="115">
        <v>0</v>
      </c>
      <c r="G46" s="116" t="s">
        <v>284</v>
      </c>
      <c r="H46" s="115">
        <v>0</v>
      </c>
      <c r="I46" s="116" t="s">
        <v>284</v>
      </c>
      <c r="J46" s="115">
        <v>1644</v>
      </c>
      <c r="K46" s="116">
        <v>-5.4629097182288693E-2</v>
      </c>
      <c r="L46" s="115">
        <v>123</v>
      </c>
      <c r="M46" s="116">
        <v>-0.13986013986013998</v>
      </c>
      <c r="N46" s="115">
        <v>1767</v>
      </c>
      <c r="O46" s="116">
        <v>-6.1105207226354902E-2</v>
      </c>
      <c r="P46" s="123"/>
      <c r="Q46" s="114" t="s">
        <v>98</v>
      </c>
      <c r="R46" s="114" t="s">
        <v>98</v>
      </c>
      <c r="S46" s="118">
        <v>1739</v>
      </c>
      <c r="T46" s="118">
        <v>0</v>
      </c>
      <c r="U46" s="118">
        <v>0</v>
      </c>
      <c r="V46" s="118">
        <v>1739</v>
      </c>
      <c r="W46" s="118">
        <v>143</v>
      </c>
      <c r="X46" s="118">
        <v>1882</v>
      </c>
      <c r="Y46" s="114" t="s">
        <v>223</v>
      </c>
      <c r="Z46" s="114" t="s">
        <v>160</v>
      </c>
    </row>
    <row r="47" spans="1:26" x14ac:dyDescent="0.2">
      <c r="A47" s="122"/>
      <c r="B47" s="114" t="s">
        <v>224</v>
      </c>
      <c r="C47" s="114" t="s">
        <v>225</v>
      </c>
      <c r="D47" s="115">
        <v>1681</v>
      </c>
      <c r="E47" s="116">
        <v>-3.0565167243367899E-2</v>
      </c>
      <c r="F47" s="115">
        <v>0</v>
      </c>
      <c r="G47" s="116" t="s">
        <v>284</v>
      </c>
      <c r="H47" s="115">
        <v>0</v>
      </c>
      <c r="I47" s="116" t="s">
        <v>284</v>
      </c>
      <c r="J47" s="115">
        <v>1681</v>
      </c>
      <c r="K47" s="116">
        <v>-3.0565167243367899E-2</v>
      </c>
      <c r="L47" s="115">
        <v>300</v>
      </c>
      <c r="M47" s="116">
        <v>-9.9009900990098994E-3</v>
      </c>
      <c r="N47" s="115">
        <v>1981</v>
      </c>
      <c r="O47" s="116">
        <v>-2.74914089347079E-2</v>
      </c>
      <c r="P47" s="123"/>
      <c r="Q47" s="114" t="s">
        <v>98</v>
      </c>
      <c r="R47" s="114" t="s">
        <v>98</v>
      </c>
      <c r="S47" s="118">
        <v>1734</v>
      </c>
      <c r="T47" s="118">
        <v>0</v>
      </c>
      <c r="U47" s="118">
        <v>0</v>
      </c>
      <c r="V47" s="118">
        <v>1734</v>
      </c>
      <c r="W47" s="118">
        <v>303</v>
      </c>
      <c r="X47" s="118">
        <v>2037</v>
      </c>
      <c r="Y47" s="114" t="s">
        <v>226</v>
      </c>
      <c r="Z47" s="114" t="s">
        <v>160</v>
      </c>
    </row>
    <row r="48" spans="1:26" x14ac:dyDescent="0.2">
      <c r="A48" s="122"/>
      <c r="B48" s="114" t="s">
        <v>227</v>
      </c>
      <c r="C48" s="114" t="s">
        <v>228</v>
      </c>
      <c r="D48" s="115">
        <v>1212</v>
      </c>
      <c r="E48" s="116">
        <v>-4.1139240506329097E-2</v>
      </c>
      <c r="F48" s="115">
        <v>0</v>
      </c>
      <c r="G48" s="116" t="s">
        <v>284</v>
      </c>
      <c r="H48" s="115">
        <v>0</v>
      </c>
      <c r="I48" s="116" t="s">
        <v>284</v>
      </c>
      <c r="J48" s="115">
        <v>1212</v>
      </c>
      <c r="K48" s="116">
        <v>-4.1139240506329097E-2</v>
      </c>
      <c r="L48" s="115">
        <v>77</v>
      </c>
      <c r="M48" s="116">
        <v>-0.39370078740157505</v>
      </c>
      <c r="N48" s="115">
        <v>1289</v>
      </c>
      <c r="O48" s="116">
        <v>-7.3328540618260205E-2</v>
      </c>
      <c r="P48" s="123"/>
      <c r="Q48" s="114" t="s">
        <v>98</v>
      </c>
      <c r="R48" s="114" t="s">
        <v>98</v>
      </c>
      <c r="S48" s="118">
        <v>1264</v>
      </c>
      <c r="T48" s="118">
        <v>0</v>
      </c>
      <c r="U48" s="118">
        <v>0</v>
      </c>
      <c r="V48" s="118">
        <v>1264</v>
      </c>
      <c r="W48" s="118">
        <v>127</v>
      </c>
      <c r="X48" s="118">
        <v>1391</v>
      </c>
      <c r="Y48" s="114" t="s">
        <v>229</v>
      </c>
      <c r="Z48" s="114" t="s">
        <v>160</v>
      </c>
    </row>
    <row r="49" spans="1:26" x14ac:dyDescent="0.2">
      <c r="A49" s="122"/>
      <c r="B49" s="114" t="s">
        <v>230</v>
      </c>
      <c r="C49" s="114" t="s">
        <v>231</v>
      </c>
      <c r="D49" s="115">
        <v>646</v>
      </c>
      <c r="E49" s="116">
        <v>-8.3687943262411302E-2</v>
      </c>
      <c r="F49" s="115">
        <v>0</v>
      </c>
      <c r="G49" s="116" t="s">
        <v>284</v>
      </c>
      <c r="H49" s="115">
        <v>0</v>
      </c>
      <c r="I49" s="116" t="s">
        <v>284</v>
      </c>
      <c r="J49" s="115">
        <v>646</v>
      </c>
      <c r="K49" s="116">
        <v>-8.3687943262411302E-2</v>
      </c>
      <c r="L49" s="115">
        <v>68</v>
      </c>
      <c r="M49" s="116">
        <v>-5.5555555555555601E-2</v>
      </c>
      <c r="N49" s="115">
        <v>714</v>
      </c>
      <c r="O49" s="116">
        <v>-8.1081081081081099E-2</v>
      </c>
      <c r="P49" s="123"/>
      <c r="Q49" s="114" t="s">
        <v>98</v>
      </c>
      <c r="R49" s="114" t="s">
        <v>98</v>
      </c>
      <c r="S49" s="118">
        <v>705</v>
      </c>
      <c r="T49" s="118">
        <v>0</v>
      </c>
      <c r="U49" s="118">
        <v>0</v>
      </c>
      <c r="V49" s="118">
        <v>705</v>
      </c>
      <c r="W49" s="118">
        <v>72</v>
      </c>
      <c r="X49" s="118">
        <v>777</v>
      </c>
      <c r="Y49" s="114" t="s">
        <v>232</v>
      </c>
      <c r="Z49" s="114" t="s">
        <v>160</v>
      </c>
    </row>
    <row r="50" spans="1:26" x14ac:dyDescent="0.2">
      <c r="A50" s="122"/>
      <c r="B50" s="114" t="s">
        <v>233</v>
      </c>
      <c r="C50" s="114" t="s">
        <v>234</v>
      </c>
      <c r="D50" s="115">
        <v>2108</v>
      </c>
      <c r="E50" s="116">
        <v>-2.04460966542751E-2</v>
      </c>
      <c r="F50" s="115">
        <v>0</v>
      </c>
      <c r="G50" s="116" t="s">
        <v>284</v>
      </c>
      <c r="H50" s="115">
        <v>0</v>
      </c>
      <c r="I50" s="116" t="s">
        <v>284</v>
      </c>
      <c r="J50" s="115">
        <v>2108</v>
      </c>
      <c r="K50" s="116">
        <v>-2.04460966542751E-2</v>
      </c>
      <c r="L50" s="115">
        <v>152</v>
      </c>
      <c r="M50" s="116">
        <v>0.25619834710743805</v>
      </c>
      <c r="N50" s="115">
        <v>2260</v>
      </c>
      <c r="O50" s="116">
        <v>-5.7193136823581198E-3</v>
      </c>
      <c r="P50" s="123"/>
      <c r="Q50" s="114" t="s">
        <v>98</v>
      </c>
      <c r="R50" s="114" t="s">
        <v>98</v>
      </c>
      <c r="S50" s="118">
        <v>2152</v>
      </c>
      <c r="T50" s="118">
        <v>0</v>
      </c>
      <c r="U50" s="118">
        <v>0</v>
      </c>
      <c r="V50" s="118">
        <v>2152</v>
      </c>
      <c r="W50" s="118">
        <v>121</v>
      </c>
      <c r="X50" s="118">
        <v>2273</v>
      </c>
      <c r="Y50" s="114" t="s">
        <v>235</v>
      </c>
      <c r="Z50" s="114" t="s">
        <v>160</v>
      </c>
    </row>
    <row r="51" spans="1:26" x14ac:dyDescent="0.2">
      <c r="A51" s="122"/>
      <c r="B51" s="114" t="s">
        <v>236</v>
      </c>
      <c r="C51" s="114" t="s">
        <v>237</v>
      </c>
      <c r="D51" s="115">
        <v>731</v>
      </c>
      <c r="E51" s="116">
        <v>-4.5691906005221904E-2</v>
      </c>
      <c r="F51" s="115">
        <v>0</v>
      </c>
      <c r="G51" s="116" t="s">
        <v>284</v>
      </c>
      <c r="H51" s="115">
        <v>0</v>
      </c>
      <c r="I51" s="116" t="s">
        <v>284</v>
      </c>
      <c r="J51" s="115">
        <v>731</v>
      </c>
      <c r="K51" s="116">
        <v>-4.5691906005221904E-2</v>
      </c>
      <c r="L51" s="115">
        <v>50</v>
      </c>
      <c r="M51" s="116">
        <v>-0.32432432432432401</v>
      </c>
      <c r="N51" s="115">
        <v>781</v>
      </c>
      <c r="O51" s="116">
        <v>-7.0238095238095197E-2</v>
      </c>
      <c r="P51" s="123"/>
      <c r="Q51" s="114" t="s">
        <v>98</v>
      </c>
      <c r="R51" s="114" t="s">
        <v>98</v>
      </c>
      <c r="S51" s="118">
        <v>766</v>
      </c>
      <c r="T51" s="118">
        <v>0</v>
      </c>
      <c r="U51" s="118">
        <v>0</v>
      </c>
      <c r="V51" s="118">
        <v>766</v>
      </c>
      <c r="W51" s="118">
        <v>74</v>
      </c>
      <c r="X51" s="118">
        <v>840</v>
      </c>
      <c r="Y51" s="114" t="s">
        <v>238</v>
      </c>
      <c r="Z51" s="114" t="s">
        <v>160</v>
      </c>
    </row>
    <row r="52" spans="1:26" x14ac:dyDescent="0.2">
      <c r="A52" s="122"/>
      <c r="B52" s="114" t="s">
        <v>239</v>
      </c>
      <c r="C52" s="114" t="s">
        <v>240</v>
      </c>
      <c r="D52" s="115">
        <v>384</v>
      </c>
      <c r="E52" s="116">
        <v>-5.4187192118226604E-2</v>
      </c>
      <c r="F52" s="115">
        <v>0</v>
      </c>
      <c r="G52" s="116" t="s">
        <v>284</v>
      </c>
      <c r="H52" s="115">
        <v>0</v>
      </c>
      <c r="I52" s="116" t="s">
        <v>284</v>
      </c>
      <c r="J52" s="115">
        <v>384</v>
      </c>
      <c r="K52" s="116">
        <v>-5.4187192118226604E-2</v>
      </c>
      <c r="L52" s="115">
        <v>6</v>
      </c>
      <c r="M52" s="116">
        <v>2</v>
      </c>
      <c r="N52" s="115">
        <v>390</v>
      </c>
      <c r="O52" s="116">
        <v>-4.4117647058823498E-2</v>
      </c>
      <c r="P52" s="123"/>
      <c r="Q52" s="114" t="s">
        <v>98</v>
      </c>
      <c r="R52" s="114" t="s">
        <v>98</v>
      </c>
      <c r="S52" s="118">
        <v>406</v>
      </c>
      <c r="T52" s="118">
        <v>0</v>
      </c>
      <c r="U52" s="118">
        <v>0</v>
      </c>
      <c r="V52" s="118">
        <v>406</v>
      </c>
      <c r="W52" s="118">
        <v>2</v>
      </c>
      <c r="X52" s="118">
        <v>408</v>
      </c>
      <c r="Y52" s="114" t="s">
        <v>241</v>
      </c>
      <c r="Z52" s="114" t="s">
        <v>160</v>
      </c>
    </row>
    <row r="53" spans="1:26" x14ac:dyDescent="0.2">
      <c r="A53" s="124"/>
      <c r="B53" s="114" t="s">
        <v>242</v>
      </c>
      <c r="C53" s="114" t="s">
        <v>243</v>
      </c>
      <c r="D53" s="115">
        <v>1607</v>
      </c>
      <c r="E53" s="116">
        <v>1.0056568196103101E-2</v>
      </c>
      <c r="F53" s="115">
        <v>0</v>
      </c>
      <c r="G53" s="116" t="s">
        <v>284</v>
      </c>
      <c r="H53" s="115">
        <v>0</v>
      </c>
      <c r="I53" s="116" t="s">
        <v>284</v>
      </c>
      <c r="J53" s="115">
        <v>1607</v>
      </c>
      <c r="K53" s="116">
        <v>1.0056568196103101E-2</v>
      </c>
      <c r="L53" s="115">
        <v>541</v>
      </c>
      <c r="M53" s="116">
        <v>7.3412698412698402E-2</v>
      </c>
      <c r="N53" s="115">
        <v>2148</v>
      </c>
      <c r="O53" s="116">
        <v>2.5298329355608599E-2</v>
      </c>
      <c r="P53" s="123"/>
      <c r="Q53" s="114" t="s">
        <v>98</v>
      </c>
      <c r="R53" s="114" t="s">
        <v>98</v>
      </c>
      <c r="S53" s="118">
        <v>1591</v>
      </c>
      <c r="T53" s="118">
        <v>0</v>
      </c>
      <c r="U53" s="118">
        <v>0</v>
      </c>
      <c r="V53" s="118">
        <v>1591</v>
      </c>
      <c r="W53" s="118">
        <v>504</v>
      </c>
      <c r="X53" s="118">
        <v>2095</v>
      </c>
      <c r="Y53" s="114" t="s">
        <v>244</v>
      </c>
      <c r="Z53" s="114" t="s">
        <v>160</v>
      </c>
    </row>
    <row r="54" spans="1:26" x14ac:dyDescent="0.2">
      <c r="A54" s="125" t="s">
        <v>112</v>
      </c>
      <c r="B54" s="125"/>
      <c r="C54" s="125"/>
      <c r="D54" s="126">
        <v>33897</v>
      </c>
      <c r="E54" s="127">
        <v>-4.1537069501781397E-2</v>
      </c>
      <c r="F54" s="126">
        <v>65</v>
      </c>
      <c r="G54" s="127">
        <v>6.5573770491803296E-2</v>
      </c>
      <c r="H54" s="126">
        <v>1846</v>
      </c>
      <c r="I54" s="127">
        <v>-0.20121159671138</v>
      </c>
      <c r="J54" s="126">
        <v>35808</v>
      </c>
      <c r="K54" s="127">
        <v>-5.1142084901160602E-2</v>
      </c>
      <c r="L54" s="126">
        <v>6921</v>
      </c>
      <c r="M54" s="127">
        <v>-5.0316273720529001E-3</v>
      </c>
      <c r="N54" s="126">
        <v>42729</v>
      </c>
      <c r="O54" s="127">
        <v>-4.3965632970868598E-2</v>
      </c>
      <c r="P54" s="130"/>
      <c r="Q54" s="131"/>
      <c r="R54" s="131"/>
      <c r="S54" s="132">
        <v>35366</v>
      </c>
      <c r="T54" s="132">
        <v>61</v>
      </c>
      <c r="U54" s="132">
        <v>2311</v>
      </c>
      <c r="V54" s="132">
        <v>37738</v>
      </c>
      <c r="W54" s="132">
        <v>6956</v>
      </c>
      <c r="X54" s="132">
        <v>44694</v>
      </c>
      <c r="Y54" s="131"/>
      <c r="Z54" s="131"/>
    </row>
    <row r="55" spans="1:26" s="137" customFormat="1" ht="22.5" x14ac:dyDescent="0.2">
      <c r="A55" s="133" t="s">
        <v>245</v>
      </c>
      <c r="B55" s="134"/>
      <c r="C55" s="134"/>
      <c r="D55" s="135">
        <f>D54+D24+D14</f>
        <v>78652</v>
      </c>
      <c r="E55" s="136">
        <f>((D54+D24+D14)-(S54+S24+S14))/(S54+S24+S14)</f>
        <v>-3.466051352545535E-2</v>
      </c>
      <c r="F55" s="135">
        <f>F54+F24+F14</f>
        <v>4245</v>
      </c>
      <c r="G55" s="136">
        <f>((F54+F24+F14)-(T54+T24+T14))/(T54+T24+T14)</f>
        <v>-6.1256081379920391E-2</v>
      </c>
      <c r="H55" s="135">
        <f>H54+H24+H14</f>
        <v>3912</v>
      </c>
      <c r="I55" s="136">
        <f>((H54+H24+H14)-(U54+U24+U14))/(U54+U24+U14)</f>
        <v>-9.1922005571030641E-2</v>
      </c>
      <c r="J55" s="135">
        <f>J54+J24+J14</f>
        <v>86809</v>
      </c>
      <c r="K55" s="136">
        <f>((J54+J24+J14)-(V54+V24+V14))/(V54+V24+V14)</f>
        <v>-3.8723894314884946E-2</v>
      </c>
      <c r="L55" s="135">
        <f>L54+L24+L14</f>
        <v>18114</v>
      </c>
      <c r="M55" s="136">
        <f>((L54+L24+L14)-(W54+W24+W14))/(W54+W24+W14)</f>
        <v>-5.3264510460710561E-3</v>
      </c>
      <c r="N55" s="135">
        <f>N54+N24+N14</f>
        <v>104923</v>
      </c>
      <c r="O55" s="136">
        <f>((N54+N24+N14)-(X54+X24+X14))/(X54+X24+X14)</f>
        <v>-3.3119234774274996E-2</v>
      </c>
      <c r="P55" s="143"/>
      <c r="Q55" s="143"/>
      <c r="R55" s="144"/>
      <c r="S55" s="144"/>
      <c r="T55" s="144"/>
      <c r="U55" s="144"/>
      <c r="V55" s="144"/>
      <c r="W55" s="144"/>
      <c r="X55" s="144"/>
    </row>
    <row r="56" spans="1:26" s="137" customFormat="1" x14ac:dyDescent="0.2">
      <c r="A56" s="133" t="s">
        <v>246</v>
      </c>
      <c r="B56" s="134"/>
      <c r="C56" s="134"/>
      <c r="D56" s="135">
        <f>D54+D24+D14+D9</f>
        <v>121753</v>
      </c>
      <c r="E56" s="136">
        <f>((D54+D24+D14+D9)-(S54+S24+S14+S9))/(S54+S24+S14+S9)</f>
        <v>-3.2992605653379081E-2</v>
      </c>
      <c r="F56" s="135">
        <f>F54+F24+F14+F9</f>
        <v>19983</v>
      </c>
      <c r="G56" s="136">
        <f>((F54+F24+F14+F9)-(T54+T24+T14+T9))/(T54+T24+T14+T9)</f>
        <v>-7.258551074395507E-2</v>
      </c>
      <c r="H56" s="135">
        <f>H54+H24+H14+H9</f>
        <v>15102</v>
      </c>
      <c r="I56" s="136">
        <f>((H54+H24+H14+H9)-(U54+U24+U14+U9))/(U54+U24+U14+U9)</f>
        <v>-0.10760503456833895</v>
      </c>
      <c r="J56" s="135">
        <f>J54+J24+J14+J9</f>
        <v>156838</v>
      </c>
      <c r="K56" s="136">
        <f>((J54+J24+J14+J9)-(V54+V24+V14+V9))/(V54+V24+V14+V9)</f>
        <v>-4.5864080741222918E-2</v>
      </c>
      <c r="L56" s="135">
        <f>L54+L24+L14+L9</f>
        <v>25704</v>
      </c>
      <c r="M56" s="136">
        <f>((L54+L24+L14+L9)-(W54+W24+W14+W9))/(W54+W24+W14+W9)</f>
        <v>-7.222586999343401E-3</v>
      </c>
      <c r="N56" s="135">
        <f>N54+N24+N14+N9</f>
        <v>182542</v>
      </c>
      <c r="O56" s="136">
        <f>((N54+N24+N14+N9)-(X54+X24+X14+X9))/(X54+X24+X14+X9)</f>
        <v>-4.0605882229276601E-2</v>
      </c>
      <c r="P56" s="143"/>
      <c r="Q56" s="143"/>
      <c r="R56" s="144"/>
      <c r="S56" s="144"/>
      <c r="T56" s="144"/>
      <c r="U56" s="144"/>
      <c r="V56" s="144"/>
      <c r="W56" s="144"/>
      <c r="X56" s="144"/>
    </row>
    <row r="57" spans="1:26" s="137" customFormat="1" x14ac:dyDescent="0.2">
      <c r="A57" s="133" t="s">
        <v>247</v>
      </c>
      <c r="B57" s="134"/>
      <c r="C57" s="134"/>
      <c r="D57" s="135">
        <f>D54+D24+D14+D9+D5</f>
        <v>159158</v>
      </c>
      <c r="E57" s="136">
        <f>((D54+D24+D14+D9+D5)-(S54+S24+S14+S9+S5))/(S54+S24+S14+S9+S5)</f>
        <v>-3.6340518285299106E-2</v>
      </c>
      <c r="F57" s="135">
        <f>F54+F24+F14+F9+F5</f>
        <v>55379</v>
      </c>
      <c r="G57" s="136">
        <f>((F54+F24+F14+F9+F5)-(T54+T24+T14+T9+T5))/(T54+T24+T14+T9+T5)</f>
        <v>-5.3026675786593709E-2</v>
      </c>
      <c r="H57" s="135">
        <f>H54+H24+H14+H9+H5</f>
        <v>15102</v>
      </c>
      <c r="I57" s="136">
        <f>((H54+H24+H14+H9+H5)-(U54+U24+U14+U9+U5))/(U54+U24+U14+U9+U5)</f>
        <v>-0.10760503456833895</v>
      </c>
      <c r="J57" s="135">
        <f>J54+J24+J14+J9+J5</f>
        <v>229639</v>
      </c>
      <c r="K57" s="136">
        <f>((J54+J24+J14+J9+J5)-(V54+V24+V14+V9+V5))/(V54+V24+V14+V9+V5)</f>
        <v>-4.5410142041793625E-2</v>
      </c>
      <c r="L57" s="135">
        <f>L54+L24+L14+L9+L5</f>
        <v>28334</v>
      </c>
      <c r="M57" s="136">
        <f>((L54+L24+L14+L9+L5)-(W54+W24+W14+W9+W5))/(W54+W24+W14+W9+W5)</f>
        <v>-1.2337410553773485E-3</v>
      </c>
      <c r="N57" s="135">
        <f>N54+N24+N14+N9+N5</f>
        <v>257973</v>
      </c>
      <c r="O57" s="136">
        <f>((N54+N24+N14+N9+N5)-(X54+X24+X14+X9+X5))/(X54+X24+X14+X9+X5)</f>
        <v>-4.0750078086653874E-2</v>
      </c>
      <c r="P57" s="143"/>
      <c r="Q57" s="143"/>
      <c r="R57" s="144"/>
      <c r="S57" s="144"/>
      <c r="T57" s="144"/>
      <c r="U57" s="144"/>
      <c r="V57" s="144"/>
      <c r="W57" s="144"/>
      <c r="X57" s="144"/>
    </row>
    <row r="58" spans="1:26" x14ac:dyDescent="0.2">
      <c r="A58" s="120" t="s">
        <v>248</v>
      </c>
      <c r="B58" s="114" t="s">
        <v>249</v>
      </c>
      <c r="C58" s="114" t="s">
        <v>250</v>
      </c>
      <c r="D58" s="115">
        <v>45</v>
      </c>
      <c r="E58" s="116">
        <v>3.5</v>
      </c>
      <c r="F58" s="115">
        <v>3398</v>
      </c>
      <c r="G58" s="116">
        <v>-0.208109997669541</v>
      </c>
      <c r="H58" s="115">
        <v>0</v>
      </c>
      <c r="I58" s="116" t="s">
        <v>284</v>
      </c>
      <c r="J58" s="115">
        <v>3443</v>
      </c>
      <c r="K58" s="116">
        <v>-0.19948849104859298</v>
      </c>
      <c r="L58" s="115">
        <v>1397</v>
      </c>
      <c r="M58" s="116">
        <v>0.13025889967637502</v>
      </c>
      <c r="N58" s="115">
        <v>4840</v>
      </c>
      <c r="O58" s="116">
        <v>-0.12588044067184403</v>
      </c>
      <c r="P58" s="121">
        <v>6</v>
      </c>
      <c r="Q58" s="114" t="s">
        <v>99</v>
      </c>
      <c r="R58" s="114" t="s">
        <v>99</v>
      </c>
      <c r="S58" s="118">
        <v>10</v>
      </c>
      <c r="T58" s="118">
        <v>4291</v>
      </c>
      <c r="U58" s="118">
        <v>0</v>
      </c>
      <c r="V58" s="118">
        <v>4301</v>
      </c>
      <c r="W58" s="118">
        <v>1236</v>
      </c>
      <c r="X58" s="118">
        <v>5537</v>
      </c>
      <c r="Y58" s="114" t="s">
        <v>251</v>
      </c>
      <c r="Z58" s="114" t="s">
        <v>252</v>
      </c>
    </row>
    <row r="59" spans="1:26" x14ac:dyDescent="0.2">
      <c r="A59" s="122"/>
      <c r="B59" s="114" t="s">
        <v>253</v>
      </c>
      <c r="C59" s="114" t="s">
        <v>254</v>
      </c>
      <c r="D59" s="115">
        <v>336</v>
      </c>
      <c r="E59" s="116">
        <v>-0.15577889447236198</v>
      </c>
      <c r="F59" s="115">
        <v>0</v>
      </c>
      <c r="G59" s="116" t="s">
        <v>284</v>
      </c>
      <c r="H59" s="115">
        <v>0</v>
      </c>
      <c r="I59" s="116" t="s">
        <v>284</v>
      </c>
      <c r="J59" s="115">
        <v>336</v>
      </c>
      <c r="K59" s="116">
        <v>-0.15577889447236198</v>
      </c>
      <c r="L59" s="115">
        <v>1732</v>
      </c>
      <c r="M59" s="116">
        <v>0.23979957050823203</v>
      </c>
      <c r="N59" s="115">
        <v>2068</v>
      </c>
      <c r="O59" s="116">
        <v>0.15208913649025099</v>
      </c>
      <c r="P59" s="123"/>
      <c r="Q59" s="114" t="s">
        <v>99</v>
      </c>
      <c r="R59" s="114" t="s">
        <v>99</v>
      </c>
      <c r="S59" s="118">
        <v>398</v>
      </c>
      <c r="T59" s="118">
        <v>0</v>
      </c>
      <c r="U59" s="118">
        <v>0</v>
      </c>
      <c r="V59" s="118">
        <v>398</v>
      </c>
      <c r="W59" s="118">
        <v>1397</v>
      </c>
      <c r="X59" s="118">
        <v>1795</v>
      </c>
      <c r="Y59" s="114" t="s">
        <v>255</v>
      </c>
      <c r="Z59" s="114" t="s">
        <v>252</v>
      </c>
    </row>
    <row r="60" spans="1:26" x14ac:dyDescent="0.2">
      <c r="A60" s="122"/>
      <c r="B60" s="114" t="s">
        <v>256</v>
      </c>
      <c r="C60" s="114" t="s">
        <v>257</v>
      </c>
      <c r="D60" s="115">
        <v>3469</v>
      </c>
      <c r="E60" s="116">
        <v>-6.369770580296899E-2</v>
      </c>
      <c r="F60" s="115">
        <v>3272</v>
      </c>
      <c r="G60" s="116">
        <v>-2.9368140017798902E-2</v>
      </c>
      <c r="H60" s="115">
        <v>1</v>
      </c>
      <c r="I60" s="116" t="s">
        <v>284</v>
      </c>
      <c r="J60" s="115">
        <v>6742</v>
      </c>
      <c r="K60" s="116">
        <v>-4.7201808931599802E-2</v>
      </c>
      <c r="L60" s="115">
        <v>5673</v>
      </c>
      <c r="M60" s="116">
        <v>0.17307692307692299</v>
      </c>
      <c r="N60" s="115">
        <v>12415</v>
      </c>
      <c r="O60" s="116">
        <v>4.2226326393552699E-2</v>
      </c>
      <c r="P60" s="123"/>
      <c r="Q60" s="114" t="s">
        <v>99</v>
      </c>
      <c r="R60" s="114" t="s">
        <v>99</v>
      </c>
      <c r="S60" s="118">
        <v>3705</v>
      </c>
      <c r="T60" s="118">
        <v>3371</v>
      </c>
      <c r="U60" s="118">
        <v>0</v>
      </c>
      <c r="V60" s="118">
        <v>7076</v>
      </c>
      <c r="W60" s="118">
        <v>4836</v>
      </c>
      <c r="X60" s="118">
        <v>11912</v>
      </c>
      <c r="Y60" s="114" t="s">
        <v>258</v>
      </c>
      <c r="Z60" s="114" t="s">
        <v>252</v>
      </c>
    </row>
    <row r="61" spans="1:26" x14ac:dyDescent="0.2">
      <c r="A61" s="122"/>
      <c r="B61" s="114" t="s">
        <v>259</v>
      </c>
      <c r="C61" s="114" t="s">
        <v>260</v>
      </c>
      <c r="D61" s="115">
        <v>367</v>
      </c>
      <c r="E61" s="116">
        <v>-0.219148936170213</v>
      </c>
      <c r="F61" s="115">
        <v>0</v>
      </c>
      <c r="G61" s="116" t="s">
        <v>284</v>
      </c>
      <c r="H61" s="115">
        <v>0</v>
      </c>
      <c r="I61" s="116" t="s">
        <v>284</v>
      </c>
      <c r="J61" s="115">
        <v>367</v>
      </c>
      <c r="K61" s="116">
        <v>-0.219148936170213</v>
      </c>
      <c r="L61" s="115">
        <v>1555</v>
      </c>
      <c r="M61" s="116">
        <v>0.106761565836299</v>
      </c>
      <c r="N61" s="115">
        <v>1922</v>
      </c>
      <c r="O61" s="116">
        <v>2.5066666666666702E-2</v>
      </c>
      <c r="P61" s="123"/>
      <c r="Q61" s="114" t="s">
        <v>99</v>
      </c>
      <c r="R61" s="114" t="s">
        <v>99</v>
      </c>
      <c r="S61" s="118">
        <v>470</v>
      </c>
      <c r="T61" s="118">
        <v>0</v>
      </c>
      <c r="U61" s="118">
        <v>0</v>
      </c>
      <c r="V61" s="118">
        <v>470</v>
      </c>
      <c r="W61" s="118">
        <v>1405</v>
      </c>
      <c r="X61" s="118">
        <v>1875</v>
      </c>
      <c r="Y61" s="114" t="s">
        <v>261</v>
      </c>
      <c r="Z61" s="114" t="s">
        <v>252</v>
      </c>
    </row>
    <row r="62" spans="1:26" x14ac:dyDescent="0.2">
      <c r="A62" s="122"/>
      <c r="B62" s="114" t="s">
        <v>262</v>
      </c>
      <c r="C62" s="114" t="s">
        <v>263</v>
      </c>
      <c r="D62" s="115">
        <v>544</v>
      </c>
      <c r="E62" s="116">
        <v>2.83553875236295E-2</v>
      </c>
      <c r="F62" s="115">
        <v>2</v>
      </c>
      <c r="G62" s="116">
        <v>-0.91304347826087007</v>
      </c>
      <c r="H62" s="115">
        <v>0</v>
      </c>
      <c r="I62" s="116" t="s">
        <v>284</v>
      </c>
      <c r="J62" s="115">
        <v>546</v>
      </c>
      <c r="K62" s="116">
        <v>-1.0869565217391301E-2</v>
      </c>
      <c r="L62" s="115">
        <v>534</v>
      </c>
      <c r="M62" s="116">
        <v>-5.9859154929577496E-2</v>
      </c>
      <c r="N62" s="115">
        <v>1080</v>
      </c>
      <c r="O62" s="116">
        <v>-3.5714285714285698E-2</v>
      </c>
      <c r="P62" s="123"/>
      <c r="Q62" s="114" t="s">
        <v>99</v>
      </c>
      <c r="R62" s="114" t="s">
        <v>99</v>
      </c>
      <c r="S62" s="118">
        <v>529</v>
      </c>
      <c r="T62" s="118">
        <v>23</v>
      </c>
      <c r="U62" s="118">
        <v>0</v>
      </c>
      <c r="V62" s="118">
        <v>552</v>
      </c>
      <c r="W62" s="118">
        <v>568</v>
      </c>
      <c r="X62" s="118">
        <v>1120</v>
      </c>
      <c r="Y62" s="114" t="s">
        <v>264</v>
      </c>
      <c r="Z62" s="114" t="s">
        <v>252</v>
      </c>
    </row>
    <row r="63" spans="1:26" x14ac:dyDescent="0.2">
      <c r="A63" s="124"/>
      <c r="B63" s="114" t="s">
        <v>265</v>
      </c>
      <c r="C63" s="114" t="s">
        <v>266</v>
      </c>
      <c r="D63" s="115">
        <v>268</v>
      </c>
      <c r="E63" s="116">
        <v>0.240740740740741</v>
      </c>
      <c r="F63" s="115">
        <v>43</v>
      </c>
      <c r="G63" s="116">
        <v>3.7777777777777803</v>
      </c>
      <c r="H63" s="115">
        <v>6</v>
      </c>
      <c r="I63" s="116" t="s">
        <v>284</v>
      </c>
      <c r="J63" s="115">
        <v>317</v>
      </c>
      <c r="K63" s="116">
        <v>0.40888888888888902</v>
      </c>
      <c r="L63" s="115">
        <v>227</v>
      </c>
      <c r="M63" s="116">
        <v>0.46451612903225803</v>
      </c>
      <c r="N63" s="115">
        <v>544</v>
      </c>
      <c r="O63" s="116">
        <v>0.43157894736842101</v>
      </c>
      <c r="P63" s="123"/>
      <c r="Q63" s="114" t="s">
        <v>99</v>
      </c>
      <c r="R63" s="114" t="s">
        <v>99</v>
      </c>
      <c r="S63" s="118">
        <v>216</v>
      </c>
      <c r="T63" s="118">
        <v>9</v>
      </c>
      <c r="U63" s="118">
        <v>0</v>
      </c>
      <c r="V63" s="118">
        <v>225</v>
      </c>
      <c r="W63" s="118">
        <v>155</v>
      </c>
      <c r="X63" s="118">
        <v>380</v>
      </c>
      <c r="Y63" s="114" t="s">
        <v>267</v>
      </c>
      <c r="Z63" s="114" t="s">
        <v>252</v>
      </c>
    </row>
    <row r="64" spans="1:26" x14ac:dyDescent="0.2">
      <c r="A64" s="125" t="s">
        <v>112</v>
      </c>
      <c r="B64" s="125"/>
      <c r="C64" s="125"/>
      <c r="D64" s="126">
        <v>5029</v>
      </c>
      <c r="E64" s="127">
        <v>-5.6118618618618596E-2</v>
      </c>
      <c r="F64" s="126">
        <v>6715</v>
      </c>
      <c r="G64" s="127">
        <v>-0.12724200675851299</v>
      </c>
      <c r="H64" s="126">
        <v>7</v>
      </c>
      <c r="I64" s="127"/>
      <c r="J64" s="126">
        <v>11751</v>
      </c>
      <c r="K64" s="127">
        <v>-9.7604054676700996E-2</v>
      </c>
      <c r="L64" s="126">
        <v>11118</v>
      </c>
      <c r="M64" s="127">
        <v>0.15848702719599903</v>
      </c>
      <c r="N64" s="126">
        <v>22869</v>
      </c>
      <c r="O64" s="127">
        <v>1.1052654847694401E-2</v>
      </c>
      <c r="P64" s="130"/>
      <c r="Q64" s="131"/>
      <c r="R64" s="131"/>
      <c r="S64" s="132">
        <v>5328</v>
      </c>
      <c r="T64" s="132">
        <v>7694</v>
      </c>
      <c r="U64" s="132">
        <v>0</v>
      </c>
      <c r="V64" s="132">
        <v>13022</v>
      </c>
      <c r="W64" s="132">
        <v>9597</v>
      </c>
      <c r="X64" s="132">
        <v>22619</v>
      </c>
      <c r="Y64" s="131"/>
      <c r="Z64" s="131"/>
    </row>
    <row r="65" spans="1:26" x14ac:dyDescent="0.2">
      <c r="A65" s="125" t="s">
        <v>268</v>
      </c>
      <c r="B65" s="125"/>
      <c r="C65" s="125"/>
      <c r="D65" s="126">
        <v>164187</v>
      </c>
      <c r="E65" s="127">
        <v>-3.69586129229037E-2</v>
      </c>
      <c r="F65" s="126">
        <v>62094</v>
      </c>
      <c r="G65" s="127">
        <v>-6.1655635143712001E-2</v>
      </c>
      <c r="H65" s="126">
        <v>15109</v>
      </c>
      <c r="I65" s="127">
        <v>-0.10719139632452901</v>
      </c>
      <c r="J65" s="126">
        <v>241390</v>
      </c>
      <c r="K65" s="127">
        <v>-4.8090383894946499E-2</v>
      </c>
      <c r="L65" s="126">
        <v>39452</v>
      </c>
      <c r="M65" s="127">
        <v>3.9140283411473402E-2</v>
      </c>
      <c r="N65" s="126">
        <v>280842</v>
      </c>
      <c r="O65" s="127">
        <v>-3.67311379484207E-2</v>
      </c>
      <c r="P65" s="138"/>
      <c r="Q65" s="131"/>
      <c r="R65" s="131"/>
      <c r="S65" s="132">
        <v>170488</v>
      </c>
      <c r="T65" s="132">
        <v>66174</v>
      </c>
      <c r="U65" s="132">
        <v>16923</v>
      </c>
      <c r="V65" s="132">
        <v>253585</v>
      </c>
      <c r="W65" s="132">
        <v>37966</v>
      </c>
      <c r="X65" s="132">
        <v>291551</v>
      </c>
      <c r="Y65" s="131"/>
      <c r="Z65" s="131"/>
    </row>
  </sheetData>
  <pageMargins left="0.23622047244094491" right="0.23622047244094491" top="0.74803149606299213" bottom="0.35433070866141736" header="0.31496062992125984" footer="0.31496062992125984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32.42578125" style="111" hidden="1" customWidth="1"/>
    <col min="23" max="23" width="23.28515625" style="111" hidden="1" customWidth="1"/>
    <col min="24" max="16384" width="9.140625" style="111"/>
  </cols>
  <sheetData>
    <row r="1" spans="1:23" ht="15.75" x14ac:dyDescent="0.25">
      <c r="A1" s="110" t="s">
        <v>286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12" t="s">
        <v>287</v>
      </c>
      <c r="E4" s="112" t="s">
        <v>288</v>
      </c>
      <c r="F4" s="112" t="s">
        <v>289</v>
      </c>
      <c r="G4" s="112" t="s">
        <v>290</v>
      </c>
      <c r="H4" s="112" t="s">
        <v>291</v>
      </c>
      <c r="I4" s="112" t="s">
        <v>292</v>
      </c>
      <c r="J4" s="112" t="s">
        <v>293</v>
      </c>
      <c r="K4" s="112" t="s">
        <v>294</v>
      </c>
      <c r="L4" s="112" t="s">
        <v>295</v>
      </c>
      <c r="M4" s="112" t="s">
        <v>296</v>
      </c>
      <c r="N4" s="112" t="s">
        <v>297</v>
      </c>
      <c r="O4" s="112" t="s">
        <v>298</v>
      </c>
      <c r="P4" s="112" t="s">
        <v>76</v>
      </c>
      <c r="Q4" s="112" t="s">
        <v>299</v>
      </c>
      <c r="R4" s="112" t="s">
        <v>77</v>
      </c>
      <c r="S4" s="142" t="s">
        <v>78</v>
      </c>
      <c r="T4" s="142" t="s">
        <v>79</v>
      </c>
      <c r="U4" s="142" t="s">
        <v>80</v>
      </c>
      <c r="V4" s="142" t="s">
        <v>91</v>
      </c>
      <c r="W4" s="142" t="s">
        <v>92</v>
      </c>
    </row>
    <row r="5" spans="1:23" x14ac:dyDescent="0.2">
      <c r="A5" s="114" t="s">
        <v>95</v>
      </c>
      <c r="B5" s="114" t="s">
        <v>96</v>
      </c>
      <c r="C5" s="114" t="s">
        <v>97</v>
      </c>
      <c r="D5" s="115">
        <v>548009</v>
      </c>
      <c r="E5" s="145">
        <v>589215</v>
      </c>
      <c r="F5" s="116">
        <v>-6.9933725380379008E-2</v>
      </c>
      <c r="G5" s="115">
        <v>6942228</v>
      </c>
      <c r="H5" s="145">
        <v>7082366</v>
      </c>
      <c r="I5" s="116">
        <v>-1.9786890426165504E-2</v>
      </c>
      <c r="J5" s="145">
        <v>1360390</v>
      </c>
      <c r="K5" s="145">
        <v>1505913</v>
      </c>
      <c r="L5" s="116">
        <v>-9.6634400526457997E-2</v>
      </c>
      <c r="M5" s="115">
        <v>392169</v>
      </c>
      <c r="N5" s="145">
        <v>476894</v>
      </c>
      <c r="O5" s="116">
        <v>-0.17766002507894799</v>
      </c>
      <c r="P5" s="115">
        <v>9242796</v>
      </c>
      <c r="Q5" s="145">
        <v>9654388</v>
      </c>
      <c r="R5" s="116">
        <v>-4.2632635025648395E-2</v>
      </c>
      <c r="S5" s="119">
        <v>1</v>
      </c>
      <c r="T5" s="114" t="s">
        <v>98</v>
      </c>
      <c r="U5" s="114" t="s">
        <v>99</v>
      </c>
      <c r="V5" s="114" t="s">
        <v>100</v>
      </c>
      <c r="W5" s="114" t="s">
        <v>100</v>
      </c>
    </row>
    <row r="6" spans="1:23" x14ac:dyDescent="0.2">
      <c r="A6" s="120" t="s">
        <v>101</v>
      </c>
      <c r="B6" s="114" t="s">
        <v>102</v>
      </c>
      <c r="C6" s="114" t="s">
        <v>103</v>
      </c>
      <c r="D6" s="115">
        <v>234792</v>
      </c>
      <c r="E6" s="145">
        <v>263129</v>
      </c>
      <c r="F6" s="116">
        <v>-0.107692424628224</v>
      </c>
      <c r="G6" s="115">
        <v>34122</v>
      </c>
      <c r="H6" s="145">
        <v>24301</v>
      </c>
      <c r="I6" s="116">
        <v>0.40413974733550101</v>
      </c>
      <c r="J6" s="145">
        <v>308470</v>
      </c>
      <c r="K6" s="145">
        <v>239331</v>
      </c>
      <c r="L6" s="116">
        <v>0.28888443202092506</v>
      </c>
      <c r="M6" s="115">
        <v>9</v>
      </c>
      <c r="N6" s="145">
        <v>0</v>
      </c>
      <c r="O6" s="116">
        <v>0</v>
      </c>
      <c r="P6" s="115">
        <v>577393</v>
      </c>
      <c r="Q6" s="145">
        <v>526761</v>
      </c>
      <c r="R6" s="116">
        <v>9.6119492521276301E-2</v>
      </c>
      <c r="S6" s="121">
        <v>2</v>
      </c>
      <c r="T6" s="114" t="s">
        <v>98</v>
      </c>
      <c r="U6" s="114" t="s">
        <v>98</v>
      </c>
      <c r="V6" s="114" t="s">
        <v>104</v>
      </c>
      <c r="W6" s="114" t="s">
        <v>105</v>
      </c>
    </row>
    <row r="7" spans="1:23" x14ac:dyDescent="0.2">
      <c r="A7" s="122"/>
      <c r="B7" s="114" t="s">
        <v>106</v>
      </c>
      <c r="C7" s="114" t="s">
        <v>107</v>
      </c>
      <c r="D7" s="115">
        <v>90882</v>
      </c>
      <c r="E7" s="145">
        <v>100211</v>
      </c>
      <c r="F7" s="116">
        <v>-9.3093572561894405E-2</v>
      </c>
      <c r="G7" s="115">
        <v>286061</v>
      </c>
      <c r="H7" s="145">
        <v>204262</v>
      </c>
      <c r="I7" s="116">
        <v>0.40046117241581908</v>
      </c>
      <c r="J7" s="145">
        <v>123357</v>
      </c>
      <c r="K7" s="145">
        <v>156898</v>
      </c>
      <c r="L7" s="116">
        <v>-0.213775828882459</v>
      </c>
      <c r="M7" s="115">
        <v>3119</v>
      </c>
      <c r="N7" s="145">
        <v>3784</v>
      </c>
      <c r="O7" s="116">
        <v>-0.17573995771670201</v>
      </c>
      <c r="P7" s="115">
        <v>503419</v>
      </c>
      <c r="Q7" s="145">
        <v>465155</v>
      </c>
      <c r="R7" s="116">
        <v>8.2260751792413309E-2</v>
      </c>
      <c r="S7" s="123">
        <v>0</v>
      </c>
      <c r="T7" s="114" t="s">
        <v>98</v>
      </c>
      <c r="U7" s="114" t="s">
        <v>98</v>
      </c>
      <c r="V7" s="114" t="s">
        <v>108</v>
      </c>
      <c r="W7" s="114" t="s">
        <v>105</v>
      </c>
    </row>
    <row r="8" spans="1:23" x14ac:dyDescent="0.2">
      <c r="A8" s="124"/>
      <c r="B8" s="114" t="s">
        <v>109</v>
      </c>
      <c r="C8" s="114" t="s">
        <v>110</v>
      </c>
      <c r="D8" s="115">
        <v>378224</v>
      </c>
      <c r="E8" s="145">
        <v>98184</v>
      </c>
      <c r="F8" s="116">
        <v>2.8521958771286604</v>
      </c>
      <c r="G8" s="115">
        <v>3126</v>
      </c>
      <c r="H8" s="145">
        <v>2034</v>
      </c>
      <c r="I8" s="116">
        <v>0.53687315634218302</v>
      </c>
      <c r="J8" s="145">
        <v>2166</v>
      </c>
      <c r="K8" s="145">
        <v>316015</v>
      </c>
      <c r="L8" s="116">
        <v>-0.99314589497334005</v>
      </c>
      <c r="M8" s="115">
        <v>0</v>
      </c>
      <c r="N8" s="145">
        <v>0</v>
      </c>
      <c r="O8" s="116">
        <v>0</v>
      </c>
      <c r="P8" s="115">
        <v>383516</v>
      </c>
      <c r="Q8" s="145">
        <v>416233</v>
      </c>
      <c r="R8" s="116">
        <v>-7.8602609596067602E-2</v>
      </c>
      <c r="S8" s="123">
        <v>0</v>
      </c>
      <c r="T8" s="114" t="s">
        <v>98</v>
      </c>
      <c r="U8" s="114" t="s">
        <v>98</v>
      </c>
      <c r="V8" s="114" t="s">
        <v>111</v>
      </c>
      <c r="W8" s="114" t="s">
        <v>105</v>
      </c>
    </row>
    <row r="9" spans="1:23" x14ac:dyDescent="0.2">
      <c r="A9" s="125" t="s">
        <v>112</v>
      </c>
      <c r="B9" s="125">
        <v>0</v>
      </c>
      <c r="C9" s="125">
        <v>0</v>
      </c>
      <c r="D9" s="126">
        <v>703898</v>
      </c>
      <c r="E9" s="135">
        <v>461524</v>
      </c>
      <c r="F9" s="127">
        <v>0.52516012168381299</v>
      </c>
      <c r="G9" s="126">
        <v>323309</v>
      </c>
      <c r="H9" s="135">
        <v>230597</v>
      </c>
      <c r="I9" s="127">
        <v>0.40205206485773903</v>
      </c>
      <c r="J9" s="135">
        <v>433993</v>
      </c>
      <c r="K9" s="135">
        <v>712244</v>
      </c>
      <c r="L9" s="127">
        <v>-0.390668085656039</v>
      </c>
      <c r="M9" s="126">
        <v>3128</v>
      </c>
      <c r="N9" s="135">
        <v>3784</v>
      </c>
      <c r="O9" s="127">
        <v>-0.17336152219873199</v>
      </c>
      <c r="P9" s="126">
        <v>1464328</v>
      </c>
      <c r="Q9" s="135">
        <v>1408149</v>
      </c>
      <c r="R9" s="127">
        <v>3.9895636044196998E-2</v>
      </c>
      <c r="S9" s="130">
        <v>0</v>
      </c>
      <c r="T9" s="131">
        <v>0</v>
      </c>
      <c r="U9" s="131">
        <v>0</v>
      </c>
      <c r="V9" s="131">
        <v>0</v>
      </c>
      <c r="W9" s="131">
        <v>0</v>
      </c>
    </row>
    <row r="10" spans="1:23" x14ac:dyDescent="0.2">
      <c r="A10" s="120" t="s">
        <v>113</v>
      </c>
      <c r="B10" s="114" t="s">
        <v>114</v>
      </c>
      <c r="C10" s="114" t="s">
        <v>115</v>
      </c>
      <c r="D10" s="115">
        <v>88479</v>
      </c>
      <c r="E10" s="145">
        <v>61612</v>
      </c>
      <c r="F10" s="116">
        <v>0.436067649159255</v>
      </c>
      <c r="G10" s="115">
        <v>50</v>
      </c>
      <c r="H10" s="145">
        <v>0</v>
      </c>
      <c r="I10" s="116">
        <v>0</v>
      </c>
      <c r="J10" s="145">
        <v>193643</v>
      </c>
      <c r="K10" s="145">
        <v>94067</v>
      </c>
      <c r="L10" s="116">
        <v>1.0585646400969502</v>
      </c>
      <c r="M10" s="115">
        <v>0</v>
      </c>
      <c r="N10" s="145">
        <v>0</v>
      </c>
      <c r="O10" s="116">
        <v>0</v>
      </c>
      <c r="P10" s="115">
        <v>282172</v>
      </c>
      <c r="Q10" s="145">
        <v>155679</v>
      </c>
      <c r="R10" s="116">
        <v>0.81252448949440792</v>
      </c>
      <c r="S10" s="121">
        <v>3</v>
      </c>
      <c r="T10" s="114" t="s">
        <v>98</v>
      </c>
      <c r="U10" s="114" t="s">
        <v>98</v>
      </c>
      <c r="V10" s="114" t="s">
        <v>116</v>
      </c>
      <c r="W10" s="114" t="s">
        <v>117</v>
      </c>
    </row>
    <row r="11" spans="1:23" x14ac:dyDescent="0.2">
      <c r="A11" s="122"/>
      <c r="B11" s="114" t="s">
        <v>118</v>
      </c>
      <c r="C11" s="114" t="s">
        <v>119</v>
      </c>
      <c r="D11" s="115">
        <v>19245</v>
      </c>
      <c r="E11" s="145">
        <v>84193</v>
      </c>
      <c r="F11" s="116">
        <v>-0.77141805138194397</v>
      </c>
      <c r="G11" s="115">
        <v>64716</v>
      </c>
      <c r="H11" s="145">
        <v>30</v>
      </c>
      <c r="I11" s="116">
        <v>2156.1999999999998</v>
      </c>
      <c r="J11" s="145">
        <v>108</v>
      </c>
      <c r="K11" s="145">
        <v>228</v>
      </c>
      <c r="L11" s="116">
        <v>-0.52631578947368396</v>
      </c>
      <c r="M11" s="115">
        <v>0</v>
      </c>
      <c r="N11" s="145">
        <v>0</v>
      </c>
      <c r="O11" s="116">
        <v>0</v>
      </c>
      <c r="P11" s="115">
        <v>84069</v>
      </c>
      <c r="Q11" s="145">
        <v>84451</v>
      </c>
      <c r="R11" s="116">
        <v>-4.5233330570389908E-3</v>
      </c>
      <c r="S11" s="123">
        <v>0</v>
      </c>
      <c r="T11" s="114" t="s">
        <v>98</v>
      </c>
      <c r="U11" s="114" t="s">
        <v>98</v>
      </c>
      <c r="V11" s="114" t="s">
        <v>120</v>
      </c>
      <c r="W11" s="114" t="s">
        <v>117</v>
      </c>
    </row>
    <row r="12" spans="1:23" x14ac:dyDescent="0.2">
      <c r="A12" s="122"/>
      <c r="B12" s="114" t="s">
        <v>121</v>
      </c>
      <c r="C12" s="114" t="s">
        <v>122</v>
      </c>
      <c r="D12" s="115">
        <v>129265</v>
      </c>
      <c r="E12" s="145">
        <v>100398</v>
      </c>
      <c r="F12" s="116">
        <v>0.28752564792127305</v>
      </c>
      <c r="G12" s="115">
        <v>42</v>
      </c>
      <c r="H12" s="145">
        <v>1008</v>
      </c>
      <c r="I12" s="116">
        <v>-0.95833333333333293</v>
      </c>
      <c r="J12" s="145">
        <v>56538</v>
      </c>
      <c r="K12" s="145">
        <v>151290</v>
      </c>
      <c r="L12" s="116">
        <v>-0.62629387269482506</v>
      </c>
      <c r="M12" s="115">
        <v>0</v>
      </c>
      <c r="N12" s="145">
        <v>0</v>
      </c>
      <c r="O12" s="116">
        <v>0</v>
      </c>
      <c r="P12" s="115">
        <v>185845</v>
      </c>
      <c r="Q12" s="145">
        <v>252696</v>
      </c>
      <c r="R12" s="116">
        <v>-0.26455108114097597</v>
      </c>
      <c r="S12" s="123">
        <v>0</v>
      </c>
      <c r="T12" s="114" t="s">
        <v>98</v>
      </c>
      <c r="U12" s="114" t="s">
        <v>98</v>
      </c>
      <c r="V12" s="114" t="s">
        <v>123</v>
      </c>
      <c r="W12" s="114" t="s">
        <v>117</v>
      </c>
    </row>
    <row r="13" spans="1:23" x14ac:dyDescent="0.2">
      <c r="A13" s="124"/>
      <c r="B13" s="114" t="s">
        <v>124</v>
      </c>
      <c r="C13" s="114" t="s">
        <v>125</v>
      </c>
      <c r="D13" s="115">
        <v>26265</v>
      </c>
      <c r="E13" s="145">
        <v>34331</v>
      </c>
      <c r="F13" s="116">
        <v>-0.23494800617517703</v>
      </c>
      <c r="G13" s="115">
        <v>797</v>
      </c>
      <c r="H13" s="145">
        <v>837</v>
      </c>
      <c r="I13" s="116">
        <v>-4.7789725209080001E-2</v>
      </c>
      <c r="J13" s="145">
        <v>19</v>
      </c>
      <c r="K13" s="145">
        <v>289</v>
      </c>
      <c r="L13" s="116">
        <v>-0.93425605536332201</v>
      </c>
      <c r="M13" s="115">
        <v>0</v>
      </c>
      <c r="N13" s="145">
        <v>0</v>
      </c>
      <c r="O13" s="116">
        <v>0</v>
      </c>
      <c r="P13" s="115">
        <v>27081</v>
      </c>
      <c r="Q13" s="145">
        <v>35457</v>
      </c>
      <c r="R13" s="116">
        <v>-0.236229799475421</v>
      </c>
      <c r="S13" s="123">
        <v>0</v>
      </c>
      <c r="T13" s="114" t="s">
        <v>98</v>
      </c>
      <c r="U13" s="114" t="s">
        <v>98</v>
      </c>
      <c r="V13" s="114" t="s">
        <v>126</v>
      </c>
      <c r="W13" s="114" t="s">
        <v>117</v>
      </c>
    </row>
    <row r="14" spans="1:23" x14ac:dyDescent="0.2">
      <c r="A14" s="125" t="s">
        <v>112</v>
      </c>
      <c r="B14" s="125">
        <v>0</v>
      </c>
      <c r="C14" s="125">
        <v>0</v>
      </c>
      <c r="D14" s="126">
        <v>263254</v>
      </c>
      <c r="E14" s="135">
        <v>280534</v>
      </c>
      <c r="F14" s="127">
        <v>-6.1596811794648799E-2</v>
      </c>
      <c r="G14" s="126">
        <v>65605</v>
      </c>
      <c r="H14" s="135">
        <v>1875</v>
      </c>
      <c r="I14" s="127">
        <v>33.989333333333299</v>
      </c>
      <c r="J14" s="135">
        <v>250308</v>
      </c>
      <c r="K14" s="135">
        <v>245874</v>
      </c>
      <c r="L14" s="127">
        <v>1.80336269796725E-2</v>
      </c>
      <c r="M14" s="126">
        <v>0</v>
      </c>
      <c r="N14" s="135">
        <v>0</v>
      </c>
      <c r="O14" s="127">
        <v>0</v>
      </c>
      <c r="P14" s="126">
        <v>579167</v>
      </c>
      <c r="Q14" s="135">
        <v>528283</v>
      </c>
      <c r="R14" s="127">
        <v>9.6319586282352501E-2</v>
      </c>
      <c r="S14" s="130">
        <v>0</v>
      </c>
      <c r="T14" s="131">
        <v>0</v>
      </c>
      <c r="U14" s="131">
        <v>0</v>
      </c>
      <c r="V14" s="131">
        <v>0</v>
      </c>
      <c r="W14" s="131">
        <v>0</v>
      </c>
    </row>
    <row r="15" spans="1:23" x14ac:dyDescent="0.2">
      <c r="A15" s="120" t="s">
        <v>127</v>
      </c>
      <c r="B15" s="114" t="s">
        <v>128</v>
      </c>
      <c r="C15" s="114" t="s">
        <v>129</v>
      </c>
      <c r="D15" s="115">
        <v>35549</v>
      </c>
      <c r="E15" s="145">
        <v>20013</v>
      </c>
      <c r="F15" s="116">
        <v>0.77629540798481</v>
      </c>
      <c r="G15" s="115">
        <v>0</v>
      </c>
      <c r="H15" s="145">
        <v>0</v>
      </c>
      <c r="I15" s="116">
        <v>0</v>
      </c>
      <c r="J15" s="145">
        <v>16786</v>
      </c>
      <c r="K15" s="145">
        <v>67</v>
      </c>
      <c r="L15" s="116">
        <v>249.53731343283602</v>
      </c>
      <c r="M15" s="115">
        <v>0</v>
      </c>
      <c r="N15" s="145">
        <v>0</v>
      </c>
      <c r="O15" s="116">
        <v>0</v>
      </c>
      <c r="P15" s="115">
        <v>52335</v>
      </c>
      <c r="Q15" s="145">
        <v>20080</v>
      </c>
      <c r="R15" s="116">
        <v>1.6063247011952198</v>
      </c>
      <c r="S15" s="121">
        <v>4</v>
      </c>
      <c r="T15" s="114" t="s">
        <v>98</v>
      </c>
      <c r="U15" s="114" t="s">
        <v>98</v>
      </c>
      <c r="V15" s="114" t="s">
        <v>130</v>
      </c>
      <c r="W15" s="114" t="s">
        <v>131</v>
      </c>
    </row>
    <row r="16" spans="1:23" x14ac:dyDescent="0.2">
      <c r="A16" s="122"/>
      <c r="B16" s="114" t="s">
        <v>132</v>
      </c>
      <c r="C16" s="114" t="s">
        <v>133</v>
      </c>
      <c r="D16" s="115">
        <v>5464</v>
      </c>
      <c r="E16" s="145">
        <v>4924</v>
      </c>
      <c r="F16" s="116">
        <v>0.10966693744922801</v>
      </c>
      <c r="G16" s="115">
        <v>0</v>
      </c>
      <c r="H16" s="145">
        <v>0</v>
      </c>
      <c r="I16" s="116">
        <v>0</v>
      </c>
      <c r="J16" s="145">
        <v>0</v>
      </c>
      <c r="K16" s="145">
        <v>0</v>
      </c>
      <c r="L16" s="116">
        <v>0</v>
      </c>
      <c r="M16" s="115">
        <v>0</v>
      </c>
      <c r="N16" s="145">
        <v>0</v>
      </c>
      <c r="O16" s="116">
        <v>0</v>
      </c>
      <c r="P16" s="115">
        <v>5464</v>
      </c>
      <c r="Q16" s="145">
        <v>4924</v>
      </c>
      <c r="R16" s="116">
        <v>0.10966693744922801</v>
      </c>
      <c r="S16" s="123">
        <v>0</v>
      </c>
      <c r="T16" s="114" t="s">
        <v>98</v>
      </c>
      <c r="U16" s="114" t="s">
        <v>98</v>
      </c>
      <c r="V16" s="114" t="s">
        <v>134</v>
      </c>
      <c r="W16" s="114" t="s">
        <v>131</v>
      </c>
    </row>
    <row r="17" spans="1:23" x14ac:dyDescent="0.2">
      <c r="A17" s="122"/>
      <c r="B17" s="114" t="s">
        <v>135</v>
      </c>
      <c r="C17" s="114" t="s">
        <v>136</v>
      </c>
      <c r="D17" s="115">
        <v>24445</v>
      </c>
      <c r="E17" s="145">
        <v>30710</v>
      </c>
      <c r="F17" s="116">
        <v>-0.20400521002930599</v>
      </c>
      <c r="G17" s="115">
        <v>78</v>
      </c>
      <c r="H17" s="145">
        <v>0</v>
      </c>
      <c r="I17" s="116">
        <v>0</v>
      </c>
      <c r="J17" s="145">
        <v>70</v>
      </c>
      <c r="K17" s="145">
        <v>95</v>
      </c>
      <c r="L17" s="116">
        <v>-0.26315789473684198</v>
      </c>
      <c r="M17" s="115">
        <v>0</v>
      </c>
      <c r="N17" s="145">
        <v>0</v>
      </c>
      <c r="O17" s="116">
        <v>0</v>
      </c>
      <c r="P17" s="115">
        <v>24593</v>
      </c>
      <c r="Q17" s="145">
        <v>30805</v>
      </c>
      <c r="R17" s="116">
        <v>-0.20165557539360501</v>
      </c>
      <c r="S17" s="123">
        <v>0</v>
      </c>
      <c r="T17" s="114" t="s">
        <v>98</v>
      </c>
      <c r="U17" s="114" t="s">
        <v>98</v>
      </c>
      <c r="V17" s="114" t="s">
        <v>137</v>
      </c>
      <c r="W17" s="114" t="s">
        <v>131</v>
      </c>
    </row>
    <row r="18" spans="1:23" x14ac:dyDescent="0.2">
      <c r="A18" s="122"/>
      <c r="B18" s="114" t="s">
        <v>138</v>
      </c>
      <c r="C18" s="114" t="s">
        <v>139</v>
      </c>
      <c r="D18" s="115">
        <v>18912</v>
      </c>
      <c r="E18" s="145">
        <v>19430</v>
      </c>
      <c r="F18" s="116">
        <v>-2.6659804426145101E-2</v>
      </c>
      <c r="G18" s="115">
        <v>553</v>
      </c>
      <c r="H18" s="145">
        <v>630</v>
      </c>
      <c r="I18" s="116">
        <v>-0.12222222222222201</v>
      </c>
      <c r="J18" s="145">
        <v>0</v>
      </c>
      <c r="K18" s="145">
        <v>5</v>
      </c>
      <c r="L18" s="116">
        <v>-1</v>
      </c>
      <c r="M18" s="115">
        <v>0</v>
      </c>
      <c r="N18" s="145">
        <v>0</v>
      </c>
      <c r="O18" s="116">
        <v>0</v>
      </c>
      <c r="P18" s="115">
        <v>19465</v>
      </c>
      <c r="Q18" s="145">
        <v>20065</v>
      </c>
      <c r="R18" s="116">
        <v>-2.9902815848492404E-2</v>
      </c>
      <c r="S18" s="123">
        <v>0</v>
      </c>
      <c r="T18" s="114" t="s">
        <v>98</v>
      </c>
      <c r="U18" s="114" t="s">
        <v>98</v>
      </c>
      <c r="V18" s="114" t="s">
        <v>140</v>
      </c>
      <c r="W18" s="114" t="s">
        <v>131</v>
      </c>
    </row>
    <row r="19" spans="1:23" x14ac:dyDescent="0.2">
      <c r="A19" s="122"/>
      <c r="B19" s="114" t="s">
        <v>141</v>
      </c>
      <c r="C19" s="114" t="s">
        <v>142</v>
      </c>
      <c r="D19" s="115">
        <v>32024</v>
      </c>
      <c r="E19" s="145">
        <v>26943</v>
      </c>
      <c r="F19" s="116">
        <v>0.18858330549679</v>
      </c>
      <c r="G19" s="115">
        <v>0</v>
      </c>
      <c r="H19" s="145">
        <v>0</v>
      </c>
      <c r="I19" s="116">
        <v>0</v>
      </c>
      <c r="J19" s="145">
        <v>9939</v>
      </c>
      <c r="K19" s="145">
        <v>1611</v>
      </c>
      <c r="L19" s="116">
        <v>5.1694599627560498</v>
      </c>
      <c r="M19" s="115">
        <v>0</v>
      </c>
      <c r="N19" s="145">
        <v>0</v>
      </c>
      <c r="O19" s="116">
        <v>0</v>
      </c>
      <c r="P19" s="115">
        <v>41963</v>
      </c>
      <c r="Q19" s="145">
        <v>28554</v>
      </c>
      <c r="R19" s="116">
        <v>0.46960145688870203</v>
      </c>
      <c r="S19" s="123">
        <v>0</v>
      </c>
      <c r="T19" s="114" t="s">
        <v>98</v>
      </c>
      <c r="U19" s="114" t="s">
        <v>98</v>
      </c>
      <c r="V19" s="114" t="s">
        <v>143</v>
      </c>
      <c r="W19" s="114" t="s">
        <v>131</v>
      </c>
    </row>
    <row r="20" spans="1:23" x14ac:dyDescent="0.2">
      <c r="A20" s="122"/>
      <c r="B20" s="114" t="s">
        <v>144</v>
      </c>
      <c r="C20" s="114" t="s">
        <v>145</v>
      </c>
      <c r="D20" s="115">
        <v>11191</v>
      </c>
      <c r="E20" s="145">
        <v>7615</v>
      </c>
      <c r="F20" s="116">
        <v>0.46959947472094604</v>
      </c>
      <c r="G20" s="115">
        <v>0</v>
      </c>
      <c r="H20" s="145">
        <v>0</v>
      </c>
      <c r="I20" s="116">
        <v>0</v>
      </c>
      <c r="J20" s="145">
        <v>292</v>
      </c>
      <c r="K20" s="145">
        <v>25</v>
      </c>
      <c r="L20" s="116">
        <v>10.68</v>
      </c>
      <c r="M20" s="115">
        <v>0</v>
      </c>
      <c r="N20" s="145">
        <v>0</v>
      </c>
      <c r="O20" s="116">
        <v>0</v>
      </c>
      <c r="P20" s="115">
        <v>11483</v>
      </c>
      <c r="Q20" s="145">
        <v>7640</v>
      </c>
      <c r="R20" s="116">
        <v>0.50301047120418796</v>
      </c>
      <c r="S20" s="123">
        <v>0</v>
      </c>
      <c r="T20" s="114" t="s">
        <v>98</v>
      </c>
      <c r="U20" s="114" t="s">
        <v>98</v>
      </c>
      <c r="V20" s="114" t="s">
        <v>146</v>
      </c>
      <c r="W20" s="114" t="s">
        <v>131</v>
      </c>
    </row>
    <row r="21" spans="1:23" x14ac:dyDescent="0.2">
      <c r="A21" s="122"/>
      <c r="B21" s="114" t="s">
        <v>147</v>
      </c>
      <c r="C21" s="114" t="s">
        <v>148</v>
      </c>
      <c r="D21" s="115">
        <v>3178</v>
      </c>
      <c r="E21" s="145">
        <v>4750</v>
      </c>
      <c r="F21" s="116">
        <v>-0.33094736842105299</v>
      </c>
      <c r="G21" s="115">
        <v>0</v>
      </c>
      <c r="H21" s="145">
        <v>0</v>
      </c>
      <c r="I21" s="116">
        <v>0</v>
      </c>
      <c r="J21" s="145">
        <v>12462</v>
      </c>
      <c r="K21" s="145">
        <v>8463</v>
      </c>
      <c r="L21" s="116">
        <v>0.47252747252747301</v>
      </c>
      <c r="M21" s="115">
        <v>0</v>
      </c>
      <c r="N21" s="145">
        <v>0</v>
      </c>
      <c r="O21" s="116">
        <v>0</v>
      </c>
      <c r="P21" s="115">
        <v>15640</v>
      </c>
      <c r="Q21" s="145">
        <v>13213</v>
      </c>
      <c r="R21" s="116">
        <v>0.18368273669870602</v>
      </c>
      <c r="S21" s="123">
        <v>0</v>
      </c>
      <c r="T21" s="114" t="s">
        <v>98</v>
      </c>
      <c r="U21" s="114" t="s">
        <v>98</v>
      </c>
      <c r="V21" s="114" t="s">
        <v>149</v>
      </c>
      <c r="W21" s="114" t="s">
        <v>131</v>
      </c>
    </row>
    <row r="22" spans="1:23" x14ac:dyDescent="0.2">
      <c r="A22" s="122"/>
      <c r="B22" s="114" t="s">
        <v>150</v>
      </c>
      <c r="C22" s="114" t="s">
        <v>151</v>
      </c>
      <c r="D22" s="115">
        <v>24994</v>
      </c>
      <c r="E22" s="145">
        <v>22435</v>
      </c>
      <c r="F22" s="116">
        <v>0.114062848228215</v>
      </c>
      <c r="G22" s="115">
        <v>0</v>
      </c>
      <c r="H22" s="145">
        <v>0</v>
      </c>
      <c r="I22" s="116">
        <v>0</v>
      </c>
      <c r="J22" s="145">
        <v>328</v>
      </c>
      <c r="K22" s="145">
        <v>341736</v>
      </c>
      <c r="L22" s="116">
        <v>-0.99904019477023198</v>
      </c>
      <c r="M22" s="115">
        <v>0</v>
      </c>
      <c r="N22" s="145">
        <v>10</v>
      </c>
      <c r="O22" s="116">
        <v>-1</v>
      </c>
      <c r="P22" s="115">
        <v>25322</v>
      </c>
      <c r="Q22" s="145">
        <v>364181</v>
      </c>
      <c r="R22" s="116">
        <v>-0.93046864059355106</v>
      </c>
      <c r="S22" s="123">
        <v>0</v>
      </c>
      <c r="T22" s="114" t="s">
        <v>98</v>
      </c>
      <c r="U22" s="114" t="s">
        <v>98</v>
      </c>
      <c r="V22" s="114" t="s">
        <v>152</v>
      </c>
      <c r="W22" s="114" t="s">
        <v>131</v>
      </c>
    </row>
    <row r="23" spans="1:23" x14ac:dyDescent="0.2">
      <c r="A23" s="124"/>
      <c r="B23" s="114" t="s">
        <v>153</v>
      </c>
      <c r="C23" s="114" t="s">
        <v>154</v>
      </c>
      <c r="D23" s="115">
        <v>29280</v>
      </c>
      <c r="E23" s="145">
        <v>24431</v>
      </c>
      <c r="F23" s="116">
        <v>0.19847734435757802</v>
      </c>
      <c r="G23" s="115">
        <v>0</v>
      </c>
      <c r="H23" s="145">
        <v>0</v>
      </c>
      <c r="I23" s="116">
        <v>0</v>
      </c>
      <c r="J23" s="145">
        <v>0</v>
      </c>
      <c r="K23" s="145">
        <v>326</v>
      </c>
      <c r="L23" s="116">
        <v>-1</v>
      </c>
      <c r="M23" s="115">
        <v>0</v>
      </c>
      <c r="N23" s="145">
        <v>0</v>
      </c>
      <c r="O23" s="116">
        <v>0</v>
      </c>
      <c r="P23" s="115">
        <v>29280</v>
      </c>
      <c r="Q23" s="145">
        <v>24757</v>
      </c>
      <c r="R23" s="116">
        <v>0.18269580320717399</v>
      </c>
      <c r="S23" s="123">
        <v>0</v>
      </c>
      <c r="T23" s="114" t="s">
        <v>98</v>
      </c>
      <c r="U23" s="114" t="s">
        <v>98</v>
      </c>
      <c r="V23" s="114" t="s">
        <v>155</v>
      </c>
      <c r="W23" s="114" t="s">
        <v>131</v>
      </c>
    </row>
    <row r="24" spans="1:23" x14ac:dyDescent="0.2">
      <c r="A24" s="125" t="s">
        <v>112</v>
      </c>
      <c r="B24" s="125">
        <v>0</v>
      </c>
      <c r="C24" s="125">
        <v>0</v>
      </c>
      <c r="D24" s="126">
        <v>185037</v>
      </c>
      <c r="E24" s="135">
        <v>161251</v>
      </c>
      <c r="F24" s="127">
        <v>0.14750916273387499</v>
      </c>
      <c r="G24" s="126">
        <v>631</v>
      </c>
      <c r="H24" s="135">
        <v>630</v>
      </c>
      <c r="I24" s="127">
        <v>1.5873015873015901E-3</v>
      </c>
      <c r="J24" s="135">
        <v>39877</v>
      </c>
      <c r="K24" s="135">
        <v>352328</v>
      </c>
      <c r="L24" s="127">
        <v>-0.88681853273086397</v>
      </c>
      <c r="M24" s="126">
        <v>0</v>
      </c>
      <c r="N24" s="135">
        <v>10</v>
      </c>
      <c r="O24" s="127">
        <v>-1</v>
      </c>
      <c r="P24" s="126">
        <v>225545</v>
      </c>
      <c r="Q24" s="135">
        <v>514219</v>
      </c>
      <c r="R24" s="127">
        <v>-0.56138337945505701</v>
      </c>
      <c r="S24" s="130">
        <v>0</v>
      </c>
      <c r="T24" s="131">
        <v>0</v>
      </c>
      <c r="U24" s="131">
        <v>0</v>
      </c>
      <c r="V24" s="131">
        <v>0</v>
      </c>
      <c r="W24" s="131">
        <v>0</v>
      </c>
    </row>
    <row r="25" spans="1:23" x14ac:dyDescent="0.2">
      <c r="A25" s="120" t="s">
        <v>156</v>
      </c>
      <c r="B25" s="114" t="s">
        <v>157</v>
      </c>
      <c r="C25" s="114" t="s">
        <v>158</v>
      </c>
      <c r="D25" s="115">
        <v>1627</v>
      </c>
      <c r="E25" s="145">
        <v>182</v>
      </c>
      <c r="F25" s="116">
        <v>7.9395604395604389</v>
      </c>
      <c r="G25" s="115">
        <v>0</v>
      </c>
      <c r="H25" s="145">
        <v>0</v>
      </c>
      <c r="I25" s="116">
        <v>0</v>
      </c>
      <c r="J25" s="145">
        <v>23</v>
      </c>
      <c r="K25" s="145">
        <v>0</v>
      </c>
      <c r="L25" s="116">
        <v>0</v>
      </c>
      <c r="M25" s="115">
        <v>0</v>
      </c>
      <c r="N25" s="145">
        <v>0</v>
      </c>
      <c r="O25" s="116">
        <v>0</v>
      </c>
      <c r="P25" s="115">
        <v>1650</v>
      </c>
      <c r="Q25" s="145">
        <v>182</v>
      </c>
      <c r="R25" s="116">
        <v>8.065934065934071</v>
      </c>
      <c r="S25" s="121">
        <v>5</v>
      </c>
      <c r="T25" s="114" t="s">
        <v>98</v>
      </c>
      <c r="U25" s="114" t="s">
        <v>98</v>
      </c>
      <c r="V25" s="114" t="s">
        <v>159</v>
      </c>
      <c r="W25" s="114" t="s">
        <v>160</v>
      </c>
    </row>
    <row r="26" spans="1:23" x14ac:dyDescent="0.2">
      <c r="A26" s="122"/>
      <c r="B26" s="114" t="s">
        <v>161</v>
      </c>
      <c r="C26" s="114" t="s">
        <v>162</v>
      </c>
      <c r="D26" s="115">
        <v>455</v>
      </c>
      <c r="E26" s="145">
        <v>240</v>
      </c>
      <c r="F26" s="116">
        <v>0.89583333333333293</v>
      </c>
      <c r="G26" s="115">
        <v>0</v>
      </c>
      <c r="H26" s="145">
        <v>0</v>
      </c>
      <c r="I26" s="116">
        <v>0</v>
      </c>
      <c r="J26" s="145">
        <v>1371</v>
      </c>
      <c r="K26" s="145">
        <v>417</v>
      </c>
      <c r="L26" s="116">
        <v>2.2877697841726601</v>
      </c>
      <c r="M26" s="115">
        <v>0</v>
      </c>
      <c r="N26" s="145">
        <v>0</v>
      </c>
      <c r="O26" s="116">
        <v>0</v>
      </c>
      <c r="P26" s="115">
        <v>1826</v>
      </c>
      <c r="Q26" s="145">
        <v>657</v>
      </c>
      <c r="R26" s="116">
        <v>1.779299847793</v>
      </c>
      <c r="S26" s="123">
        <v>0</v>
      </c>
      <c r="T26" s="114" t="s">
        <v>98</v>
      </c>
      <c r="U26" s="114" t="s">
        <v>98</v>
      </c>
      <c r="V26" s="114" t="s">
        <v>163</v>
      </c>
      <c r="W26" s="114" t="s">
        <v>160</v>
      </c>
    </row>
    <row r="27" spans="1:23" x14ac:dyDescent="0.2">
      <c r="A27" s="122"/>
      <c r="B27" s="114" t="s">
        <v>164</v>
      </c>
      <c r="C27" s="114" t="s">
        <v>165</v>
      </c>
      <c r="D27" s="115">
        <v>1417</v>
      </c>
      <c r="E27" s="145">
        <v>1859</v>
      </c>
      <c r="F27" s="116">
        <v>-0.23776223776223804</v>
      </c>
      <c r="G27" s="115">
        <v>0</v>
      </c>
      <c r="H27" s="145">
        <v>0</v>
      </c>
      <c r="I27" s="116">
        <v>0</v>
      </c>
      <c r="J27" s="145">
        <v>12998</v>
      </c>
      <c r="K27" s="145">
        <v>8316</v>
      </c>
      <c r="L27" s="116">
        <v>0.56301106301106296</v>
      </c>
      <c r="M27" s="115">
        <v>0</v>
      </c>
      <c r="N27" s="145">
        <v>0</v>
      </c>
      <c r="O27" s="116">
        <v>0</v>
      </c>
      <c r="P27" s="115">
        <v>14415</v>
      </c>
      <c r="Q27" s="145">
        <v>10175</v>
      </c>
      <c r="R27" s="116">
        <v>0.41670761670761697</v>
      </c>
      <c r="S27" s="123">
        <v>0</v>
      </c>
      <c r="T27" s="114" t="s">
        <v>98</v>
      </c>
      <c r="U27" s="114" t="s">
        <v>98</v>
      </c>
      <c r="V27" s="114" t="s">
        <v>166</v>
      </c>
      <c r="W27" s="114" t="s">
        <v>160</v>
      </c>
    </row>
    <row r="28" spans="1:23" x14ac:dyDescent="0.2">
      <c r="A28" s="122"/>
      <c r="B28" s="114" t="s">
        <v>167</v>
      </c>
      <c r="C28" s="114" t="s">
        <v>168</v>
      </c>
      <c r="D28" s="115">
        <v>1178</v>
      </c>
      <c r="E28" s="145">
        <v>617</v>
      </c>
      <c r="F28" s="116">
        <v>0.90923824959481403</v>
      </c>
      <c r="G28" s="115">
        <v>0</v>
      </c>
      <c r="H28" s="145">
        <v>0</v>
      </c>
      <c r="I28" s="116">
        <v>0</v>
      </c>
      <c r="J28" s="145">
        <v>2086</v>
      </c>
      <c r="K28" s="145">
        <v>173</v>
      </c>
      <c r="L28" s="116">
        <v>11.0578034682081</v>
      </c>
      <c r="M28" s="115">
        <v>0</v>
      </c>
      <c r="N28" s="145">
        <v>0</v>
      </c>
      <c r="O28" s="116">
        <v>0</v>
      </c>
      <c r="P28" s="115">
        <v>3264</v>
      </c>
      <c r="Q28" s="145">
        <v>790</v>
      </c>
      <c r="R28" s="116">
        <v>3.1316455696202499</v>
      </c>
      <c r="S28" s="123">
        <v>0</v>
      </c>
      <c r="T28" s="114" t="s">
        <v>98</v>
      </c>
      <c r="U28" s="114" t="s">
        <v>98</v>
      </c>
      <c r="V28" s="114" t="s">
        <v>169</v>
      </c>
      <c r="W28" s="114" t="s">
        <v>160</v>
      </c>
    </row>
    <row r="29" spans="1:23" x14ac:dyDescent="0.2">
      <c r="A29" s="122"/>
      <c r="B29" s="114" t="s">
        <v>170</v>
      </c>
      <c r="C29" s="114" t="s">
        <v>171</v>
      </c>
      <c r="D29" s="115">
        <v>0</v>
      </c>
      <c r="E29" s="145">
        <v>0</v>
      </c>
      <c r="F29" s="116">
        <v>0</v>
      </c>
      <c r="G29" s="115">
        <v>0</v>
      </c>
      <c r="H29" s="145">
        <v>0</v>
      </c>
      <c r="I29" s="116">
        <v>0</v>
      </c>
      <c r="J29" s="145">
        <v>0</v>
      </c>
      <c r="K29" s="145">
        <v>0</v>
      </c>
      <c r="L29" s="116">
        <v>0</v>
      </c>
      <c r="M29" s="115">
        <v>0</v>
      </c>
      <c r="N29" s="145">
        <v>0</v>
      </c>
      <c r="O29" s="116">
        <v>0</v>
      </c>
      <c r="P29" s="115">
        <v>0</v>
      </c>
      <c r="Q29" s="145">
        <v>0</v>
      </c>
      <c r="R29" s="116">
        <v>0</v>
      </c>
      <c r="S29" s="123">
        <v>0</v>
      </c>
      <c r="T29" s="114" t="s">
        <v>98</v>
      </c>
      <c r="U29" s="114" t="s">
        <v>98</v>
      </c>
      <c r="V29" s="114" t="s">
        <v>172</v>
      </c>
      <c r="W29" s="114" t="s">
        <v>160</v>
      </c>
    </row>
    <row r="30" spans="1:23" x14ac:dyDescent="0.2">
      <c r="A30" s="122"/>
      <c r="B30" s="114" t="s">
        <v>173</v>
      </c>
      <c r="C30" s="114" t="s">
        <v>174</v>
      </c>
      <c r="D30" s="115">
        <v>4142</v>
      </c>
      <c r="E30" s="145">
        <v>760</v>
      </c>
      <c r="F30" s="116">
        <v>4.45</v>
      </c>
      <c r="G30" s="115">
        <v>0</v>
      </c>
      <c r="H30" s="145">
        <v>0</v>
      </c>
      <c r="I30" s="116">
        <v>0</v>
      </c>
      <c r="J30" s="145">
        <v>10</v>
      </c>
      <c r="K30" s="145">
        <v>0</v>
      </c>
      <c r="L30" s="116">
        <v>0</v>
      </c>
      <c r="M30" s="115">
        <v>0</v>
      </c>
      <c r="N30" s="145">
        <v>0</v>
      </c>
      <c r="O30" s="116">
        <v>0</v>
      </c>
      <c r="P30" s="115">
        <v>4152</v>
      </c>
      <c r="Q30" s="145">
        <v>760</v>
      </c>
      <c r="R30" s="116">
        <v>4.46315789473684</v>
      </c>
      <c r="S30" s="123">
        <v>0</v>
      </c>
      <c r="T30" s="114" t="s">
        <v>98</v>
      </c>
      <c r="U30" s="114" t="s">
        <v>98</v>
      </c>
      <c r="V30" s="114" t="s">
        <v>175</v>
      </c>
      <c r="W30" s="114" t="s">
        <v>160</v>
      </c>
    </row>
    <row r="31" spans="1:23" x14ac:dyDescent="0.2">
      <c r="A31" s="122"/>
      <c r="B31" s="114" t="s">
        <v>176</v>
      </c>
      <c r="C31" s="114" t="s">
        <v>177</v>
      </c>
      <c r="D31" s="115">
        <v>3694</v>
      </c>
      <c r="E31" s="145">
        <v>1010</v>
      </c>
      <c r="F31" s="116">
        <v>2.6574257425742602</v>
      </c>
      <c r="G31" s="115">
        <v>0</v>
      </c>
      <c r="H31" s="145">
        <v>0</v>
      </c>
      <c r="I31" s="116">
        <v>0</v>
      </c>
      <c r="J31" s="145">
        <v>117</v>
      </c>
      <c r="K31" s="145">
        <v>0</v>
      </c>
      <c r="L31" s="116">
        <v>0</v>
      </c>
      <c r="M31" s="115">
        <v>0</v>
      </c>
      <c r="N31" s="145">
        <v>0</v>
      </c>
      <c r="O31" s="116">
        <v>0</v>
      </c>
      <c r="P31" s="115">
        <v>3811</v>
      </c>
      <c r="Q31" s="145">
        <v>1010</v>
      </c>
      <c r="R31" s="116">
        <v>2.7732673267326695</v>
      </c>
      <c r="S31" s="123">
        <v>0</v>
      </c>
      <c r="T31" s="114" t="s">
        <v>98</v>
      </c>
      <c r="U31" s="114" t="s">
        <v>98</v>
      </c>
      <c r="V31" s="114" t="s">
        <v>178</v>
      </c>
      <c r="W31" s="114" t="s">
        <v>160</v>
      </c>
    </row>
    <row r="32" spans="1:23" x14ac:dyDescent="0.2">
      <c r="A32" s="122"/>
      <c r="B32" s="114" t="s">
        <v>179</v>
      </c>
      <c r="C32" s="114" t="s">
        <v>180</v>
      </c>
      <c r="D32" s="115">
        <v>14713</v>
      </c>
      <c r="E32" s="145">
        <v>1270</v>
      </c>
      <c r="F32" s="116">
        <v>10.585039370078698</v>
      </c>
      <c r="G32" s="115">
        <v>0</v>
      </c>
      <c r="H32" s="145">
        <v>0</v>
      </c>
      <c r="I32" s="116">
        <v>0</v>
      </c>
      <c r="J32" s="145">
        <v>10696</v>
      </c>
      <c r="K32" s="145">
        <v>2365</v>
      </c>
      <c r="L32" s="116">
        <v>3.52262156448203</v>
      </c>
      <c r="M32" s="115">
        <v>0</v>
      </c>
      <c r="N32" s="145">
        <v>0</v>
      </c>
      <c r="O32" s="116">
        <v>0</v>
      </c>
      <c r="P32" s="115">
        <v>25409</v>
      </c>
      <c r="Q32" s="145">
        <v>3635</v>
      </c>
      <c r="R32" s="116">
        <v>5.9900962861072893</v>
      </c>
      <c r="S32" s="123">
        <v>0</v>
      </c>
      <c r="T32" s="114" t="s">
        <v>98</v>
      </c>
      <c r="U32" s="114" t="s">
        <v>98</v>
      </c>
      <c r="V32" s="114" t="s">
        <v>181</v>
      </c>
      <c r="W32" s="114" t="s">
        <v>160</v>
      </c>
    </row>
    <row r="33" spans="1:23" x14ac:dyDescent="0.2">
      <c r="A33" s="122"/>
      <c r="B33" s="114" t="s">
        <v>182</v>
      </c>
      <c r="C33" s="114" t="s">
        <v>183</v>
      </c>
      <c r="D33" s="115">
        <v>174</v>
      </c>
      <c r="E33" s="145">
        <v>4</v>
      </c>
      <c r="F33" s="116">
        <v>42.5</v>
      </c>
      <c r="G33" s="115">
        <v>0</v>
      </c>
      <c r="H33" s="145">
        <v>0</v>
      </c>
      <c r="I33" s="116">
        <v>0</v>
      </c>
      <c r="J33" s="145">
        <v>1835</v>
      </c>
      <c r="K33" s="145">
        <v>24</v>
      </c>
      <c r="L33" s="116">
        <v>75.4583333333333</v>
      </c>
      <c r="M33" s="115">
        <v>0</v>
      </c>
      <c r="N33" s="145">
        <v>0</v>
      </c>
      <c r="O33" s="116">
        <v>0</v>
      </c>
      <c r="P33" s="115">
        <v>2009</v>
      </c>
      <c r="Q33" s="145">
        <v>28</v>
      </c>
      <c r="R33" s="116">
        <v>70.75</v>
      </c>
      <c r="S33" s="123">
        <v>0</v>
      </c>
      <c r="T33" s="114" t="s">
        <v>98</v>
      </c>
      <c r="U33" s="114" t="s">
        <v>98</v>
      </c>
      <c r="V33" s="114" t="s">
        <v>184</v>
      </c>
      <c r="W33" s="114" t="s">
        <v>160</v>
      </c>
    </row>
    <row r="34" spans="1:23" x14ac:dyDescent="0.2">
      <c r="A34" s="122"/>
      <c r="B34" s="114" t="s">
        <v>185</v>
      </c>
      <c r="C34" s="114" t="s">
        <v>186</v>
      </c>
      <c r="D34" s="115">
        <v>2502</v>
      </c>
      <c r="E34" s="145">
        <v>1092</v>
      </c>
      <c r="F34" s="116">
        <v>1.29120879120879</v>
      </c>
      <c r="G34" s="115">
        <v>0</v>
      </c>
      <c r="H34" s="145">
        <v>0</v>
      </c>
      <c r="I34" s="116">
        <v>0</v>
      </c>
      <c r="J34" s="145">
        <v>417</v>
      </c>
      <c r="K34" s="145">
        <v>789</v>
      </c>
      <c r="L34" s="116">
        <v>-0.47148288973384</v>
      </c>
      <c r="M34" s="115">
        <v>0</v>
      </c>
      <c r="N34" s="145">
        <v>0</v>
      </c>
      <c r="O34" s="116">
        <v>0</v>
      </c>
      <c r="P34" s="115">
        <v>2919</v>
      </c>
      <c r="Q34" s="145">
        <v>1881</v>
      </c>
      <c r="R34" s="116">
        <v>0.55183413078149901</v>
      </c>
      <c r="S34" s="123">
        <v>0</v>
      </c>
      <c r="T34" s="114" t="s">
        <v>98</v>
      </c>
      <c r="U34" s="114" t="s">
        <v>98</v>
      </c>
      <c r="V34" s="114" t="s">
        <v>187</v>
      </c>
      <c r="W34" s="114" t="s">
        <v>160</v>
      </c>
    </row>
    <row r="35" spans="1:23" x14ac:dyDescent="0.2">
      <c r="A35" s="122"/>
      <c r="B35" s="114" t="s">
        <v>188</v>
      </c>
      <c r="C35" s="114" t="s">
        <v>189</v>
      </c>
      <c r="D35" s="115">
        <v>4198</v>
      </c>
      <c r="E35" s="145">
        <v>690</v>
      </c>
      <c r="F35" s="116">
        <v>5.0840579710144898</v>
      </c>
      <c r="G35" s="115">
        <v>0</v>
      </c>
      <c r="H35" s="145">
        <v>0</v>
      </c>
      <c r="I35" s="116">
        <v>0</v>
      </c>
      <c r="J35" s="145">
        <v>9982</v>
      </c>
      <c r="K35" s="145">
        <v>2553</v>
      </c>
      <c r="L35" s="116">
        <v>2.9099099099099099</v>
      </c>
      <c r="M35" s="115">
        <v>0</v>
      </c>
      <c r="N35" s="145">
        <v>0</v>
      </c>
      <c r="O35" s="116">
        <v>0</v>
      </c>
      <c r="P35" s="115">
        <v>14180</v>
      </c>
      <c r="Q35" s="145">
        <v>3243</v>
      </c>
      <c r="R35" s="116">
        <v>3.3724946037619499</v>
      </c>
      <c r="S35" s="123">
        <v>0</v>
      </c>
      <c r="T35" s="114" t="s">
        <v>98</v>
      </c>
      <c r="U35" s="114" t="s">
        <v>98</v>
      </c>
      <c r="V35" s="114" t="s">
        <v>190</v>
      </c>
      <c r="W35" s="114" t="s">
        <v>160</v>
      </c>
    </row>
    <row r="36" spans="1:23" x14ac:dyDescent="0.2">
      <c r="A36" s="122"/>
      <c r="B36" s="114" t="s">
        <v>191</v>
      </c>
      <c r="C36" s="114" t="s">
        <v>192</v>
      </c>
      <c r="D36" s="115">
        <v>691</v>
      </c>
      <c r="E36" s="145">
        <v>81</v>
      </c>
      <c r="F36" s="116">
        <v>7.5308641975308594</v>
      </c>
      <c r="G36" s="115">
        <v>0</v>
      </c>
      <c r="H36" s="145">
        <v>0</v>
      </c>
      <c r="I36" s="116">
        <v>0</v>
      </c>
      <c r="J36" s="145">
        <v>2986</v>
      </c>
      <c r="K36" s="145">
        <v>847</v>
      </c>
      <c r="L36" s="116">
        <v>2.5253837072018901</v>
      </c>
      <c r="M36" s="115">
        <v>0</v>
      </c>
      <c r="N36" s="145">
        <v>0</v>
      </c>
      <c r="O36" s="116">
        <v>0</v>
      </c>
      <c r="P36" s="115">
        <v>3677</v>
      </c>
      <c r="Q36" s="145">
        <v>928</v>
      </c>
      <c r="R36" s="116">
        <v>2.9622844827586201</v>
      </c>
      <c r="S36" s="123">
        <v>0</v>
      </c>
      <c r="T36" s="114" t="s">
        <v>98</v>
      </c>
      <c r="U36" s="114" t="s">
        <v>98</v>
      </c>
      <c r="V36" s="114" t="s">
        <v>193</v>
      </c>
      <c r="W36" s="114" t="s">
        <v>160</v>
      </c>
    </row>
    <row r="37" spans="1:23" x14ac:dyDescent="0.2">
      <c r="A37" s="122"/>
      <c r="B37" s="114" t="s">
        <v>194</v>
      </c>
      <c r="C37" s="114" t="s">
        <v>195</v>
      </c>
      <c r="D37" s="115">
        <v>11720</v>
      </c>
      <c r="E37" s="145">
        <v>1610</v>
      </c>
      <c r="F37" s="116">
        <v>6.2795031055900603</v>
      </c>
      <c r="G37" s="115">
        <v>0</v>
      </c>
      <c r="H37" s="145">
        <v>0</v>
      </c>
      <c r="I37" s="116">
        <v>0</v>
      </c>
      <c r="J37" s="145">
        <v>1848</v>
      </c>
      <c r="K37" s="145">
        <v>1018</v>
      </c>
      <c r="L37" s="116">
        <v>0.81532416502947003</v>
      </c>
      <c r="M37" s="115">
        <v>0</v>
      </c>
      <c r="N37" s="145">
        <v>0</v>
      </c>
      <c r="O37" s="116">
        <v>0</v>
      </c>
      <c r="P37" s="115">
        <v>13568</v>
      </c>
      <c r="Q37" s="145">
        <v>2628</v>
      </c>
      <c r="R37" s="116">
        <v>4.1628614916286093</v>
      </c>
      <c r="S37" s="123">
        <v>0</v>
      </c>
      <c r="T37" s="114" t="s">
        <v>98</v>
      </c>
      <c r="U37" s="114" t="s">
        <v>98</v>
      </c>
      <c r="V37" s="114" t="s">
        <v>196</v>
      </c>
      <c r="W37" s="114" t="s">
        <v>160</v>
      </c>
    </row>
    <row r="38" spans="1:23" x14ac:dyDescent="0.2">
      <c r="A38" s="122"/>
      <c r="B38" s="114" t="s">
        <v>197</v>
      </c>
      <c r="C38" s="114" t="s">
        <v>198</v>
      </c>
      <c r="D38" s="115">
        <v>4768</v>
      </c>
      <c r="E38" s="145">
        <v>1919</v>
      </c>
      <c r="F38" s="116">
        <v>1.4846274101094299</v>
      </c>
      <c r="G38" s="115">
        <v>0</v>
      </c>
      <c r="H38" s="145">
        <v>0</v>
      </c>
      <c r="I38" s="116">
        <v>0</v>
      </c>
      <c r="J38" s="145">
        <v>12031</v>
      </c>
      <c r="K38" s="145">
        <v>1506</v>
      </c>
      <c r="L38" s="116">
        <v>6.9887118193891098</v>
      </c>
      <c r="M38" s="115">
        <v>0</v>
      </c>
      <c r="N38" s="145">
        <v>0</v>
      </c>
      <c r="O38" s="116">
        <v>0</v>
      </c>
      <c r="P38" s="115">
        <v>16799</v>
      </c>
      <c r="Q38" s="145">
        <v>3425</v>
      </c>
      <c r="R38" s="116">
        <v>3.9048175182481804</v>
      </c>
      <c r="S38" s="123">
        <v>0</v>
      </c>
      <c r="T38" s="114" t="s">
        <v>98</v>
      </c>
      <c r="U38" s="114" t="s">
        <v>98</v>
      </c>
      <c r="V38" s="114" t="s">
        <v>199</v>
      </c>
      <c r="W38" s="114" t="s">
        <v>160</v>
      </c>
    </row>
    <row r="39" spans="1:23" x14ac:dyDescent="0.2">
      <c r="A39" s="122"/>
      <c r="B39" s="114" t="s">
        <v>200</v>
      </c>
      <c r="C39" s="114" t="s">
        <v>201</v>
      </c>
      <c r="D39" s="115">
        <v>757</v>
      </c>
      <c r="E39" s="145">
        <v>443</v>
      </c>
      <c r="F39" s="116">
        <v>0.70880361173814899</v>
      </c>
      <c r="G39" s="115">
        <v>0</v>
      </c>
      <c r="H39" s="145">
        <v>0</v>
      </c>
      <c r="I39" s="116">
        <v>0</v>
      </c>
      <c r="J39" s="145">
        <v>769</v>
      </c>
      <c r="K39" s="145">
        <v>0</v>
      </c>
      <c r="L39" s="116">
        <v>0</v>
      </c>
      <c r="M39" s="115">
        <v>0</v>
      </c>
      <c r="N39" s="145">
        <v>0</v>
      </c>
      <c r="O39" s="116">
        <v>0</v>
      </c>
      <c r="P39" s="115">
        <v>1526</v>
      </c>
      <c r="Q39" s="145">
        <v>443</v>
      </c>
      <c r="R39" s="116">
        <v>2.4446952595936802</v>
      </c>
      <c r="S39" s="123">
        <v>0</v>
      </c>
      <c r="T39" s="114" t="s">
        <v>98</v>
      </c>
      <c r="U39" s="114" t="s">
        <v>98</v>
      </c>
      <c r="V39" s="114" t="s">
        <v>202</v>
      </c>
      <c r="W39" s="114" t="s">
        <v>160</v>
      </c>
    </row>
    <row r="40" spans="1:23" x14ac:dyDescent="0.2">
      <c r="A40" s="122"/>
      <c r="B40" s="114" t="s">
        <v>203</v>
      </c>
      <c r="C40" s="114" t="s">
        <v>204</v>
      </c>
      <c r="D40" s="115">
        <v>1508</v>
      </c>
      <c r="E40" s="145">
        <v>398</v>
      </c>
      <c r="F40" s="116">
        <v>2.7889447236180898</v>
      </c>
      <c r="G40" s="115">
        <v>0</v>
      </c>
      <c r="H40" s="145">
        <v>0</v>
      </c>
      <c r="I40" s="116">
        <v>0</v>
      </c>
      <c r="J40" s="145">
        <v>18</v>
      </c>
      <c r="K40" s="145">
        <v>0</v>
      </c>
      <c r="L40" s="116">
        <v>0</v>
      </c>
      <c r="M40" s="115">
        <v>0</v>
      </c>
      <c r="N40" s="145">
        <v>0</v>
      </c>
      <c r="O40" s="116">
        <v>0</v>
      </c>
      <c r="P40" s="115">
        <v>1526</v>
      </c>
      <c r="Q40" s="145">
        <v>398</v>
      </c>
      <c r="R40" s="116">
        <v>2.8341708542713602</v>
      </c>
      <c r="S40" s="123">
        <v>0</v>
      </c>
      <c r="T40" s="114" t="s">
        <v>98</v>
      </c>
      <c r="U40" s="114" t="s">
        <v>98</v>
      </c>
      <c r="V40" s="114" t="s">
        <v>205</v>
      </c>
      <c r="W40" s="114" t="s">
        <v>160</v>
      </c>
    </row>
    <row r="41" spans="1:23" x14ac:dyDescent="0.2">
      <c r="A41" s="122"/>
      <c r="B41" s="114" t="s">
        <v>206</v>
      </c>
      <c r="C41" s="114" t="s">
        <v>207</v>
      </c>
      <c r="D41" s="115">
        <v>211</v>
      </c>
      <c r="E41" s="145">
        <v>2</v>
      </c>
      <c r="F41" s="116">
        <v>104.5</v>
      </c>
      <c r="G41" s="115">
        <v>0</v>
      </c>
      <c r="H41" s="145">
        <v>0</v>
      </c>
      <c r="I41" s="116">
        <v>0</v>
      </c>
      <c r="J41" s="145">
        <v>0</v>
      </c>
      <c r="K41" s="145">
        <v>0</v>
      </c>
      <c r="L41" s="116">
        <v>0</v>
      </c>
      <c r="M41" s="115">
        <v>0</v>
      </c>
      <c r="N41" s="145">
        <v>0</v>
      </c>
      <c r="O41" s="116">
        <v>0</v>
      </c>
      <c r="P41" s="115">
        <v>211</v>
      </c>
      <c r="Q41" s="145">
        <v>2</v>
      </c>
      <c r="R41" s="116">
        <v>104.5</v>
      </c>
      <c r="S41" s="123">
        <v>0</v>
      </c>
      <c r="T41" s="114" t="s">
        <v>98</v>
      </c>
      <c r="U41" s="114" t="s">
        <v>98</v>
      </c>
      <c r="V41" s="114" t="s">
        <v>208</v>
      </c>
      <c r="W41" s="114" t="s">
        <v>160</v>
      </c>
    </row>
    <row r="42" spans="1:23" x14ac:dyDescent="0.2">
      <c r="A42" s="122"/>
      <c r="B42" s="114" t="s">
        <v>209</v>
      </c>
      <c r="C42" s="114" t="s">
        <v>210</v>
      </c>
      <c r="D42" s="115">
        <v>1251</v>
      </c>
      <c r="E42" s="145">
        <v>398</v>
      </c>
      <c r="F42" s="116">
        <v>2.1432160804020097</v>
      </c>
      <c r="G42" s="115">
        <v>0</v>
      </c>
      <c r="H42" s="145">
        <v>0</v>
      </c>
      <c r="I42" s="116">
        <v>0</v>
      </c>
      <c r="J42" s="145">
        <v>661</v>
      </c>
      <c r="K42" s="145">
        <v>574</v>
      </c>
      <c r="L42" s="116">
        <v>0.151567944250871</v>
      </c>
      <c r="M42" s="115">
        <v>0</v>
      </c>
      <c r="N42" s="145">
        <v>0</v>
      </c>
      <c r="O42" s="116">
        <v>0</v>
      </c>
      <c r="P42" s="115">
        <v>1912</v>
      </c>
      <c r="Q42" s="145">
        <v>972</v>
      </c>
      <c r="R42" s="116">
        <v>0.96707818930041212</v>
      </c>
      <c r="S42" s="123">
        <v>0</v>
      </c>
      <c r="T42" s="114" t="s">
        <v>98</v>
      </c>
      <c r="U42" s="114" t="s">
        <v>98</v>
      </c>
      <c r="V42" s="114" t="s">
        <v>211</v>
      </c>
      <c r="W42" s="114" t="s">
        <v>160</v>
      </c>
    </row>
    <row r="43" spans="1:23" x14ac:dyDescent="0.2">
      <c r="A43" s="122"/>
      <c r="B43" s="114" t="s">
        <v>212</v>
      </c>
      <c r="C43" s="114" t="s">
        <v>213</v>
      </c>
      <c r="D43" s="115">
        <v>391</v>
      </c>
      <c r="E43" s="145">
        <v>186</v>
      </c>
      <c r="F43" s="116">
        <v>1.1021505376344101</v>
      </c>
      <c r="G43" s="115">
        <v>0</v>
      </c>
      <c r="H43" s="145">
        <v>0</v>
      </c>
      <c r="I43" s="116">
        <v>0</v>
      </c>
      <c r="J43" s="145">
        <v>1641</v>
      </c>
      <c r="K43" s="145">
        <v>535</v>
      </c>
      <c r="L43" s="116">
        <v>2.0672897196261699</v>
      </c>
      <c r="M43" s="115">
        <v>0</v>
      </c>
      <c r="N43" s="145">
        <v>0</v>
      </c>
      <c r="O43" s="116">
        <v>0</v>
      </c>
      <c r="P43" s="115">
        <v>2032</v>
      </c>
      <c r="Q43" s="145">
        <v>721</v>
      </c>
      <c r="R43" s="116">
        <v>1.8183079056865499</v>
      </c>
      <c r="S43" s="123">
        <v>0</v>
      </c>
      <c r="T43" s="114" t="s">
        <v>98</v>
      </c>
      <c r="U43" s="114" t="s">
        <v>98</v>
      </c>
      <c r="V43" s="114" t="s">
        <v>214</v>
      </c>
      <c r="W43" s="114" t="s">
        <v>160</v>
      </c>
    </row>
    <row r="44" spans="1:23" x14ac:dyDescent="0.2">
      <c r="A44" s="122"/>
      <c r="B44" s="114" t="s">
        <v>215</v>
      </c>
      <c r="C44" s="114" t="s">
        <v>216</v>
      </c>
      <c r="D44" s="115">
        <v>1245</v>
      </c>
      <c r="E44" s="145">
        <v>409</v>
      </c>
      <c r="F44" s="116">
        <v>2.0440097799511001</v>
      </c>
      <c r="G44" s="115">
        <v>0</v>
      </c>
      <c r="H44" s="145">
        <v>0</v>
      </c>
      <c r="I44" s="116">
        <v>0</v>
      </c>
      <c r="J44" s="145">
        <v>3</v>
      </c>
      <c r="K44" s="145">
        <v>0</v>
      </c>
      <c r="L44" s="116">
        <v>0</v>
      </c>
      <c r="M44" s="115">
        <v>0</v>
      </c>
      <c r="N44" s="145">
        <v>0</v>
      </c>
      <c r="O44" s="116">
        <v>0</v>
      </c>
      <c r="P44" s="115">
        <v>1248</v>
      </c>
      <c r="Q44" s="145">
        <v>409</v>
      </c>
      <c r="R44" s="116">
        <v>2.0513447432762799</v>
      </c>
      <c r="S44" s="123">
        <v>0</v>
      </c>
      <c r="T44" s="114" t="s">
        <v>98</v>
      </c>
      <c r="U44" s="114" t="s">
        <v>98</v>
      </c>
      <c r="V44" s="114" t="s">
        <v>217</v>
      </c>
      <c r="W44" s="114" t="s">
        <v>160</v>
      </c>
    </row>
    <row r="45" spans="1:23" x14ac:dyDescent="0.2">
      <c r="A45" s="122"/>
      <c r="B45" s="114" t="s">
        <v>218</v>
      </c>
      <c r="C45" s="114" t="s">
        <v>219</v>
      </c>
      <c r="D45" s="115">
        <v>3807</v>
      </c>
      <c r="E45" s="145">
        <v>3417</v>
      </c>
      <c r="F45" s="116">
        <v>0.114135206321335</v>
      </c>
      <c r="G45" s="115">
        <v>0</v>
      </c>
      <c r="H45" s="145">
        <v>0</v>
      </c>
      <c r="I45" s="116">
        <v>0</v>
      </c>
      <c r="J45" s="145">
        <v>12104</v>
      </c>
      <c r="K45" s="145">
        <v>12590</v>
      </c>
      <c r="L45" s="116">
        <v>-3.86020651310564E-2</v>
      </c>
      <c r="M45" s="115">
        <v>0</v>
      </c>
      <c r="N45" s="145">
        <v>0</v>
      </c>
      <c r="O45" s="116">
        <v>0</v>
      </c>
      <c r="P45" s="115">
        <v>15911</v>
      </c>
      <c r="Q45" s="145">
        <v>16007</v>
      </c>
      <c r="R45" s="116">
        <v>-5.9973761479352799E-3</v>
      </c>
      <c r="S45" s="123">
        <v>0</v>
      </c>
      <c r="T45" s="114" t="s">
        <v>98</v>
      </c>
      <c r="U45" s="114" t="s">
        <v>98</v>
      </c>
      <c r="V45" s="114" t="s">
        <v>220</v>
      </c>
      <c r="W45" s="114" t="s">
        <v>160</v>
      </c>
    </row>
    <row r="46" spans="1:23" x14ac:dyDescent="0.2">
      <c r="A46" s="122"/>
      <c r="B46" s="114" t="s">
        <v>221</v>
      </c>
      <c r="C46" s="114" t="s">
        <v>222</v>
      </c>
      <c r="D46" s="115">
        <v>2611</v>
      </c>
      <c r="E46" s="145">
        <v>1498</v>
      </c>
      <c r="F46" s="116">
        <v>0.74299065420560695</v>
      </c>
      <c r="G46" s="115">
        <v>0</v>
      </c>
      <c r="H46" s="145">
        <v>0</v>
      </c>
      <c r="I46" s="116">
        <v>0</v>
      </c>
      <c r="J46" s="145">
        <v>62</v>
      </c>
      <c r="K46" s="145">
        <v>3</v>
      </c>
      <c r="L46" s="116">
        <v>19.6666666666667</v>
      </c>
      <c r="M46" s="115">
        <v>0</v>
      </c>
      <c r="N46" s="145">
        <v>0</v>
      </c>
      <c r="O46" s="116">
        <v>0</v>
      </c>
      <c r="P46" s="115">
        <v>2673</v>
      </c>
      <c r="Q46" s="145">
        <v>1501</v>
      </c>
      <c r="R46" s="116">
        <v>0.78081279147235205</v>
      </c>
      <c r="S46" s="123">
        <v>0</v>
      </c>
      <c r="T46" s="114" t="s">
        <v>98</v>
      </c>
      <c r="U46" s="114" t="s">
        <v>98</v>
      </c>
      <c r="V46" s="114" t="s">
        <v>223</v>
      </c>
      <c r="W46" s="114" t="s">
        <v>160</v>
      </c>
    </row>
    <row r="47" spans="1:23" x14ac:dyDescent="0.2">
      <c r="A47" s="122"/>
      <c r="B47" s="114" t="s">
        <v>224</v>
      </c>
      <c r="C47" s="114" t="s">
        <v>225</v>
      </c>
      <c r="D47" s="115">
        <v>3754</v>
      </c>
      <c r="E47" s="145">
        <v>865</v>
      </c>
      <c r="F47" s="116">
        <v>3.3398843930635795</v>
      </c>
      <c r="G47" s="115">
        <v>0</v>
      </c>
      <c r="H47" s="145">
        <v>0</v>
      </c>
      <c r="I47" s="116">
        <v>0</v>
      </c>
      <c r="J47" s="145">
        <v>28</v>
      </c>
      <c r="K47" s="145">
        <v>1</v>
      </c>
      <c r="L47" s="116">
        <v>27</v>
      </c>
      <c r="M47" s="115">
        <v>0</v>
      </c>
      <c r="N47" s="145">
        <v>0</v>
      </c>
      <c r="O47" s="116">
        <v>0</v>
      </c>
      <c r="P47" s="115">
        <v>3782</v>
      </c>
      <c r="Q47" s="145">
        <v>866</v>
      </c>
      <c r="R47" s="116">
        <v>3.3672055427251699</v>
      </c>
      <c r="S47" s="123">
        <v>0</v>
      </c>
      <c r="T47" s="114" t="s">
        <v>98</v>
      </c>
      <c r="U47" s="114" t="s">
        <v>98</v>
      </c>
      <c r="V47" s="114" t="s">
        <v>226</v>
      </c>
      <c r="W47" s="114" t="s">
        <v>160</v>
      </c>
    </row>
    <row r="48" spans="1:23" x14ac:dyDescent="0.2">
      <c r="A48" s="122"/>
      <c r="B48" s="114" t="s">
        <v>227</v>
      </c>
      <c r="C48" s="114" t="s">
        <v>228</v>
      </c>
      <c r="D48" s="115">
        <v>2315</v>
      </c>
      <c r="E48" s="145">
        <v>205</v>
      </c>
      <c r="F48" s="116">
        <v>10.292682926829301</v>
      </c>
      <c r="G48" s="115">
        <v>0</v>
      </c>
      <c r="H48" s="145">
        <v>0</v>
      </c>
      <c r="I48" s="116">
        <v>0</v>
      </c>
      <c r="J48" s="145">
        <v>7802</v>
      </c>
      <c r="K48" s="145">
        <v>2823</v>
      </c>
      <c r="L48" s="116">
        <v>1.7637265320580899</v>
      </c>
      <c r="M48" s="115">
        <v>0</v>
      </c>
      <c r="N48" s="145">
        <v>0</v>
      </c>
      <c r="O48" s="116">
        <v>0</v>
      </c>
      <c r="P48" s="115">
        <v>10117</v>
      </c>
      <c r="Q48" s="145">
        <v>3028</v>
      </c>
      <c r="R48" s="116">
        <v>2.3411492734478196</v>
      </c>
      <c r="S48" s="123">
        <v>0</v>
      </c>
      <c r="T48" s="114" t="s">
        <v>98</v>
      </c>
      <c r="U48" s="114" t="s">
        <v>98</v>
      </c>
      <c r="V48" s="114" t="s">
        <v>229</v>
      </c>
      <c r="W48" s="114" t="s">
        <v>160</v>
      </c>
    </row>
    <row r="49" spans="1:23" x14ac:dyDescent="0.2">
      <c r="A49" s="122"/>
      <c r="B49" s="114" t="s">
        <v>230</v>
      </c>
      <c r="C49" s="114" t="s">
        <v>231</v>
      </c>
      <c r="D49" s="115">
        <v>499</v>
      </c>
      <c r="E49" s="145">
        <v>2</v>
      </c>
      <c r="F49" s="116">
        <v>248.5</v>
      </c>
      <c r="G49" s="115">
        <v>0</v>
      </c>
      <c r="H49" s="145">
        <v>0</v>
      </c>
      <c r="I49" s="116">
        <v>0</v>
      </c>
      <c r="J49" s="145">
        <v>5</v>
      </c>
      <c r="K49" s="145">
        <v>0</v>
      </c>
      <c r="L49" s="116">
        <v>0</v>
      </c>
      <c r="M49" s="115">
        <v>0</v>
      </c>
      <c r="N49" s="145">
        <v>0</v>
      </c>
      <c r="O49" s="116">
        <v>0</v>
      </c>
      <c r="P49" s="115">
        <v>504</v>
      </c>
      <c r="Q49" s="145">
        <v>2</v>
      </c>
      <c r="R49" s="116">
        <v>251</v>
      </c>
      <c r="S49" s="123">
        <v>0</v>
      </c>
      <c r="T49" s="114" t="s">
        <v>98</v>
      </c>
      <c r="U49" s="114" t="s">
        <v>98</v>
      </c>
      <c r="V49" s="114" t="s">
        <v>232</v>
      </c>
      <c r="W49" s="114" t="s">
        <v>160</v>
      </c>
    </row>
    <row r="50" spans="1:23" x14ac:dyDescent="0.2">
      <c r="A50" s="122"/>
      <c r="B50" s="114" t="s">
        <v>233</v>
      </c>
      <c r="C50" s="114" t="s">
        <v>234</v>
      </c>
      <c r="D50" s="115">
        <v>7977</v>
      </c>
      <c r="E50" s="145">
        <v>8922</v>
      </c>
      <c r="F50" s="116">
        <v>-0.10591795561533299</v>
      </c>
      <c r="G50" s="115">
        <v>0</v>
      </c>
      <c r="H50" s="145">
        <v>0</v>
      </c>
      <c r="I50" s="116">
        <v>0</v>
      </c>
      <c r="J50" s="145">
        <v>8789</v>
      </c>
      <c r="K50" s="145">
        <v>8833</v>
      </c>
      <c r="L50" s="116">
        <v>-4.9813200498131996E-3</v>
      </c>
      <c r="M50" s="115">
        <v>0</v>
      </c>
      <c r="N50" s="145">
        <v>0</v>
      </c>
      <c r="O50" s="116">
        <v>0</v>
      </c>
      <c r="P50" s="115">
        <v>16766</v>
      </c>
      <c r="Q50" s="145">
        <v>17755</v>
      </c>
      <c r="R50" s="116">
        <v>-5.5702618980568899E-2</v>
      </c>
      <c r="S50" s="123">
        <v>0</v>
      </c>
      <c r="T50" s="114" t="s">
        <v>98</v>
      </c>
      <c r="U50" s="114" t="s">
        <v>98</v>
      </c>
      <c r="V50" s="114" t="s">
        <v>235</v>
      </c>
      <c r="W50" s="114" t="s">
        <v>160</v>
      </c>
    </row>
    <row r="51" spans="1:23" x14ac:dyDescent="0.2">
      <c r="A51" s="122"/>
      <c r="B51" s="114" t="s">
        <v>236</v>
      </c>
      <c r="C51" s="114" t="s">
        <v>237</v>
      </c>
      <c r="D51" s="115">
        <v>1193</v>
      </c>
      <c r="E51" s="145">
        <v>134</v>
      </c>
      <c r="F51" s="116">
        <v>7.9029850746268693</v>
      </c>
      <c r="G51" s="115">
        <v>0</v>
      </c>
      <c r="H51" s="145">
        <v>0</v>
      </c>
      <c r="I51" s="116">
        <v>0</v>
      </c>
      <c r="J51" s="145">
        <v>485</v>
      </c>
      <c r="K51" s="145">
        <v>15</v>
      </c>
      <c r="L51" s="116">
        <v>31.3333333333333</v>
      </c>
      <c r="M51" s="115">
        <v>0</v>
      </c>
      <c r="N51" s="145">
        <v>0</v>
      </c>
      <c r="O51" s="116">
        <v>0</v>
      </c>
      <c r="P51" s="115">
        <v>1678</v>
      </c>
      <c r="Q51" s="145">
        <v>149</v>
      </c>
      <c r="R51" s="116">
        <v>10.261744966443</v>
      </c>
      <c r="S51" s="123">
        <v>0</v>
      </c>
      <c r="T51" s="114" t="s">
        <v>98</v>
      </c>
      <c r="U51" s="114" t="s">
        <v>98</v>
      </c>
      <c r="V51" s="114" t="s">
        <v>238</v>
      </c>
      <c r="W51" s="114" t="s">
        <v>160</v>
      </c>
    </row>
    <row r="52" spans="1:23" x14ac:dyDescent="0.2">
      <c r="A52" s="122"/>
      <c r="B52" s="114" t="s">
        <v>239</v>
      </c>
      <c r="C52" s="114" t="s">
        <v>240</v>
      </c>
      <c r="D52" s="115">
        <v>51</v>
      </c>
      <c r="E52" s="145">
        <v>130</v>
      </c>
      <c r="F52" s="116">
        <v>-0.60769230769230798</v>
      </c>
      <c r="G52" s="115">
        <v>0</v>
      </c>
      <c r="H52" s="145">
        <v>0</v>
      </c>
      <c r="I52" s="116">
        <v>0</v>
      </c>
      <c r="J52" s="145">
        <v>1207</v>
      </c>
      <c r="K52" s="145">
        <v>2155</v>
      </c>
      <c r="L52" s="116">
        <v>-0.439907192575406</v>
      </c>
      <c r="M52" s="115">
        <v>0</v>
      </c>
      <c r="N52" s="145">
        <v>0</v>
      </c>
      <c r="O52" s="116">
        <v>0</v>
      </c>
      <c r="P52" s="115">
        <v>1258</v>
      </c>
      <c r="Q52" s="145">
        <v>2285</v>
      </c>
      <c r="R52" s="116">
        <v>-0.44945295404814001</v>
      </c>
      <c r="S52" s="123">
        <v>0</v>
      </c>
      <c r="T52" s="114" t="s">
        <v>98</v>
      </c>
      <c r="U52" s="114" t="s">
        <v>98</v>
      </c>
      <c r="V52" s="114" t="s">
        <v>241</v>
      </c>
      <c r="W52" s="114" t="s">
        <v>160</v>
      </c>
    </row>
    <row r="53" spans="1:23" x14ac:dyDescent="0.2">
      <c r="A53" s="124"/>
      <c r="B53" s="114" t="s">
        <v>242</v>
      </c>
      <c r="C53" s="114" t="s">
        <v>243</v>
      </c>
      <c r="D53" s="115">
        <v>2107</v>
      </c>
      <c r="E53" s="145">
        <v>286</v>
      </c>
      <c r="F53" s="116">
        <v>6.3671328671328693</v>
      </c>
      <c r="G53" s="115">
        <v>0</v>
      </c>
      <c r="H53" s="145">
        <v>0</v>
      </c>
      <c r="I53" s="116">
        <v>0</v>
      </c>
      <c r="J53" s="145">
        <v>0</v>
      </c>
      <c r="K53" s="145">
        <v>3</v>
      </c>
      <c r="L53" s="116">
        <v>-1</v>
      </c>
      <c r="M53" s="115">
        <v>0</v>
      </c>
      <c r="N53" s="145">
        <v>0</v>
      </c>
      <c r="O53" s="116">
        <v>0</v>
      </c>
      <c r="P53" s="115">
        <v>2107</v>
      </c>
      <c r="Q53" s="145">
        <v>289</v>
      </c>
      <c r="R53" s="116">
        <v>6.2906574394463695</v>
      </c>
      <c r="S53" s="123">
        <v>0</v>
      </c>
      <c r="T53" s="114" t="s">
        <v>98</v>
      </c>
      <c r="U53" s="114" t="s">
        <v>98</v>
      </c>
      <c r="V53" s="114" t="s">
        <v>244</v>
      </c>
      <c r="W53" s="114" t="s">
        <v>160</v>
      </c>
    </row>
    <row r="54" spans="1:23" x14ac:dyDescent="0.2">
      <c r="A54" s="125" t="s">
        <v>112</v>
      </c>
      <c r="B54" s="125">
        <v>0</v>
      </c>
      <c r="C54" s="125">
        <v>0</v>
      </c>
      <c r="D54" s="126">
        <v>80956</v>
      </c>
      <c r="E54" s="135">
        <v>28629</v>
      </c>
      <c r="F54" s="127">
        <v>1.82776205945021</v>
      </c>
      <c r="G54" s="126">
        <v>0</v>
      </c>
      <c r="H54" s="135">
        <v>0</v>
      </c>
      <c r="I54" s="127">
        <v>0</v>
      </c>
      <c r="J54" s="135">
        <v>89974</v>
      </c>
      <c r="K54" s="135">
        <v>45540</v>
      </c>
      <c r="L54" s="127">
        <v>0.97571365832235402</v>
      </c>
      <c r="M54" s="126">
        <v>0</v>
      </c>
      <c r="N54" s="135">
        <v>0</v>
      </c>
      <c r="O54" s="127">
        <v>0</v>
      </c>
      <c r="P54" s="126">
        <v>170930</v>
      </c>
      <c r="Q54" s="135">
        <v>74169</v>
      </c>
      <c r="R54" s="127">
        <v>1.3046016529816999</v>
      </c>
      <c r="S54" s="130">
        <v>0</v>
      </c>
      <c r="T54" s="131">
        <v>0</v>
      </c>
      <c r="U54" s="131">
        <v>0</v>
      </c>
      <c r="V54" s="131">
        <v>0</v>
      </c>
      <c r="W54" s="131">
        <v>0</v>
      </c>
    </row>
    <row r="55" spans="1:23" s="137" customFormat="1" ht="22.5" x14ac:dyDescent="0.2">
      <c r="A55" s="133" t="s">
        <v>245</v>
      </c>
      <c r="B55" s="134"/>
      <c r="C55" s="134"/>
      <c r="D55" s="135">
        <f>D54+D24+D14</f>
        <v>529247</v>
      </c>
      <c r="E55" s="135">
        <f>E54+E24+E14</f>
        <v>470414</v>
      </c>
      <c r="F55" s="136">
        <f>((D54+D24+D14)-(E54+E24+E14))/(E54+E24+E14)</f>
        <v>0.12506643084602073</v>
      </c>
      <c r="G55" s="135">
        <f>G54+G24+G14</f>
        <v>66236</v>
      </c>
      <c r="H55" s="135">
        <f>H54+H24+H14</f>
        <v>2505</v>
      </c>
      <c r="I55" s="136">
        <f>((G54+G24+G14)-(H54+H24+H14))/(H54+H24+H14)</f>
        <v>25.441516966067866</v>
      </c>
      <c r="J55" s="135">
        <f>J54+J24+J14</f>
        <v>380159</v>
      </c>
      <c r="K55" s="135">
        <f>K54+K24+K14</f>
        <v>643742</v>
      </c>
      <c r="L55" s="136">
        <f>((J54+J24+J14)-(K54+K24+K14))/(K54+K24+K14)</f>
        <v>-0.4094544087538175</v>
      </c>
      <c r="M55" s="135">
        <f>M54+M24+M14</f>
        <v>0</v>
      </c>
      <c r="N55" s="135">
        <f>N54+N24+N14</f>
        <v>10</v>
      </c>
      <c r="O55" s="136">
        <f>((M54+M24+M14)-(N54+N24+N14))/(N54+N24+N14)</f>
        <v>-1</v>
      </c>
      <c r="P55" s="135">
        <f>P54+P24+P14</f>
        <v>975642</v>
      </c>
      <c r="Q55" s="135">
        <f>Q54+Q24+Q14</f>
        <v>1116671</v>
      </c>
      <c r="R55" s="136">
        <f>((P54+P24+P14)-(Q54+Q24+Q14))/(Q54+Q24+Q14)</f>
        <v>-0.12629413676902149</v>
      </c>
    </row>
    <row r="56" spans="1:23" s="137" customFormat="1" x14ac:dyDescent="0.2">
      <c r="A56" s="133" t="s">
        <v>246</v>
      </c>
      <c r="B56" s="134"/>
      <c r="C56" s="134"/>
      <c r="D56" s="135">
        <f>D54+D24+D14+D9</f>
        <v>1233145</v>
      </c>
      <c r="E56" s="135">
        <f>E54+E24+E14+E9</f>
        <v>931938</v>
      </c>
      <c r="F56" s="136">
        <f>((D54+D24+D14+D9)-(E54+E24+E14+E9))/(E54+E24+E14+E9)</f>
        <v>0.32320497715513263</v>
      </c>
      <c r="G56" s="135">
        <f>G54+G24+G14+G9</f>
        <v>389545</v>
      </c>
      <c r="H56" s="135">
        <f>H54+H24+H14+H9</f>
        <v>233102</v>
      </c>
      <c r="I56" s="136">
        <f>((G54+G24+G14+G9)-(H54+H24+H14+H9))/(H54+H24+H14+H9)</f>
        <v>0.67113538279379847</v>
      </c>
      <c r="J56" s="135">
        <f>J54+J24+J14+J9</f>
        <v>814152</v>
      </c>
      <c r="K56" s="135">
        <f>K54+K24+K14+K9</f>
        <v>1355986</v>
      </c>
      <c r="L56" s="136">
        <f>((J54+J24+J14+J9)-(K54+K24+K14+K9))/(K54+K24+K14+K9)</f>
        <v>-0.3995867213968286</v>
      </c>
      <c r="M56" s="135">
        <f>M54+M24+M14+M9</f>
        <v>3128</v>
      </c>
      <c r="N56" s="135">
        <f>N54+N24+N14+N9</f>
        <v>3794</v>
      </c>
      <c r="O56" s="136">
        <f>((M54+M24+M14+M9)-(N54+N24+N14+N9))/(N54+N24+N14+N9)</f>
        <v>-0.17554032683183976</v>
      </c>
      <c r="P56" s="135">
        <f>P54+P24+P14+P9</f>
        <v>2439970</v>
      </c>
      <c r="Q56" s="135">
        <f>Q54+Q24+Q14+Q9</f>
        <v>2524820</v>
      </c>
      <c r="R56" s="136">
        <f>((P54+P24+P14+P9)-(Q54+Q24+Q14+Q9))/(Q54+Q24+Q14+Q9)</f>
        <v>-3.3606356096672237E-2</v>
      </c>
    </row>
    <row r="57" spans="1:23" s="137" customFormat="1" x14ac:dyDescent="0.2">
      <c r="A57" s="133" t="s">
        <v>247</v>
      </c>
      <c r="B57" s="134"/>
      <c r="C57" s="134"/>
      <c r="D57" s="135">
        <f>D54+D24+D14+D9+D5</f>
        <v>1781154</v>
      </c>
      <c r="E57" s="135">
        <f>E54+E24+E14+E9+E5</f>
        <v>1521153</v>
      </c>
      <c r="F57" s="136">
        <f>((D54+D24+D14+D9+D5)-(E54+E24+E14+E9+E5))/(E54+E24+E14+E9+E5)</f>
        <v>0.17092363490063131</v>
      </c>
      <c r="G57" s="135">
        <f>G54+G24+G14+G9+G5</f>
        <v>7331773</v>
      </c>
      <c r="H57" s="135">
        <f>H54+H24+H14+H9+H5</f>
        <v>7315468</v>
      </c>
      <c r="I57" s="136">
        <f>((G54+G24+G14+G9+G5)-(H54+H24+H14+H9+H5))/(H54+H24+H14+H9+H5)</f>
        <v>2.2288389478294485E-3</v>
      </c>
      <c r="J57" s="135">
        <f>J54+J24+J14+J9+J5</f>
        <v>2174542</v>
      </c>
      <c r="K57" s="135">
        <f>K54+K24+K14+K9+K5</f>
        <v>2861899</v>
      </c>
      <c r="L57" s="136">
        <f>((J54+J24+J14+J9+J5)-(K54+K24+K14+K9+K5))/(K54+K24+K14+K9+K5)</f>
        <v>-0.24017514244912208</v>
      </c>
      <c r="M57" s="135">
        <f>M54+M24+M14+M9+M5</f>
        <v>395297</v>
      </c>
      <c r="N57" s="135">
        <f>N54+N24+N14+N9+N5</f>
        <v>480688</v>
      </c>
      <c r="O57" s="136">
        <f>((M54+M24+M14+M9+M5)-(N54+N24+N14+N9+N5))/(N54+N24+N14+N9+N5)</f>
        <v>-0.17764329461105749</v>
      </c>
      <c r="P57" s="135">
        <f>P54+P24+P14+P9+P5</f>
        <v>11682766</v>
      </c>
      <c r="Q57" s="135">
        <f>Q54+Q24+Q14+Q9+Q5</f>
        <v>12179208</v>
      </c>
      <c r="R57" s="136">
        <f>((P54+P24+P14+P9+P5)-(Q54+Q24+Q14+Q9+Q5))/(Q54+Q24+Q14+Q9+Q5)</f>
        <v>-4.0761435390544276E-2</v>
      </c>
    </row>
    <row r="58" spans="1:23" x14ac:dyDescent="0.2">
      <c r="A58" s="120" t="s">
        <v>248</v>
      </c>
      <c r="B58" s="114" t="s">
        <v>249</v>
      </c>
      <c r="C58" s="114" t="s">
        <v>250</v>
      </c>
      <c r="D58" s="115">
        <v>0</v>
      </c>
      <c r="E58" s="145">
        <v>0</v>
      </c>
      <c r="F58" s="116">
        <v>0</v>
      </c>
      <c r="G58" s="115">
        <v>0</v>
      </c>
      <c r="H58" s="145">
        <v>0</v>
      </c>
      <c r="I58" s="116">
        <v>0</v>
      </c>
      <c r="J58" s="145">
        <v>0</v>
      </c>
      <c r="K58" s="145">
        <v>0</v>
      </c>
      <c r="L58" s="116">
        <v>0</v>
      </c>
      <c r="M58" s="115">
        <v>0</v>
      </c>
      <c r="N58" s="145">
        <v>0</v>
      </c>
      <c r="O58" s="116">
        <v>0</v>
      </c>
      <c r="P58" s="115">
        <v>0</v>
      </c>
      <c r="Q58" s="145">
        <v>0</v>
      </c>
      <c r="R58" s="116">
        <v>0</v>
      </c>
      <c r="S58" s="121">
        <v>6</v>
      </c>
      <c r="T58" s="114" t="s">
        <v>99</v>
      </c>
      <c r="U58" s="114" t="s">
        <v>99</v>
      </c>
      <c r="V58" s="114" t="s">
        <v>251</v>
      </c>
      <c r="W58" s="114" t="s">
        <v>252</v>
      </c>
    </row>
    <row r="59" spans="1:23" x14ac:dyDescent="0.2">
      <c r="A59" s="122"/>
      <c r="B59" s="114" t="s">
        <v>253</v>
      </c>
      <c r="C59" s="114" t="s">
        <v>254</v>
      </c>
      <c r="D59" s="115">
        <v>0</v>
      </c>
      <c r="E59" s="145">
        <v>0</v>
      </c>
      <c r="F59" s="116">
        <v>0</v>
      </c>
      <c r="G59" s="115">
        <v>0</v>
      </c>
      <c r="H59" s="145">
        <v>0</v>
      </c>
      <c r="I59" s="116">
        <v>0</v>
      </c>
      <c r="J59" s="145">
        <v>0</v>
      </c>
      <c r="K59" s="145">
        <v>0</v>
      </c>
      <c r="L59" s="116">
        <v>0</v>
      </c>
      <c r="M59" s="115">
        <v>0</v>
      </c>
      <c r="N59" s="145">
        <v>0</v>
      </c>
      <c r="O59" s="116">
        <v>0</v>
      </c>
      <c r="P59" s="115">
        <v>0</v>
      </c>
      <c r="Q59" s="145">
        <v>0</v>
      </c>
      <c r="R59" s="116">
        <v>0</v>
      </c>
      <c r="S59" s="123">
        <v>0</v>
      </c>
      <c r="T59" s="114" t="s">
        <v>99</v>
      </c>
      <c r="U59" s="114" t="s">
        <v>99</v>
      </c>
      <c r="V59" s="114" t="s">
        <v>255</v>
      </c>
      <c r="W59" s="114" t="s">
        <v>252</v>
      </c>
    </row>
    <row r="60" spans="1:23" x14ac:dyDescent="0.2">
      <c r="A60" s="122"/>
      <c r="B60" s="114" t="s">
        <v>256</v>
      </c>
      <c r="C60" s="114" t="s">
        <v>257</v>
      </c>
      <c r="D60" s="115">
        <v>0</v>
      </c>
      <c r="E60" s="145">
        <v>0</v>
      </c>
      <c r="F60" s="116">
        <v>0</v>
      </c>
      <c r="G60" s="115">
        <v>0</v>
      </c>
      <c r="H60" s="145">
        <v>0</v>
      </c>
      <c r="I60" s="116">
        <v>0</v>
      </c>
      <c r="J60" s="145">
        <v>0</v>
      </c>
      <c r="K60" s="145">
        <v>0</v>
      </c>
      <c r="L60" s="116">
        <v>0</v>
      </c>
      <c r="M60" s="115">
        <v>0</v>
      </c>
      <c r="N60" s="145">
        <v>0</v>
      </c>
      <c r="O60" s="116">
        <v>0</v>
      </c>
      <c r="P60" s="115">
        <v>0</v>
      </c>
      <c r="Q60" s="145">
        <v>0</v>
      </c>
      <c r="R60" s="116">
        <v>0</v>
      </c>
      <c r="S60" s="123">
        <v>0</v>
      </c>
      <c r="T60" s="114" t="s">
        <v>99</v>
      </c>
      <c r="U60" s="114" t="s">
        <v>99</v>
      </c>
      <c r="V60" s="114" t="s">
        <v>258</v>
      </c>
      <c r="W60" s="114" t="s">
        <v>252</v>
      </c>
    </row>
    <row r="61" spans="1:23" x14ac:dyDescent="0.2">
      <c r="A61" s="122"/>
      <c r="B61" s="114" t="s">
        <v>259</v>
      </c>
      <c r="C61" s="114" t="s">
        <v>260</v>
      </c>
      <c r="D61" s="115">
        <v>0</v>
      </c>
      <c r="E61" s="145">
        <v>0</v>
      </c>
      <c r="F61" s="116">
        <v>0</v>
      </c>
      <c r="G61" s="115">
        <v>0</v>
      </c>
      <c r="H61" s="145">
        <v>0</v>
      </c>
      <c r="I61" s="116">
        <v>0</v>
      </c>
      <c r="J61" s="145">
        <v>0</v>
      </c>
      <c r="K61" s="145">
        <v>0</v>
      </c>
      <c r="L61" s="116">
        <v>0</v>
      </c>
      <c r="M61" s="115">
        <v>0</v>
      </c>
      <c r="N61" s="145">
        <v>0</v>
      </c>
      <c r="O61" s="116">
        <v>0</v>
      </c>
      <c r="P61" s="115">
        <v>0</v>
      </c>
      <c r="Q61" s="145">
        <v>0</v>
      </c>
      <c r="R61" s="116">
        <v>0</v>
      </c>
      <c r="S61" s="123">
        <v>0</v>
      </c>
      <c r="T61" s="114" t="s">
        <v>99</v>
      </c>
      <c r="U61" s="114" t="s">
        <v>99</v>
      </c>
      <c r="V61" s="114" t="s">
        <v>261</v>
      </c>
      <c r="W61" s="114" t="s">
        <v>252</v>
      </c>
    </row>
    <row r="62" spans="1:23" x14ac:dyDescent="0.2">
      <c r="A62" s="122"/>
      <c r="B62" s="114" t="s">
        <v>262</v>
      </c>
      <c r="C62" s="114" t="s">
        <v>263</v>
      </c>
      <c r="D62" s="115">
        <v>1084</v>
      </c>
      <c r="E62" s="145">
        <v>888</v>
      </c>
      <c r="F62" s="116">
        <v>0.22072072072072102</v>
      </c>
      <c r="G62" s="115">
        <v>0</v>
      </c>
      <c r="H62" s="145">
        <v>0</v>
      </c>
      <c r="I62" s="116">
        <v>0</v>
      </c>
      <c r="J62" s="145">
        <v>0</v>
      </c>
      <c r="K62" s="145">
        <v>0</v>
      </c>
      <c r="L62" s="116">
        <v>0</v>
      </c>
      <c r="M62" s="115">
        <v>0</v>
      </c>
      <c r="N62" s="145">
        <v>0</v>
      </c>
      <c r="O62" s="116">
        <v>0</v>
      </c>
      <c r="P62" s="115">
        <v>1084</v>
      </c>
      <c r="Q62" s="145">
        <v>888</v>
      </c>
      <c r="R62" s="116">
        <v>0.22072072072072102</v>
      </c>
      <c r="S62" s="123">
        <v>0</v>
      </c>
      <c r="T62" s="114" t="s">
        <v>99</v>
      </c>
      <c r="U62" s="114" t="s">
        <v>99</v>
      </c>
      <c r="V62" s="114" t="s">
        <v>264</v>
      </c>
      <c r="W62" s="114" t="s">
        <v>252</v>
      </c>
    </row>
    <row r="63" spans="1:23" x14ac:dyDescent="0.2">
      <c r="A63" s="124"/>
      <c r="B63" s="114" t="s">
        <v>265</v>
      </c>
      <c r="C63" s="114" t="s">
        <v>266</v>
      </c>
      <c r="D63" s="115">
        <v>0</v>
      </c>
      <c r="E63" s="145">
        <v>0</v>
      </c>
      <c r="F63" s="116">
        <v>0</v>
      </c>
      <c r="G63" s="115">
        <v>0</v>
      </c>
      <c r="H63" s="145">
        <v>0</v>
      </c>
      <c r="I63" s="116">
        <v>0</v>
      </c>
      <c r="J63" s="145">
        <v>0</v>
      </c>
      <c r="K63" s="145">
        <v>0</v>
      </c>
      <c r="L63" s="116">
        <v>0</v>
      </c>
      <c r="M63" s="115">
        <v>0</v>
      </c>
      <c r="N63" s="145">
        <v>0</v>
      </c>
      <c r="O63" s="116">
        <v>0</v>
      </c>
      <c r="P63" s="115">
        <v>0</v>
      </c>
      <c r="Q63" s="145">
        <v>0</v>
      </c>
      <c r="R63" s="116">
        <v>0</v>
      </c>
      <c r="S63" s="123">
        <v>0</v>
      </c>
      <c r="T63" s="114" t="s">
        <v>99</v>
      </c>
      <c r="U63" s="114" t="s">
        <v>99</v>
      </c>
      <c r="V63" s="114" t="s">
        <v>267</v>
      </c>
      <c r="W63" s="114" t="s">
        <v>252</v>
      </c>
    </row>
    <row r="64" spans="1:23" x14ac:dyDescent="0.2">
      <c r="A64" s="125" t="s">
        <v>112</v>
      </c>
      <c r="B64" s="125">
        <v>0</v>
      </c>
      <c r="C64" s="125">
        <v>0</v>
      </c>
      <c r="D64" s="126">
        <v>1084</v>
      </c>
      <c r="E64" s="135">
        <v>888</v>
      </c>
      <c r="F64" s="127">
        <v>0.22072072072072102</v>
      </c>
      <c r="G64" s="126">
        <v>0</v>
      </c>
      <c r="H64" s="135">
        <v>0</v>
      </c>
      <c r="I64" s="127">
        <v>0</v>
      </c>
      <c r="J64" s="135">
        <v>0</v>
      </c>
      <c r="K64" s="135">
        <v>0</v>
      </c>
      <c r="L64" s="127">
        <v>0</v>
      </c>
      <c r="M64" s="126">
        <v>0</v>
      </c>
      <c r="N64" s="135">
        <v>0</v>
      </c>
      <c r="O64" s="127">
        <v>0</v>
      </c>
      <c r="P64" s="126">
        <v>1084</v>
      </c>
      <c r="Q64" s="135">
        <v>888</v>
      </c>
      <c r="R64" s="127">
        <v>0.22072072072072102</v>
      </c>
      <c r="S64" s="130">
        <v>0</v>
      </c>
      <c r="T64" s="131">
        <v>0</v>
      </c>
      <c r="U64" s="131">
        <v>0</v>
      </c>
      <c r="V64" s="131">
        <v>0</v>
      </c>
      <c r="W64" s="131">
        <v>0</v>
      </c>
    </row>
    <row r="65" spans="1:23" x14ac:dyDescent="0.2">
      <c r="A65" s="125" t="s">
        <v>268</v>
      </c>
      <c r="B65" s="125">
        <v>0</v>
      </c>
      <c r="C65" s="125">
        <v>0</v>
      </c>
      <c r="D65" s="126">
        <v>1782238</v>
      </c>
      <c r="E65" s="135">
        <v>1522041</v>
      </c>
      <c r="F65" s="127">
        <v>0.170952687871089</v>
      </c>
      <c r="G65" s="126">
        <v>7331773</v>
      </c>
      <c r="H65" s="135">
        <v>7315468</v>
      </c>
      <c r="I65" s="127">
        <v>2.2288389478294503E-3</v>
      </c>
      <c r="J65" s="135">
        <v>2174542</v>
      </c>
      <c r="K65" s="135">
        <v>2861899</v>
      </c>
      <c r="L65" s="127">
        <v>-0.240175142449122</v>
      </c>
      <c r="M65" s="126">
        <v>395297</v>
      </c>
      <c r="N65" s="135">
        <v>480688</v>
      </c>
      <c r="O65" s="127">
        <v>-0.17764329461105702</v>
      </c>
      <c r="P65" s="126">
        <v>11683850</v>
      </c>
      <c r="Q65" s="135">
        <v>12180096</v>
      </c>
      <c r="R65" s="127">
        <v>-4.0742371817102295E-2</v>
      </c>
      <c r="S65" s="138">
        <v>0</v>
      </c>
      <c r="T65" s="131">
        <v>0</v>
      </c>
      <c r="U65" s="131">
        <v>0</v>
      </c>
      <c r="V65" s="131">
        <v>0</v>
      </c>
      <c r="W65" s="131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23.28515625" style="111" hidden="1" customWidth="1"/>
    <col min="23" max="23" width="32.42578125" style="111" hidden="1" customWidth="1"/>
    <col min="24" max="16384" width="9.140625" style="111"/>
  </cols>
  <sheetData>
    <row r="1" spans="1:23" ht="15.75" x14ac:dyDescent="0.25">
      <c r="A1" s="110" t="s">
        <v>300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12" t="s">
        <v>287</v>
      </c>
      <c r="E4" s="112" t="s">
        <v>288</v>
      </c>
      <c r="F4" s="112" t="s">
        <v>289</v>
      </c>
      <c r="G4" s="112" t="s">
        <v>290</v>
      </c>
      <c r="H4" s="112" t="s">
        <v>291</v>
      </c>
      <c r="I4" s="112" t="s">
        <v>292</v>
      </c>
      <c r="J4" s="112" t="s">
        <v>293</v>
      </c>
      <c r="K4" s="112" t="s">
        <v>294</v>
      </c>
      <c r="L4" s="112" t="s">
        <v>295</v>
      </c>
      <c r="M4" s="112" t="s">
        <v>296</v>
      </c>
      <c r="N4" s="112" t="s">
        <v>297</v>
      </c>
      <c r="O4" s="112" t="s">
        <v>298</v>
      </c>
      <c r="P4" s="112" t="s">
        <v>76</v>
      </c>
      <c r="Q4" s="112" t="s">
        <v>299</v>
      </c>
      <c r="R4" s="112" t="s">
        <v>77</v>
      </c>
      <c r="S4" s="142" t="s">
        <v>78</v>
      </c>
      <c r="T4" s="142" t="s">
        <v>79</v>
      </c>
      <c r="U4" s="142" t="s">
        <v>80</v>
      </c>
      <c r="V4" s="142" t="s">
        <v>92</v>
      </c>
      <c r="W4" s="142" t="s">
        <v>91</v>
      </c>
    </row>
    <row r="5" spans="1:23" x14ac:dyDescent="0.2">
      <c r="A5" s="114" t="s">
        <v>95</v>
      </c>
      <c r="B5" s="114" t="s">
        <v>96</v>
      </c>
      <c r="C5" s="114" t="s">
        <v>97</v>
      </c>
      <c r="D5" s="145">
        <v>2221628</v>
      </c>
      <c r="E5" s="115">
        <v>2539551</v>
      </c>
      <c r="F5" s="116">
        <v>-0.12518866524043001</v>
      </c>
      <c r="G5" s="145">
        <v>29521203</v>
      </c>
      <c r="H5" s="115">
        <v>30487429</v>
      </c>
      <c r="I5" s="116">
        <v>-3.1692603531770398E-2</v>
      </c>
      <c r="J5" s="145">
        <v>6451882</v>
      </c>
      <c r="K5" s="115">
        <v>6774825</v>
      </c>
      <c r="L5" s="116">
        <v>-4.7668094747834802E-2</v>
      </c>
      <c r="M5" s="145">
        <v>1728820</v>
      </c>
      <c r="N5" s="115">
        <v>1966547</v>
      </c>
      <c r="O5" s="116">
        <v>-0.120885491168022</v>
      </c>
      <c r="P5" s="145">
        <v>39923533</v>
      </c>
      <c r="Q5" s="115">
        <v>41768352</v>
      </c>
      <c r="R5" s="116">
        <v>-4.4167866618247204E-2</v>
      </c>
      <c r="S5" s="119">
        <v>1</v>
      </c>
      <c r="T5" s="114" t="s">
        <v>98</v>
      </c>
      <c r="U5" s="114" t="s">
        <v>99</v>
      </c>
      <c r="V5" s="114" t="s">
        <v>100</v>
      </c>
      <c r="W5" s="114" t="s">
        <v>100</v>
      </c>
    </row>
    <row r="6" spans="1:23" x14ac:dyDescent="0.2">
      <c r="A6" s="120" t="s">
        <v>101</v>
      </c>
      <c r="B6" s="114" t="s">
        <v>102</v>
      </c>
      <c r="C6" s="114" t="s">
        <v>103</v>
      </c>
      <c r="D6" s="145">
        <v>928902</v>
      </c>
      <c r="E6" s="115">
        <v>1396142</v>
      </c>
      <c r="F6" s="116">
        <v>-0.33466509853582199</v>
      </c>
      <c r="G6" s="145">
        <v>95184</v>
      </c>
      <c r="H6" s="115">
        <v>117062</v>
      </c>
      <c r="I6" s="116">
        <v>-0.186892415984692</v>
      </c>
      <c r="J6" s="145">
        <v>1459708</v>
      </c>
      <c r="K6" s="115">
        <v>1275333</v>
      </c>
      <c r="L6" s="116">
        <v>0.14457008483274597</v>
      </c>
      <c r="M6" s="145">
        <v>282</v>
      </c>
      <c r="N6" s="115">
        <v>64</v>
      </c>
      <c r="O6" s="116">
        <v>3.40625</v>
      </c>
      <c r="P6" s="145">
        <v>2484076</v>
      </c>
      <c r="Q6" s="115">
        <v>2788601</v>
      </c>
      <c r="R6" s="116">
        <v>-0.109203503835794</v>
      </c>
      <c r="S6" s="121">
        <v>2</v>
      </c>
      <c r="T6" s="114" t="s">
        <v>98</v>
      </c>
      <c r="U6" s="114" t="s">
        <v>98</v>
      </c>
      <c r="V6" s="114" t="s">
        <v>105</v>
      </c>
      <c r="W6" s="114" t="s">
        <v>104</v>
      </c>
    </row>
    <row r="7" spans="1:23" x14ac:dyDescent="0.2">
      <c r="A7" s="122"/>
      <c r="B7" s="114" t="s">
        <v>106</v>
      </c>
      <c r="C7" s="114" t="s">
        <v>107</v>
      </c>
      <c r="D7" s="145">
        <v>368707</v>
      </c>
      <c r="E7" s="115">
        <v>560571</v>
      </c>
      <c r="F7" s="116">
        <v>-0.34226529734859601</v>
      </c>
      <c r="G7" s="145">
        <v>1470682</v>
      </c>
      <c r="H7" s="115">
        <v>833266</v>
      </c>
      <c r="I7" s="116">
        <v>0.76496100884951501</v>
      </c>
      <c r="J7" s="145">
        <v>570532</v>
      </c>
      <c r="K7" s="115">
        <v>687490</v>
      </c>
      <c r="L7" s="116">
        <v>-0.170123201792026</v>
      </c>
      <c r="M7" s="145">
        <v>11327</v>
      </c>
      <c r="N7" s="115">
        <v>15680</v>
      </c>
      <c r="O7" s="116">
        <v>-0.27761479591836702</v>
      </c>
      <c r="P7" s="145">
        <v>2421248</v>
      </c>
      <c r="Q7" s="115">
        <v>2097007</v>
      </c>
      <c r="R7" s="116">
        <v>0.15462084771295501</v>
      </c>
      <c r="S7" s="123">
        <v>0</v>
      </c>
      <c r="T7" s="114" t="s">
        <v>98</v>
      </c>
      <c r="U7" s="114" t="s">
        <v>98</v>
      </c>
      <c r="V7" s="114" t="s">
        <v>105</v>
      </c>
      <c r="W7" s="114" t="s">
        <v>108</v>
      </c>
    </row>
    <row r="8" spans="1:23" x14ac:dyDescent="0.2">
      <c r="A8" s="124"/>
      <c r="B8" s="114" t="s">
        <v>109</v>
      </c>
      <c r="C8" s="114" t="s">
        <v>110</v>
      </c>
      <c r="D8" s="145">
        <v>664292</v>
      </c>
      <c r="E8" s="115">
        <v>386382</v>
      </c>
      <c r="F8" s="116">
        <v>0.71926228447495011</v>
      </c>
      <c r="G8" s="145">
        <v>10217</v>
      </c>
      <c r="H8" s="115">
        <v>7905</v>
      </c>
      <c r="I8" s="116">
        <v>0.29247311827957001</v>
      </c>
      <c r="J8" s="145">
        <v>1009720</v>
      </c>
      <c r="K8" s="115">
        <v>1381692</v>
      </c>
      <c r="L8" s="116">
        <v>-0.26921484672416102</v>
      </c>
      <c r="M8" s="145">
        <v>28</v>
      </c>
      <c r="N8" s="115">
        <v>0</v>
      </c>
      <c r="O8" s="116">
        <v>0</v>
      </c>
      <c r="P8" s="145">
        <v>1684257</v>
      </c>
      <c r="Q8" s="115">
        <v>1775979</v>
      </c>
      <c r="R8" s="116">
        <v>-5.1645880947916598E-2</v>
      </c>
      <c r="S8" s="123">
        <v>0</v>
      </c>
      <c r="T8" s="114" t="s">
        <v>98</v>
      </c>
      <c r="U8" s="114" t="s">
        <v>98</v>
      </c>
      <c r="V8" s="114" t="s">
        <v>105</v>
      </c>
      <c r="W8" s="114" t="s">
        <v>111</v>
      </c>
    </row>
    <row r="9" spans="1:23" x14ac:dyDescent="0.2">
      <c r="A9" s="125" t="s">
        <v>112</v>
      </c>
      <c r="B9" s="125">
        <v>0</v>
      </c>
      <c r="C9" s="125">
        <v>0</v>
      </c>
      <c r="D9" s="135">
        <v>1961901</v>
      </c>
      <c r="E9" s="126">
        <v>2343095</v>
      </c>
      <c r="F9" s="127">
        <v>-0.16268823927326903</v>
      </c>
      <c r="G9" s="135">
        <v>1576083</v>
      </c>
      <c r="H9" s="126">
        <v>958233</v>
      </c>
      <c r="I9" s="127">
        <v>0.64478054919836802</v>
      </c>
      <c r="J9" s="135">
        <v>3039960</v>
      </c>
      <c r="K9" s="126">
        <v>3344515</v>
      </c>
      <c r="L9" s="127">
        <v>-9.1061035755558004E-2</v>
      </c>
      <c r="M9" s="135">
        <v>11637</v>
      </c>
      <c r="N9" s="126">
        <v>15744</v>
      </c>
      <c r="O9" s="127">
        <v>-0.26086128048780505</v>
      </c>
      <c r="P9" s="135">
        <v>6589581</v>
      </c>
      <c r="Q9" s="126">
        <v>6661587</v>
      </c>
      <c r="R9" s="127">
        <v>-1.0809136021191301E-2</v>
      </c>
      <c r="S9" s="130">
        <v>0</v>
      </c>
      <c r="T9" s="131">
        <v>0</v>
      </c>
      <c r="U9" s="131">
        <v>0</v>
      </c>
      <c r="V9" s="131">
        <v>0</v>
      </c>
      <c r="W9" s="131">
        <v>0</v>
      </c>
    </row>
    <row r="10" spans="1:23" x14ac:dyDescent="0.2">
      <c r="A10" s="120" t="s">
        <v>113</v>
      </c>
      <c r="B10" s="114" t="s">
        <v>114</v>
      </c>
      <c r="C10" s="114" t="s">
        <v>115</v>
      </c>
      <c r="D10" s="145">
        <v>297246</v>
      </c>
      <c r="E10" s="115">
        <v>254916</v>
      </c>
      <c r="F10" s="116">
        <v>0.16605470037188699</v>
      </c>
      <c r="G10" s="145">
        <v>1182</v>
      </c>
      <c r="H10" s="115">
        <v>0</v>
      </c>
      <c r="I10" s="116">
        <v>0</v>
      </c>
      <c r="J10" s="145">
        <v>703805</v>
      </c>
      <c r="K10" s="115">
        <v>334819</v>
      </c>
      <c r="L10" s="116">
        <v>1.1020461801749599</v>
      </c>
      <c r="M10" s="145">
        <v>0</v>
      </c>
      <c r="N10" s="115">
        <v>0</v>
      </c>
      <c r="O10" s="116">
        <v>0</v>
      </c>
      <c r="P10" s="145">
        <v>1002233</v>
      </c>
      <c r="Q10" s="115">
        <v>589735</v>
      </c>
      <c r="R10" s="116">
        <v>0.69946331827007002</v>
      </c>
      <c r="S10" s="121">
        <v>3</v>
      </c>
      <c r="T10" s="114" t="s">
        <v>98</v>
      </c>
      <c r="U10" s="114" t="s">
        <v>98</v>
      </c>
      <c r="V10" s="114" t="s">
        <v>117</v>
      </c>
      <c r="W10" s="114" t="s">
        <v>116</v>
      </c>
    </row>
    <row r="11" spans="1:23" x14ac:dyDescent="0.2">
      <c r="A11" s="122"/>
      <c r="B11" s="114" t="s">
        <v>118</v>
      </c>
      <c r="C11" s="114" t="s">
        <v>119</v>
      </c>
      <c r="D11" s="145">
        <v>83251</v>
      </c>
      <c r="E11" s="115">
        <v>228689</v>
      </c>
      <c r="F11" s="116">
        <v>-0.63596412595271301</v>
      </c>
      <c r="G11" s="145">
        <v>277496</v>
      </c>
      <c r="H11" s="115">
        <v>2189</v>
      </c>
      <c r="I11" s="116">
        <v>125.76838739150301</v>
      </c>
      <c r="J11" s="145">
        <v>591</v>
      </c>
      <c r="K11" s="115">
        <v>61598</v>
      </c>
      <c r="L11" s="116">
        <v>-0.99040553264716402</v>
      </c>
      <c r="M11" s="145">
        <v>0</v>
      </c>
      <c r="N11" s="115">
        <v>73704</v>
      </c>
      <c r="O11" s="116">
        <v>-1</v>
      </c>
      <c r="P11" s="145">
        <v>361338</v>
      </c>
      <c r="Q11" s="115">
        <v>366180</v>
      </c>
      <c r="R11" s="116">
        <v>-1.3223005079469101E-2</v>
      </c>
      <c r="S11" s="123">
        <v>0</v>
      </c>
      <c r="T11" s="114" t="s">
        <v>98</v>
      </c>
      <c r="U11" s="114" t="s">
        <v>98</v>
      </c>
      <c r="V11" s="114" t="s">
        <v>117</v>
      </c>
      <c r="W11" s="114" t="s">
        <v>120</v>
      </c>
    </row>
    <row r="12" spans="1:23" x14ac:dyDescent="0.2">
      <c r="A12" s="122"/>
      <c r="B12" s="114" t="s">
        <v>121</v>
      </c>
      <c r="C12" s="114" t="s">
        <v>122</v>
      </c>
      <c r="D12" s="145">
        <v>452235</v>
      </c>
      <c r="E12" s="115">
        <v>418242</v>
      </c>
      <c r="F12" s="116">
        <v>8.1275912031790201E-2</v>
      </c>
      <c r="G12" s="145">
        <v>2153</v>
      </c>
      <c r="H12" s="115">
        <v>2728</v>
      </c>
      <c r="I12" s="116">
        <v>-0.21077712609970703</v>
      </c>
      <c r="J12" s="145">
        <v>419771</v>
      </c>
      <c r="K12" s="115">
        <v>335580</v>
      </c>
      <c r="L12" s="116">
        <v>0.25088205494963906</v>
      </c>
      <c r="M12" s="145">
        <v>0</v>
      </c>
      <c r="N12" s="115">
        <v>0</v>
      </c>
      <c r="O12" s="116">
        <v>0</v>
      </c>
      <c r="P12" s="145">
        <v>874159</v>
      </c>
      <c r="Q12" s="115">
        <v>756550</v>
      </c>
      <c r="R12" s="116">
        <v>0.15545436521049502</v>
      </c>
      <c r="S12" s="123">
        <v>0</v>
      </c>
      <c r="T12" s="114" t="s">
        <v>98</v>
      </c>
      <c r="U12" s="114" t="s">
        <v>98</v>
      </c>
      <c r="V12" s="114" t="s">
        <v>117</v>
      </c>
      <c r="W12" s="114" t="s">
        <v>123</v>
      </c>
    </row>
    <row r="13" spans="1:23" x14ac:dyDescent="0.2">
      <c r="A13" s="124"/>
      <c r="B13" s="114" t="s">
        <v>124</v>
      </c>
      <c r="C13" s="114" t="s">
        <v>125</v>
      </c>
      <c r="D13" s="145">
        <v>114387</v>
      </c>
      <c r="E13" s="115">
        <v>137858</v>
      </c>
      <c r="F13" s="116">
        <v>-0.170254899969534</v>
      </c>
      <c r="G13" s="145">
        <v>3247</v>
      </c>
      <c r="H13" s="115">
        <v>5082</v>
      </c>
      <c r="I13" s="116">
        <v>-0.36107831562377002</v>
      </c>
      <c r="J13" s="145">
        <v>961</v>
      </c>
      <c r="K13" s="115">
        <v>1346</v>
      </c>
      <c r="L13" s="116">
        <v>-0.28603268945022303</v>
      </c>
      <c r="M13" s="145">
        <v>0</v>
      </c>
      <c r="N13" s="115">
        <v>0</v>
      </c>
      <c r="O13" s="116">
        <v>0</v>
      </c>
      <c r="P13" s="145">
        <v>118595</v>
      </c>
      <c r="Q13" s="115">
        <v>144286</v>
      </c>
      <c r="R13" s="116">
        <v>-0.17805608305726101</v>
      </c>
      <c r="S13" s="123">
        <v>0</v>
      </c>
      <c r="T13" s="114" t="s">
        <v>98</v>
      </c>
      <c r="U13" s="114" t="s">
        <v>98</v>
      </c>
      <c r="V13" s="114" t="s">
        <v>117</v>
      </c>
      <c r="W13" s="114" t="s">
        <v>126</v>
      </c>
    </row>
    <row r="14" spans="1:23" x14ac:dyDescent="0.2">
      <c r="A14" s="125" t="s">
        <v>112</v>
      </c>
      <c r="B14" s="125">
        <v>0</v>
      </c>
      <c r="C14" s="125">
        <v>0</v>
      </c>
      <c r="D14" s="135">
        <v>947119</v>
      </c>
      <c r="E14" s="126">
        <v>1039705</v>
      </c>
      <c r="F14" s="127">
        <v>-8.9050259448593599E-2</v>
      </c>
      <c r="G14" s="135">
        <v>284078</v>
      </c>
      <c r="H14" s="126">
        <v>9999</v>
      </c>
      <c r="I14" s="127">
        <v>27.410641064106397</v>
      </c>
      <c r="J14" s="135">
        <v>1125128</v>
      </c>
      <c r="K14" s="126">
        <v>733343</v>
      </c>
      <c r="L14" s="127">
        <v>0.53424523040378102</v>
      </c>
      <c r="M14" s="135">
        <v>0</v>
      </c>
      <c r="N14" s="126">
        <v>73704</v>
      </c>
      <c r="O14" s="127">
        <v>-1</v>
      </c>
      <c r="P14" s="135">
        <v>2356325</v>
      </c>
      <c r="Q14" s="126">
        <v>1856751</v>
      </c>
      <c r="R14" s="127">
        <v>0.26905815588627696</v>
      </c>
      <c r="S14" s="130">
        <v>0</v>
      </c>
      <c r="T14" s="131">
        <v>0</v>
      </c>
      <c r="U14" s="131">
        <v>0</v>
      </c>
      <c r="V14" s="131">
        <v>0</v>
      </c>
      <c r="W14" s="131">
        <v>0</v>
      </c>
    </row>
    <row r="15" spans="1:23" x14ac:dyDescent="0.2">
      <c r="A15" s="120" t="s">
        <v>127</v>
      </c>
      <c r="B15" s="114" t="s">
        <v>128</v>
      </c>
      <c r="C15" s="114" t="s">
        <v>129</v>
      </c>
      <c r="D15" s="145">
        <v>104627</v>
      </c>
      <c r="E15" s="115">
        <v>90048</v>
      </c>
      <c r="F15" s="116">
        <v>0.16190254086709299</v>
      </c>
      <c r="G15" s="145">
        <v>10</v>
      </c>
      <c r="H15" s="115">
        <v>0</v>
      </c>
      <c r="I15" s="116">
        <v>0</v>
      </c>
      <c r="J15" s="145">
        <v>38442</v>
      </c>
      <c r="K15" s="115">
        <v>596</v>
      </c>
      <c r="L15" s="116">
        <v>63.5</v>
      </c>
      <c r="M15" s="145">
        <v>0</v>
      </c>
      <c r="N15" s="115">
        <v>0</v>
      </c>
      <c r="O15" s="116">
        <v>0</v>
      </c>
      <c r="P15" s="145">
        <v>143079</v>
      </c>
      <c r="Q15" s="115">
        <v>90644</v>
      </c>
      <c r="R15" s="116">
        <v>0.57847182383831297</v>
      </c>
      <c r="S15" s="121">
        <v>4</v>
      </c>
      <c r="T15" s="114" t="s">
        <v>98</v>
      </c>
      <c r="U15" s="114" t="s">
        <v>98</v>
      </c>
      <c r="V15" s="114" t="s">
        <v>131</v>
      </c>
      <c r="W15" s="114" t="s">
        <v>130</v>
      </c>
    </row>
    <row r="16" spans="1:23" x14ac:dyDescent="0.2">
      <c r="A16" s="122"/>
      <c r="B16" s="114" t="s">
        <v>132</v>
      </c>
      <c r="C16" s="114" t="s">
        <v>133</v>
      </c>
      <c r="D16" s="145">
        <v>19851</v>
      </c>
      <c r="E16" s="115">
        <v>19816</v>
      </c>
      <c r="F16" s="116">
        <v>1.76624949535729E-3</v>
      </c>
      <c r="G16" s="145">
        <v>0</v>
      </c>
      <c r="H16" s="115">
        <v>0</v>
      </c>
      <c r="I16" s="116">
        <v>0</v>
      </c>
      <c r="J16" s="145">
        <v>10</v>
      </c>
      <c r="K16" s="115">
        <v>18</v>
      </c>
      <c r="L16" s="116">
        <v>-0.44444444444444403</v>
      </c>
      <c r="M16" s="145">
        <v>0</v>
      </c>
      <c r="N16" s="115">
        <v>0</v>
      </c>
      <c r="O16" s="116">
        <v>0</v>
      </c>
      <c r="P16" s="145">
        <v>19861</v>
      </c>
      <c r="Q16" s="115">
        <v>19834</v>
      </c>
      <c r="R16" s="116">
        <v>1.36129877987295E-3</v>
      </c>
      <c r="S16" s="123">
        <v>0</v>
      </c>
      <c r="T16" s="114" t="s">
        <v>98</v>
      </c>
      <c r="U16" s="114" t="s">
        <v>98</v>
      </c>
      <c r="V16" s="114" t="s">
        <v>131</v>
      </c>
      <c r="W16" s="114" t="s">
        <v>134</v>
      </c>
    </row>
    <row r="17" spans="1:23" x14ac:dyDescent="0.2">
      <c r="A17" s="122"/>
      <c r="B17" s="114" t="s">
        <v>135</v>
      </c>
      <c r="C17" s="114" t="s">
        <v>136</v>
      </c>
      <c r="D17" s="145">
        <v>106117</v>
      </c>
      <c r="E17" s="115">
        <v>122223</v>
      </c>
      <c r="F17" s="116">
        <v>-0.13177552506484003</v>
      </c>
      <c r="G17" s="145">
        <v>15862</v>
      </c>
      <c r="H17" s="115">
        <v>38421</v>
      </c>
      <c r="I17" s="116">
        <v>-0.58715285911350612</v>
      </c>
      <c r="J17" s="145">
        <v>119568</v>
      </c>
      <c r="K17" s="115">
        <v>126012</v>
      </c>
      <c r="L17" s="116">
        <v>-5.1137986858394401E-2</v>
      </c>
      <c r="M17" s="145">
        <v>1889</v>
      </c>
      <c r="N17" s="115">
        <v>3083</v>
      </c>
      <c r="O17" s="116">
        <v>-0.38728511190398995</v>
      </c>
      <c r="P17" s="145">
        <v>243436</v>
      </c>
      <c r="Q17" s="115">
        <v>289739</v>
      </c>
      <c r="R17" s="116">
        <v>-0.15980934565246699</v>
      </c>
      <c r="S17" s="123">
        <v>0</v>
      </c>
      <c r="T17" s="114" t="s">
        <v>98</v>
      </c>
      <c r="U17" s="114" t="s">
        <v>98</v>
      </c>
      <c r="V17" s="114" t="s">
        <v>131</v>
      </c>
      <c r="W17" s="114" t="s">
        <v>137</v>
      </c>
    </row>
    <row r="18" spans="1:23" x14ac:dyDescent="0.2">
      <c r="A18" s="122"/>
      <c r="B18" s="114" t="s">
        <v>138</v>
      </c>
      <c r="C18" s="114" t="s">
        <v>139</v>
      </c>
      <c r="D18" s="145">
        <v>72525</v>
      </c>
      <c r="E18" s="115">
        <v>80020</v>
      </c>
      <c r="F18" s="116">
        <v>-9.3664083979005192E-2</v>
      </c>
      <c r="G18" s="145">
        <v>3581</v>
      </c>
      <c r="H18" s="115">
        <v>1414</v>
      </c>
      <c r="I18" s="116">
        <v>1.5325318246110298</v>
      </c>
      <c r="J18" s="145">
        <v>6</v>
      </c>
      <c r="K18" s="115">
        <v>16</v>
      </c>
      <c r="L18" s="116">
        <v>-0.625</v>
      </c>
      <c r="M18" s="145">
        <v>0</v>
      </c>
      <c r="N18" s="115">
        <v>15</v>
      </c>
      <c r="O18" s="116">
        <v>-1</v>
      </c>
      <c r="P18" s="145">
        <v>76112</v>
      </c>
      <c r="Q18" s="115">
        <v>81465</v>
      </c>
      <c r="R18" s="116">
        <v>-6.5709200270054599E-2</v>
      </c>
      <c r="S18" s="123">
        <v>0</v>
      </c>
      <c r="T18" s="114" t="s">
        <v>98</v>
      </c>
      <c r="U18" s="114" t="s">
        <v>98</v>
      </c>
      <c r="V18" s="114" t="s">
        <v>131</v>
      </c>
      <c r="W18" s="114" t="s">
        <v>140</v>
      </c>
    </row>
    <row r="19" spans="1:23" x14ac:dyDescent="0.2">
      <c r="A19" s="122"/>
      <c r="B19" s="114" t="s">
        <v>141</v>
      </c>
      <c r="C19" s="114" t="s">
        <v>142</v>
      </c>
      <c r="D19" s="145">
        <v>111281</v>
      </c>
      <c r="E19" s="115">
        <v>117009</v>
      </c>
      <c r="F19" s="116">
        <v>-4.8953499303472398E-2</v>
      </c>
      <c r="G19" s="145">
        <v>0</v>
      </c>
      <c r="H19" s="115">
        <v>0</v>
      </c>
      <c r="I19" s="116">
        <v>0</v>
      </c>
      <c r="J19" s="145">
        <v>22805</v>
      </c>
      <c r="K19" s="115">
        <v>6297</v>
      </c>
      <c r="L19" s="116">
        <v>2.6215658249960301</v>
      </c>
      <c r="M19" s="145">
        <v>0</v>
      </c>
      <c r="N19" s="115">
        <v>0</v>
      </c>
      <c r="O19" s="116">
        <v>0</v>
      </c>
      <c r="P19" s="145">
        <v>134086</v>
      </c>
      <c r="Q19" s="115">
        <v>123306</v>
      </c>
      <c r="R19" s="116">
        <v>8.7424780627057899E-2</v>
      </c>
      <c r="S19" s="123">
        <v>0</v>
      </c>
      <c r="T19" s="114" t="s">
        <v>98</v>
      </c>
      <c r="U19" s="114" t="s">
        <v>98</v>
      </c>
      <c r="V19" s="114" t="s">
        <v>131</v>
      </c>
      <c r="W19" s="114" t="s">
        <v>143</v>
      </c>
    </row>
    <row r="20" spans="1:23" x14ac:dyDescent="0.2">
      <c r="A20" s="122"/>
      <c r="B20" s="114" t="s">
        <v>144</v>
      </c>
      <c r="C20" s="114" t="s">
        <v>145</v>
      </c>
      <c r="D20" s="145">
        <v>37390</v>
      </c>
      <c r="E20" s="115">
        <v>38002</v>
      </c>
      <c r="F20" s="116">
        <v>-1.61044155570759E-2</v>
      </c>
      <c r="G20" s="145">
        <v>0</v>
      </c>
      <c r="H20" s="115">
        <v>250</v>
      </c>
      <c r="I20" s="116">
        <v>-1</v>
      </c>
      <c r="J20" s="145">
        <v>397</v>
      </c>
      <c r="K20" s="115">
        <v>124</v>
      </c>
      <c r="L20" s="116">
        <v>2.20161290322581</v>
      </c>
      <c r="M20" s="145">
        <v>0</v>
      </c>
      <c r="N20" s="115">
        <v>0</v>
      </c>
      <c r="O20" s="116">
        <v>0</v>
      </c>
      <c r="P20" s="145">
        <v>37787</v>
      </c>
      <c r="Q20" s="115">
        <v>38376</v>
      </c>
      <c r="R20" s="116">
        <v>-1.5348134250573301E-2</v>
      </c>
      <c r="S20" s="123">
        <v>0</v>
      </c>
      <c r="T20" s="114" t="s">
        <v>98</v>
      </c>
      <c r="U20" s="114" t="s">
        <v>98</v>
      </c>
      <c r="V20" s="114" t="s">
        <v>131</v>
      </c>
      <c r="W20" s="114" t="s">
        <v>146</v>
      </c>
    </row>
    <row r="21" spans="1:23" x14ac:dyDescent="0.2">
      <c r="A21" s="122"/>
      <c r="B21" s="114" t="s">
        <v>147</v>
      </c>
      <c r="C21" s="114" t="s">
        <v>148</v>
      </c>
      <c r="D21" s="145">
        <v>126263</v>
      </c>
      <c r="E21" s="115">
        <v>24738</v>
      </c>
      <c r="F21" s="116">
        <v>4.1040100250626592</v>
      </c>
      <c r="G21" s="145">
        <v>0</v>
      </c>
      <c r="H21" s="115">
        <v>0</v>
      </c>
      <c r="I21" s="116">
        <v>0</v>
      </c>
      <c r="J21" s="145">
        <v>33773</v>
      </c>
      <c r="K21" s="115">
        <v>31098</v>
      </c>
      <c r="L21" s="116">
        <v>8.6018393465817702E-2</v>
      </c>
      <c r="M21" s="145">
        <v>0</v>
      </c>
      <c r="N21" s="115">
        <v>0</v>
      </c>
      <c r="O21" s="116">
        <v>0</v>
      </c>
      <c r="P21" s="145">
        <v>160036</v>
      </c>
      <c r="Q21" s="115">
        <v>55836</v>
      </c>
      <c r="R21" s="116">
        <v>1.8661795257539897</v>
      </c>
      <c r="S21" s="123">
        <v>0</v>
      </c>
      <c r="T21" s="114" t="s">
        <v>98</v>
      </c>
      <c r="U21" s="114" t="s">
        <v>98</v>
      </c>
      <c r="V21" s="114" t="s">
        <v>131</v>
      </c>
      <c r="W21" s="114" t="s">
        <v>149</v>
      </c>
    </row>
    <row r="22" spans="1:23" x14ac:dyDescent="0.2">
      <c r="A22" s="122"/>
      <c r="B22" s="114" t="s">
        <v>150</v>
      </c>
      <c r="C22" s="114" t="s">
        <v>151</v>
      </c>
      <c r="D22" s="145">
        <v>102634</v>
      </c>
      <c r="E22" s="115">
        <v>86498</v>
      </c>
      <c r="F22" s="116">
        <v>0.18654766584198501</v>
      </c>
      <c r="G22" s="145">
        <v>0</v>
      </c>
      <c r="H22" s="115">
        <v>35</v>
      </c>
      <c r="I22" s="116">
        <v>-1</v>
      </c>
      <c r="J22" s="145">
        <v>630140</v>
      </c>
      <c r="K22" s="115">
        <v>949654</v>
      </c>
      <c r="L22" s="116">
        <v>-0.336453066064061</v>
      </c>
      <c r="M22" s="145">
        <v>0</v>
      </c>
      <c r="N22" s="115">
        <v>10</v>
      </c>
      <c r="O22" s="116">
        <v>-1</v>
      </c>
      <c r="P22" s="145">
        <v>732774</v>
      </c>
      <c r="Q22" s="115">
        <v>1036197</v>
      </c>
      <c r="R22" s="116">
        <v>-0.29282366190984899</v>
      </c>
      <c r="S22" s="123">
        <v>0</v>
      </c>
      <c r="T22" s="114" t="s">
        <v>98</v>
      </c>
      <c r="U22" s="114" t="s">
        <v>98</v>
      </c>
      <c r="V22" s="114" t="s">
        <v>131</v>
      </c>
      <c r="W22" s="114" t="s">
        <v>152</v>
      </c>
    </row>
    <row r="23" spans="1:23" x14ac:dyDescent="0.2">
      <c r="A23" s="124"/>
      <c r="B23" s="114" t="s">
        <v>153</v>
      </c>
      <c r="C23" s="114" t="s">
        <v>154</v>
      </c>
      <c r="D23" s="145">
        <v>137758</v>
      </c>
      <c r="E23" s="115">
        <v>94472</v>
      </c>
      <c r="F23" s="116">
        <v>0.45818866965873506</v>
      </c>
      <c r="G23" s="145">
        <v>0</v>
      </c>
      <c r="H23" s="115">
        <v>0</v>
      </c>
      <c r="I23" s="116">
        <v>0</v>
      </c>
      <c r="J23" s="145">
        <v>422</v>
      </c>
      <c r="K23" s="115">
        <v>939</v>
      </c>
      <c r="L23" s="116">
        <v>-0.55058572949946816</v>
      </c>
      <c r="M23" s="145">
        <v>0</v>
      </c>
      <c r="N23" s="115">
        <v>0</v>
      </c>
      <c r="O23" s="116">
        <v>0</v>
      </c>
      <c r="P23" s="145">
        <v>138180</v>
      </c>
      <c r="Q23" s="115">
        <v>95411</v>
      </c>
      <c r="R23" s="116">
        <v>0.44826068273050301</v>
      </c>
      <c r="S23" s="123">
        <v>0</v>
      </c>
      <c r="T23" s="114" t="s">
        <v>98</v>
      </c>
      <c r="U23" s="114" t="s">
        <v>98</v>
      </c>
      <c r="V23" s="114" t="s">
        <v>131</v>
      </c>
      <c r="W23" s="114" t="s">
        <v>155</v>
      </c>
    </row>
    <row r="24" spans="1:23" x14ac:dyDescent="0.2">
      <c r="A24" s="125" t="s">
        <v>112</v>
      </c>
      <c r="B24" s="125">
        <v>0</v>
      </c>
      <c r="C24" s="125">
        <v>0</v>
      </c>
      <c r="D24" s="135">
        <v>818446</v>
      </c>
      <c r="E24" s="126">
        <v>672826</v>
      </c>
      <c r="F24" s="127">
        <v>0.216430399538662</v>
      </c>
      <c r="G24" s="135">
        <v>19453</v>
      </c>
      <c r="H24" s="126">
        <v>40120</v>
      </c>
      <c r="I24" s="127">
        <v>-0.51512961116650002</v>
      </c>
      <c r="J24" s="135">
        <v>845563</v>
      </c>
      <c r="K24" s="126">
        <v>1114754</v>
      </c>
      <c r="L24" s="127">
        <v>-0.24148018307178101</v>
      </c>
      <c r="M24" s="135">
        <v>1889</v>
      </c>
      <c r="N24" s="126">
        <v>3108</v>
      </c>
      <c r="O24" s="127">
        <v>-0.39221364221364202</v>
      </c>
      <c r="P24" s="135">
        <v>1685351</v>
      </c>
      <c r="Q24" s="126">
        <v>1830808</v>
      </c>
      <c r="R24" s="127">
        <v>-7.9449620058465995E-2</v>
      </c>
      <c r="S24" s="130">
        <v>0</v>
      </c>
      <c r="T24" s="131">
        <v>0</v>
      </c>
      <c r="U24" s="131">
        <v>0</v>
      </c>
      <c r="V24" s="131">
        <v>0</v>
      </c>
      <c r="W24" s="131">
        <v>0</v>
      </c>
    </row>
    <row r="25" spans="1:23" x14ac:dyDescent="0.2">
      <c r="A25" s="120" t="s">
        <v>156</v>
      </c>
      <c r="B25" s="114" t="s">
        <v>157</v>
      </c>
      <c r="C25" s="114" t="s">
        <v>158</v>
      </c>
      <c r="D25" s="145">
        <v>3718</v>
      </c>
      <c r="E25" s="115">
        <v>963</v>
      </c>
      <c r="F25" s="116">
        <v>2.8608515057113202</v>
      </c>
      <c r="G25" s="145">
        <v>0</v>
      </c>
      <c r="H25" s="115">
        <v>0</v>
      </c>
      <c r="I25" s="116">
        <v>0</v>
      </c>
      <c r="J25" s="145">
        <v>38</v>
      </c>
      <c r="K25" s="115">
        <v>9</v>
      </c>
      <c r="L25" s="116">
        <v>3.2222222222222201</v>
      </c>
      <c r="M25" s="145">
        <v>0</v>
      </c>
      <c r="N25" s="115">
        <v>0</v>
      </c>
      <c r="O25" s="116">
        <v>0</v>
      </c>
      <c r="P25" s="145">
        <v>3756</v>
      </c>
      <c r="Q25" s="115">
        <v>972</v>
      </c>
      <c r="R25" s="116">
        <v>2.8641975308642</v>
      </c>
      <c r="S25" s="121">
        <v>5</v>
      </c>
      <c r="T25" s="114" t="s">
        <v>98</v>
      </c>
      <c r="U25" s="114" t="s">
        <v>98</v>
      </c>
      <c r="V25" s="114" t="s">
        <v>160</v>
      </c>
      <c r="W25" s="114" t="s">
        <v>159</v>
      </c>
    </row>
    <row r="26" spans="1:23" x14ac:dyDescent="0.2">
      <c r="A26" s="122"/>
      <c r="B26" s="114" t="s">
        <v>161</v>
      </c>
      <c r="C26" s="114" t="s">
        <v>162</v>
      </c>
      <c r="D26" s="145">
        <v>1000</v>
      </c>
      <c r="E26" s="115">
        <v>737</v>
      </c>
      <c r="F26" s="116">
        <v>0.35685210312076004</v>
      </c>
      <c r="G26" s="145">
        <v>0</v>
      </c>
      <c r="H26" s="115">
        <v>0</v>
      </c>
      <c r="I26" s="116">
        <v>0</v>
      </c>
      <c r="J26" s="145">
        <v>2931</v>
      </c>
      <c r="K26" s="115">
        <v>1652</v>
      </c>
      <c r="L26" s="116">
        <v>0.77421307506053305</v>
      </c>
      <c r="M26" s="145">
        <v>0</v>
      </c>
      <c r="N26" s="115">
        <v>0</v>
      </c>
      <c r="O26" s="116">
        <v>0</v>
      </c>
      <c r="P26" s="145">
        <v>3931</v>
      </c>
      <c r="Q26" s="115">
        <v>2389</v>
      </c>
      <c r="R26" s="116">
        <v>0.64545835077438296</v>
      </c>
      <c r="S26" s="123">
        <v>0</v>
      </c>
      <c r="T26" s="114" t="s">
        <v>98</v>
      </c>
      <c r="U26" s="114" t="s">
        <v>98</v>
      </c>
      <c r="V26" s="114" t="s">
        <v>160</v>
      </c>
      <c r="W26" s="114" t="s">
        <v>163</v>
      </c>
    </row>
    <row r="27" spans="1:23" x14ac:dyDescent="0.2">
      <c r="A27" s="122"/>
      <c r="B27" s="114" t="s">
        <v>164</v>
      </c>
      <c r="C27" s="114" t="s">
        <v>165</v>
      </c>
      <c r="D27" s="145">
        <v>4687</v>
      </c>
      <c r="E27" s="115">
        <v>6947</v>
      </c>
      <c r="F27" s="116">
        <v>-0.32532028213617403</v>
      </c>
      <c r="G27" s="145">
        <v>0</v>
      </c>
      <c r="H27" s="115">
        <v>0</v>
      </c>
      <c r="I27" s="116">
        <v>0</v>
      </c>
      <c r="J27" s="145">
        <v>26690</v>
      </c>
      <c r="K27" s="115">
        <v>32131</v>
      </c>
      <c r="L27" s="116">
        <v>-0.169338022470511</v>
      </c>
      <c r="M27" s="145">
        <v>0</v>
      </c>
      <c r="N27" s="115">
        <v>0</v>
      </c>
      <c r="O27" s="116">
        <v>0</v>
      </c>
      <c r="P27" s="145">
        <v>31377</v>
      </c>
      <c r="Q27" s="115">
        <v>39078</v>
      </c>
      <c r="R27" s="116">
        <v>-0.19706740365423001</v>
      </c>
      <c r="S27" s="123">
        <v>0</v>
      </c>
      <c r="T27" s="114" t="s">
        <v>98</v>
      </c>
      <c r="U27" s="114" t="s">
        <v>98</v>
      </c>
      <c r="V27" s="114" t="s">
        <v>160</v>
      </c>
      <c r="W27" s="114" t="s">
        <v>166</v>
      </c>
    </row>
    <row r="28" spans="1:23" x14ac:dyDescent="0.2">
      <c r="A28" s="122"/>
      <c r="B28" s="114" t="s">
        <v>167</v>
      </c>
      <c r="C28" s="114" t="s">
        <v>168</v>
      </c>
      <c r="D28" s="145">
        <v>2553</v>
      </c>
      <c r="E28" s="115">
        <v>2554</v>
      </c>
      <c r="F28" s="116">
        <v>-3.9154267815191899E-4</v>
      </c>
      <c r="G28" s="145">
        <v>0</v>
      </c>
      <c r="H28" s="115">
        <v>0</v>
      </c>
      <c r="I28" s="116">
        <v>0</v>
      </c>
      <c r="J28" s="145">
        <v>4087</v>
      </c>
      <c r="K28" s="115">
        <v>958</v>
      </c>
      <c r="L28" s="116">
        <v>3.2661795407098095</v>
      </c>
      <c r="M28" s="145">
        <v>0</v>
      </c>
      <c r="N28" s="115">
        <v>0</v>
      </c>
      <c r="O28" s="116">
        <v>0</v>
      </c>
      <c r="P28" s="145">
        <v>6640</v>
      </c>
      <c r="Q28" s="115">
        <v>3512</v>
      </c>
      <c r="R28" s="116">
        <v>0.89066059225512495</v>
      </c>
      <c r="S28" s="123">
        <v>0</v>
      </c>
      <c r="T28" s="114" t="s">
        <v>98</v>
      </c>
      <c r="U28" s="114" t="s">
        <v>98</v>
      </c>
      <c r="V28" s="114" t="s">
        <v>160</v>
      </c>
      <c r="W28" s="114" t="s">
        <v>169</v>
      </c>
    </row>
    <row r="29" spans="1:23" x14ac:dyDescent="0.2">
      <c r="A29" s="122"/>
      <c r="B29" s="114" t="s">
        <v>170</v>
      </c>
      <c r="C29" s="114" t="s">
        <v>171</v>
      </c>
      <c r="D29" s="145">
        <v>0</v>
      </c>
      <c r="E29" s="115">
        <v>0</v>
      </c>
      <c r="F29" s="116">
        <v>0</v>
      </c>
      <c r="G29" s="145">
        <v>0</v>
      </c>
      <c r="H29" s="115">
        <v>0</v>
      </c>
      <c r="I29" s="116">
        <v>0</v>
      </c>
      <c r="J29" s="145">
        <v>0</v>
      </c>
      <c r="K29" s="115">
        <v>0</v>
      </c>
      <c r="L29" s="116">
        <v>0</v>
      </c>
      <c r="M29" s="145">
        <v>0</v>
      </c>
      <c r="N29" s="115">
        <v>0</v>
      </c>
      <c r="O29" s="116">
        <v>0</v>
      </c>
      <c r="P29" s="145">
        <v>0</v>
      </c>
      <c r="Q29" s="115">
        <v>0</v>
      </c>
      <c r="R29" s="116">
        <v>0</v>
      </c>
      <c r="S29" s="123">
        <v>0</v>
      </c>
      <c r="T29" s="114" t="s">
        <v>98</v>
      </c>
      <c r="U29" s="114" t="s">
        <v>98</v>
      </c>
      <c r="V29" s="114" t="s">
        <v>160</v>
      </c>
      <c r="W29" s="114" t="s">
        <v>172</v>
      </c>
    </row>
    <row r="30" spans="1:23" x14ac:dyDescent="0.2">
      <c r="A30" s="122"/>
      <c r="B30" s="114" t="s">
        <v>173</v>
      </c>
      <c r="C30" s="114" t="s">
        <v>174</v>
      </c>
      <c r="D30" s="145">
        <v>8522</v>
      </c>
      <c r="E30" s="115">
        <v>3331</v>
      </c>
      <c r="F30" s="116">
        <v>1.5583908736115299</v>
      </c>
      <c r="G30" s="145">
        <v>0</v>
      </c>
      <c r="H30" s="115">
        <v>0</v>
      </c>
      <c r="I30" s="116">
        <v>0</v>
      </c>
      <c r="J30" s="145">
        <v>64</v>
      </c>
      <c r="K30" s="115">
        <v>0</v>
      </c>
      <c r="L30" s="116">
        <v>0</v>
      </c>
      <c r="M30" s="145">
        <v>0</v>
      </c>
      <c r="N30" s="115">
        <v>0</v>
      </c>
      <c r="O30" s="116">
        <v>0</v>
      </c>
      <c r="P30" s="145">
        <v>8586</v>
      </c>
      <c r="Q30" s="115">
        <v>3331</v>
      </c>
      <c r="R30" s="116">
        <v>1.5776043230261201</v>
      </c>
      <c r="S30" s="123">
        <v>0</v>
      </c>
      <c r="T30" s="114" t="s">
        <v>98</v>
      </c>
      <c r="U30" s="114" t="s">
        <v>98</v>
      </c>
      <c r="V30" s="114" t="s">
        <v>160</v>
      </c>
      <c r="W30" s="114" t="s">
        <v>175</v>
      </c>
    </row>
    <row r="31" spans="1:23" x14ac:dyDescent="0.2">
      <c r="A31" s="122"/>
      <c r="B31" s="114" t="s">
        <v>176</v>
      </c>
      <c r="C31" s="114" t="s">
        <v>177</v>
      </c>
      <c r="D31" s="145">
        <v>8048</v>
      </c>
      <c r="E31" s="115">
        <v>3235</v>
      </c>
      <c r="F31" s="116">
        <v>1.4877897990726401</v>
      </c>
      <c r="G31" s="145">
        <v>0</v>
      </c>
      <c r="H31" s="115">
        <v>0</v>
      </c>
      <c r="I31" s="116">
        <v>0</v>
      </c>
      <c r="J31" s="145">
        <v>125</v>
      </c>
      <c r="K31" s="115">
        <v>0</v>
      </c>
      <c r="L31" s="116">
        <v>0</v>
      </c>
      <c r="M31" s="145">
        <v>0</v>
      </c>
      <c r="N31" s="115">
        <v>0</v>
      </c>
      <c r="O31" s="116">
        <v>0</v>
      </c>
      <c r="P31" s="145">
        <v>8173</v>
      </c>
      <c r="Q31" s="115">
        <v>3235</v>
      </c>
      <c r="R31" s="116">
        <v>1.5264296754250399</v>
      </c>
      <c r="S31" s="123">
        <v>0</v>
      </c>
      <c r="T31" s="114" t="s">
        <v>98</v>
      </c>
      <c r="U31" s="114" t="s">
        <v>98</v>
      </c>
      <c r="V31" s="114" t="s">
        <v>160</v>
      </c>
      <c r="W31" s="114" t="s">
        <v>178</v>
      </c>
    </row>
    <row r="32" spans="1:23" x14ac:dyDescent="0.2">
      <c r="A32" s="122"/>
      <c r="B32" s="114" t="s">
        <v>179</v>
      </c>
      <c r="C32" s="114" t="s">
        <v>180</v>
      </c>
      <c r="D32" s="145">
        <v>25055</v>
      </c>
      <c r="E32" s="115">
        <v>5123</v>
      </c>
      <c r="F32" s="116">
        <v>3.8906890493851298</v>
      </c>
      <c r="G32" s="145">
        <v>0</v>
      </c>
      <c r="H32" s="115">
        <v>0</v>
      </c>
      <c r="I32" s="116">
        <v>0</v>
      </c>
      <c r="J32" s="145">
        <v>22956</v>
      </c>
      <c r="K32" s="115">
        <v>10879</v>
      </c>
      <c r="L32" s="116">
        <v>1.11012041547936</v>
      </c>
      <c r="M32" s="145">
        <v>0</v>
      </c>
      <c r="N32" s="115">
        <v>0</v>
      </c>
      <c r="O32" s="116">
        <v>0</v>
      </c>
      <c r="P32" s="145">
        <v>48011</v>
      </c>
      <c r="Q32" s="115">
        <v>16002</v>
      </c>
      <c r="R32" s="116">
        <v>2.0003124609423799</v>
      </c>
      <c r="S32" s="123">
        <v>0</v>
      </c>
      <c r="T32" s="114" t="s">
        <v>98</v>
      </c>
      <c r="U32" s="114" t="s">
        <v>98</v>
      </c>
      <c r="V32" s="114" t="s">
        <v>160</v>
      </c>
      <c r="W32" s="114" t="s">
        <v>181</v>
      </c>
    </row>
    <row r="33" spans="1:23" x14ac:dyDescent="0.2">
      <c r="A33" s="122"/>
      <c r="B33" s="114" t="s">
        <v>182</v>
      </c>
      <c r="C33" s="114" t="s">
        <v>183</v>
      </c>
      <c r="D33" s="145">
        <v>654</v>
      </c>
      <c r="E33" s="115">
        <v>12</v>
      </c>
      <c r="F33" s="116">
        <v>53.5</v>
      </c>
      <c r="G33" s="145">
        <v>0</v>
      </c>
      <c r="H33" s="115">
        <v>0</v>
      </c>
      <c r="I33" s="116">
        <v>0</v>
      </c>
      <c r="J33" s="145">
        <v>3747</v>
      </c>
      <c r="K33" s="115">
        <v>215</v>
      </c>
      <c r="L33" s="116">
        <v>16.4279069767442</v>
      </c>
      <c r="M33" s="145">
        <v>0</v>
      </c>
      <c r="N33" s="115">
        <v>0</v>
      </c>
      <c r="O33" s="116">
        <v>0</v>
      </c>
      <c r="P33" s="145">
        <v>4401</v>
      </c>
      <c r="Q33" s="115">
        <v>227</v>
      </c>
      <c r="R33" s="116">
        <v>18.387665198237901</v>
      </c>
      <c r="S33" s="123">
        <v>0</v>
      </c>
      <c r="T33" s="114" t="s">
        <v>98</v>
      </c>
      <c r="U33" s="114" t="s">
        <v>98</v>
      </c>
      <c r="V33" s="114" t="s">
        <v>160</v>
      </c>
      <c r="W33" s="114" t="s">
        <v>184</v>
      </c>
    </row>
    <row r="34" spans="1:23" x14ac:dyDescent="0.2">
      <c r="A34" s="122"/>
      <c r="B34" s="114" t="s">
        <v>185</v>
      </c>
      <c r="C34" s="114" t="s">
        <v>186</v>
      </c>
      <c r="D34" s="145">
        <v>6599</v>
      </c>
      <c r="E34" s="115">
        <v>5683</v>
      </c>
      <c r="F34" s="116">
        <v>0.16118247404539898</v>
      </c>
      <c r="G34" s="145">
        <v>0</v>
      </c>
      <c r="H34" s="115">
        <v>0</v>
      </c>
      <c r="I34" s="116">
        <v>0</v>
      </c>
      <c r="J34" s="145">
        <v>2467</v>
      </c>
      <c r="K34" s="115">
        <v>2964</v>
      </c>
      <c r="L34" s="116">
        <v>-0.16767881241565502</v>
      </c>
      <c r="M34" s="145">
        <v>0</v>
      </c>
      <c r="N34" s="115">
        <v>0</v>
      </c>
      <c r="O34" s="116">
        <v>0</v>
      </c>
      <c r="P34" s="145">
        <v>9066</v>
      </c>
      <c r="Q34" s="115">
        <v>8647</v>
      </c>
      <c r="R34" s="116">
        <v>4.8456111946339801E-2</v>
      </c>
      <c r="S34" s="123">
        <v>0</v>
      </c>
      <c r="T34" s="114" t="s">
        <v>98</v>
      </c>
      <c r="U34" s="114" t="s">
        <v>98</v>
      </c>
      <c r="V34" s="114" t="s">
        <v>160</v>
      </c>
      <c r="W34" s="114" t="s">
        <v>187</v>
      </c>
    </row>
    <row r="35" spans="1:23" x14ac:dyDescent="0.2">
      <c r="A35" s="122"/>
      <c r="B35" s="114" t="s">
        <v>188</v>
      </c>
      <c r="C35" s="114" t="s">
        <v>189</v>
      </c>
      <c r="D35" s="145">
        <v>9734</v>
      </c>
      <c r="E35" s="115">
        <v>2437</v>
      </c>
      <c r="F35" s="116">
        <v>2.99425523184243</v>
      </c>
      <c r="G35" s="145">
        <v>0</v>
      </c>
      <c r="H35" s="115">
        <v>0</v>
      </c>
      <c r="I35" s="116">
        <v>0</v>
      </c>
      <c r="J35" s="145">
        <v>21155</v>
      </c>
      <c r="K35" s="115">
        <v>10063</v>
      </c>
      <c r="L35" s="116">
        <v>1.1022557885322499</v>
      </c>
      <c r="M35" s="145">
        <v>0</v>
      </c>
      <c r="N35" s="115">
        <v>0</v>
      </c>
      <c r="O35" s="116">
        <v>0</v>
      </c>
      <c r="P35" s="145">
        <v>30889</v>
      </c>
      <c r="Q35" s="115">
        <v>12500</v>
      </c>
      <c r="R35" s="116">
        <v>1.47112</v>
      </c>
      <c r="S35" s="123">
        <v>0</v>
      </c>
      <c r="T35" s="114" t="s">
        <v>98</v>
      </c>
      <c r="U35" s="114" t="s">
        <v>98</v>
      </c>
      <c r="V35" s="114" t="s">
        <v>160</v>
      </c>
      <c r="W35" s="114" t="s">
        <v>190</v>
      </c>
    </row>
    <row r="36" spans="1:23" x14ac:dyDescent="0.2">
      <c r="A36" s="122"/>
      <c r="B36" s="114" t="s">
        <v>191</v>
      </c>
      <c r="C36" s="114" t="s">
        <v>192</v>
      </c>
      <c r="D36" s="145">
        <v>1642</v>
      </c>
      <c r="E36" s="115">
        <v>795</v>
      </c>
      <c r="F36" s="116">
        <v>1.0654088050314499</v>
      </c>
      <c r="G36" s="145">
        <v>0</v>
      </c>
      <c r="H36" s="115">
        <v>0</v>
      </c>
      <c r="I36" s="116">
        <v>0</v>
      </c>
      <c r="J36" s="145">
        <v>5942</v>
      </c>
      <c r="K36" s="115">
        <v>3600</v>
      </c>
      <c r="L36" s="116">
        <v>0.650555555555556</v>
      </c>
      <c r="M36" s="145">
        <v>0</v>
      </c>
      <c r="N36" s="115">
        <v>0</v>
      </c>
      <c r="O36" s="116">
        <v>0</v>
      </c>
      <c r="P36" s="145">
        <v>7584</v>
      </c>
      <c r="Q36" s="115">
        <v>4395</v>
      </c>
      <c r="R36" s="116">
        <v>0.72559726962457294</v>
      </c>
      <c r="S36" s="123">
        <v>0</v>
      </c>
      <c r="T36" s="114" t="s">
        <v>98</v>
      </c>
      <c r="U36" s="114" t="s">
        <v>98</v>
      </c>
      <c r="V36" s="114" t="s">
        <v>160</v>
      </c>
      <c r="W36" s="114" t="s">
        <v>193</v>
      </c>
    </row>
    <row r="37" spans="1:23" x14ac:dyDescent="0.2">
      <c r="A37" s="122"/>
      <c r="B37" s="114" t="s">
        <v>194</v>
      </c>
      <c r="C37" s="114" t="s">
        <v>195</v>
      </c>
      <c r="D37" s="145">
        <v>23714</v>
      </c>
      <c r="E37" s="115">
        <v>9601</v>
      </c>
      <c r="F37" s="116">
        <v>1.46995104676596</v>
      </c>
      <c r="G37" s="145">
        <v>0</v>
      </c>
      <c r="H37" s="115">
        <v>0</v>
      </c>
      <c r="I37" s="116">
        <v>0</v>
      </c>
      <c r="J37" s="145">
        <v>3658</v>
      </c>
      <c r="K37" s="115">
        <v>4076</v>
      </c>
      <c r="L37" s="116">
        <v>-0.10255152109911701</v>
      </c>
      <c r="M37" s="145">
        <v>0</v>
      </c>
      <c r="N37" s="115">
        <v>0</v>
      </c>
      <c r="O37" s="116">
        <v>0</v>
      </c>
      <c r="P37" s="145">
        <v>27372</v>
      </c>
      <c r="Q37" s="115">
        <v>13677</v>
      </c>
      <c r="R37" s="116">
        <v>1.0013160780872998</v>
      </c>
      <c r="S37" s="123">
        <v>0</v>
      </c>
      <c r="T37" s="114" t="s">
        <v>98</v>
      </c>
      <c r="U37" s="114" t="s">
        <v>98</v>
      </c>
      <c r="V37" s="114" t="s">
        <v>160</v>
      </c>
      <c r="W37" s="114" t="s">
        <v>196</v>
      </c>
    </row>
    <row r="38" spans="1:23" x14ac:dyDescent="0.2">
      <c r="A38" s="122"/>
      <c r="B38" s="114" t="s">
        <v>197</v>
      </c>
      <c r="C38" s="114" t="s">
        <v>198</v>
      </c>
      <c r="D38" s="145">
        <v>10631</v>
      </c>
      <c r="E38" s="115">
        <v>9158</v>
      </c>
      <c r="F38" s="116">
        <v>0.16084297881633502</v>
      </c>
      <c r="G38" s="145">
        <v>0</v>
      </c>
      <c r="H38" s="115">
        <v>0</v>
      </c>
      <c r="I38" s="116">
        <v>0</v>
      </c>
      <c r="J38" s="145">
        <v>25797</v>
      </c>
      <c r="K38" s="115">
        <v>6634</v>
      </c>
      <c r="L38" s="116">
        <v>2.8886041603858899</v>
      </c>
      <c r="M38" s="145">
        <v>0</v>
      </c>
      <c r="N38" s="115">
        <v>0</v>
      </c>
      <c r="O38" s="116">
        <v>0</v>
      </c>
      <c r="P38" s="145">
        <v>36428</v>
      </c>
      <c r="Q38" s="115">
        <v>15792</v>
      </c>
      <c r="R38" s="116">
        <v>1.3067375886524801</v>
      </c>
      <c r="S38" s="123">
        <v>0</v>
      </c>
      <c r="T38" s="114" t="s">
        <v>98</v>
      </c>
      <c r="U38" s="114" t="s">
        <v>98</v>
      </c>
      <c r="V38" s="114" t="s">
        <v>160</v>
      </c>
      <c r="W38" s="114" t="s">
        <v>199</v>
      </c>
    </row>
    <row r="39" spans="1:23" x14ac:dyDescent="0.2">
      <c r="A39" s="122"/>
      <c r="B39" s="114" t="s">
        <v>200</v>
      </c>
      <c r="C39" s="114" t="s">
        <v>201</v>
      </c>
      <c r="D39" s="145">
        <v>3017</v>
      </c>
      <c r="E39" s="115">
        <v>3629</v>
      </c>
      <c r="F39" s="116">
        <v>-0.16864149903554701</v>
      </c>
      <c r="G39" s="145">
        <v>0</v>
      </c>
      <c r="H39" s="115">
        <v>0</v>
      </c>
      <c r="I39" s="116">
        <v>0</v>
      </c>
      <c r="J39" s="145">
        <v>799</v>
      </c>
      <c r="K39" s="115">
        <v>612</v>
      </c>
      <c r="L39" s="116">
        <v>0.30555555555555602</v>
      </c>
      <c r="M39" s="145">
        <v>0</v>
      </c>
      <c r="N39" s="115">
        <v>0</v>
      </c>
      <c r="O39" s="116">
        <v>0</v>
      </c>
      <c r="P39" s="145">
        <v>3816</v>
      </c>
      <c r="Q39" s="115">
        <v>4241</v>
      </c>
      <c r="R39" s="116">
        <v>-0.10021221410044799</v>
      </c>
      <c r="S39" s="123">
        <v>0</v>
      </c>
      <c r="T39" s="114" t="s">
        <v>98</v>
      </c>
      <c r="U39" s="114" t="s">
        <v>98</v>
      </c>
      <c r="V39" s="114" t="s">
        <v>160</v>
      </c>
      <c r="W39" s="114" t="s">
        <v>202</v>
      </c>
    </row>
    <row r="40" spans="1:23" x14ac:dyDescent="0.2">
      <c r="A40" s="122"/>
      <c r="B40" s="114" t="s">
        <v>203</v>
      </c>
      <c r="C40" s="114" t="s">
        <v>204</v>
      </c>
      <c r="D40" s="145">
        <v>2820</v>
      </c>
      <c r="E40" s="115">
        <v>601</v>
      </c>
      <c r="F40" s="116">
        <v>3.6921797004991701</v>
      </c>
      <c r="G40" s="145">
        <v>0</v>
      </c>
      <c r="H40" s="115">
        <v>0</v>
      </c>
      <c r="I40" s="116">
        <v>0</v>
      </c>
      <c r="J40" s="145">
        <v>26</v>
      </c>
      <c r="K40" s="115">
        <v>0</v>
      </c>
      <c r="L40" s="116">
        <v>0</v>
      </c>
      <c r="M40" s="145">
        <v>0</v>
      </c>
      <c r="N40" s="115">
        <v>0</v>
      </c>
      <c r="O40" s="116">
        <v>0</v>
      </c>
      <c r="P40" s="145">
        <v>2846</v>
      </c>
      <c r="Q40" s="115">
        <v>601</v>
      </c>
      <c r="R40" s="116">
        <v>3.7354409317803698</v>
      </c>
      <c r="S40" s="123">
        <v>0</v>
      </c>
      <c r="T40" s="114" t="s">
        <v>98</v>
      </c>
      <c r="U40" s="114" t="s">
        <v>98</v>
      </c>
      <c r="V40" s="114" t="s">
        <v>160</v>
      </c>
      <c r="W40" s="114" t="s">
        <v>205</v>
      </c>
    </row>
    <row r="41" spans="1:23" x14ac:dyDescent="0.2">
      <c r="A41" s="122"/>
      <c r="B41" s="114" t="s">
        <v>206</v>
      </c>
      <c r="C41" s="114" t="s">
        <v>207</v>
      </c>
      <c r="D41" s="145">
        <v>344</v>
      </c>
      <c r="E41" s="115">
        <v>2</v>
      </c>
      <c r="F41" s="116">
        <v>171</v>
      </c>
      <c r="G41" s="145">
        <v>0</v>
      </c>
      <c r="H41" s="115">
        <v>0</v>
      </c>
      <c r="I41" s="116">
        <v>0</v>
      </c>
      <c r="J41" s="145">
        <v>0</v>
      </c>
      <c r="K41" s="115">
        <v>0</v>
      </c>
      <c r="L41" s="116">
        <v>0</v>
      </c>
      <c r="M41" s="145">
        <v>0</v>
      </c>
      <c r="N41" s="115">
        <v>0</v>
      </c>
      <c r="O41" s="116">
        <v>0</v>
      </c>
      <c r="P41" s="145">
        <v>344</v>
      </c>
      <c r="Q41" s="115">
        <v>2</v>
      </c>
      <c r="R41" s="116">
        <v>171</v>
      </c>
      <c r="S41" s="123">
        <v>0</v>
      </c>
      <c r="T41" s="114" t="s">
        <v>98</v>
      </c>
      <c r="U41" s="114" t="s">
        <v>98</v>
      </c>
      <c r="V41" s="114" t="s">
        <v>160</v>
      </c>
      <c r="W41" s="114" t="s">
        <v>208</v>
      </c>
    </row>
    <row r="42" spans="1:23" x14ac:dyDescent="0.2">
      <c r="A42" s="122"/>
      <c r="B42" s="114" t="s">
        <v>209</v>
      </c>
      <c r="C42" s="114" t="s">
        <v>210</v>
      </c>
      <c r="D42" s="145">
        <v>2426</v>
      </c>
      <c r="E42" s="115">
        <v>3615</v>
      </c>
      <c r="F42" s="116">
        <v>-0.32890733056708199</v>
      </c>
      <c r="G42" s="145">
        <v>0</v>
      </c>
      <c r="H42" s="115">
        <v>0</v>
      </c>
      <c r="I42" s="116">
        <v>0</v>
      </c>
      <c r="J42" s="145">
        <v>2698</v>
      </c>
      <c r="K42" s="115">
        <v>2467</v>
      </c>
      <c r="L42" s="116">
        <v>9.3635995135792502E-2</v>
      </c>
      <c r="M42" s="145">
        <v>0</v>
      </c>
      <c r="N42" s="115">
        <v>0</v>
      </c>
      <c r="O42" s="116">
        <v>0</v>
      </c>
      <c r="P42" s="145">
        <v>5124</v>
      </c>
      <c r="Q42" s="115">
        <v>6082</v>
      </c>
      <c r="R42" s="116">
        <v>-0.157513975665899</v>
      </c>
      <c r="S42" s="123">
        <v>0</v>
      </c>
      <c r="T42" s="114" t="s">
        <v>98</v>
      </c>
      <c r="U42" s="114" t="s">
        <v>98</v>
      </c>
      <c r="V42" s="114" t="s">
        <v>160</v>
      </c>
      <c r="W42" s="114" t="s">
        <v>211</v>
      </c>
    </row>
    <row r="43" spans="1:23" x14ac:dyDescent="0.2">
      <c r="A43" s="122"/>
      <c r="B43" s="114" t="s">
        <v>212</v>
      </c>
      <c r="C43" s="114" t="s">
        <v>213</v>
      </c>
      <c r="D43" s="145">
        <v>719</v>
      </c>
      <c r="E43" s="115">
        <v>604</v>
      </c>
      <c r="F43" s="116">
        <v>0.19039735099337701</v>
      </c>
      <c r="G43" s="145">
        <v>0</v>
      </c>
      <c r="H43" s="115">
        <v>0</v>
      </c>
      <c r="I43" s="116">
        <v>0</v>
      </c>
      <c r="J43" s="145">
        <v>3582</v>
      </c>
      <c r="K43" s="115">
        <v>1639</v>
      </c>
      <c r="L43" s="116">
        <v>1.1854789505796199</v>
      </c>
      <c r="M43" s="145">
        <v>0</v>
      </c>
      <c r="N43" s="115">
        <v>0</v>
      </c>
      <c r="O43" s="116">
        <v>0</v>
      </c>
      <c r="P43" s="145">
        <v>4301</v>
      </c>
      <c r="Q43" s="115">
        <v>2243</v>
      </c>
      <c r="R43" s="116">
        <v>0.91752117699509605</v>
      </c>
      <c r="S43" s="123">
        <v>0</v>
      </c>
      <c r="T43" s="114" t="s">
        <v>98</v>
      </c>
      <c r="U43" s="114" t="s">
        <v>98</v>
      </c>
      <c r="V43" s="114" t="s">
        <v>160</v>
      </c>
      <c r="W43" s="114" t="s">
        <v>214</v>
      </c>
    </row>
    <row r="44" spans="1:23" x14ac:dyDescent="0.2">
      <c r="A44" s="122"/>
      <c r="B44" s="114" t="s">
        <v>215</v>
      </c>
      <c r="C44" s="114" t="s">
        <v>216</v>
      </c>
      <c r="D44" s="145">
        <v>3214</v>
      </c>
      <c r="E44" s="115">
        <v>1518</v>
      </c>
      <c r="F44" s="116">
        <v>1.11725955204216</v>
      </c>
      <c r="G44" s="145">
        <v>0</v>
      </c>
      <c r="H44" s="115">
        <v>0</v>
      </c>
      <c r="I44" s="116">
        <v>0</v>
      </c>
      <c r="J44" s="145">
        <v>19</v>
      </c>
      <c r="K44" s="115">
        <v>0</v>
      </c>
      <c r="L44" s="116">
        <v>0</v>
      </c>
      <c r="M44" s="145">
        <v>0</v>
      </c>
      <c r="N44" s="115">
        <v>0</v>
      </c>
      <c r="O44" s="116">
        <v>0</v>
      </c>
      <c r="P44" s="145">
        <v>3233</v>
      </c>
      <c r="Q44" s="115">
        <v>1518</v>
      </c>
      <c r="R44" s="116">
        <v>1.1297760210803698</v>
      </c>
      <c r="S44" s="123">
        <v>0</v>
      </c>
      <c r="T44" s="114" t="s">
        <v>98</v>
      </c>
      <c r="U44" s="114" t="s">
        <v>98</v>
      </c>
      <c r="V44" s="114" t="s">
        <v>160</v>
      </c>
      <c r="W44" s="114" t="s">
        <v>217</v>
      </c>
    </row>
    <row r="45" spans="1:23" x14ac:dyDescent="0.2">
      <c r="A45" s="122"/>
      <c r="B45" s="114" t="s">
        <v>218</v>
      </c>
      <c r="C45" s="114" t="s">
        <v>219</v>
      </c>
      <c r="D45" s="145">
        <v>21025</v>
      </c>
      <c r="E45" s="115">
        <v>12702</v>
      </c>
      <c r="F45" s="116">
        <v>0.65525114155251107</v>
      </c>
      <c r="G45" s="145">
        <v>0</v>
      </c>
      <c r="H45" s="115">
        <v>0</v>
      </c>
      <c r="I45" s="116">
        <v>0</v>
      </c>
      <c r="J45" s="145">
        <v>44156</v>
      </c>
      <c r="K45" s="115">
        <v>52992</v>
      </c>
      <c r="L45" s="116">
        <v>-0.166742149758454</v>
      </c>
      <c r="M45" s="145">
        <v>0</v>
      </c>
      <c r="N45" s="115">
        <v>0</v>
      </c>
      <c r="O45" s="116">
        <v>0</v>
      </c>
      <c r="P45" s="145">
        <v>65181</v>
      </c>
      <c r="Q45" s="115">
        <v>65694</v>
      </c>
      <c r="R45" s="116">
        <v>-7.8089323225865393E-3</v>
      </c>
      <c r="S45" s="123">
        <v>0</v>
      </c>
      <c r="T45" s="114" t="s">
        <v>98</v>
      </c>
      <c r="U45" s="114" t="s">
        <v>98</v>
      </c>
      <c r="V45" s="114" t="s">
        <v>160</v>
      </c>
      <c r="W45" s="114" t="s">
        <v>220</v>
      </c>
    </row>
    <row r="46" spans="1:23" x14ac:dyDescent="0.2">
      <c r="A46" s="122"/>
      <c r="B46" s="114" t="s">
        <v>221</v>
      </c>
      <c r="C46" s="114" t="s">
        <v>222</v>
      </c>
      <c r="D46" s="145">
        <v>5284</v>
      </c>
      <c r="E46" s="115">
        <v>5154</v>
      </c>
      <c r="F46" s="116">
        <v>2.5223127667830803E-2</v>
      </c>
      <c r="G46" s="145">
        <v>0</v>
      </c>
      <c r="H46" s="115">
        <v>0</v>
      </c>
      <c r="I46" s="116">
        <v>0</v>
      </c>
      <c r="J46" s="145">
        <v>66</v>
      </c>
      <c r="K46" s="115">
        <v>3</v>
      </c>
      <c r="L46" s="116">
        <v>21</v>
      </c>
      <c r="M46" s="145">
        <v>0</v>
      </c>
      <c r="N46" s="115">
        <v>0</v>
      </c>
      <c r="O46" s="116">
        <v>0</v>
      </c>
      <c r="P46" s="145">
        <v>5350</v>
      </c>
      <c r="Q46" s="115">
        <v>5157</v>
      </c>
      <c r="R46" s="116">
        <v>3.7424859414388202E-2</v>
      </c>
      <c r="S46" s="123">
        <v>0</v>
      </c>
      <c r="T46" s="114" t="s">
        <v>98</v>
      </c>
      <c r="U46" s="114" t="s">
        <v>98</v>
      </c>
      <c r="V46" s="114" t="s">
        <v>160</v>
      </c>
      <c r="W46" s="114" t="s">
        <v>223</v>
      </c>
    </row>
    <row r="47" spans="1:23" x14ac:dyDescent="0.2">
      <c r="A47" s="122"/>
      <c r="B47" s="114" t="s">
        <v>224</v>
      </c>
      <c r="C47" s="114" t="s">
        <v>225</v>
      </c>
      <c r="D47" s="145">
        <v>8700</v>
      </c>
      <c r="E47" s="115">
        <v>6186</v>
      </c>
      <c r="F47" s="116">
        <v>0.40640155189136801</v>
      </c>
      <c r="G47" s="145">
        <v>0</v>
      </c>
      <c r="H47" s="115">
        <v>0</v>
      </c>
      <c r="I47" s="116">
        <v>0</v>
      </c>
      <c r="J47" s="145">
        <v>43</v>
      </c>
      <c r="K47" s="115">
        <v>21</v>
      </c>
      <c r="L47" s="116">
        <v>1.0476190476190499</v>
      </c>
      <c r="M47" s="145">
        <v>0</v>
      </c>
      <c r="N47" s="115">
        <v>0</v>
      </c>
      <c r="O47" s="116">
        <v>0</v>
      </c>
      <c r="P47" s="145">
        <v>8743</v>
      </c>
      <c r="Q47" s="115">
        <v>6207</v>
      </c>
      <c r="R47" s="116">
        <v>0.40857096826163997</v>
      </c>
      <c r="S47" s="123">
        <v>0</v>
      </c>
      <c r="T47" s="114" t="s">
        <v>98</v>
      </c>
      <c r="U47" s="114" t="s">
        <v>98</v>
      </c>
      <c r="V47" s="114" t="s">
        <v>160</v>
      </c>
      <c r="W47" s="114" t="s">
        <v>226</v>
      </c>
    </row>
    <row r="48" spans="1:23" x14ac:dyDescent="0.2">
      <c r="A48" s="122"/>
      <c r="B48" s="114" t="s">
        <v>227</v>
      </c>
      <c r="C48" s="114" t="s">
        <v>228</v>
      </c>
      <c r="D48" s="145">
        <v>4896</v>
      </c>
      <c r="E48" s="115">
        <v>1987</v>
      </c>
      <c r="F48" s="116">
        <v>1.4640161046804201</v>
      </c>
      <c r="G48" s="145">
        <v>0</v>
      </c>
      <c r="H48" s="115">
        <v>0</v>
      </c>
      <c r="I48" s="116">
        <v>0</v>
      </c>
      <c r="J48" s="145">
        <v>16706</v>
      </c>
      <c r="K48" s="115">
        <v>10918</v>
      </c>
      <c r="L48" s="116">
        <v>0.53013372412529802</v>
      </c>
      <c r="M48" s="145">
        <v>0</v>
      </c>
      <c r="N48" s="115">
        <v>0</v>
      </c>
      <c r="O48" s="116">
        <v>0</v>
      </c>
      <c r="P48" s="145">
        <v>21602</v>
      </c>
      <c r="Q48" s="115">
        <v>12905</v>
      </c>
      <c r="R48" s="116">
        <v>0.67392483533514103</v>
      </c>
      <c r="S48" s="123">
        <v>0</v>
      </c>
      <c r="T48" s="114" t="s">
        <v>98</v>
      </c>
      <c r="U48" s="114" t="s">
        <v>98</v>
      </c>
      <c r="V48" s="114" t="s">
        <v>160</v>
      </c>
      <c r="W48" s="114" t="s">
        <v>229</v>
      </c>
    </row>
    <row r="49" spans="1:23" x14ac:dyDescent="0.2">
      <c r="A49" s="122"/>
      <c r="B49" s="114" t="s">
        <v>230</v>
      </c>
      <c r="C49" s="114" t="s">
        <v>231</v>
      </c>
      <c r="D49" s="145">
        <v>1840</v>
      </c>
      <c r="E49" s="115">
        <v>82</v>
      </c>
      <c r="F49" s="116">
        <v>21.439024390243901</v>
      </c>
      <c r="G49" s="145">
        <v>0</v>
      </c>
      <c r="H49" s="115">
        <v>0</v>
      </c>
      <c r="I49" s="116">
        <v>0</v>
      </c>
      <c r="J49" s="145">
        <v>5</v>
      </c>
      <c r="K49" s="115">
        <v>0</v>
      </c>
      <c r="L49" s="116">
        <v>0</v>
      </c>
      <c r="M49" s="145">
        <v>0</v>
      </c>
      <c r="N49" s="115">
        <v>0</v>
      </c>
      <c r="O49" s="116">
        <v>0</v>
      </c>
      <c r="P49" s="145">
        <v>1845</v>
      </c>
      <c r="Q49" s="115">
        <v>82</v>
      </c>
      <c r="R49" s="116">
        <v>21.5</v>
      </c>
      <c r="S49" s="123">
        <v>0</v>
      </c>
      <c r="T49" s="114" t="s">
        <v>98</v>
      </c>
      <c r="U49" s="114" t="s">
        <v>98</v>
      </c>
      <c r="V49" s="114" t="s">
        <v>160</v>
      </c>
      <c r="W49" s="114" t="s">
        <v>232</v>
      </c>
    </row>
    <row r="50" spans="1:23" x14ac:dyDescent="0.2">
      <c r="A50" s="122"/>
      <c r="B50" s="114" t="s">
        <v>233</v>
      </c>
      <c r="C50" s="114" t="s">
        <v>234</v>
      </c>
      <c r="D50" s="145">
        <v>34343</v>
      </c>
      <c r="E50" s="115">
        <v>28720</v>
      </c>
      <c r="F50" s="116">
        <v>0.19578690807799404</v>
      </c>
      <c r="G50" s="145">
        <v>0</v>
      </c>
      <c r="H50" s="115">
        <v>0</v>
      </c>
      <c r="I50" s="116">
        <v>0</v>
      </c>
      <c r="J50" s="145">
        <v>37573</v>
      </c>
      <c r="K50" s="115">
        <v>35332</v>
      </c>
      <c r="L50" s="116">
        <v>6.3426921770632888E-2</v>
      </c>
      <c r="M50" s="145">
        <v>0</v>
      </c>
      <c r="N50" s="115">
        <v>0</v>
      </c>
      <c r="O50" s="116">
        <v>0</v>
      </c>
      <c r="P50" s="145">
        <v>71916</v>
      </c>
      <c r="Q50" s="115">
        <v>64052</v>
      </c>
      <c r="R50" s="116">
        <v>0.12277524511334501</v>
      </c>
      <c r="S50" s="123">
        <v>0</v>
      </c>
      <c r="T50" s="114" t="s">
        <v>98</v>
      </c>
      <c r="U50" s="114" t="s">
        <v>98</v>
      </c>
      <c r="V50" s="114" t="s">
        <v>160</v>
      </c>
      <c r="W50" s="114" t="s">
        <v>235</v>
      </c>
    </row>
    <row r="51" spans="1:23" x14ac:dyDescent="0.2">
      <c r="A51" s="122"/>
      <c r="B51" s="114" t="s">
        <v>236</v>
      </c>
      <c r="C51" s="114" t="s">
        <v>237</v>
      </c>
      <c r="D51" s="145">
        <v>3014</v>
      </c>
      <c r="E51" s="115">
        <v>667</v>
      </c>
      <c r="F51" s="116">
        <v>3.5187406296851598</v>
      </c>
      <c r="G51" s="145">
        <v>0</v>
      </c>
      <c r="H51" s="115">
        <v>0</v>
      </c>
      <c r="I51" s="116">
        <v>0</v>
      </c>
      <c r="J51" s="145">
        <v>1304</v>
      </c>
      <c r="K51" s="115">
        <v>44</v>
      </c>
      <c r="L51" s="116">
        <v>28.636363636363601</v>
      </c>
      <c r="M51" s="145">
        <v>0</v>
      </c>
      <c r="N51" s="115">
        <v>0</v>
      </c>
      <c r="O51" s="116">
        <v>0</v>
      </c>
      <c r="P51" s="145">
        <v>4318</v>
      </c>
      <c r="Q51" s="115">
        <v>711</v>
      </c>
      <c r="R51" s="116">
        <v>5.0731364275668094</v>
      </c>
      <c r="S51" s="123">
        <v>0</v>
      </c>
      <c r="T51" s="114" t="s">
        <v>98</v>
      </c>
      <c r="U51" s="114" t="s">
        <v>98</v>
      </c>
      <c r="V51" s="114" t="s">
        <v>160</v>
      </c>
      <c r="W51" s="114" t="s">
        <v>238</v>
      </c>
    </row>
    <row r="52" spans="1:23" x14ac:dyDescent="0.2">
      <c r="A52" s="122"/>
      <c r="B52" s="114" t="s">
        <v>239</v>
      </c>
      <c r="C52" s="114" t="s">
        <v>240</v>
      </c>
      <c r="D52" s="145">
        <v>489</v>
      </c>
      <c r="E52" s="115">
        <v>501</v>
      </c>
      <c r="F52" s="116">
        <v>-2.39520958083832E-2</v>
      </c>
      <c r="G52" s="145">
        <v>0</v>
      </c>
      <c r="H52" s="115">
        <v>0</v>
      </c>
      <c r="I52" s="116">
        <v>0</v>
      </c>
      <c r="J52" s="145">
        <v>5956</v>
      </c>
      <c r="K52" s="115">
        <v>9609</v>
      </c>
      <c r="L52" s="116">
        <v>-0.38016442918097598</v>
      </c>
      <c r="M52" s="145">
        <v>0</v>
      </c>
      <c r="N52" s="115">
        <v>0</v>
      </c>
      <c r="O52" s="116">
        <v>0</v>
      </c>
      <c r="P52" s="145">
        <v>6445</v>
      </c>
      <c r="Q52" s="115">
        <v>10110</v>
      </c>
      <c r="R52" s="116">
        <v>-0.36251236399604403</v>
      </c>
      <c r="S52" s="123">
        <v>0</v>
      </c>
      <c r="T52" s="114" t="s">
        <v>98</v>
      </c>
      <c r="U52" s="114" t="s">
        <v>98</v>
      </c>
      <c r="V52" s="114" t="s">
        <v>160</v>
      </c>
      <c r="W52" s="114" t="s">
        <v>241</v>
      </c>
    </row>
    <row r="53" spans="1:23" x14ac:dyDescent="0.2">
      <c r="A53" s="124"/>
      <c r="B53" s="114" t="s">
        <v>242</v>
      </c>
      <c r="C53" s="114" t="s">
        <v>243</v>
      </c>
      <c r="D53" s="145">
        <v>4059</v>
      </c>
      <c r="E53" s="115">
        <v>1899</v>
      </c>
      <c r="F53" s="116">
        <v>1.1374407582938399</v>
      </c>
      <c r="G53" s="145">
        <v>0</v>
      </c>
      <c r="H53" s="115">
        <v>0</v>
      </c>
      <c r="I53" s="116">
        <v>0</v>
      </c>
      <c r="J53" s="145">
        <v>1</v>
      </c>
      <c r="K53" s="115">
        <v>3</v>
      </c>
      <c r="L53" s="116">
        <v>-0.66666666666666696</v>
      </c>
      <c r="M53" s="145">
        <v>0</v>
      </c>
      <c r="N53" s="115">
        <v>0</v>
      </c>
      <c r="O53" s="116">
        <v>0</v>
      </c>
      <c r="P53" s="145">
        <v>4060</v>
      </c>
      <c r="Q53" s="115">
        <v>1902</v>
      </c>
      <c r="R53" s="116">
        <v>1.13459516298633</v>
      </c>
      <c r="S53" s="123">
        <v>0</v>
      </c>
      <c r="T53" s="114" t="s">
        <v>98</v>
      </c>
      <c r="U53" s="114" t="s">
        <v>98</v>
      </c>
      <c r="V53" s="114" t="s">
        <v>160</v>
      </c>
      <c r="W53" s="114" t="s">
        <v>244</v>
      </c>
    </row>
    <row r="54" spans="1:23" x14ac:dyDescent="0.2">
      <c r="A54" s="125" t="s">
        <v>112</v>
      </c>
      <c r="B54" s="125">
        <v>0</v>
      </c>
      <c r="C54" s="125">
        <v>0</v>
      </c>
      <c r="D54" s="135">
        <v>202747</v>
      </c>
      <c r="E54" s="126">
        <v>118443</v>
      </c>
      <c r="F54" s="127">
        <v>0.71176853001021612</v>
      </c>
      <c r="G54" s="135">
        <v>0</v>
      </c>
      <c r="H54" s="126">
        <v>0</v>
      </c>
      <c r="I54" s="127">
        <v>0</v>
      </c>
      <c r="J54" s="135">
        <v>232591</v>
      </c>
      <c r="K54" s="126">
        <v>186821</v>
      </c>
      <c r="L54" s="127">
        <v>0.24499387113868401</v>
      </c>
      <c r="M54" s="135">
        <v>0</v>
      </c>
      <c r="N54" s="126">
        <v>0</v>
      </c>
      <c r="O54" s="127">
        <v>0</v>
      </c>
      <c r="P54" s="135">
        <v>435338</v>
      </c>
      <c r="Q54" s="126">
        <v>305264</v>
      </c>
      <c r="R54" s="127">
        <v>0.42610330730122098</v>
      </c>
      <c r="S54" s="130">
        <v>0</v>
      </c>
      <c r="T54" s="131">
        <v>0</v>
      </c>
      <c r="U54" s="131">
        <v>0</v>
      </c>
      <c r="V54" s="131">
        <v>0</v>
      </c>
      <c r="W54" s="131">
        <v>0</v>
      </c>
    </row>
    <row r="55" spans="1:23" s="137" customFormat="1" ht="22.5" x14ac:dyDescent="0.2">
      <c r="A55" s="133" t="s">
        <v>245</v>
      </c>
      <c r="B55" s="134"/>
      <c r="C55" s="134"/>
      <c r="D55" s="135">
        <f>D54+D24+D14</f>
        <v>1968312</v>
      </c>
      <c r="E55" s="135">
        <f>E54+E24+E14</f>
        <v>1830974</v>
      </c>
      <c r="F55" s="136">
        <f>((D54+D24+D14)-(E54+E24+E14))/(E54+E24+E14)</f>
        <v>7.500816505313565E-2</v>
      </c>
      <c r="G55" s="135">
        <f>G54+G24+G14</f>
        <v>303531</v>
      </c>
      <c r="H55" s="135">
        <f>H54+H24+H14</f>
        <v>50119</v>
      </c>
      <c r="I55" s="136">
        <f>((G54+G24+G14)-(H54+H24+H14))/(H54+H24+H14)</f>
        <v>5.0562062291745642</v>
      </c>
      <c r="J55" s="135">
        <f>J54+J24+J14</f>
        <v>2203282</v>
      </c>
      <c r="K55" s="135">
        <f>K54+K24+K14</f>
        <v>2034918</v>
      </c>
      <c r="L55" s="136">
        <f>((J54+J24+J14)-(K54+K24+K14))/(K54+K24+K14)</f>
        <v>8.2737486227946286E-2</v>
      </c>
      <c r="M55" s="135">
        <f>M54+M24+M14</f>
        <v>1889</v>
      </c>
      <c r="N55" s="135">
        <f>N54+N24+N14</f>
        <v>76812</v>
      </c>
      <c r="O55" s="136">
        <f>((M54+M24+M14)-(N54+N24+N14))/(N54+N24+N14)</f>
        <v>-0.97540748841326874</v>
      </c>
      <c r="P55" s="135">
        <f>P54+P24+P14</f>
        <v>4477014</v>
      </c>
      <c r="Q55" s="135">
        <f>Q54+Q24+Q14</f>
        <v>3992823</v>
      </c>
      <c r="R55" s="136">
        <f>((P54+P24+P14)-(Q54+Q24+Q14))/(Q54+Q24+Q14)</f>
        <v>0.12126533031892472</v>
      </c>
    </row>
    <row r="56" spans="1:23" s="137" customFormat="1" x14ac:dyDescent="0.2">
      <c r="A56" s="133" t="s">
        <v>246</v>
      </c>
      <c r="B56" s="134"/>
      <c r="C56" s="134"/>
      <c r="D56" s="135">
        <f>D54+D24+D14+D9</f>
        <v>3930213</v>
      </c>
      <c r="E56" s="135">
        <f>E54+E24+E14+E9</f>
        <v>4174069</v>
      </c>
      <c r="F56" s="136">
        <f>((D54+D24+D14+D9)-(E54+E24+E14+E9))/(E54+E24+E14+E9)</f>
        <v>-5.8421650432707271E-2</v>
      </c>
      <c r="G56" s="135">
        <f>G54+G24+G14+G9</f>
        <v>1879614</v>
      </c>
      <c r="H56" s="135">
        <f>H54+H24+H14+H9</f>
        <v>1008352</v>
      </c>
      <c r="I56" s="136">
        <f>((G54+G24+G14+G9)-(H54+H24+H14+H9))/(H54+H24+H14+H9)</f>
        <v>0.86404549205039505</v>
      </c>
      <c r="J56" s="135">
        <f>J54+J24+J14+J9</f>
        <v>5243242</v>
      </c>
      <c r="K56" s="135">
        <f>K54+K24+K14+K9</f>
        <v>5379433</v>
      </c>
      <c r="L56" s="136">
        <f>((J54+J24+J14+J9)-(K54+K24+K14+K9))/(K54+K24+K14+K9)</f>
        <v>-2.5316980432696159E-2</v>
      </c>
      <c r="M56" s="135">
        <f>M54+M24+M14+M9</f>
        <v>13526</v>
      </c>
      <c r="N56" s="135">
        <f>N54+N24+N14+N9</f>
        <v>92556</v>
      </c>
      <c r="O56" s="136">
        <f>((M54+M24+M14+M9)-(N54+N24+N14+N9))/(N54+N24+N14+N9)</f>
        <v>-0.85386144604347636</v>
      </c>
      <c r="P56" s="135">
        <f>P54+P24+P14+P9</f>
        <v>11066595</v>
      </c>
      <c r="Q56" s="135">
        <f>Q54+Q24+Q14+Q9</f>
        <v>10654410</v>
      </c>
      <c r="R56" s="136">
        <f>((P54+P24+P14+P9)-(Q54+Q24+Q14+Q9))/(Q54+Q24+Q14+Q9)</f>
        <v>3.8686797298020256E-2</v>
      </c>
    </row>
    <row r="57" spans="1:23" s="137" customFormat="1" x14ac:dyDescent="0.2">
      <c r="A57" s="133" t="s">
        <v>247</v>
      </c>
      <c r="B57" s="134"/>
      <c r="C57" s="134"/>
      <c r="D57" s="135">
        <f>D54+D24+D14+D9+D5</f>
        <v>6151841</v>
      </c>
      <c r="E57" s="135">
        <f>E54+E24+E14+E9+E5</f>
        <v>6713620</v>
      </c>
      <c r="F57" s="136">
        <f>((D54+D24+D14+D9+D5)-(E54+E24+E14+E9+E5))/(E54+E24+E14+E9+E5)</f>
        <v>-8.3677509301986114E-2</v>
      </c>
      <c r="G57" s="135">
        <f>G54+G24+G14+G9+G5</f>
        <v>31400817</v>
      </c>
      <c r="H57" s="135">
        <f>H54+H24+H14+H9+H5</f>
        <v>31495781</v>
      </c>
      <c r="I57" s="136">
        <f>((G54+G24+G14+G9+G5)-(H54+H24+H14+H9+H5))/(H54+H24+H14+H9+H5)</f>
        <v>-3.0151339952484428E-3</v>
      </c>
      <c r="J57" s="135">
        <f>J54+J24+J14+J9+J5</f>
        <v>11695124</v>
      </c>
      <c r="K57" s="135">
        <f>K54+K24+K14+K9+K5</f>
        <v>12154258</v>
      </c>
      <c r="L57" s="136">
        <f>((J54+J24+J14+J9+J5)-(K54+K24+K14+K9+K5))/(K54+K24+K14+K9+K5)</f>
        <v>-3.7775568035498343E-2</v>
      </c>
      <c r="M57" s="135">
        <f>M54+M24+M14+M9+M5</f>
        <v>1742346</v>
      </c>
      <c r="N57" s="135">
        <f>N54+N24+N14+N9+N5</f>
        <v>2059103</v>
      </c>
      <c r="O57" s="136">
        <f>((M54+M24+M14+M9+M5)-(N54+N24+N14+N9+N5))/(N54+N24+N14+N9+N5)</f>
        <v>-0.15383251833443981</v>
      </c>
      <c r="P57" s="135">
        <f>P54+P24+P14+P9+P5</f>
        <v>50990128</v>
      </c>
      <c r="Q57" s="135">
        <f>Q54+Q24+Q14+Q9+Q5</f>
        <v>52422762</v>
      </c>
      <c r="R57" s="136">
        <f>((P54+P24+P14+P9+P5)-(Q54+Q24+Q14+Q9+Q5))/(Q54+Q24+Q14+Q9+Q5)</f>
        <v>-2.7328472315136697E-2</v>
      </c>
    </row>
    <row r="58" spans="1:23" x14ac:dyDescent="0.2">
      <c r="A58" s="120" t="s">
        <v>248</v>
      </c>
      <c r="B58" s="114" t="s">
        <v>249</v>
      </c>
      <c r="C58" s="114" t="s">
        <v>250</v>
      </c>
      <c r="D58" s="145">
        <v>0</v>
      </c>
      <c r="E58" s="115">
        <v>0</v>
      </c>
      <c r="F58" s="116">
        <v>0</v>
      </c>
      <c r="G58" s="145">
        <v>0</v>
      </c>
      <c r="H58" s="115">
        <v>0</v>
      </c>
      <c r="I58" s="116">
        <v>0</v>
      </c>
      <c r="J58" s="145">
        <v>0</v>
      </c>
      <c r="K58" s="115">
        <v>0</v>
      </c>
      <c r="L58" s="116">
        <v>0</v>
      </c>
      <c r="M58" s="145">
        <v>0</v>
      </c>
      <c r="N58" s="115">
        <v>0</v>
      </c>
      <c r="O58" s="116">
        <v>0</v>
      </c>
      <c r="P58" s="145">
        <v>0</v>
      </c>
      <c r="Q58" s="115">
        <v>0</v>
      </c>
      <c r="R58" s="116">
        <v>0</v>
      </c>
      <c r="S58" s="121">
        <v>6</v>
      </c>
      <c r="T58" s="114" t="s">
        <v>99</v>
      </c>
      <c r="U58" s="114" t="s">
        <v>99</v>
      </c>
      <c r="V58" s="114" t="s">
        <v>252</v>
      </c>
      <c r="W58" s="114" t="s">
        <v>251</v>
      </c>
    </row>
    <row r="59" spans="1:23" x14ac:dyDescent="0.2">
      <c r="A59" s="122"/>
      <c r="B59" s="114" t="s">
        <v>253</v>
      </c>
      <c r="C59" s="114" t="s">
        <v>254</v>
      </c>
      <c r="D59" s="145">
        <v>0</v>
      </c>
      <c r="E59" s="115">
        <v>0</v>
      </c>
      <c r="F59" s="116">
        <v>0</v>
      </c>
      <c r="G59" s="145">
        <v>0</v>
      </c>
      <c r="H59" s="115">
        <v>0</v>
      </c>
      <c r="I59" s="116">
        <v>0</v>
      </c>
      <c r="J59" s="145">
        <v>0</v>
      </c>
      <c r="K59" s="115">
        <v>0</v>
      </c>
      <c r="L59" s="116">
        <v>0</v>
      </c>
      <c r="M59" s="145">
        <v>0</v>
      </c>
      <c r="N59" s="115">
        <v>0</v>
      </c>
      <c r="O59" s="116">
        <v>0</v>
      </c>
      <c r="P59" s="145">
        <v>0</v>
      </c>
      <c r="Q59" s="115">
        <v>0</v>
      </c>
      <c r="R59" s="116">
        <v>0</v>
      </c>
      <c r="S59" s="123">
        <v>0</v>
      </c>
      <c r="T59" s="114" t="s">
        <v>99</v>
      </c>
      <c r="U59" s="114" t="s">
        <v>99</v>
      </c>
      <c r="V59" s="114" t="s">
        <v>252</v>
      </c>
      <c r="W59" s="114" t="s">
        <v>255</v>
      </c>
    </row>
    <row r="60" spans="1:23" x14ac:dyDescent="0.2">
      <c r="A60" s="122"/>
      <c r="B60" s="114" t="s">
        <v>256</v>
      </c>
      <c r="C60" s="114" t="s">
        <v>257</v>
      </c>
      <c r="D60" s="145">
        <v>0</v>
      </c>
      <c r="E60" s="115">
        <v>0</v>
      </c>
      <c r="F60" s="116">
        <v>0</v>
      </c>
      <c r="G60" s="145">
        <v>0</v>
      </c>
      <c r="H60" s="115">
        <v>0</v>
      </c>
      <c r="I60" s="116">
        <v>0</v>
      </c>
      <c r="J60" s="145">
        <v>0</v>
      </c>
      <c r="K60" s="115">
        <v>0</v>
      </c>
      <c r="L60" s="116">
        <v>0</v>
      </c>
      <c r="M60" s="145">
        <v>0</v>
      </c>
      <c r="N60" s="115">
        <v>0</v>
      </c>
      <c r="O60" s="116">
        <v>0</v>
      </c>
      <c r="P60" s="145">
        <v>0</v>
      </c>
      <c r="Q60" s="115">
        <v>0</v>
      </c>
      <c r="R60" s="116">
        <v>0</v>
      </c>
      <c r="S60" s="123">
        <v>0</v>
      </c>
      <c r="T60" s="114" t="s">
        <v>99</v>
      </c>
      <c r="U60" s="114" t="s">
        <v>99</v>
      </c>
      <c r="V60" s="114" t="s">
        <v>252</v>
      </c>
      <c r="W60" s="114" t="s">
        <v>258</v>
      </c>
    </row>
    <row r="61" spans="1:23" x14ac:dyDescent="0.2">
      <c r="A61" s="122"/>
      <c r="B61" s="114" t="s">
        <v>259</v>
      </c>
      <c r="C61" s="114" t="s">
        <v>260</v>
      </c>
      <c r="D61" s="145">
        <v>0</v>
      </c>
      <c r="E61" s="115">
        <v>0</v>
      </c>
      <c r="F61" s="116">
        <v>0</v>
      </c>
      <c r="G61" s="145">
        <v>0</v>
      </c>
      <c r="H61" s="115">
        <v>0</v>
      </c>
      <c r="I61" s="116">
        <v>0</v>
      </c>
      <c r="J61" s="145">
        <v>0</v>
      </c>
      <c r="K61" s="115">
        <v>0</v>
      </c>
      <c r="L61" s="116">
        <v>0</v>
      </c>
      <c r="M61" s="145">
        <v>0</v>
      </c>
      <c r="N61" s="115">
        <v>0</v>
      </c>
      <c r="O61" s="116">
        <v>0</v>
      </c>
      <c r="P61" s="145">
        <v>0</v>
      </c>
      <c r="Q61" s="115">
        <v>0</v>
      </c>
      <c r="R61" s="116">
        <v>0</v>
      </c>
      <c r="S61" s="123">
        <v>0</v>
      </c>
      <c r="T61" s="114" t="s">
        <v>99</v>
      </c>
      <c r="U61" s="114" t="s">
        <v>99</v>
      </c>
      <c r="V61" s="114" t="s">
        <v>252</v>
      </c>
      <c r="W61" s="114" t="s">
        <v>261</v>
      </c>
    </row>
    <row r="62" spans="1:23" x14ac:dyDescent="0.2">
      <c r="A62" s="122"/>
      <c r="B62" s="114" t="s">
        <v>262</v>
      </c>
      <c r="C62" s="114" t="s">
        <v>263</v>
      </c>
      <c r="D62" s="145">
        <v>3638</v>
      </c>
      <c r="E62" s="115">
        <v>3864</v>
      </c>
      <c r="F62" s="116">
        <v>-5.8488612836438907E-2</v>
      </c>
      <c r="G62" s="145">
        <v>0</v>
      </c>
      <c r="H62" s="115">
        <v>0</v>
      </c>
      <c r="I62" s="116">
        <v>0</v>
      </c>
      <c r="J62" s="145">
        <v>0</v>
      </c>
      <c r="K62" s="115">
        <v>0</v>
      </c>
      <c r="L62" s="116">
        <v>0</v>
      </c>
      <c r="M62" s="145">
        <v>0</v>
      </c>
      <c r="N62" s="115">
        <v>0</v>
      </c>
      <c r="O62" s="116">
        <v>0</v>
      </c>
      <c r="P62" s="145">
        <v>3638</v>
      </c>
      <c r="Q62" s="115">
        <v>3864</v>
      </c>
      <c r="R62" s="116">
        <v>-5.8488612836438907E-2</v>
      </c>
      <c r="S62" s="123">
        <v>0</v>
      </c>
      <c r="T62" s="114" t="s">
        <v>99</v>
      </c>
      <c r="U62" s="114" t="s">
        <v>99</v>
      </c>
      <c r="V62" s="114" t="s">
        <v>252</v>
      </c>
      <c r="W62" s="114" t="s">
        <v>264</v>
      </c>
    </row>
    <row r="63" spans="1:23" x14ac:dyDescent="0.2">
      <c r="A63" s="124"/>
      <c r="B63" s="114" t="s">
        <v>265</v>
      </c>
      <c r="C63" s="114" t="s">
        <v>266</v>
      </c>
      <c r="D63" s="145">
        <v>0</v>
      </c>
      <c r="E63" s="115">
        <v>0</v>
      </c>
      <c r="F63" s="116">
        <v>0</v>
      </c>
      <c r="G63" s="145">
        <v>0</v>
      </c>
      <c r="H63" s="115">
        <v>0</v>
      </c>
      <c r="I63" s="116">
        <v>0</v>
      </c>
      <c r="J63" s="145">
        <v>0</v>
      </c>
      <c r="K63" s="115">
        <v>0</v>
      </c>
      <c r="L63" s="116">
        <v>0</v>
      </c>
      <c r="M63" s="145">
        <v>0</v>
      </c>
      <c r="N63" s="115">
        <v>0</v>
      </c>
      <c r="O63" s="116">
        <v>0</v>
      </c>
      <c r="P63" s="145">
        <v>0</v>
      </c>
      <c r="Q63" s="115">
        <v>0</v>
      </c>
      <c r="R63" s="116">
        <v>0</v>
      </c>
      <c r="S63" s="123">
        <v>0</v>
      </c>
      <c r="T63" s="114" t="s">
        <v>99</v>
      </c>
      <c r="U63" s="114" t="s">
        <v>99</v>
      </c>
      <c r="V63" s="114" t="s">
        <v>252</v>
      </c>
      <c r="W63" s="114" t="s">
        <v>267</v>
      </c>
    </row>
    <row r="64" spans="1:23" x14ac:dyDescent="0.2">
      <c r="A64" s="125" t="s">
        <v>112</v>
      </c>
      <c r="B64" s="125">
        <v>0</v>
      </c>
      <c r="C64" s="125">
        <v>0</v>
      </c>
      <c r="D64" s="135">
        <v>3638</v>
      </c>
      <c r="E64" s="126">
        <v>3864</v>
      </c>
      <c r="F64" s="127">
        <v>-5.8488612836438907E-2</v>
      </c>
      <c r="G64" s="135">
        <v>0</v>
      </c>
      <c r="H64" s="126">
        <v>0</v>
      </c>
      <c r="I64" s="127">
        <v>0</v>
      </c>
      <c r="J64" s="135">
        <v>0</v>
      </c>
      <c r="K64" s="126">
        <v>0</v>
      </c>
      <c r="L64" s="127">
        <v>0</v>
      </c>
      <c r="M64" s="135">
        <v>0</v>
      </c>
      <c r="N64" s="126">
        <v>0</v>
      </c>
      <c r="O64" s="127">
        <v>0</v>
      </c>
      <c r="P64" s="135">
        <v>3638</v>
      </c>
      <c r="Q64" s="126">
        <v>3864</v>
      </c>
      <c r="R64" s="127">
        <v>-5.8488612836438907E-2</v>
      </c>
      <c r="S64" s="130">
        <v>0</v>
      </c>
      <c r="T64" s="131">
        <v>0</v>
      </c>
      <c r="U64" s="131">
        <v>0</v>
      </c>
      <c r="V64" s="131">
        <v>0</v>
      </c>
      <c r="W64" s="131">
        <v>0</v>
      </c>
    </row>
    <row r="65" spans="1:23" x14ac:dyDescent="0.2">
      <c r="A65" s="125" t="s">
        <v>268</v>
      </c>
      <c r="B65" s="125">
        <v>0</v>
      </c>
      <c r="C65" s="125">
        <v>0</v>
      </c>
      <c r="D65" s="135">
        <v>6155479</v>
      </c>
      <c r="E65" s="126">
        <v>6717484</v>
      </c>
      <c r="F65" s="127">
        <v>-8.3663020261752805E-2</v>
      </c>
      <c r="G65" s="135">
        <v>31400817</v>
      </c>
      <c r="H65" s="126">
        <v>31495781</v>
      </c>
      <c r="I65" s="127">
        <v>-3.0151339952484398E-3</v>
      </c>
      <c r="J65" s="135">
        <v>11695124</v>
      </c>
      <c r="K65" s="126">
        <v>12154258</v>
      </c>
      <c r="L65" s="127">
        <v>-3.7775568035498301E-2</v>
      </c>
      <c r="M65" s="135">
        <v>1742346</v>
      </c>
      <c r="N65" s="126">
        <v>2059103</v>
      </c>
      <c r="O65" s="127">
        <v>-0.15383251833444</v>
      </c>
      <c r="P65" s="135">
        <v>50993766</v>
      </c>
      <c r="Q65" s="126">
        <v>52426626</v>
      </c>
      <c r="R65" s="127">
        <v>-2.7330768911201699E-2</v>
      </c>
      <c r="S65" s="138">
        <v>0</v>
      </c>
      <c r="T65" s="131">
        <v>0</v>
      </c>
      <c r="U65" s="131">
        <v>0</v>
      </c>
      <c r="V65" s="131">
        <v>0</v>
      </c>
      <c r="W65" s="131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5" topLeftCell="AA1"/>
      <selection activeCell="B4" sqref="B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tr">
        <f>Hovedtall!A2</f>
        <v xml:space="preserve">Dato 15.05.2015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57</v>
      </c>
      <c r="C3" s="4"/>
      <c r="D3" s="5"/>
      <c r="E3" s="6"/>
      <c r="F3" s="80" t="s">
        <v>36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38</v>
      </c>
      <c r="E4" s="8"/>
      <c r="F4" s="94">
        <v>2015</v>
      </c>
      <c r="G4" s="95">
        <v>2014</v>
      </c>
      <c r="H4" s="96" t="s">
        <v>38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56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39</v>
      </c>
      <c r="B7" s="82">
        <f>Hovedtall!$B$7</f>
        <v>2437594</v>
      </c>
      <c r="C7" s="83">
        <f>Hovedtall!$C$7</f>
        <v>2483794</v>
      </c>
      <c r="D7" s="55">
        <f>(B7-C7)/C7</f>
        <v>-1.8600576376301737E-2</v>
      </c>
      <c r="E7" s="54"/>
      <c r="F7" s="82">
        <f>Hovedtall!$F$7</f>
        <v>9243327</v>
      </c>
      <c r="G7" s="83">
        <f>Hovedtall!$G$7</f>
        <v>9495355</v>
      </c>
      <c r="H7" s="55">
        <f>(F7-G7)/G7</f>
        <v>-2.6542240916742975E-2</v>
      </c>
      <c r="I7" s="44"/>
      <c r="J7" s="45"/>
    </row>
    <row r="8" spans="1:17" ht="15" customHeight="1" x14ac:dyDescent="0.25">
      <c r="A8" s="98" t="s">
        <v>43</v>
      </c>
      <c r="B8" s="16">
        <f>SUM(B9:B10)</f>
        <v>1524086</v>
      </c>
      <c r="C8" s="17">
        <f>SUM(C9:C10)</f>
        <v>1560124</v>
      </c>
      <c r="D8" s="36">
        <f>(B8-C8)/C8</f>
        <v>-2.3099445941476445E-2</v>
      </c>
      <c r="E8" s="54"/>
      <c r="F8" s="16">
        <f>SUM(F9:F10)</f>
        <v>5429361</v>
      </c>
      <c r="G8" s="17">
        <f>SUM(G9:G10)</f>
        <v>5421217</v>
      </c>
      <c r="H8" s="36">
        <f>(F8-G8)/G8</f>
        <v>1.5022457134624937E-3</v>
      </c>
      <c r="I8" s="44"/>
      <c r="J8" s="45"/>
    </row>
    <row r="9" spans="1:17" ht="15" customHeight="1" x14ac:dyDescent="0.25">
      <c r="A9" s="99" t="s">
        <v>44</v>
      </c>
      <c r="B9" s="84">
        <f>Hovedtall!$B$9</f>
        <v>1444177</v>
      </c>
      <c r="C9" s="85">
        <f>Hovedtall!$C$9</f>
        <v>1449161</v>
      </c>
      <c r="D9" s="18">
        <f>(B9-C9)/C9</f>
        <v>-3.4392313897489649E-3</v>
      </c>
      <c r="E9" s="54"/>
      <c r="F9" s="84">
        <f>Hovedtall!$F$9</f>
        <v>5042466</v>
      </c>
      <c r="G9" s="85">
        <f>Hovedtall!$G$9</f>
        <v>4938889</v>
      </c>
      <c r="H9" s="18">
        <f>(F9-G9)/G9</f>
        <v>2.0971720563065906E-2</v>
      </c>
      <c r="J9" s="45"/>
    </row>
    <row r="10" spans="1:17" ht="15" customHeight="1" x14ac:dyDescent="0.25">
      <c r="A10" s="99" t="s">
        <v>46</v>
      </c>
      <c r="B10" s="84">
        <f>Hovedtall!$B$10</f>
        <v>79909</v>
      </c>
      <c r="C10" s="85">
        <f>Hovedtall!$C$10</f>
        <v>110963</v>
      </c>
      <c r="D10" s="18">
        <f>(B10-C10)/C10</f>
        <v>-0.27985905211647127</v>
      </c>
      <c r="E10" s="54"/>
      <c r="F10" s="84">
        <f>Hovedtall!$F$10</f>
        <v>386895</v>
      </c>
      <c r="G10" s="85">
        <f>Hovedtall!$G$10</f>
        <v>482328</v>
      </c>
      <c r="H10" s="18">
        <f>(F10-G10)/G10</f>
        <v>-0.19785913320396079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86">
        <f>Hovedtall!$B$12</f>
        <v>51003</v>
      </c>
      <c r="C12" s="87">
        <f>Hovedtall!$C$12</f>
        <v>60483</v>
      </c>
      <c r="D12" s="48">
        <f>(B12-C12)/C12</f>
        <v>-0.15673825703090125</v>
      </c>
      <c r="E12" s="54"/>
      <c r="F12" s="86">
        <f>Hovedtall!$F$12</f>
        <v>199193</v>
      </c>
      <c r="G12" s="87">
        <f>Hovedtall!$G$12</f>
        <v>230869</v>
      </c>
      <c r="H12" s="48">
        <f>(F12-G12)/G12</f>
        <v>-0.13720334908541207</v>
      </c>
      <c r="J12" s="45"/>
    </row>
    <row r="13" spans="1:17" ht="15" customHeight="1" x14ac:dyDescent="0.25">
      <c r="A13" s="98" t="s">
        <v>19</v>
      </c>
      <c r="B13" s="16">
        <f>B7+B8+B12</f>
        <v>4012683</v>
      </c>
      <c r="C13" s="17">
        <f>C7+C8+C12</f>
        <v>4104401</v>
      </c>
      <c r="D13" s="36">
        <f>(B13-C13)/C13</f>
        <v>-2.2346257103046219E-2</v>
      </c>
      <c r="E13" s="54"/>
      <c r="F13" s="16">
        <f>F7+F8+F12</f>
        <v>14871881</v>
      </c>
      <c r="G13" s="17">
        <f>G7+G8+G12</f>
        <v>15147441</v>
      </c>
      <c r="H13" s="36">
        <f>(F13-G13)/G13</f>
        <v>-1.8191851679765579E-2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49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39</v>
      </c>
      <c r="B17" s="14">
        <f>SUM(B18:B20)</f>
        <v>41271</v>
      </c>
      <c r="C17" s="15">
        <f>SUM(C18:C20)</f>
        <v>40691</v>
      </c>
      <c r="D17" s="55">
        <f>(B17-C17)/C17</f>
        <v>1.4253766189083581E-2</v>
      </c>
      <c r="E17" s="19"/>
      <c r="F17" s="14">
        <f>SUM(F18:F20)</f>
        <v>159158</v>
      </c>
      <c r="G17" s="15">
        <f>SUM(G18:G20)</f>
        <v>165160</v>
      </c>
      <c r="H17" s="55">
        <f>(F17-G17)/G17</f>
        <v>-3.6340518285299106E-2</v>
      </c>
      <c r="J17" s="47"/>
    </row>
    <row r="18" spans="1:10" ht="15" customHeight="1" x14ac:dyDescent="0.25">
      <c r="A18" s="99" t="s">
        <v>44</v>
      </c>
      <c r="B18" s="84">
        <f>Hovedtall!$B$18</f>
        <v>39584</v>
      </c>
      <c r="C18" s="85">
        <f>Hovedtall!$C$18</f>
        <v>38977</v>
      </c>
      <c r="D18" s="18">
        <f t="shared" ref="D18:D31" si="0">(B18-C18)/C18</f>
        <v>1.55732868101701E-2</v>
      </c>
      <c r="E18" s="19"/>
      <c r="F18" s="84">
        <f>Hovedtall!$F$18</f>
        <v>152208</v>
      </c>
      <c r="G18" s="85">
        <f>Hovedtall!$G$18</f>
        <v>158210</v>
      </c>
      <c r="H18" s="18">
        <f t="shared" ref="H18:H31" si="1">(F18-G18)/G18</f>
        <v>-3.7936919284495288E-2</v>
      </c>
      <c r="J18" s="45"/>
    </row>
    <row r="19" spans="1:10" ht="15" customHeight="1" x14ac:dyDescent="0.25">
      <c r="A19" s="99" t="s">
        <v>46</v>
      </c>
      <c r="B19" s="84">
        <f>Hovedtall!$B$19</f>
        <v>551</v>
      </c>
      <c r="C19" s="85">
        <f>Hovedtall!$C$19</f>
        <v>584</v>
      </c>
      <c r="D19" s="18">
        <f t="shared" si="0"/>
        <v>-5.650684931506849E-2</v>
      </c>
      <c r="E19" s="19"/>
      <c r="F19" s="84">
        <f>Hovedtall!$F$19</f>
        <v>1876</v>
      </c>
      <c r="G19" s="85">
        <f>Hovedtall!$G$19</f>
        <v>1830</v>
      </c>
      <c r="H19" s="18">
        <f t="shared" si="1"/>
        <v>2.5136612021857924E-2</v>
      </c>
      <c r="J19" s="45"/>
    </row>
    <row r="20" spans="1:10" ht="15" customHeight="1" x14ac:dyDescent="0.25">
      <c r="A20" s="99" t="s">
        <v>47</v>
      </c>
      <c r="B20" s="84">
        <f>Hovedtall!$B$20</f>
        <v>1136</v>
      </c>
      <c r="C20" s="85">
        <f>Hovedtall!$C$20</f>
        <v>1130</v>
      </c>
      <c r="D20" s="18">
        <f t="shared" si="0"/>
        <v>5.3097345132743362E-3</v>
      </c>
      <c r="E20" s="19"/>
      <c r="F20" s="84">
        <f>Hovedtall!$F$20</f>
        <v>5074</v>
      </c>
      <c r="G20" s="85">
        <f>Hovedtall!$G$20</f>
        <v>5120</v>
      </c>
      <c r="H20" s="18">
        <f t="shared" si="1"/>
        <v>-8.9843749999999993E-3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42</v>
      </c>
      <c r="B22" s="16">
        <f>SUM(B23:B25)</f>
        <v>15440</v>
      </c>
      <c r="C22" s="17">
        <f>SUM(C23:C25)</f>
        <v>15757</v>
      </c>
      <c r="D22" s="36">
        <f t="shared" si="0"/>
        <v>-2.0118042774639841E-2</v>
      </c>
      <c r="E22" s="19"/>
      <c r="F22" s="16">
        <f>SUM(F23:F25)</f>
        <v>55379</v>
      </c>
      <c r="G22" s="17">
        <f>SUM(G23:G25)</f>
        <v>58480</v>
      </c>
      <c r="H22" s="36">
        <f t="shared" si="1"/>
        <v>-5.3026675786593709E-2</v>
      </c>
      <c r="J22" s="45"/>
    </row>
    <row r="23" spans="1:10" ht="15" customHeight="1" x14ac:dyDescent="0.25">
      <c r="A23" s="99" t="s">
        <v>44</v>
      </c>
      <c r="B23" s="84">
        <f>Hovedtall!$B$23</f>
        <v>14286</v>
      </c>
      <c r="C23" s="85">
        <f>Hovedtall!$C$23</f>
        <v>14407</v>
      </c>
      <c r="D23" s="18">
        <f t="shared" si="0"/>
        <v>-8.3986950787811477E-3</v>
      </c>
      <c r="E23" s="19"/>
      <c r="F23" s="84">
        <f>Hovedtall!$F$23</f>
        <v>50438</v>
      </c>
      <c r="G23" s="85">
        <f>Hovedtall!$G$23</f>
        <v>52922</v>
      </c>
      <c r="H23" s="18">
        <f t="shared" si="1"/>
        <v>-4.6937001625033066E-2</v>
      </c>
      <c r="J23" s="45"/>
    </row>
    <row r="24" spans="1:10" ht="15" customHeight="1" x14ac:dyDescent="0.25">
      <c r="A24" s="99" t="s">
        <v>46</v>
      </c>
      <c r="B24" s="84">
        <f>Hovedtall!$B$24</f>
        <v>740</v>
      </c>
      <c r="C24" s="85">
        <f>Hovedtall!$C$24</f>
        <v>960</v>
      </c>
      <c r="D24" s="18">
        <f t="shared" si="0"/>
        <v>-0.22916666666666666</v>
      </c>
      <c r="E24" s="19"/>
      <c r="F24" s="84">
        <f>Hovedtall!$F$24</f>
        <v>3221</v>
      </c>
      <c r="G24" s="85">
        <f>Hovedtall!$G$24</f>
        <v>3929</v>
      </c>
      <c r="H24" s="18">
        <f t="shared" si="1"/>
        <v>-0.18019852379740392</v>
      </c>
      <c r="J24" s="45"/>
    </row>
    <row r="25" spans="1:10" ht="15" customHeight="1" x14ac:dyDescent="0.25">
      <c r="A25" s="99" t="s">
        <v>47</v>
      </c>
      <c r="B25" s="84">
        <f>Hovedtall!$B$25</f>
        <v>414</v>
      </c>
      <c r="C25" s="85">
        <f>Hovedtall!$C$25</f>
        <v>390</v>
      </c>
      <c r="D25" s="18">
        <f t="shared" si="0"/>
        <v>6.1538461538461542E-2</v>
      </c>
      <c r="E25" s="19"/>
      <c r="F25" s="84">
        <f>Hovedtall!$F$25</f>
        <v>1720</v>
      </c>
      <c r="G25" s="85">
        <f>Hovedtall!$G$25</f>
        <v>1629</v>
      </c>
      <c r="H25" s="18">
        <f t="shared" si="1"/>
        <v>5.5862492326580727E-2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86">
        <f>Hovedtall!$B$27</f>
        <v>4006</v>
      </c>
      <c r="C27" s="87">
        <f>Hovedtall!$C$27</f>
        <v>4471</v>
      </c>
      <c r="D27" s="36">
        <f t="shared" si="0"/>
        <v>-0.10400357861775889</v>
      </c>
      <c r="E27" s="19"/>
      <c r="F27" s="88">
        <f>Hovedtall!$F$27</f>
        <v>15102</v>
      </c>
      <c r="G27" s="89">
        <f>Hovedtall!$G$27</f>
        <v>16923</v>
      </c>
      <c r="H27" s="36">
        <f>(F27-G27)/G27</f>
        <v>-0.10760503456833895</v>
      </c>
      <c r="J27" s="45"/>
    </row>
    <row r="28" spans="1:10" ht="15" customHeight="1" x14ac:dyDescent="0.25">
      <c r="A28" s="98" t="s">
        <v>19</v>
      </c>
      <c r="B28" s="16">
        <f>B22+B17+B27</f>
        <v>60717</v>
      </c>
      <c r="C28" s="17">
        <f>C22+C17+C27</f>
        <v>60919</v>
      </c>
      <c r="D28" s="36">
        <f t="shared" si="0"/>
        <v>-3.3158784615637156E-3</v>
      </c>
      <c r="E28" s="19"/>
      <c r="F28" s="16">
        <f>F22+F17+F27</f>
        <v>229639</v>
      </c>
      <c r="G28" s="17">
        <f>G22+G17+G27</f>
        <v>240563</v>
      </c>
      <c r="H28" s="36">
        <f>(F28-G28)/G28</f>
        <v>-4.5410142041793625E-2</v>
      </c>
      <c r="J28" s="45"/>
    </row>
    <row r="29" spans="1:10" ht="15" customHeight="1" x14ac:dyDescent="0.25">
      <c r="A29" s="98" t="s">
        <v>31</v>
      </c>
      <c r="B29" s="86">
        <f>Hovedtall!$B$29</f>
        <v>8131</v>
      </c>
      <c r="C29" s="87">
        <f>Hovedtall!$C$29</f>
        <v>8894</v>
      </c>
      <c r="D29" s="18">
        <f>(B29-C29)/C29</f>
        <v>-8.57881718012143E-2</v>
      </c>
      <c r="E29" s="19"/>
      <c r="F29" s="86">
        <f>Hovedtall!$F$29</f>
        <v>28334</v>
      </c>
      <c r="G29" s="87">
        <f>Hovedtall!$G$29</f>
        <v>28369</v>
      </c>
      <c r="H29" s="18">
        <f>(F29-G29)/G29</f>
        <v>-1.2337410553773485E-3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52</v>
      </c>
      <c r="B31" s="16">
        <f>SUM(B28:B29)</f>
        <v>68848</v>
      </c>
      <c r="C31" s="17">
        <f>SUM(C28:C29)</f>
        <v>69813</v>
      </c>
      <c r="D31" s="36">
        <f t="shared" si="0"/>
        <v>-1.3822640482431639E-2</v>
      </c>
      <c r="E31" s="19"/>
      <c r="F31" s="16">
        <f>SUM(F28:F29)</f>
        <v>257973</v>
      </c>
      <c r="G31" s="17">
        <f>SUM(G28:G29)</f>
        <v>268932</v>
      </c>
      <c r="H31" s="36">
        <f t="shared" si="1"/>
        <v>-4.0750078086653874E-2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8"/>
      <c r="C33" s="109"/>
      <c r="D33" s="106"/>
      <c r="E33" s="19"/>
      <c r="F33" s="108"/>
      <c r="G33" s="109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50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51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40</v>
      </c>
      <c r="B37" s="15">
        <f>SUM(B38:B39)</f>
        <v>3956</v>
      </c>
      <c r="C37" s="15">
        <f>SUM(C38:C39)</f>
        <v>4383</v>
      </c>
      <c r="D37" s="69">
        <f>(B37-C37)/C37</f>
        <v>-9.7421857175450599E-2</v>
      </c>
      <c r="E37" s="12"/>
      <c r="F37" s="70">
        <f>SUM(F38:F39)</f>
        <v>17847</v>
      </c>
      <c r="G37" s="15">
        <f>SUM(G38:G39)</f>
        <v>18868</v>
      </c>
      <c r="H37" s="69">
        <f>(F37-G37)/G37</f>
        <v>-5.4112783548865805E-2</v>
      </c>
      <c r="I37" s="2" t="s">
        <v>27</v>
      </c>
      <c r="J37" s="46"/>
    </row>
    <row r="38" spans="1:17" ht="15" customHeight="1" x14ac:dyDescent="0.25">
      <c r="A38" s="99" t="s">
        <v>45</v>
      </c>
      <c r="B38" s="85">
        <f>Hovedtall!$B$38</f>
        <v>1631</v>
      </c>
      <c r="C38" s="85">
        <f>Hovedtall!$C$38</f>
        <v>1574</v>
      </c>
      <c r="D38" s="93">
        <f>(B38-C38)/C38</f>
        <v>3.6213468869123251E-2</v>
      </c>
      <c r="E38" s="12"/>
      <c r="F38" s="84">
        <f>Hovedtall!$F$38</f>
        <v>6095</v>
      </c>
      <c r="G38" s="85">
        <f>Hovedtall!$G$38</f>
        <v>6357</v>
      </c>
      <c r="H38" s="93">
        <f>(F38-G38)/G38</f>
        <v>-4.1214409312568819E-2</v>
      </c>
      <c r="I38" s="2" t="s">
        <v>27</v>
      </c>
    </row>
    <row r="39" spans="1:17" ht="15" customHeight="1" x14ac:dyDescent="0.25">
      <c r="A39" s="99" t="s">
        <v>48</v>
      </c>
      <c r="B39" s="85">
        <f>Hovedtall!$B$39</f>
        <v>2325</v>
      </c>
      <c r="C39" s="85">
        <f>Hovedtall!$C$39</f>
        <v>2809</v>
      </c>
      <c r="D39" s="93">
        <f>(B39-C39)/C39</f>
        <v>-0.17230331078675684</v>
      </c>
      <c r="E39" s="19"/>
      <c r="F39" s="84">
        <f>Hovedtall!$F$39</f>
        <v>11752</v>
      </c>
      <c r="G39" s="85">
        <f>Hovedtall!$G$39</f>
        <v>12511</v>
      </c>
      <c r="H39" s="93">
        <f>(F39-G39)/G39</f>
        <v>-6.0666613380225401E-2</v>
      </c>
      <c r="I39" s="2" t="s">
        <v>27</v>
      </c>
    </row>
    <row r="40" spans="1:17" ht="15" customHeight="1" x14ac:dyDescent="0.25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25">
      <c r="A41" s="98" t="s">
        <v>41</v>
      </c>
      <c r="B41" s="17">
        <f>SUM(B42:B43)</f>
        <v>7727</v>
      </c>
      <c r="C41" s="17">
        <f>SUM(C42:C43)</f>
        <v>7797</v>
      </c>
      <c r="D41" s="37">
        <f>(B41-C41)/C41</f>
        <v>-8.9778119789662696E-3</v>
      </c>
      <c r="E41" s="19"/>
      <c r="F41" s="52">
        <f>SUM(F42:F43)</f>
        <v>33143</v>
      </c>
      <c r="G41" s="51">
        <f>SUM(G42:G43)</f>
        <v>33555</v>
      </c>
      <c r="H41" s="37">
        <f>(F41-G41)/G41</f>
        <v>-1.2278348979287737E-2</v>
      </c>
      <c r="I41" s="2" t="s">
        <v>27</v>
      </c>
    </row>
    <row r="42" spans="1:17" ht="15" customHeight="1" x14ac:dyDescent="0.25">
      <c r="A42" s="99" t="s">
        <v>45</v>
      </c>
      <c r="B42" s="85">
        <f>Hovedtall!$B$42</f>
        <v>4287</v>
      </c>
      <c r="C42" s="85">
        <f>Hovedtall!$C$42</f>
        <v>3317</v>
      </c>
      <c r="D42" s="93">
        <f>(B42-C42)/C42</f>
        <v>0.29243292131444076</v>
      </c>
      <c r="E42" s="19"/>
      <c r="F42" s="84">
        <f>Hovedtall!$F$42</f>
        <v>18536</v>
      </c>
      <c r="G42" s="85">
        <f>Hovedtall!$G$42</f>
        <v>13837</v>
      </c>
      <c r="H42" s="93">
        <f>(F42-G42)/G42</f>
        <v>0.33959673339596735</v>
      </c>
      <c r="I42" s="2" t="s">
        <v>27</v>
      </c>
      <c r="J42" s="46"/>
      <c r="K42" s="46"/>
    </row>
    <row r="43" spans="1:17" ht="15" customHeight="1" x14ac:dyDescent="0.25">
      <c r="A43" s="99" t="s">
        <v>48</v>
      </c>
      <c r="B43" s="85">
        <f>Hovedtall!$B$43</f>
        <v>3440</v>
      </c>
      <c r="C43" s="85">
        <f>Hovedtall!$C$43</f>
        <v>4480</v>
      </c>
      <c r="D43" s="93">
        <f>(B43-C43)/C43</f>
        <v>-0.23214285714285715</v>
      </c>
      <c r="E43" s="19"/>
      <c r="F43" s="84">
        <f>Hovedtall!$F$43</f>
        <v>14607</v>
      </c>
      <c r="G43" s="85">
        <f>Hovedtall!$G$43</f>
        <v>19718</v>
      </c>
      <c r="H43" s="93">
        <f>(F43-G43)/G43</f>
        <v>-0.25920478750380366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11683</v>
      </c>
      <c r="C45" s="50">
        <f>SUM(C37+C41)</f>
        <v>12180</v>
      </c>
      <c r="D45" s="38">
        <f>(B45-C45)/C45</f>
        <v>-4.0804597701149428E-2</v>
      </c>
      <c r="E45" s="19"/>
      <c r="F45" s="53">
        <f>SUM(F37+F41)</f>
        <v>50990</v>
      </c>
      <c r="G45" s="50">
        <f>SUM(G37+G41)</f>
        <v>52423</v>
      </c>
      <c r="H45" s="38">
        <f>(F45-G45)/G45</f>
        <v>-2.7335329912443012E-2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55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9" sqref="F9"/>
    </sheetView>
  </sheetViews>
  <sheetFormatPr defaultColWidth="11.42578125" defaultRowHeight="12.75" x14ac:dyDescent="0.2"/>
  <sheetData>
    <row r="2" spans="1:8" ht="18" x14ac:dyDescent="0.25">
      <c r="A2" s="91" t="s">
        <v>33</v>
      </c>
    </row>
    <row r="4" spans="1:8" x14ac:dyDescent="0.2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x14ac:dyDescent="0.2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x14ac:dyDescent="0.2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>
        <v>3499805</v>
      </c>
      <c r="G6" s="59"/>
      <c r="H6" s="59"/>
    </row>
    <row r="7" spans="1:8" x14ac:dyDescent="0.2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>
        <v>4024348</v>
      </c>
      <c r="G7" s="59"/>
      <c r="H7" s="59"/>
    </row>
    <row r="8" spans="1:8" x14ac:dyDescent="0.2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>
        <v>4012574</v>
      </c>
      <c r="G8" s="59"/>
      <c r="H8" s="59"/>
    </row>
    <row r="9" spans="1:8" x14ac:dyDescent="0.2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/>
      <c r="G9" s="59"/>
      <c r="H9" s="59"/>
    </row>
    <row r="10" spans="1:8" x14ac:dyDescent="0.2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/>
      <c r="G10" s="59"/>
      <c r="H10" s="59"/>
    </row>
    <row r="11" spans="1:8" x14ac:dyDescent="0.2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/>
      <c r="G11" s="59"/>
      <c r="H11" s="59"/>
    </row>
    <row r="12" spans="1:8" x14ac:dyDescent="0.2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/>
      <c r="G12" s="59"/>
      <c r="H12" s="59"/>
    </row>
    <row r="13" spans="1:8" x14ac:dyDescent="0.2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/>
      <c r="G13" s="59"/>
      <c r="H13" s="59"/>
    </row>
    <row r="14" spans="1:8" x14ac:dyDescent="0.2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/>
      <c r="G14" s="59"/>
      <c r="H14" s="59"/>
    </row>
    <row r="15" spans="1:8" x14ac:dyDescent="0.2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x14ac:dyDescent="0.2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x14ac:dyDescent="0.2">
      <c r="A17" s="71"/>
      <c r="B17" s="60"/>
      <c r="C17" s="60"/>
      <c r="D17" s="60"/>
      <c r="E17" s="60"/>
      <c r="F17" s="59"/>
      <c r="G17" s="59"/>
      <c r="H17" s="59"/>
    </row>
    <row r="18" spans="1:8" x14ac:dyDescent="0.2">
      <c r="A18" s="71"/>
      <c r="B18" s="60"/>
      <c r="C18" s="60"/>
      <c r="D18" s="60"/>
      <c r="E18" s="60"/>
      <c r="F18" s="59"/>
      <c r="G18" s="59"/>
      <c r="H18" s="59"/>
    </row>
    <row r="19" spans="1:8" x14ac:dyDescent="0.2">
      <c r="A19" s="71"/>
      <c r="B19" s="60"/>
      <c r="C19" s="60"/>
      <c r="D19" s="60"/>
      <c r="E19" s="60"/>
      <c r="F19" s="59"/>
      <c r="G19" s="59"/>
      <c r="H19" s="59"/>
    </row>
    <row r="20" spans="1:8" x14ac:dyDescent="0.2">
      <c r="A20" s="71"/>
      <c r="B20" s="60"/>
      <c r="C20" s="60"/>
      <c r="D20" s="60"/>
      <c r="E20" s="60"/>
      <c r="F20" s="59"/>
      <c r="G20" s="59"/>
      <c r="H20" s="59"/>
    </row>
    <row r="21" spans="1:8" x14ac:dyDescent="0.2">
      <c r="A21" s="59"/>
      <c r="B21" s="62"/>
      <c r="C21" s="63"/>
      <c r="D21" s="35"/>
      <c r="E21" s="35"/>
      <c r="F21" s="59"/>
      <c r="G21" s="59"/>
      <c r="H21" s="59"/>
    </row>
    <row r="22" spans="1:8" x14ac:dyDescent="0.2">
      <c r="A22" s="59"/>
      <c r="B22" s="60"/>
      <c r="C22" s="59"/>
      <c r="D22" s="59"/>
      <c r="E22" s="59"/>
      <c r="F22" s="59"/>
      <c r="G22" s="59"/>
      <c r="H22" s="59"/>
    </row>
    <row r="23" spans="1:8" x14ac:dyDescent="0.2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x14ac:dyDescent="0.2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x14ac:dyDescent="0.2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>
        <v>53551</v>
      </c>
      <c r="G25" s="59"/>
      <c r="H25" s="59"/>
    </row>
    <row r="26" spans="1:8" x14ac:dyDescent="0.2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>
        <v>59940</v>
      </c>
      <c r="G26" s="59"/>
      <c r="H26" s="59"/>
    </row>
    <row r="27" spans="1:8" x14ac:dyDescent="0.2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>
        <v>60712</v>
      </c>
      <c r="G27" s="59"/>
      <c r="H27" s="59"/>
    </row>
    <row r="28" spans="1:8" x14ac:dyDescent="0.2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/>
      <c r="G28" s="59"/>
      <c r="H28" s="59"/>
    </row>
    <row r="29" spans="1:8" x14ac:dyDescent="0.2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/>
      <c r="G29" s="59"/>
      <c r="H29" s="59"/>
    </row>
    <row r="30" spans="1:8" x14ac:dyDescent="0.2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/>
      <c r="G30" s="59"/>
      <c r="H30" s="59"/>
    </row>
    <row r="31" spans="1:8" x14ac:dyDescent="0.2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/>
      <c r="G31" s="59"/>
      <c r="H31" s="59"/>
    </row>
    <row r="32" spans="1:8" x14ac:dyDescent="0.2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/>
      <c r="G32" s="59"/>
      <c r="H32" s="59"/>
    </row>
    <row r="33" spans="1:8" x14ac:dyDescent="0.2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/>
      <c r="G33" s="59"/>
      <c r="H33" s="59"/>
    </row>
    <row r="34" spans="1:8" x14ac:dyDescent="0.2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x14ac:dyDescent="0.2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x14ac:dyDescent="0.2">
      <c r="A36" s="59"/>
      <c r="B36" s="60"/>
      <c r="C36" s="64"/>
      <c r="D36" s="64"/>
      <c r="E36" s="64"/>
      <c r="F36" s="59"/>
      <c r="G36" s="59"/>
      <c r="H36" s="59"/>
    </row>
    <row r="37" spans="1:8" x14ac:dyDescent="0.2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Frakt og Post - Måned</vt:lpstr>
      <vt:lpstr>Frakt og Post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2015-05-18T10:34:52Z</cp:lastPrinted>
  <dcterms:created xsi:type="dcterms:W3CDTF">2000-12-05T13:34:37Z</dcterms:created>
  <dcterms:modified xsi:type="dcterms:W3CDTF">2015-05-18T10:35:01Z</dcterms:modified>
</cp:coreProperties>
</file>